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0003就労\22 障害者優先調達推進法\H26以降\02 実績調査（庁内・市町村・独法）\H30優先調達実績（道立病院局を別立てにすること！）\03　年間実績取りまとめ\05 ＨＰ公表用\"/>
    </mc:Choice>
  </mc:AlternateContent>
  <bookViews>
    <workbookView xWindow="0" yWindow="0" windowWidth="20490" windowHeight="7530"/>
  </bookViews>
  <sheets>
    <sheet name="様式 (地方総括)" sheetId="7" r:id="rId1"/>
    <sheet name="分類例" sheetId="8" r:id="rId2"/>
  </sheets>
  <definedNames>
    <definedName name="_xlnm.Print_Area" localSheetId="0">'様式 (地方総括)'!$A$1:$AQ$762</definedName>
    <definedName name="_xlnm.Print_Titles" localSheetId="0">'様式 (地方総括)'!$B:$E,'様式 (地方総括)'!$1:$1</definedName>
  </definedNames>
  <calcPr calcId="152511"/>
</workbook>
</file>

<file path=xl/calcChain.xml><?xml version="1.0" encoding="utf-8"?>
<calcChain xmlns="http://schemas.openxmlformats.org/spreadsheetml/2006/main">
  <c r="V728" i="7" l="1"/>
  <c r="N752" i="7" l="1"/>
  <c r="AE748" i="7"/>
  <c r="P748" i="7"/>
  <c r="O748" i="7"/>
  <c r="AC748" i="7"/>
  <c r="AB748" i="7"/>
  <c r="AA748" i="7"/>
  <c r="R748" i="7"/>
  <c r="Q748" i="7"/>
  <c r="AG732" i="7" l="1"/>
  <c r="AH731" i="7"/>
  <c r="AH730" i="7"/>
  <c r="AG730" i="7"/>
  <c r="AH729" i="7"/>
  <c r="AG729" i="7"/>
  <c r="AH728" i="7"/>
  <c r="AG728" i="7"/>
  <c r="AB731" i="7"/>
  <c r="AB730" i="7"/>
  <c r="AA730" i="7"/>
  <c r="AB729" i="7"/>
  <c r="AA729" i="7"/>
  <c r="AB728" i="7"/>
  <c r="AA728" i="7"/>
  <c r="Z730" i="7"/>
  <c r="Y730" i="7"/>
  <c r="Z729" i="7"/>
  <c r="Y729" i="7"/>
  <c r="Z728" i="7"/>
  <c r="Y728" i="7"/>
  <c r="W730" i="7"/>
  <c r="X730" i="7"/>
  <c r="X729" i="7"/>
  <c r="W729" i="7"/>
  <c r="X728" i="7"/>
  <c r="W728" i="7"/>
  <c r="V730" i="7"/>
  <c r="U730" i="7"/>
  <c r="V729" i="7"/>
  <c r="U729" i="7"/>
  <c r="U728" i="7"/>
  <c r="T730" i="7"/>
  <c r="T729" i="7"/>
  <c r="T728" i="7"/>
  <c r="S730" i="7"/>
  <c r="S729" i="7"/>
  <c r="S728" i="7"/>
  <c r="R730" i="7"/>
  <c r="R729" i="7"/>
  <c r="R728" i="7"/>
  <c r="Q730" i="7"/>
  <c r="Q729" i="7"/>
  <c r="Q728" i="7"/>
  <c r="O728" i="7"/>
  <c r="N730" i="7"/>
  <c r="N729" i="7"/>
  <c r="N728" i="7"/>
  <c r="M730" i="7"/>
  <c r="M729" i="7"/>
  <c r="M728" i="7"/>
  <c r="L730" i="7"/>
  <c r="L729" i="7"/>
  <c r="L728" i="7"/>
  <c r="K730" i="7"/>
  <c r="K729" i="7"/>
  <c r="K728" i="7"/>
  <c r="J730" i="7"/>
  <c r="J729" i="7"/>
  <c r="J728" i="7"/>
  <c r="I730" i="7"/>
  <c r="I729" i="7"/>
  <c r="H730" i="7"/>
  <c r="H729" i="7"/>
  <c r="H728" i="7"/>
  <c r="G730" i="7"/>
  <c r="G729" i="7"/>
  <c r="G728" i="7"/>
  <c r="I728" i="7"/>
  <c r="AH219" i="7" l="1"/>
  <c r="AG219" i="7"/>
  <c r="AB219" i="7"/>
  <c r="AA219" i="7"/>
  <c r="Z219" i="7"/>
  <c r="Y219" i="7"/>
  <c r="X219" i="7"/>
  <c r="W219" i="7"/>
  <c r="V219" i="7"/>
  <c r="U219" i="7"/>
  <c r="T219" i="7"/>
  <c r="S219" i="7"/>
  <c r="R219" i="7"/>
  <c r="Q219" i="7"/>
  <c r="N219" i="7"/>
  <c r="M219" i="7"/>
  <c r="L219" i="7"/>
  <c r="K219" i="7"/>
  <c r="J219" i="7"/>
  <c r="I219" i="7"/>
  <c r="H219" i="7"/>
  <c r="G219" i="7"/>
  <c r="AD218" i="7"/>
  <c r="AC218" i="7"/>
  <c r="P218" i="7"/>
  <c r="O218" i="7"/>
  <c r="AD217" i="7"/>
  <c r="AC217" i="7"/>
  <c r="P217" i="7"/>
  <c r="O217" i="7"/>
  <c r="AD216" i="7"/>
  <c r="AD219" i="7" s="1"/>
  <c r="AC216" i="7"/>
  <c r="AC219" i="7" s="1"/>
  <c r="P216" i="7"/>
  <c r="O216" i="7"/>
  <c r="AH215" i="7"/>
  <c r="AG215" i="7"/>
  <c r="Z215" i="7"/>
  <c r="Y215" i="7"/>
  <c r="X215" i="7"/>
  <c r="W215" i="7"/>
  <c r="V215" i="7"/>
  <c r="U215" i="7"/>
  <c r="T215" i="7"/>
  <c r="S215" i="7"/>
  <c r="R215" i="7"/>
  <c r="Q215" i="7"/>
  <c r="N215" i="7"/>
  <c r="M215" i="7"/>
  <c r="L215" i="7"/>
  <c r="K215" i="7"/>
  <c r="J215" i="7"/>
  <c r="I215" i="7"/>
  <c r="H215" i="7"/>
  <c r="G215" i="7"/>
  <c r="AD214" i="7"/>
  <c r="AC214" i="7"/>
  <c r="P214" i="7"/>
  <c r="O214" i="7"/>
  <c r="AD213" i="7"/>
  <c r="AC213" i="7"/>
  <c r="P213" i="7"/>
  <c r="O213" i="7"/>
  <c r="AD212" i="7"/>
  <c r="AD215" i="7" s="1"/>
  <c r="AC212" i="7"/>
  <c r="AC215" i="7" s="1"/>
  <c r="P212" i="7"/>
  <c r="O212" i="7"/>
  <c r="AH211" i="7"/>
  <c r="AG211" i="7"/>
  <c r="AB211" i="7"/>
  <c r="AA211" i="7"/>
  <c r="Z211" i="7"/>
  <c r="Y211" i="7"/>
  <c r="X211" i="7"/>
  <c r="W211" i="7"/>
  <c r="V211" i="7"/>
  <c r="U211" i="7"/>
  <c r="T211" i="7"/>
  <c r="S211" i="7"/>
  <c r="R211" i="7"/>
  <c r="Q211" i="7"/>
  <c r="N211" i="7"/>
  <c r="M211" i="7"/>
  <c r="L211" i="7"/>
  <c r="K211" i="7"/>
  <c r="J211" i="7"/>
  <c r="I211" i="7"/>
  <c r="H211" i="7"/>
  <c r="G211" i="7"/>
  <c r="AD210" i="7"/>
  <c r="AC210" i="7"/>
  <c r="P210" i="7"/>
  <c r="AF210" i="7" s="1"/>
  <c r="O210" i="7"/>
  <c r="AE210" i="7" s="1"/>
  <c r="AD209" i="7"/>
  <c r="AC209" i="7"/>
  <c r="P209" i="7"/>
  <c r="AF209" i="7" s="1"/>
  <c r="O209" i="7"/>
  <c r="AE209" i="7" s="1"/>
  <c r="AD208" i="7"/>
  <c r="AD211" i="7" s="1"/>
  <c r="AC208" i="7"/>
  <c r="P208" i="7"/>
  <c r="P211" i="7" s="1"/>
  <c r="O208" i="7"/>
  <c r="O211" i="7" s="1"/>
  <c r="AH207" i="7"/>
  <c r="AG207" i="7"/>
  <c r="AB207" i="7"/>
  <c r="AA207" i="7"/>
  <c r="Z207" i="7"/>
  <c r="Y207" i="7"/>
  <c r="X207" i="7"/>
  <c r="W207" i="7"/>
  <c r="V207" i="7"/>
  <c r="U207" i="7"/>
  <c r="T207" i="7"/>
  <c r="S207" i="7"/>
  <c r="R207" i="7"/>
  <c r="Q207" i="7"/>
  <c r="N207" i="7"/>
  <c r="M207" i="7"/>
  <c r="L207" i="7"/>
  <c r="K207" i="7"/>
  <c r="J207" i="7"/>
  <c r="I207" i="7"/>
  <c r="H207" i="7"/>
  <c r="G207" i="7"/>
  <c r="AD206" i="7"/>
  <c r="AC206" i="7"/>
  <c r="P206" i="7"/>
  <c r="O206" i="7"/>
  <c r="AD205" i="7"/>
  <c r="AC205" i="7"/>
  <c r="P205" i="7"/>
  <c r="O205" i="7"/>
  <c r="AD204" i="7"/>
  <c r="AD207" i="7" s="1"/>
  <c r="AC204" i="7"/>
  <c r="AC207" i="7" s="1"/>
  <c r="P204" i="7"/>
  <c r="O204" i="7"/>
  <c r="AH203" i="7"/>
  <c r="AG203" i="7"/>
  <c r="AB203" i="7"/>
  <c r="AA203" i="7"/>
  <c r="Z203" i="7"/>
  <c r="Y203" i="7"/>
  <c r="X203" i="7"/>
  <c r="W203" i="7"/>
  <c r="V203" i="7"/>
  <c r="U203" i="7"/>
  <c r="T203" i="7"/>
  <c r="S203" i="7"/>
  <c r="R203" i="7"/>
  <c r="Q203" i="7"/>
  <c r="N203" i="7"/>
  <c r="M203" i="7"/>
  <c r="L203" i="7"/>
  <c r="K203" i="7"/>
  <c r="J203" i="7"/>
  <c r="I203" i="7"/>
  <c r="H203" i="7"/>
  <c r="G203" i="7"/>
  <c r="AD202" i="7"/>
  <c r="AC202" i="7"/>
  <c r="P202" i="7"/>
  <c r="AF202" i="7" s="1"/>
  <c r="O202" i="7"/>
  <c r="AE202" i="7" s="1"/>
  <c r="AD201" i="7"/>
  <c r="AC201" i="7"/>
  <c r="P201" i="7"/>
  <c r="AF201" i="7" s="1"/>
  <c r="O201" i="7"/>
  <c r="AE201" i="7" s="1"/>
  <c r="AD200" i="7"/>
  <c r="AD203" i="7" s="1"/>
  <c r="AC200" i="7"/>
  <c r="P200" i="7"/>
  <c r="P203" i="7" s="1"/>
  <c r="O200" i="7"/>
  <c r="O203" i="7" s="1"/>
  <c r="AH199" i="7"/>
  <c r="AG199" i="7"/>
  <c r="AB199" i="7"/>
  <c r="AA199" i="7"/>
  <c r="Z199" i="7"/>
  <c r="Y199" i="7"/>
  <c r="X199" i="7"/>
  <c r="W199" i="7"/>
  <c r="V199" i="7"/>
  <c r="U199" i="7"/>
  <c r="T199" i="7"/>
  <c r="S199" i="7"/>
  <c r="R199" i="7"/>
  <c r="Q199" i="7"/>
  <c r="N199" i="7"/>
  <c r="M199" i="7"/>
  <c r="L199" i="7"/>
  <c r="K199" i="7"/>
  <c r="J199" i="7"/>
  <c r="I199" i="7"/>
  <c r="H199" i="7"/>
  <c r="G199" i="7"/>
  <c r="AD198" i="7"/>
  <c r="AC198" i="7"/>
  <c r="P198" i="7"/>
  <c r="O198" i="7"/>
  <c r="AD197" i="7"/>
  <c r="AC197" i="7"/>
  <c r="P197" i="7"/>
  <c r="O197" i="7"/>
  <c r="AD196" i="7"/>
  <c r="AD199" i="7" s="1"/>
  <c r="AC196" i="7"/>
  <c r="AC199" i="7" s="1"/>
  <c r="P196" i="7"/>
  <c r="O196" i="7"/>
  <c r="AH195" i="7"/>
  <c r="AG195" i="7"/>
  <c r="AB195" i="7"/>
  <c r="AA195" i="7"/>
  <c r="Z195" i="7"/>
  <c r="Y195" i="7"/>
  <c r="X195" i="7"/>
  <c r="W195" i="7"/>
  <c r="V195" i="7"/>
  <c r="U195" i="7"/>
  <c r="T195" i="7"/>
  <c r="S195" i="7"/>
  <c r="R195" i="7"/>
  <c r="Q195" i="7"/>
  <c r="N195" i="7"/>
  <c r="M195" i="7"/>
  <c r="L195" i="7"/>
  <c r="K195" i="7"/>
  <c r="J195" i="7"/>
  <c r="I195" i="7"/>
  <c r="H195" i="7"/>
  <c r="G195" i="7"/>
  <c r="AD194" i="7"/>
  <c r="AC194" i="7"/>
  <c r="P194" i="7"/>
  <c r="AF194" i="7" s="1"/>
  <c r="O194" i="7"/>
  <c r="AE194" i="7" s="1"/>
  <c r="AD193" i="7"/>
  <c r="AC193" i="7"/>
  <c r="P193" i="7"/>
  <c r="AF193" i="7" s="1"/>
  <c r="O193" i="7"/>
  <c r="AE193" i="7" s="1"/>
  <c r="AD192" i="7"/>
  <c r="AD195" i="7" s="1"/>
  <c r="AC192" i="7"/>
  <c r="P192" i="7"/>
  <c r="P195" i="7" s="1"/>
  <c r="O192" i="7"/>
  <c r="O195" i="7" s="1"/>
  <c r="AH191" i="7"/>
  <c r="AG191" i="7"/>
  <c r="AB191" i="7"/>
  <c r="AA191" i="7"/>
  <c r="Z191" i="7"/>
  <c r="Y191" i="7"/>
  <c r="X191" i="7"/>
  <c r="W191" i="7"/>
  <c r="V191" i="7"/>
  <c r="U191" i="7"/>
  <c r="T191" i="7"/>
  <c r="S191" i="7"/>
  <c r="R191" i="7"/>
  <c r="Q191" i="7"/>
  <c r="N191" i="7"/>
  <c r="M191" i="7"/>
  <c r="L191" i="7"/>
  <c r="K191" i="7"/>
  <c r="J191" i="7"/>
  <c r="I191" i="7"/>
  <c r="H191" i="7"/>
  <c r="G191" i="7"/>
  <c r="AD190" i="7"/>
  <c r="AC190" i="7"/>
  <c r="P190" i="7"/>
  <c r="O190" i="7"/>
  <c r="AD189" i="7"/>
  <c r="AC189" i="7"/>
  <c r="P189" i="7"/>
  <c r="O189" i="7"/>
  <c r="AD188" i="7"/>
  <c r="AD191" i="7" s="1"/>
  <c r="AC188" i="7"/>
  <c r="AC191" i="7" s="1"/>
  <c r="P188" i="7"/>
  <c r="O188" i="7"/>
  <c r="AH187" i="7"/>
  <c r="AG187" i="7"/>
  <c r="AB187" i="7"/>
  <c r="AA187" i="7"/>
  <c r="Z187" i="7"/>
  <c r="Y187" i="7"/>
  <c r="X187" i="7"/>
  <c r="W187" i="7"/>
  <c r="V187" i="7"/>
  <c r="U187" i="7"/>
  <c r="T187" i="7"/>
  <c r="S187" i="7"/>
  <c r="R187" i="7"/>
  <c r="Q187" i="7"/>
  <c r="N187" i="7"/>
  <c r="M187" i="7"/>
  <c r="L187" i="7"/>
  <c r="K187" i="7"/>
  <c r="J187" i="7"/>
  <c r="I187" i="7"/>
  <c r="H187" i="7"/>
  <c r="G187" i="7"/>
  <c r="AD186" i="7"/>
  <c r="AC186" i="7"/>
  <c r="P186" i="7"/>
  <c r="AF186" i="7" s="1"/>
  <c r="O186" i="7"/>
  <c r="AE186" i="7" s="1"/>
  <c r="AD185" i="7"/>
  <c r="AC185" i="7"/>
  <c r="P185" i="7"/>
  <c r="AF185" i="7" s="1"/>
  <c r="O185" i="7"/>
  <c r="AE185" i="7" s="1"/>
  <c r="AD184" i="7"/>
  <c r="AD187" i="7" s="1"/>
  <c r="AC184" i="7"/>
  <c r="P184" i="7"/>
  <c r="P187" i="7" s="1"/>
  <c r="O184" i="7"/>
  <c r="O187" i="7" s="1"/>
  <c r="AH183" i="7"/>
  <c r="AG183" i="7"/>
  <c r="AB183" i="7"/>
  <c r="AA183" i="7"/>
  <c r="Z183" i="7"/>
  <c r="Y183" i="7"/>
  <c r="X183" i="7"/>
  <c r="W183" i="7"/>
  <c r="V183" i="7"/>
  <c r="U183" i="7"/>
  <c r="T183" i="7"/>
  <c r="S183" i="7"/>
  <c r="R183" i="7"/>
  <c r="Q183" i="7"/>
  <c r="N183" i="7"/>
  <c r="M183" i="7"/>
  <c r="L183" i="7"/>
  <c r="K183" i="7"/>
  <c r="J183" i="7"/>
  <c r="I183" i="7"/>
  <c r="H183" i="7"/>
  <c r="G183" i="7"/>
  <c r="AD182" i="7"/>
  <c r="AC182" i="7"/>
  <c r="P182" i="7"/>
  <c r="O182" i="7"/>
  <c r="AD181" i="7"/>
  <c r="AC181" i="7"/>
  <c r="P181" i="7"/>
  <c r="O181" i="7"/>
  <c r="AD180" i="7"/>
  <c r="AD183" i="7" s="1"/>
  <c r="AC180" i="7"/>
  <c r="AC183" i="7" s="1"/>
  <c r="P180" i="7"/>
  <c r="O180" i="7"/>
  <c r="AH179" i="7"/>
  <c r="AG179" i="7"/>
  <c r="AB179" i="7"/>
  <c r="AA179" i="7"/>
  <c r="Z179" i="7"/>
  <c r="Y179" i="7"/>
  <c r="X179" i="7"/>
  <c r="W179" i="7"/>
  <c r="V179" i="7"/>
  <c r="U179" i="7"/>
  <c r="T179" i="7"/>
  <c r="S179" i="7"/>
  <c r="R179" i="7"/>
  <c r="Q179" i="7"/>
  <c r="N179" i="7"/>
  <c r="M179" i="7"/>
  <c r="L179" i="7"/>
  <c r="K179" i="7"/>
  <c r="J179" i="7"/>
  <c r="I179" i="7"/>
  <c r="H179" i="7"/>
  <c r="G179" i="7"/>
  <c r="AD178" i="7"/>
  <c r="AC178" i="7"/>
  <c r="P178" i="7"/>
  <c r="O178" i="7"/>
  <c r="AE178" i="7" s="1"/>
  <c r="AD177" i="7"/>
  <c r="AC177" i="7"/>
  <c r="P177" i="7"/>
  <c r="O177" i="7"/>
  <c r="AE177" i="7" s="1"/>
  <c r="AD176" i="7"/>
  <c r="AD179" i="7" s="1"/>
  <c r="AC176" i="7"/>
  <c r="P176" i="7"/>
  <c r="P179" i="7" s="1"/>
  <c r="O176" i="7"/>
  <c r="AH175" i="7"/>
  <c r="AG175" i="7"/>
  <c r="AB175" i="7"/>
  <c r="AA175" i="7"/>
  <c r="Z175" i="7"/>
  <c r="Y175" i="7"/>
  <c r="X175" i="7"/>
  <c r="W175" i="7"/>
  <c r="V175" i="7"/>
  <c r="U175" i="7"/>
  <c r="T175" i="7"/>
  <c r="S175" i="7"/>
  <c r="R175" i="7"/>
  <c r="Q175" i="7"/>
  <c r="N175" i="7"/>
  <c r="M175" i="7"/>
  <c r="L175" i="7"/>
  <c r="K175" i="7"/>
  <c r="J175" i="7"/>
  <c r="I175" i="7"/>
  <c r="H175" i="7"/>
  <c r="G175" i="7"/>
  <c r="AD174" i="7"/>
  <c r="AC174" i="7"/>
  <c r="P174" i="7"/>
  <c r="O174" i="7"/>
  <c r="AD173" i="7"/>
  <c r="AC173" i="7"/>
  <c r="P173" i="7"/>
  <c r="O173" i="7"/>
  <c r="AD172" i="7"/>
  <c r="AD175" i="7" s="1"/>
  <c r="AC172" i="7"/>
  <c r="AC175" i="7" s="1"/>
  <c r="P172" i="7"/>
  <c r="O172" i="7"/>
  <c r="AH171" i="7"/>
  <c r="AG171" i="7"/>
  <c r="AB171" i="7"/>
  <c r="AA171" i="7"/>
  <c r="Z171" i="7"/>
  <c r="Y171" i="7"/>
  <c r="X171" i="7"/>
  <c r="W171" i="7"/>
  <c r="V171" i="7"/>
  <c r="U171" i="7"/>
  <c r="T171" i="7"/>
  <c r="S171" i="7"/>
  <c r="R171" i="7"/>
  <c r="Q171" i="7"/>
  <c r="N171" i="7"/>
  <c r="M171" i="7"/>
  <c r="L171" i="7"/>
  <c r="K171" i="7"/>
  <c r="J171" i="7"/>
  <c r="I171" i="7"/>
  <c r="H171" i="7"/>
  <c r="G171" i="7"/>
  <c r="AD170" i="7"/>
  <c r="AC170" i="7"/>
  <c r="P170" i="7"/>
  <c r="O170" i="7"/>
  <c r="AE170" i="7" s="1"/>
  <c r="AD169" i="7"/>
  <c r="AC169" i="7"/>
  <c r="P169" i="7"/>
  <c r="O169" i="7"/>
  <c r="AE169" i="7" s="1"/>
  <c r="AD168" i="7"/>
  <c r="AD171" i="7" s="1"/>
  <c r="AC168" i="7"/>
  <c r="P168" i="7"/>
  <c r="P171" i="7" s="1"/>
  <c r="O168" i="7"/>
  <c r="AE168" i="7" s="1"/>
  <c r="AE171" i="7" s="1"/>
  <c r="AH167" i="7"/>
  <c r="AG167" i="7"/>
  <c r="AB167" i="7"/>
  <c r="AA167" i="7"/>
  <c r="Z167" i="7"/>
  <c r="Y167" i="7"/>
  <c r="X167" i="7"/>
  <c r="W167" i="7"/>
  <c r="V167" i="7"/>
  <c r="U167" i="7"/>
  <c r="T167" i="7"/>
  <c r="S167" i="7"/>
  <c r="R167" i="7"/>
  <c r="Q167" i="7"/>
  <c r="N167" i="7"/>
  <c r="M167" i="7"/>
  <c r="L167" i="7"/>
  <c r="K167" i="7"/>
  <c r="J167" i="7"/>
  <c r="I167" i="7"/>
  <c r="H167" i="7"/>
  <c r="G167" i="7"/>
  <c r="AD166" i="7"/>
  <c r="AC166" i="7"/>
  <c r="P166" i="7"/>
  <c r="O166" i="7"/>
  <c r="AD165" i="7"/>
  <c r="AC165" i="7"/>
  <c r="P165" i="7"/>
  <c r="O165" i="7"/>
  <c r="AD164" i="7"/>
  <c r="AD167" i="7" s="1"/>
  <c r="AC164" i="7"/>
  <c r="AC167" i="7" s="1"/>
  <c r="P164" i="7"/>
  <c r="O164" i="7"/>
  <c r="AH163" i="7"/>
  <c r="AG163" i="7"/>
  <c r="AB163" i="7"/>
  <c r="AA163" i="7"/>
  <c r="Z163" i="7"/>
  <c r="Y163" i="7"/>
  <c r="X163" i="7"/>
  <c r="W163" i="7"/>
  <c r="V163" i="7"/>
  <c r="U163" i="7"/>
  <c r="T163" i="7"/>
  <c r="S163" i="7"/>
  <c r="R163" i="7"/>
  <c r="Q163" i="7"/>
  <c r="N163" i="7"/>
  <c r="M163" i="7"/>
  <c r="L163" i="7"/>
  <c r="K163" i="7"/>
  <c r="J163" i="7"/>
  <c r="I163" i="7"/>
  <c r="H163" i="7"/>
  <c r="G163" i="7"/>
  <c r="AD162" i="7"/>
  <c r="AC162" i="7"/>
  <c r="P162" i="7"/>
  <c r="O162" i="7"/>
  <c r="AE162" i="7" s="1"/>
  <c r="AD161" i="7"/>
  <c r="AC161" i="7"/>
  <c r="P161" i="7"/>
  <c r="O161" i="7"/>
  <c r="AE161" i="7" s="1"/>
  <c r="AD160" i="7"/>
  <c r="AD163" i="7" s="1"/>
  <c r="AC160" i="7"/>
  <c r="P160" i="7"/>
  <c r="P163" i="7" s="1"/>
  <c r="O160" i="7"/>
  <c r="AE160" i="7" s="1"/>
  <c r="AE163" i="7" s="1"/>
  <c r="AH159" i="7"/>
  <c r="AG159" i="7"/>
  <c r="AB159" i="7"/>
  <c r="AA159" i="7"/>
  <c r="Z159" i="7"/>
  <c r="Y159" i="7"/>
  <c r="X159" i="7"/>
  <c r="W159" i="7"/>
  <c r="V159" i="7"/>
  <c r="U159" i="7"/>
  <c r="T159" i="7"/>
  <c r="S159" i="7"/>
  <c r="R159" i="7"/>
  <c r="Q159" i="7"/>
  <c r="N159" i="7"/>
  <c r="M159" i="7"/>
  <c r="L159" i="7"/>
  <c r="K159" i="7"/>
  <c r="J159" i="7"/>
  <c r="I159" i="7"/>
  <c r="H159" i="7"/>
  <c r="G159" i="7"/>
  <c r="AD158" i="7"/>
  <c r="AC158" i="7"/>
  <c r="P158" i="7"/>
  <c r="O158" i="7"/>
  <c r="AD157" i="7"/>
  <c r="AC157" i="7"/>
  <c r="P157" i="7"/>
  <c r="O157" i="7"/>
  <c r="AD156" i="7"/>
  <c r="AD159" i="7" s="1"/>
  <c r="AC156" i="7"/>
  <c r="P156" i="7"/>
  <c r="O156" i="7"/>
  <c r="AH155" i="7"/>
  <c r="AG155" i="7"/>
  <c r="AB155" i="7"/>
  <c r="AA155" i="7"/>
  <c r="Z155" i="7"/>
  <c r="Y155" i="7"/>
  <c r="X155" i="7"/>
  <c r="W155" i="7"/>
  <c r="V155" i="7"/>
  <c r="U155" i="7"/>
  <c r="T155" i="7"/>
  <c r="S155" i="7"/>
  <c r="R155" i="7"/>
  <c r="Q155" i="7"/>
  <c r="N155" i="7"/>
  <c r="M155" i="7"/>
  <c r="L155" i="7"/>
  <c r="K155" i="7"/>
  <c r="J155" i="7"/>
  <c r="I155" i="7"/>
  <c r="H155" i="7"/>
  <c r="G155" i="7"/>
  <c r="AD154" i="7"/>
  <c r="AC154" i="7"/>
  <c r="P154" i="7"/>
  <c r="O154" i="7"/>
  <c r="AE154" i="7" s="1"/>
  <c r="AD153" i="7"/>
  <c r="AC153" i="7"/>
  <c r="P153" i="7"/>
  <c r="O153" i="7"/>
  <c r="AE153" i="7" s="1"/>
  <c r="AD152" i="7"/>
  <c r="AD155" i="7" s="1"/>
  <c r="AC152" i="7"/>
  <c r="P152" i="7"/>
  <c r="P155" i="7" s="1"/>
  <c r="O152" i="7"/>
  <c r="O155" i="7" s="1"/>
  <c r="AH151" i="7"/>
  <c r="AG151" i="7"/>
  <c r="AB151" i="7"/>
  <c r="AA151" i="7"/>
  <c r="Z151" i="7"/>
  <c r="Y151" i="7"/>
  <c r="X151" i="7"/>
  <c r="W151" i="7"/>
  <c r="V151" i="7"/>
  <c r="U151" i="7"/>
  <c r="T151" i="7"/>
  <c r="S151" i="7"/>
  <c r="R151" i="7"/>
  <c r="Q151" i="7"/>
  <c r="N151" i="7"/>
  <c r="M151" i="7"/>
  <c r="L151" i="7"/>
  <c r="K151" i="7"/>
  <c r="J151" i="7"/>
  <c r="I151" i="7"/>
  <c r="H151" i="7"/>
  <c r="G151" i="7"/>
  <c r="AD150" i="7"/>
  <c r="AC150" i="7"/>
  <c r="P150" i="7"/>
  <c r="O150" i="7"/>
  <c r="AD149" i="7"/>
  <c r="AC149" i="7"/>
  <c r="P149" i="7"/>
  <c r="O149" i="7"/>
  <c r="AD148" i="7"/>
  <c r="AD151" i="7" s="1"/>
  <c r="AC148" i="7"/>
  <c r="AC151" i="7" s="1"/>
  <c r="P148" i="7"/>
  <c r="O148" i="7"/>
  <c r="AH147" i="7"/>
  <c r="AG147" i="7"/>
  <c r="AB147" i="7"/>
  <c r="AA147" i="7"/>
  <c r="Z147" i="7"/>
  <c r="Y147" i="7"/>
  <c r="X147" i="7"/>
  <c r="W147" i="7"/>
  <c r="V147" i="7"/>
  <c r="U147" i="7"/>
  <c r="T147" i="7"/>
  <c r="S147" i="7"/>
  <c r="R147" i="7"/>
  <c r="Q147" i="7"/>
  <c r="N147" i="7"/>
  <c r="M147" i="7"/>
  <c r="L147" i="7"/>
  <c r="K147" i="7"/>
  <c r="J147" i="7"/>
  <c r="I147" i="7"/>
  <c r="H147" i="7"/>
  <c r="G147" i="7"/>
  <c r="AD146" i="7"/>
  <c r="AC146" i="7"/>
  <c r="P146" i="7"/>
  <c r="O146" i="7"/>
  <c r="AE146" i="7" s="1"/>
  <c r="AD145" i="7"/>
  <c r="AC145" i="7"/>
  <c r="P145" i="7"/>
  <c r="O145" i="7"/>
  <c r="AE145" i="7" s="1"/>
  <c r="AD144" i="7"/>
  <c r="AD147" i="7" s="1"/>
  <c r="AC144" i="7"/>
  <c r="P144" i="7"/>
  <c r="O144" i="7"/>
  <c r="AE144" i="7" s="1"/>
  <c r="AH143" i="7"/>
  <c r="AG143" i="7"/>
  <c r="AB143" i="7"/>
  <c r="AA143" i="7"/>
  <c r="Z143" i="7"/>
  <c r="Y143" i="7"/>
  <c r="X143" i="7"/>
  <c r="W143" i="7"/>
  <c r="V143" i="7"/>
  <c r="U143" i="7"/>
  <c r="T143" i="7"/>
  <c r="S143" i="7"/>
  <c r="R143" i="7"/>
  <c r="Q143" i="7"/>
  <c r="N143" i="7"/>
  <c r="M143" i="7"/>
  <c r="L143" i="7"/>
  <c r="K143" i="7"/>
  <c r="J143" i="7"/>
  <c r="I143" i="7"/>
  <c r="H143" i="7"/>
  <c r="G143" i="7"/>
  <c r="AD142" i="7"/>
  <c r="AC142" i="7"/>
  <c r="P142" i="7"/>
  <c r="O142" i="7"/>
  <c r="AD141" i="7"/>
  <c r="AC141" i="7"/>
  <c r="P141" i="7"/>
  <c r="O141" i="7"/>
  <c r="AD140" i="7"/>
  <c r="AD143" i="7" s="1"/>
  <c r="AC140" i="7"/>
  <c r="AC143" i="7" s="1"/>
  <c r="P140" i="7"/>
  <c r="O140" i="7"/>
  <c r="P147" i="7" l="1"/>
  <c r="AE147" i="7"/>
  <c r="AC187" i="7"/>
  <c r="AC211" i="7"/>
  <c r="AC159" i="7"/>
  <c r="AF140" i="7"/>
  <c r="AF141" i="7"/>
  <c r="AF142" i="7"/>
  <c r="AF148" i="7"/>
  <c r="AF149" i="7"/>
  <c r="AF150" i="7"/>
  <c r="AF156" i="7"/>
  <c r="AF159" i="7" s="1"/>
  <c r="AF157" i="7"/>
  <c r="AF158" i="7"/>
  <c r="AF164" i="7"/>
  <c r="AF165" i="7"/>
  <c r="AF166" i="7"/>
  <c r="AF172" i="7"/>
  <c r="AF173" i="7"/>
  <c r="AF174" i="7"/>
  <c r="AF180" i="7"/>
  <c r="AF181" i="7"/>
  <c r="AF182" i="7"/>
  <c r="AE212" i="7"/>
  <c r="AE213" i="7"/>
  <c r="AE214" i="7"/>
  <c r="AE216" i="7"/>
  <c r="O219" i="7"/>
  <c r="AE218" i="7"/>
  <c r="AF212" i="7"/>
  <c r="AF213" i="7"/>
  <c r="AF214" i="7"/>
  <c r="AF216" i="7"/>
  <c r="AF217" i="7"/>
  <c r="AF218" i="7"/>
  <c r="AE188" i="7"/>
  <c r="AE189" i="7"/>
  <c r="AE190" i="7"/>
  <c r="AC195" i="7"/>
  <c r="AE196" i="7"/>
  <c r="O199" i="7"/>
  <c r="AE198" i="7"/>
  <c r="AC203" i="7"/>
  <c r="AE204" i="7"/>
  <c r="O207" i="7"/>
  <c r="AE206" i="7"/>
  <c r="AF188" i="7"/>
  <c r="AF189" i="7"/>
  <c r="AF190" i="7"/>
  <c r="AF196" i="7"/>
  <c r="AF197" i="7"/>
  <c r="AF198" i="7"/>
  <c r="AF204" i="7"/>
  <c r="AF205" i="7"/>
  <c r="AF206" i="7"/>
  <c r="O179" i="7"/>
  <c r="AF145" i="7"/>
  <c r="AF146" i="7"/>
  <c r="AF153" i="7"/>
  <c r="AF154" i="7"/>
  <c r="AF161" i="7"/>
  <c r="AF162" i="7"/>
  <c r="AF169" i="7"/>
  <c r="AF170" i="7"/>
  <c r="AF177" i="7"/>
  <c r="AF178" i="7"/>
  <c r="AE140" i="7"/>
  <c r="O143" i="7"/>
  <c r="AE142" i="7"/>
  <c r="AC147" i="7"/>
  <c r="AE148" i="7"/>
  <c r="AE149" i="7"/>
  <c r="AE150" i="7"/>
  <c r="AC155" i="7"/>
  <c r="AE156" i="7"/>
  <c r="AE157" i="7"/>
  <c r="AE158" i="7"/>
  <c r="AC163" i="7"/>
  <c r="AE164" i="7"/>
  <c r="AE165" i="7"/>
  <c r="AE166" i="7"/>
  <c r="AC171" i="7"/>
  <c r="AE172" i="7"/>
  <c r="O175" i="7"/>
  <c r="AE174" i="7"/>
  <c r="AC179" i="7"/>
  <c r="AE180" i="7"/>
  <c r="O183" i="7"/>
  <c r="AE182" i="7"/>
  <c r="AE141" i="7"/>
  <c r="O159" i="7"/>
  <c r="O167" i="7"/>
  <c r="O191" i="7"/>
  <c r="O215" i="7"/>
  <c r="P143" i="7"/>
  <c r="AF144" i="7"/>
  <c r="AF147" i="7" s="1"/>
  <c r="P151" i="7"/>
  <c r="AF152" i="7"/>
  <c r="P159" i="7"/>
  <c r="AF160" i="7"/>
  <c r="AF163" i="7" s="1"/>
  <c r="P167" i="7"/>
  <c r="AF168" i="7"/>
  <c r="P175" i="7"/>
  <c r="AF176" i="7"/>
  <c r="AF179" i="7" s="1"/>
  <c r="P183" i="7"/>
  <c r="AF184" i="7"/>
  <c r="AF187" i="7" s="1"/>
  <c r="P191" i="7"/>
  <c r="AF192" i="7"/>
  <c r="AF195" i="7" s="1"/>
  <c r="P199" i="7"/>
  <c r="AF200" i="7"/>
  <c r="AF203" i="7" s="1"/>
  <c r="P207" i="7"/>
  <c r="AF208" i="7"/>
  <c r="AF211" i="7" s="1"/>
  <c r="P215" i="7"/>
  <c r="P219" i="7"/>
  <c r="O151" i="7"/>
  <c r="AE152" i="7"/>
  <c r="AE155" i="7" s="1"/>
  <c r="AE173" i="7"/>
  <c r="AE175" i="7" s="1"/>
  <c r="AE176" i="7"/>
  <c r="AE179" i="7" s="1"/>
  <c r="AE184" i="7"/>
  <c r="AE187" i="7" s="1"/>
  <c r="AE192" i="7"/>
  <c r="AE195" i="7" s="1"/>
  <c r="AE197" i="7"/>
  <c r="AE200" i="7"/>
  <c r="AE203" i="7" s="1"/>
  <c r="AE205" i="7"/>
  <c r="AE208" i="7"/>
  <c r="AE211" i="7" s="1"/>
  <c r="AE217" i="7"/>
  <c r="O147" i="7"/>
  <c r="O163" i="7"/>
  <c r="O171" i="7"/>
  <c r="AE181" i="7"/>
  <c r="AE183" i="7" l="1"/>
  <c r="AE167" i="7"/>
  <c r="AE159" i="7"/>
  <c r="AE151" i="7"/>
  <c r="AF191" i="7"/>
  <c r="AE219" i="7"/>
  <c r="AF167" i="7"/>
  <c r="AE199" i="7"/>
  <c r="AF175" i="7"/>
  <c r="AF143" i="7"/>
  <c r="AF183" i="7"/>
  <c r="AF151" i="7"/>
  <c r="AF219" i="7"/>
  <c r="AF215" i="7"/>
  <c r="AE215" i="7"/>
  <c r="AF199" i="7"/>
  <c r="AE207" i="7"/>
  <c r="AF207" i="7"/>
  <c r="AE191" i="7"/>
  <c r="AE143" i="7"/>
  <c r="AF171" i="7"/>
  <c r="AF155" i="7"/>
  <c r="AH523" i="7"/>
  <c r="AG523" i="7"/>
  <c r="AB523" i="7"/>
  <c r="AA523" i="7"/>
  <c r="Z523" i="7"/>
  <c r="Y523" i="7"/>
  <c r="X523" i="7"/>
  <c r="W523" i="7"/>
  <c r="V523" i="7"/>
  <c r="U523" i="7"/>
  <c r="T523" i="7"/>
  <c r="S523" i="7"/>
  <c r="R523" i="7"/>
  <c r="Q523" i="7"/>
  <c r="N523" i="7"/>
  <c r="M523" i="7"/>
  <c r="L523" i="7"/>
  <c r="K523" i="7"/>
  <c r="J523" i="7"/>
  <c r="I523" i="7"/>
  <c r="H523" i="7"/>
  <c r="G523" i="7"/>
  <c r="AD522" i="7"/>
  <c r="AC522" i="7"/>
  <c r="P522" i="7"/>
  <c r="AF522" i="7" s="1"/>
  <c r="O522" i="7"/>
  <c r="AD521" i="7"/>
  <c r="AC521" i="7"/>
  <c r="P521" i="7"/>
  <c r="O521" i="7"/>
  <c r="AD520" i="7"/>
  <c r="AD523" i="7" s="1"/>
  <c r="AC520" i="7"/>
  <c r="AC523" i="7" s="1"/>
  <c r="P520" i="7"/>
  <c r="AF520" i="7" s="1"/>
  <c r="O520" i="7"/>
  <c r="AH519" i="7"/>
  <c r="AG519" i="7"/>
  <c r="AB519" i="7"/>
  <c r="AA519" i="7"/>
  <c r="Z519" i="7"/>
  <c r="Y519" i="7"/>
  <c r="X519" i="7"/>
  <c r="W519" i="7"/>
  <c r="V519" i="7"/>
  <c r="U519" i="7"/>
  <c r="T519" i="7"/>
  <c r="S519" i="7"/>
  <c r="R519" i="7"/>
  <c r="Q519" i="7"/>
  <c r="N519" i="7"/>
  <c r="M519" i="7"/>
  <c r="L519" i="7"/>
  <c r="K519" i="7"/>
  <c r="J519" i="7"/>
  <c r="I519" i="7"/>
  <c r="H519" i="7"/>
  <c r="G519" i="7"/>
  <c r="AD518" i="7"/>
  <c r="AC518" i="7"/>
  <c r="P518" i="7"/>
  <c r="O518" i="7"/>
  <c r="AD517" i="7"/>
  <c r="AC517" i="7"/>
  <c r="P517" i="7"/>
  <c r="O517" i="7"/>
  <c r="AD516" i="7"/>
  <c r="AD519" i="7" s="1"/>
  <c r="AC516" i="7"/>
  <c r="AC519" i="7" s="1"/>
  <c r="P516" i="7"/>
  <c r="P519" i="7" s="1"/>
  <c r="O516" i="7"/>
  <c r="O519" i="7" s="1"/>
  <c r="AH515" i="7"/>
  <c r="AG515" i="7"/>
  <c r="AB515" i="7"/>
  <c r="AA515" i="7"/>
  <c r="Z515" i="7"/>
  <c r="Y515" i="7"/>
  <c r="X515" i="7"/>
  <c r="W515" i="7"/>
  <c r="V515" i="7"/>
  <c r="U515" i="7"/>
  <c r="T515" i="7"/>
  <c r="S515" i="7"/>
  <c r="R515" i="7"/>
  <c r="Q515" i="7"/>
  <c r="N515" i="7"/>
  <c r="M515" i="7"/>
  <c r="L515" i="7"/>
  <c r="K515" i="7"/>
  <c r="J515" i="7"/>
  <c r="I515" i="7"/>
  <c r="H515" i="7"/>
  <c r="G515" i="7"/>
  <c r="AD514" i="7"/>
  <c r="AC514" i="7"/>
  <c r="P514" i="7"/>
  <c r="O514" i="7"/>
  <c r="AD513" i="7"/>
  <c r="AC513" i="7"/>
  <c r="P513" i="7"/>
  <c r="O513" i="7"/>
  <c r="AD512" i="7"/>
  <c r="AC512" i="7"/>
  <c r="AC515" i="7" s="1"/>
  <c r="P512" i="7"/>
  <c r="P515" i="7" s="1"/>
  <c r="O512" i="7"/>
  <c r="AH503" i="7"/>
  <c r="AG503" i="7"/>
  <c r="AB503" i="7"/>
  <c r="AA503" i="7"/>
  <c r="Z503" i="7"/>
  <c r="Y503" i="7"/>
  <c r="X503" i="7"/>
  <c r="W503" i="7"/>
  <c r="V503" i="7"/>
  <c r="U503" i="7"/>
  <c r="T503" i="7"/>
  <c r="S503" i="7"/>
  <c r="R503" i="7"/>
  <c r="Q503" i="7"/>
  <c r="N503" i="7"/>
  <c r="M503" i="7"/>
  <c r="L503" i="7"/>
  <c r="K503" i="7"/>
  <c r="J503" i="7"/>
  <c r="I503" i="7"/>
  <c r="H503" i="7"/>
  <c r="G503" i="7"/>
  <c r="AD502" i="7"/>
  <c r="AF502" i="7" s="1"/>
  <c r="AC502" i="7"/>
  <c r="O502" i="7"/>
  <c r="AD501" i="7"/>
  <c r="AC501" i="7"/>
  <c r="P501" i="7"/>
  <c r="AF501" i="7" s="1"/>
  <c r="O501" i="7"/>
  <c r="AD500" i="7"/>
  <c r="AD503" i="7" s="1"/>
  <c r="AC500" i="7"/>
  <c r="P500" i="7"/>
  <c r="AF500" i="7" s="1"/>
  <c r="AF503" i="7" s="1"/>
  <c r="O500" i="7"/>
  <c r="O503" i="7" s="1"/>
  <c r="AH495" i="7"/>
  <c r="AG495" i="7"/>
  <c r="AB495" i="7"/>
  <c r="AA495" i="7"/>
  <c r="Z495" i="7"/>
  <c r="Y495" i="7"/>
  <c r="X495" i="7"/>
  <c r="W495" i="7"/>
  <c r="V495" i="7"/>
  <c r="U495" i="7"/>
  <c r="T495" i="7"/>
  <c r="S495" i="7"/>
  <c r="R495" i="7"/>
  <c r="Q495" i="7"/>
  <c r="N495" i="7"/>
  <c r="M495" i="7"/>
  <c r="L495" i="7"/>
  <c r="K495" i="7"/>
  <c r="J495" i="7"/>
  <c r="I495" i="7"/>
  <c r="H495" i="7"/>
  <c r="G495" i="7"/>
  <c r="AD494" i="7"/>
  <c r="AC494" i="7"/>
  <c r="P494" i="7"/>
  <c r="O494" i="7"/>
  <c r="AD493" i="7"/>
  <c r="AC493" i="7"/>
  <c r="P493" i="7"/>
  <c r="O493" i="7"/>
  <c r="AD492" i="7"/>
  <c r="AD495" i="7" s="1"/>
  <c r="AC492" i="7"/>
  <c r="P492" i="7"/>
  <c r="P495" i="7" s="1"/>
  <c r="O492" i="7"/>
  <c r="O495" i="7" s="1"/>
  <c r="AE517" i="7" l="1"/>
  <c r="AE518" i="7"/>
  <c r="AF517" i="7"/>
  <c r="AE501" i="7"/>
  <c r="AE493" i="7"/>
  <c r="AE494" i="7"/>
  <c r="AC503" i="7"/>
  <c r="AE512" i="7"/>
  <c r="AE513" i="7"/>
  <c r="AE514" i="7"/>
  <c r="AD515" i="7"/>
  <c r="AF493" i="7"/>
  <c r="AF494" i="7"/>
  <c r="P503" i="7"/>
  <c r="AF513" i="7"/>
  <c r="AF514" i="7"/>
  <c r="AE520" i="7"/>
  <c r="O523" i="7"/>
  <c r="AE522" i="7"/>
  <c r="AC495" i="7"/>
  <c r="AE502" i="7"/>
  <c r="AF521" i="7"/>
  <c r="AF523" i="7" s="1"/>
  <c r="AE492" i="7"/>
  <c r="AE521" i="7"/>
  <c r="AF492" i="7"/>
  <c r="O515" i="7"/>
  <c r="AE516" i="7"/>
  <c r="P523" i="7"/>
  <c r="AF512" i="7"/>
  <c r="AF516" i="7"/>
  <c r="AF519" i="7" s="1"/>
  <c r="AE500" i="7"/>
  <c r="AE515" i="7" l="1"/>
  <c r="AE503" i="7"/>
  <c r="AE519" i="7"/>
  <c r="AF515" i="7"/>
  <c r="AF495" i="7"/>
  <c r="AE523" i="7"/>
  <c r="AE495" i="7"/>
  <c r="Z751" i="7" l="1"/>
  <c r="Y751" i="7"/>
  <c r="X751" i="7"/>
  <c r="W751" i="7"/>
  <c r="V751" i="7"/>
  <c r="U751" i="7"/>
  <c r="N751" i="7"/>
  <c r="M751" i="7"/>
  <c r="J751" i="7"/>
  <c r="AH743" i="7"/>
  <c r="AG743" i="7"/>
  <c r="AB743" i="7"/>
  <c r="AA743" i="7"/>
  <c r="Z743" i="7"/>
  <c r="Y743" i="7"/>
  <c r="X743" i="7"/>
  <c r="W743" i="7"/>
  <c r="V743" i="7"/>
  <c r="U743" i="7"/>
  <c r="T743" i="7"/>
  <c r="S743" i="7"/>
  <c r="R743" i="7"/>
  <c r="Q743" i="7"/>
  <c r="N743" i="7"/>
  <c r="M743" i="7"/>
  <c r="L743" i="7"/>
  <c r="K743" i="7"/>
  <c r="J743" i="7"/>
  <c r="I743" i="7"/>
  <c r="H743" i="7"/>
  <c r="G743" i="7"/>
  <c r="AD740" i="7"/>
  <c r="AD743" i="7" s="1"/>
  <c r="AC740" i="7"/>
  <c r="AC743" i="7" s="1"/>
  <c r="P740" i="7"/>
  <c r="P743" i="7" s="1"/>
  <c r="O740" i="7"/>
  <c r="O743" i="7" s="1"/>
  <c r="AB754" i="7"/>
  <c r="AA754" i="7"/>
  <c r="Z754" i="7"/>
  <c r="Y754" i="7"/>
  <c r="X754" i="7"/>
  <c r="W754" i="7"/>
  <c r="V754" i="7"/>
  <c r="U754" i="7"/>
  <c r="T754" i="7"/>
  <c r="S754" i="7"/>
  <c r="R754" i="7"/>
  <c r="Q754" i="7"/>
  <c r="N754" i="7"/>
  <c r="M754" i="7"/>
  <c r="L754" i="7"/>
  <c r="K754" i="7"/>
  <c r="J754" i="7"/>
  <c r="I754" i="7"/>
  <c r="H754" i="7"/>
  <c r="G754" i="7"/>
  <c r="AB753" i="7"/>
  <c r="AA753" i="7"/>
  <c r="Z753" i="7"/>
  <c r="Y753" i="7"/>
  <c r="X753" i="7"/>
  <c r="W753" i="7"/>
  <c r="V753" i="7"/>
  <c r="U753" i="7"/>
  <c r="T753" i="7"/>
  <c r="S753" i="7"/>
  <c r="R753" i="7"/>
  <c r="Q753" i="7"/>
  <c r="N753" i="7"/>
  <c r="M753" i="7"/>
  <c r="L753" i="7"/>
  <c r="K753" i="7"/>
  <c r="J753" i="7"/>
  <c r="I753" i="7"/>
  <c r="H753" i="7"/>
  <c r="G753" i="7"/>
  <c r="X752" i="7"/>
  <c r="W752" i="7"/>
  <c r="M752" i="7"/>
  <c r="AH727" i="7"/>
  <c r="AG727" i="7"/>
  <c r="AB727" i="7"/>
  <c r="AA727" i="7"/>
  <c r="Z727" i="7"/>
  <c r="Y727" i="7"/>
  <c r="X727" i="7"/>
  <c r="W727" i="7"/>
  <c r="V727" i="7"/>
  <c r="U727" i="7"/>
  <c r="T727" i="7"/>
  <c r="S727" i="7"/>
  <c r="R727" i="7"/>
  <c r="Q727" i="7"/>
  <c r="N727" i="7"/>
  <c r="M727" i="7"/>
  <c r="L727" i="7"/>
  <c r="K727" i="7"/>
  <c r="J727" i="7"/>
  <c r="I727" i="7"/>
  <c r="H727" i="7"/>
  <c r="G727" i="7"/>
  <c r="AD726" i="7"/>
  <c r="AC726" i="7"/>
  <c r="P726" i="7"/>
  <c r="O726" i="7"/>
  <c r="AD725" i="7"/>
  <c r="AC725" i="7"/>
  <c r="P725" i="7"/>
  <c r="O725" i="7"/>
  <c r="AD724" i="7"/>
  <c r="AC724" i="7"/>
  <c r="AC727" i="7" s="1"/>
  <c r="P724" i="7"/>
  <c r="O724" i="7"/>
  <c r="O727" i="7" s="1"/>
  <c r="AH723" i="7"/>
  <c r="AG723" i="7"/>
  <c r="AB723" i="7"/>
  <c r="AA723" i="7"/>
  <c r="Z723" i="7"/>
  <c r="Y723" i="7"/>
  <c r="X723" i="7"/>
  <c r="W723" i="7"/>
  <c r="V723" i="7"/>
  <c r="U723" i="7"/>
  <c r="T723" i="7"/>
  <c r="S723" i="7"/>
  <c r="R723" i="7"/>
  <c r="Q723" i="7"/>
  <c r="N723" i="7"/>
  <c r="M723" i="7"/>
  <c r="L723" i="7"/>
  <c r="K723" i="7"/>
  <c r="J723" i="7"/>
  <c r="I723" i="7"/>
  <c r="H723" i="7"/>
  <c r="G723" i="7"/>
  <c r="AD722" i="7"/>
  <c r="AC722" i="7"/>
  <c r="P722" i="7"/>
  <c r="AF722" i="7" s="1"/>
  <c r="O722" i="7"/>
  <c r="AD721" i="7"/>
  <c r="AC721" i="7"/>
  <c r="P721" i="7"/>
  <c r="AF721" i="7" s="1"/>
  <c r="O721" i="7"/>
  <c r="AD720" i="7"/>
  <c r="AD723" i="7" s="1"/>
  <c r="AC720" i="7"/>
  <c r="AC723" i="7" s="1"/>
  <c r="P720" i="7"/>
  <c r="O720" i="7"/>
  <c r="O723" i="7" s="1"/>
  <c r="AH711" i="7"/>
  <c r="AG711" i="7"/>
  <c r="AA711" i="7"/>
  <c r="Z711" i="7"/>
  <c r="Y711" i="7"/>
  <c r="X711" i="7"/>
  <c r="W711" i="7"/>
  <c r="V711" i="7"/>
  <c r="U711" i="7"/>
  <c r="T711" i="7"/>
  <c r="S711" i="7"/>
  <c r="R711" i="7"/>
  <c r="Q711" i="7"/>
  <c r="N711" i="7"/>
  <c r="M711" i="7"/>
  <c r="L711" i="7"/>
  <c r="K711" i="7"/>
  <c r="J711" i="7"/>
  <c r="I711" i="7"/>
  <c r="H711" i="7"/>
  <c r="G711" i="7"/>
  <c r="AD710" i="7"/>
  <c r="AC710" i="7"/>
  <c r="P710" i="7"/>
  <c r="O710" i="7"/>
  <c r="AB708" i="7"/>
  <c r="AB711" i="7" s="1"/>
  <c r="AH703" i="7"/>
  <c r="AG703" i="7"/>
  <c r="AB703" i="7"/>
  <c r="AA703" i="7"/>
  <c r="Z703" i="7"/>
  <c r="Y703" i="7"/>
  <c r="X703" i="7"/>
  <c r="W703" i="7"/>
  <c r="V703" i="7"/>
  <c r="U703" i="7"/>
  <c r="T703" i="7"/>
  <c r="S703" i="7"/>
  <c r="R703" i="7"/>
  <c r="Q703" i="7"/>
  <c r="N703" i="7"/>
  <c r="M703" i="7"/>
  <c r="L703" i="7"/>
  <c r="K703" i="7"/>
  <c r="J703" i="7"/>
  <c r="I703" i="7"/>
  <c r="H703" i="7"/>
  <c r="G703" i="7"/>
  <c r="AD700" i="7"/>
  <c r="AC700" i="7"/>
  <c r="P700" i="7"/>
  <c r="AF700" i="7" s="1"/>
  <c r="O700" i="7"/>
  <c r="AH691" i="7"/>
  <c r="AG691" i="7"/>
  <c r="AB691" i="7"/>
  <c r="AA691" i="7"/>
  <c r="Z691" i="7"/>
  <c r="Y691" i="7"/>
  <c r="X691" i="7"/>
  <c r="W691" i="7"/>
  <c r="V691" i="7"/>
  <c r="U691" i="7"/>
  <c r="T691" i="7"/>
  <c r="S691" i="7"/>
  <c r="R691" i="7"/>
  <c r="Q691" i="7"/>
  <c r="N691" i="7"/>
  <c r="M691" i="7"/>
  <c r="L691" i="7"/>
  <c r="K691" i="7"/>
  <c r="J691" i="7"/>
  <c r="I691" i="7"/>
  <c r="H691" i="7"/>
  <c r="G691" i="7"/>
  <c r="AD690" i="7"/>
  <c r="AC690" i="7"/>
  <c r="P690" i="7"/>
  <c r="O690" i="7"/>
  <c r="AH683" i="7"/>
  <c r="AG683" i="7"/>
  <c r="AB683" i="7"/>
  <c r="AA683" i="7"/>
  <c r="Z683" i="7"/>
  <c r="Y683" i="7"/>
  <c r="X683" i="7"/>
  <c r="W683" i="7"/>
  <c r="V683" i="7"/>
  <c r="U683" i="7"/>
  <c r="T683" i="7"/>
  <c r="S683" i="7"/>
  <c r="R683" i="7"/>
  <c r="Q683" i="7"/>
  <c r="N683" i="7"/>
  <c r="M683" i="7"/>
  <c r="L683" i="7"/>
  <c r="K683" i="7"/>
  <c r="J683" i="7"/>
  <c r="I683" i="7"/>
  <c r="H683" i="7"/>
  <c r="G683" i="7"/>
  <c r="AD680" i="7"/>
  <c r="AC680" i="7"/>
  <c r="P680" i="7"/>
  <c r="AF680" i="7" s="1"/>
  <c r="O680" i="7"/>
  <c r="AH671" i="7"/>
  <c r="AG671" i="7"/>
  <c r="AB671" i="7"/>
  <c r="AA671" i="7"/>
  <c r="Z671" i="7"/>
  <c r="Y671" i="7"/>
  <c r="X671" i="7"/>
  <c r="W671" i="7"/>
  <c r="V671" i="7"/>
  <c r="U671" i="7"/>
  <c r="T671" i="7"/>
  <c r="S671" i="7"/>
  <c r="R671" i="7"/>
  <c r="Q671" i="7"/>
  <c r="N671" i="7"/>
  <c r="M671" i="7"/>
  <c r="L671" i="7"/>
  <c r="K671" i="7"/>
  <c r="J671" i="7"/>
  <c r="I671" i="7"/>
  <c r="H671" i="7"/>
  <c r="G671" i="7"/>
  <c r="AD670" i="7"/>
  <c r="AC670" i="7"/>
  <c r="P670" i="7"/>
  <c r="O670" i="7"/>
  <c r="AH663" i="7"/>
  <c r="AG663" i="7"/>
  <c r="AB663" i="7"/>
  <c r="AA663" i="7"/>
  <c r="Z663" i="7"/>
  <c r="Y663" i="7"/>
  <c r="X663" i="7"/>
  <c r="W663" i="7"/>
  <c r="V663" i="7"/>
  <c r="U663" i="7"/>
  <c r="T663" i="7"/>
  <c r="S663" i="7"/>
  <c r="R663" i="7"/>
  <c r="Q663" i="7"/>
  <c r="N663" i="7"/>
  <c r="M663" i="7"/>
  <c r="L663" i="7"/>
  <c r="K663" i="7"/>
  <c r="J663" i="7"/>
  <c r="I663" i="7"/>
  <c r="H663" i="7"/>
  <c r="G663" i="7"/>
  <c r="AD660" i="7"/>
  <c r="AC660" i="7"/>
  <c r="P660" i="7"/>
  <c r="O660" i="7"/>
  <c r="AH651" i="7"/>
  <c r="AG651" i="7"/>
  <c r="AB651" i="7"/>
  <c r="AA651" i="7"/>
  <c r="Z651" i="7"/>
  <c r="Y651" i="7"/>
  <c r="X651" i="7"/>
  <c r="W651" i="7"/>
  <c r="V651" i="7"/>
  <c r="U651" i="7"/>
  <c r="T651" i="7"/>
  <c r="S651" i="7"/>
  <c r="R651" i="7"/>
  <c r="Q651" i="7"/>
  <c r="N651" i="7"/>
  <c r="M651" i="7"/>
  <c r="L651" i="7"/>
  <c r="K651" i="7"/>
  <c r="J651" i="7"/>
  <c r="I651" i="7"/>
  <c r="H651" i="7"/>
  <c r="G651" i="7"/>
  <c r="AD650" i="7"/>
  <c r="AC650" i="7"/>
  <c r="P650" i="7"/>
  <c r="O650" i="7"/>
  <c r="AH643" i="7"/>
  <c r="AG643" i="7"/>
  <c r="AB643" i="7"/>
  <c r="AA643" i="7"/>
  <c r="Z643" i="7"/>
  <c r="Y643" i="7"/>
  <c r="X643" i="7"/>
  <c r="W643" i="7"/>
  <c r="V643" i="7"/>
  <c r="U643" i="7"/>
  <c r="T643" i="7"/>
  <c r="S643" i="7"/>
  <c r="R643" i="7"/>
  <c r="Q643" i="7"/>
  <c r="N643" i="7"/>
  <c r="M643" i="7"/>
  <c r="L643" i="7"/>
  <c r="K643" i="7"/>
  <c r="J643" i="7"/>
  <c r="I643" i="7"/>
  <c r="H643" i="7"/>
  <c r="G643" i="7"/>
  <c r="AD640" i="7"/>
  <c r="AC640" i="7"/>
  <c r="P640" i="7"/>
  <c r="O640" i="7"/>
  <c r="AH631" i="7"/>
  <c r="AG631" i="7"/>
  <c r="AB631" i="7"/>
  <c r="AA631" i="7"/>
  <c r="Z631" i="7"/>
  <c r="Y631" i="7"/>
  <c r="X631" i="7"/>
  <c r="W631" i="7"/>
  <c r="V631" i="7"/>
  <c r="U631" i="7"/>
  <c r="T631" i="7"/>
  <c r="S631" i="7"/>
  <c r="R631" i="7"/>
  <c r="Q631" i="7"/>
  <c r="N631" i="7"/>
  <c r="M631" i="7"/>
  <c r="L631" i="7"/>
  <c r="K631" i="7"/>
  <c r="J631" i="7"/>
  <c r="I631" i="7"/>
  <c r="H631" i="7"/>
  <c r="G631" i="7"/>
  <c r="AD630" i="7"/>
  <c r="AC630" i="7"/>
  <c r="P630" i="7"/>
  <c r="O630" i="7"/>
  <c r="AD629" i="7"/>
  <c r="AC629" i="7"/>
  <c r="P629" i="7"/>
  <c r="O629" i="7"/>
  <c r="AD628" i="7"/>
  <c r="AC628" i="7"/>
  <c r="P628" i="7"/>
  <c r="O628" i="7"/>
  <c r="AH627" i="7"/>
  <c r="AG627" i="7"/>
  <c r="AB627" i="7"/>
  <c r="AA627" i="7"/>
  <c r="Z627" i="7"/>
  <c r="Y627" i="7"/>
  <c r="X627" i="7"/>
  <c r="W627" i="7"/>
  <c r="V627" i="7"/>
  <c r="U627" i="7"/>
  <c r="T627" i="7"/>
  <c r="S627" i="7"/>
  <c r="R627" i="7"/>
  <c r="Q627" i="7"/>
  <c r="N627" i="7"/>
  <c r="M627" i="7"/>
  <c r="L627" i="7"/>
  <c r="K627" i="7"/>
  <c r="J627" i="7"/>
  <c r="I627" i="7"/>
  <c r="H627" i="7"/>
  <c r="G627" i="7"/>
  <c r="AD626" i="7"/>
  <c r="AC626" i="7"/>
  <c r="P626" i="7"/>
  <c r="AF626" i="7" s="1"/>
  <c r="O626" i="7"/>
  <c r="AD625" i="7"/>
  <c r="AC625" i="7"/>
  <c r="P625" i="7"/>
  <c r="AF625" i="7" s="1"/>
  <c r="O625" i="7"/>
  <c r="AD624" i="7"/>
  <c r="AD627" i="7" s="1"/>
  <c r="AC624" i="7"/>
  <c r="AC627" i="7" s="1"/>
  <c r="P624" i="7"/>
  <c r="P627" i="7" s="1"/>
  <c r="O624" i="7"/>
  <c r="AH623" i="7"/>
  <c r="AG623" i="7"/>
  <c r="AB623" i="7"/>
  <c r="AA623" i="7"/>
  <c r="Z623" i="7"/>
  <c r="Y623" i="7"/>
  <c r="X623" i="7"/>
  <c r="W623" i="7"/>
  <c r="V623" i="7"/>
  <c r="U623" i="7"/>
  <c r="T623" i="7"/>
  <c r="S623" i="7"/>
  <c r="R623" i="7"/>
  <c r="Q623" i="7"/>
  <c r="N623" i="7"/>
  <c r="M623" i="7"/>
  <c r="L623" i="7"/>
  <c r="K623" i="7"/>
  <c r="J623" i="7"/>
  <c r="I623" i="7"/>
  <c r="H623" i="7"/>
  <c r="G623" i="7"/>
  <c r="AD622" i="7"/>
  <c r="AD623" i="7" s="1"/>
  <c r="AC622" i="7"/>
  <c r="P622" i="7"/>
  <c r="O622" i="7"/>
  <c r="AF621" i="7"/>
  <c r="AD621" i="7"/>
  <c r="AC621" i="7"/>
  <c r="P621" i="7"/>
  <c r="O621" i="7"/>
  <c r="AD620" i="7"/>
  <c r="AC620" i="7"/>
  <c r="P620" i="7"/>
  <c r="O620" i="7"/>
  <c r="AH611" i="7"/>
  <c r="AG611" i="7"/>
  <c r="AB611" i="7"/>
  <c r="AA611" i="7"/>
  <c r="Z611" i="7"/>
  <c r="Y611" i="7"/>
  <c r="X611" i="7"/>
  <c r="W611" i="7"/>
  <c r="V611" i="7"/>
  <c r="U611" i="7"/>
  <c r="T611" i="7"/>
  <c r="S611" i="7"/>
  <c r="R611" i="7"/>
  <c r="Q611" i="7"/>
  <c r="N611" i="7"/>
  <c r="M611" i="7"/>
  <c r="L611" i="7"/>
  <c r="K611" i="7"/>
  <c r="J611" i="7"/>
  <c r="I611" i="7"/>
  <c r="H611" i="7"/>
  <c r="G611" i="7"/>
  <c r="AD610" i="7"/>
  <c r="AC610" i="7"/>
  <c r="P610" i="7"/>
  <c r="O610" i="7"/>
  <c r="AH603" i="7"/>
  <c r="AG603" i="7"/>
  <c r="AB603" i="7"/>
  <c r="AA603" i="7"/>
  <c r="Z603" i="7"/>
  <c r="Y603" i="7"/>
  <c r="X603" i="7"/>
  <c r="W603" i="7"/>
  <c r="V603" i="7"/>
  <c r="U603" i="7"/>
  <c r="T603" i="7"/>
  <c r="S603" i="7"/>
  <c r="R603" i="7"/>
  <c r="Q603" i="7"/>
  <c r="N603" i="7"/>
  <c r="M603" i="7"/>
  <c r="L603" i="7"/>
  <c r="K603" i="7"/>
  <c r="J603" i="7"/>
  <c r="I603" i="7"/>
  <c r="H603" i="7"/>
  <c r="G603" i="7"/>
  <c r="AD600" i="7"/>
  <c r="AC600" i="7"/>
  <c r="P600" i="7"/>
  <c r="O600" i="7"/>
  <c r="AH591" i="7"/>
  <c r="AG591" i="7"/>
  <c r="AB591" i="7"/>
  <c r="AA591" i="7"/>
  <c r="Z591" i="7"/>
  <c r="Y591" i="7"/>
  <c r="X591" i="7"/>
  <c r="W591" i="7"/>
  <c r="V591" i="7"/>
  <c r="U591" i="7"/>
  <c r="T591" i="7"/>
  <c r="S591" i="7"/>
  <c r="R591" i="7"/>
  <c r="Q591" i="7"/>
  <c r="N591" i="7"/>
  <c r="M591" i="7"/>
  <c r="L591" i="7"/>
  <c r="K591" i="7"/>
  <c r="J591" i="7"/>
  <c r="I591" i="7"/>
  <c r="H591" i="7"/>
  <c r="G591" i="7"/>
  <c r="AD590" i="7"/>
  <c r="AC590" i="7"/>
  <c r="P590" i="7"/>
  <c r="O590" i="7"/>
  <c r="AH583" i="7"/>
  <c r="AG583" i="7"/>
  <c r="AB583" i="7"/>
  <c r="AA583" i="7"/>
  <c r="Z583" i="7"/>
  <c r="Y583" i="7"/>
  <c r="X583" i="7"/>
  <c r="W583" i="7"/>
  <c r="V583" i="7"/>
  <c r="U583" i="7"/>
  <c r="T583" i="7"/>
  <c r="S583" i="7"/>
  <c r="R583" i="7"/>
  <c r="Q583" i="7"/>
  <c r="N583" i="7"/>
  <c r="M583" i="7"/>
  <c r="L583" i="7"/>
  <c r="K583" i="7"/>
  <c r="J583" i="7"/>
  <c r="I583" i="7"/>
  <c r="H583" i="7"/>
  <c r="G583" i="7"/>
  <c r="AD580" i="7"/>
  <c r="AC580" i="7"/>
  <c r="P580" i="7"/>
  <c r="AF580" i="7" s="1"/>
  <c r="O580" i="7"/>
  <c r="AH571" i="7"/>
  <c r="AG571" i="7"/>
  <c r="AB571" i="7"/>
  <c r="AA571" i="7"/>
  <c r="Z571" i="7"/>
  <c r="Y571" i="7"/>
  <c r="X571" i="7"/>
  <c r="W571" i="7"/>
  <c r="V571" i="7"/>
  <c r="U571" i="7"/>
  <c r="T571" i="7"/>
  <c r="S571" i="7"/>
  <c r="R571" i="7"/>
  <c r="Q571" i="7"/>
  <c r="N571" i="7"/>
  <c r="M571" i="7"/>
  <c r="L571" i="7"/>
  <c r="K571" i="7"/>
  <c r="J571" i="7"/>
  <c r="I571" i="7"/>
  <c r="H571" i="7"/>
  <c r="G571" i="7"/>
  <c r="AD570" i="7"/>
  <c r="AC570" i="7"/>
  <c r="P570" i="7"/>
  <c r="O570" i="7"/>
  <c r="AH563" i="7"/>
  <c r="AG563" i="7"/>
  <c r="AB563" i="7"/>
  <c r="AA563" i="7"/>
  <c r="Z563" i="7"/>
  <c r="Y563" i="7"/>
  <c r="X563" i="7"/>
  <c r="W563" i="7"/>
  <c r="V563" i="7"/>
  <c r="U563" i="7"/>
  <c r="T563" i="7"/>
  <c r="S563" i="7"/>
  <c r="R563" i="7"/>
  <c r="Q563" i="7"/>
  <c r="N563" i="7"/>
  <c r="M563" i="7"/>
  <c r="L563" i="7"/>
  <c r="K563" i="7"/>
  <c r="J563" i="7"/>
  <c r="I563" i="7"/>
  <c r="H563" i="7"/>
  <c r="G563" i="7"/>
  <c r="AD560" i="7"/>
  <c r="AC560" i="7"/>
  <c r="P560" i="7"/>
  <c r="O560" i="7"/>
  <c r="AH551" i="7"/>
  <c r="AG551" i="7"/>
  <c r="AB551" i="7"/>
  <c r="AA551" i="7"/>
  <c r="Z551" i="7"/>
  <c r="Y551" i="7"/>
  <c r="X551" i="7"/>
  <c r="W551" i="7"/>
  <c r="V551" i="7"/>
  <c r="U551" i="7"/>
  <c r="T551" i="7"/>
  <c r="S551" i="7"/>
  <c r="R551" i="7"/>
  <c r="Q551" i="7"/>
  <c r="N551" i="7"/>
  <c r="M551" i="7"/>
  <c r="L551" i="7"/>
  <c r="K551" i="7"/>
  <c r="J551" i="7"/>
  <c r="I551" i="7"/>
  <c r="H551" i="7"/>
  <c r="G551" i="7"/>
  <c r="AD550" i="7"/>
  <c r="AC550" i="7"/>
  <c r="P550" i="7"/>
  <c r="O550" i="7"/>
  <c r="AH543" i="7"/>
  <c r="AG543" i="7"/>
  <c r="AB543" i="7"/>
  <c r="AA543" i="7"/>
  <c r="Z543" i="7"/>
  <c r="Y543" i="7"/>
  <c r="X543" i="7"/>
  <c r="W543" i="7"/>
  <c r="V543" i="7"/>
  <c r="U543" i="7"/>
  <c r="T543" i="7"/>
  <c r="S543" i="7"/>
  <c r="R543" i="7"/>
  <c r="Q543" i="7"/>
  <c r="N543" i="7"/>
  <c r="M543" i="7"/>
  <c r="L543" i="7"/>
  <c r="K543" i="7"/>
  <c r="J543" i="7"/>
  <c r="I543" i="7"/>
  <c r="H543" i="7"/>
  <c r="G543" i="7"/>
  <c r="AD540" i="7"/>
  <c r="AC540" i="7"/>
  <c r="P540" i="7"/>
  <c r="AF540" i="7" s="1"/>
  <c r="O540" i="7"/>
  <c r="AG531" i="7"/>
  <c r="AB531" i="7"/>
  <c r="AA531" i="7"/>
  <c r="Z531" i="7"/>
  <c r="Y531" i="7"/>
  <c r="X531" i="7"/>
  <c r="W531" i="7"/>
  <c r="V531" i="7"/>
  <c r="U531" i="7"/>
  <c r="T531" i="7"/>
  <c r="S531" i="7"/>
  <c r="R531" i="7"/>
  <c r="Q531" i="7"/>
  <c r="N531" i="7"/>
  <c r="M531" i="7"/>
  <c r="L531" i="7"/>
  <c r="K531" i="7"/>
  <c r="J531" i="7"/>
  <c r="I531" i="7"/>
  <c r="H531" i="7"/>
  <c r="G531" i="7"/>
  <c r="AD530" i="7"/>
  <c r="AC530" i="7"/>
  <c r="P530" i="7"/>
  <c r="O530" i="7"/>
  <c r="AD529" i="7"/>
  <c r="AC529" i="7"/>
  <c r="P529" i="7"/>
  <c r="O529" i="7"/>
  <c r="AD528" i="7"/>
  <c r="AC528" i="7"/>
  <c r="AC531" i="7" s="1"/>
  <c r="P528" i="7"/>
  <c r="O528" i="7"/>
  <c r="AH487" i="7"/>
  <c r="AG487" i="7"/>
  <c r="AB487" i="7"/>
  <c r="AA487" i="7"/>
  <c r="Z487" i="7"/>
  <c r="Y487" i="7"/>
  <c r="X487" i="7"/>
  <c r="W487" i="7"/>
  <c r="V487" i="7"/>
  <c r="U487" i="7"/>
  <c r="T487" i="7"/>
  <c r="S487" i="7"/>
  <c r="R487" i="7"/>
  <c r="Q487" i="7"/>
  <c r="N487" i="7"/>
  <c r="M487" i="7"/>
  <c r="L487" i="7"/>
  <c r="K487" i="7"/>
  <c r="J487" i="7"/>
  <c r="I487" i="7"/>
  <c r="H487" i="7"/>
  <c r="G487" i="7"/>
  <c r="AD486" i="7"/>
  <c r="AC486" i="7"/>
  <c r="P486" i="7"/>
  <c r="O486" i="7"/>
  <c r="AD485" i="7"/>
  <c r="AC485" i="7"/>
  <c r="P485" i="7"/>
  <c r="O485" i="7"/>
  <c r="AD484" i="7"/>
  <c r="AD487" i="7" s="1"/>
  <c r="AC484" i="7"/>
  <c r="P484" i="7"/>
  <c r="O484" i="7"/>
  <c r="AH483" i="7"/>
  <c r="AG483" i="7"/>
  <c r="Z483" i="7"/>
  <c r="Y483" i="7"/>
  <c r="X483" i="7"/>
  <c r="W483" i="7"/>
  <c r="V483" i="7"/>
  <c r="U483" i="7"/>
  <c r="T483" i="7"/>
  <c r="S483" i="7"/>
  <c r="R483" i="7"/>
  <c r="Q483" i="7"/>
  <c r="N483" i="7"/>
  <c r="M483" i="7"/>
  <c r="L483" i="7"/>
  <c r="K483" i="7"/>
  <c r="J483" i="7"/>
  <c r="I483" i="7"/>
  <c r="H483" i="7"/>
  <c r="G483" i="7"/>
  <c r="AD482" i="7"/>
  <c r="AC482" i="7"/>
  <c r="P482" i="7"/>
  <c r="O482" i="7"/>
  <c r="AD481" i="7"/>
  <c r="AC481" i="7"/>
  <c r="P481" i="7"/>
  <c r="O481" i="7"/>
  <c r="AD480" i="7"/>
  <c r="AD483" i="7" s="1"/>
  <c r="AC480" i="7"/>
  <c r="P480" i="7"/>
  <c r="P483" i="7" s="1"/>
  <c r="O480" i="7"/>
  <c r="AH471" i="7"/>
  <c r="AG471" i="7"/>
  <c r="Z471" i="7"/>
  <c r="Y471" i="7"/>
  <c r="X471" i="7"/>
  <c r="W471" i="7"/>
  <c r="V471" i="7"/>
  <c r="U471" i="7"/>
  <c r="T471" i="7"/>
  <c r="S471" i="7"/>
  <c r="R471" i="7"/>
  <c r="Q471" i="7"/>
  <c r="N471" i="7"/>
  <c r="M471" i="7"/>
  <c r="L471" i="7"/>
  <c r="K471" i="7"/>
  <c r="J471" i="7"/>
  <c r="I471" i="7"/>
  <c r="H471" i="7"/>
  <c r="G471" i="7"/>
  <c r="AD470" i="7"/>
  <c r="AC470" i="7"/>
  <c r="P470" i="7"/>
  <c r="O470" i="7"/>
  <c r="AH463" i="7"/>
  <c r="AG463" i="7"/>
  <c r="AB463" i="7"/>
  <c r="AA463" i="7"/>
  <c r="Z463" i="7"/>
  <c r="Y463" i="7"/>
  <c r="X463" i="7"/>
  <c r="W463" i="7"/>
  <c r="V463" i="7"/>
  <c r="U463" i="7"/>
  <c r="T463" i="7"/>
  <c r="S463" i="7"/>
  <c r="R463" i="7"/>
  <c r="Q463" i="7"/>
  <c r="N463" i="7"/>
  <c r="M463" i="7"/>
  <c r="L463" i="7"/>
  <c r="K463" i="7"/>
  <c r="J463" i="7"/>
  <c r="I463" i="7"/>
  <c r="H463" i="7"/>
  <c r="G463" i="7"/>
  <c r="AD460" i="7"/>
  <c r="AC460" i="7"/>
  <c r="P460" i="7"/>
  <c r="O460" i="7"/>
  <c r="AH451" i="7"/>
  <c r="AG451" i="7"/>
  <c r="Z451" i="7"/>
  <c r="Y451" i="7"/>
  <c r="X451" i="7"/>
  <c r="W451" i="7"/>
  <c r="V451" i="7"/>
  <c r="U451" i="7"/>
  <c r="T451" i="7"/>
  <c r="S451" i="7"/>
  <c r="R451" i="7"/>
  <c r="Q451" i="7"/>
  <c r="N451" i="7"/>
  <c r="M451" i="7"/>
  <c r="L451" i="7"/>
  <c r="K451" i="7"/>
  <c r="J451" i="7"/>
  <c r="I451" i="7"/>
  <c r="H451" i="7"/>
  <c r="G451" i="7"/>
  <c r="AD450" i="7"/>
  <c r="AC450" i="7"/>
  <c r="P450" i="7"/>
  <c r="O450" i="7"/>
  <c r="AH443" i="7"/>
  <c r="AG443" i="7"/>
  <c r="Z443" i="7"/>
  <c r="Y443" i="7"/>
  <c r="X443" i="7"/>
  <c r="W443" i="7"/>
  <c r="V443" i="7"/>
  <c r="U443" i="7"/>
  <c r="T443" i="7"/>
  <c r="S443" i="7"/>
  <c r="R443" i="7"/>
  <c r="Q443" i="7"/>
  <c r="N443" i="7"/>
  <c r="M443" i="7"/>
  <c r="L443" i="7"/>
  <c r="K443" i="7"/>
  <c r="J443" i="7"/>
  <c r="I443" i="7"/>
  <c r="H443" i="7"/>
  <c r="G443" i="7"/>
  <c r="AD440" i="7"/>
  <c r="AC440" i="7"/>
  <c r="P440" i="7"/>
  <c r="O440" i="7"/>
  <c r="AH431" i="7"/>
  <c r="AG431" i="7"/>
  <c r="Z431" i="7"/>
  <c r="Y431" i="7"/>
  <c r="X431" i="7"/>
  <c r="W431" i="7"/>
  <c r="V431" i="7"/>
  <c r="U431" i="7"/>
  <c r="T431" i="7"/>
  <c r="S431" i="7"/>
  <c r="R431" i="7"/>
  <c r="Q431" i="7"/>
  <c r="N431" i="7"/>
  <c r="M431" i="7"/>
  <c r="L431" i="7"/>
  <c r="K431" i="7"/>
  <c r="J431" i="7"/>
  <c r="I431" i="7"/>
  <c r="H431" i="7"/>
  <c r="G431" i="7"/>
  <c r="AD430" i="7"/>
  <c r="AC430" i="7"/>
  <c r="P430" i="7"/>
  <c r="O430" i="7"/>
  <c r="AH423" i="7"/>
  <c r="AG423" i="7"/>
  <c r="Z423" i="7"/>
  <c r="Y423" i="7"/>
  <c r="X423" i="7"/>
  <c r="W423" i="7"/>
  <c r="V423" i="7"/>
  <c r="U423" i="7"/>
  <c r="T423" i="7"/>
  <c r="S423" i="7"/>
  <c r="R423" i="7"/>
  <c r="Q423" i="7"/>
  <c r="N423" i="7"/>
  <c r="M423" i="7"/>
  <c r="L423" i="7"/>
  <c r="K423" i="7"/>
  <c r="J423" i="7"/>
  <c r="I423" i="7"/>
  <c r="H423" i="7"/>
  <c r="G423" i="7"/>
  <c r="AD420" i="7"/>
  <c r="AC420" i="7"/>
  <c r="P420" i="7"/>
  <c r="O420" i="7"/>
  <c r="AH411" i="7"/>
  <c r="AG411" i="7"/>
  <c r="Z411" i="7"/>
  <c r="Y411" i="7"/>
  <c r="X411" i="7"/>
  <c r="W411" i="7"/>
  <c r="V411" i="7"/>
  <c r="U411" i="7"/>
  <c r="T411" i="7"/>
  <c r="S411" i="7"/>
  <c r="R411" i="7"/>
  <c r="Q411" i="7"/>
  <c r="N411" i="7"/>
  <c r="M411" i="7"/>
  <c r="L411" i="7"/>
  <c r="K411" i="7"/>
  <c r="J411" i="7"/>
  <c r="I411" i="7"/>
  <c r="H411" i="7"/>
  <c r="G411" i="7"/>
  <c r="AD410" i="7"/>
  <c r="AC410" i="7"/>
  <c r="P410" i="7"/>
  <c r="O410" i="7"/>
  <c r="AH403" i="7"/>
  <c r="AG403" i="7"/>
  <c r="Z403" i="7"/>
  <c r="Y403" i="7"/>
  <c r="X403" i="7"/>
  <c r="W403" i="7"/>
  <c r="V403" i="7"/>
  <c r="U403" i="7"/>
  <c r="T403" i="7"/>
  <c r="S403" i="7"/>
  <c r="R403" i="7"/>
  <c r="Q403" i="7"/>
  <c r="N403" i="7"/>
  <c r="M403" i="7"/>
  <c r="L403" i="7"/>
  <c r="K403" i="7"/>
  <c r="J403" i="7"/>
  <c r="I403" i="7"/>
  <c r="H403" i="7"/>
  <c r="G403" i="7"/>
  <c r="AD400" i="7"/>
  <c r="AC400" i="7"/>
  <c r="P400" i="7"/>
  <c r="O400" i="7"/>
  <c r="AH391" i="7"/>
  <c r="AG391" i="7"/>
  <c r="Z391" i="7"/>
  <c r="Y391" i="7"/>
  <c r="X391" i="7"/>
  <c r="W391" i="7"/>
  <c r="V391" i="7"/>
  <c r="U391" i="7"/>
  <c r="T391" i="7"/>
  <c r="S391" i="7"/>
  <c r="R391" i="7"/>
  <c r="Q391" i="7"/>
  <c r="N391" i="7"/>
  <c r="M391" i="7"/>
  <c r="L391" i="7"/>
  <c r="K391" i="7"/>
  <c r="J391" i="7"/>
  <c r="I391" i="7"/>
  <c r="H391" i="7"/>
  <c r="G391" i="7"/>
  <c r="AD390" i="7"/>
  <c r="AC390" i="7"/>
  <c r="P390" i="7"/>
  <c r="O390" i="7"/>
  <c r="AD389" i="7"/>
  <c r="AC389" i="7"/>
  <c r="P389" i="7"/>
  <c r="O389" i="7"/>
  <c r="AD388" i="7"/>
  <c r="AC388" i="7"/>
  <c r="AC391" i="7" s="1"/>
  <c r="P388" i="7"/>
  <c r="AF388" i="7" s="1"/>
  <c r="O388" i="7"/>
  <c r="AH387" i="7"/>
  <c r="AG387" i="7"/>
  <c r="Z387" i="7"/>
  <c r="Y387" i="7"/>
  <c r="X387" i="7"/>
  <c r="W387" i="7"/>
  <c r="V387" i="7"/>
  <c r="U387" i="7"/>
  <c r="T387" i="7"/>
  <c r="S387" i="7"/>
  <c r="R387" i="7"/>
  <c r="Q387" i="7"/>
  <c r="N387" i="7"/>
  <c r="M387" i="7"/>
  <c r="L387" i="7"/>
  <c r="K387" i="7"/>
  <c r="J387" i="7"/>
  <c r="I387" i="7"/>
  <c r="H387" i="7"/>
  <c r="G387" i="7"/>
  <c r="AD386" i="7"/>
  <c r="AC386" i="7"/>
  <c r="P386" i="7"/>
  <c r="O386" i="7"/>
  <c r="AD385" i="7"/>
  <c r="AC385" i="7"/>
  <c r="P385" i="7"/>
  <c r="O385" i="7"/>
  <c r="AD384" i="7"/>
  <c r="AD387" i="7" s="1"/>
  <c r="AC384" i="7"/>
  <c r="AC387" i="7" s="1"/>
  <c r="P384" i="7"/>
  <c r="P387" i="7" s="1"/>
  <c r="O384" i="7"/>
  <c r="AH383" i="7"/>
  <c r="AG383" i="7"/>
  <c r="Z383" i="7"/>
  <c r="Y383" i="7"/>
  <c r="X383" i="7"/>
  <c r="W383" i="7"/>
  <c r="V383" i="7"/>
  <c r="U383" i="7"/>
  <c r="T383" i="7"/>
  <c r="S383" i="7"/>
  <c r="R383" i="7"/>
  <c r="Q383" i="7"/>
  <c r="N383" i="7"/>
  <c r="M383" i="7"/>
  <c r="L383" i="7"/>
  <c r="K383" i="7"/>
  <c r="J383" i="7"/>
  <c r="I383" i="7"/>
  <c r="H383" i="7"/>
  <c r="G383" i="7"/>
  <c r="AD382" i="7"/>
  <c r="AC382" i="7"/>
  <c r="P382" i="7"/>
  <c r="O382" i="7"/>
  <c r="AD381" i="7"/>
  <c r="AC381" i="7"/>
  <c r="P381" i="7"/>
  <c r="AF381" i="7" s="1"/>
  <c r="O381" i="7"/>
  <c r="AD380" i="7"/>
  <c r="AD383" i="7" s="1"/>
  <c r="AC380" i="7"/>
  <c r="AC383" i="7" s="1"/>
  <c r="P380" i="7"/>
  <c r="P383" i="7" s="1"/>
  <c r="O380" i="7"/>
  <c r="O383" i="7" s="1"/>
  <c r="AH371" i="7"/>
  <c r="AG371" i="7"/>
  <c r="AB371" i="7"/>
  <c r="AA371" i="7"/>
  <c r="Z371" i="7"/>
  <c r="Y371" i="7"/>
  <c r="X371" i="7"/>
  <c r="W371" i="7"/>
  <c r="V371" i="7"/>
  <c r="U371" i="7"/>
  <c r="T371" i="7"/>
  <c r="S371" i="7"/>
  <c r="R371" i="7"/>
  <c r="Q371" i="7"/>
  <c r="N371" i="7"/>
  <c r="M371" i="7"/>
  <c r="L371" i="7"/>
  <c r="K371" i="7"/>
  <c r="J371" i="7"/>
  <c r="I371" i="7"/>
  <c r="H371" i="7"/>
  <c r="G371" i="7"/>
  <c r="AD370" i="7"/>
  <c r="AC370" i="7"/>
  <c r="P370" i="7"/>
  <c r="O370" i="7"/>
  <c r="AH363" i="7"/>
  <c r="AG363" i="7"/>
  <c r="AB363" i="7"/>
  <c r="AA363" i="7"/>
  <c r="Z363" i="7"/>
  <c r="Y363" i="7"/>
  <c r="X363" i="7"/>
  <c r="W363" i="7"/>
  <c r="V363" i="7"/>
  <c r="U363" i="7"/>
  <c r="T363" i="7"/>
  <c r="S363" i="7"/>
  <c r="R363" i="7"/>
  <c r="Q363" i="7"/>
  <c r="N363" i="7"/>
  <c r="M363" i="7"/>
  <c r="L363" i="7"/>
  <c r="K363" i="7"/>
  <c r="J363" i="7"/>
  <c r="I363" i="7"/>
  <c r="H363" i="7"/>
  <c r="G363" i="7"/>
  <c r="AD360" i="7"/>
  <c r="AC360" i="7"/>
  <c r="P360" i="7"/>
  <c r="O360" i="7"/>
  <c r="AH351" i="7"/>
  <c r="AG351" i="7"/>
  <c r="AB351" i="7"/>
  <c r="AA351" i="7"/>
  <c r="Z351" i="7"/>
  <c r="Y351" i="7"/>
  <c r="X351" i="7"/>
  <c r="W351" i="7"/>
  <c r="V351" i="7"/>
  <c r="U351" i="7"/>
  <c r="T351" i="7"/>
  <c r="S351" i="7"/>
  <c r="R351" i="7"/>
  <c r="Q351" i="7"/>
  <c r="N351" i="7"/>
  <c r="M351" i="7"/>
  <c r="L351" i="7"/>
  <c r="K351" i="7"/>
  <c r="J351" i="7"/>
  <c r="I351" i="7"/>
  <c r="H351" i="7"/>
  <c r="G351" i="7"/>
  <c r="AD350" i="7"/>
  <c r="AC350" i="7"/>
  <c r="P350" i="7"/>
  <c r="O350" i="7"/>
  <c r="AH343" i="7"/>
  <c r="AG343" i="7"/>
  <c r="AB343" i="7"/>
  <c r="AA343" i="7"/>
  <c r="Z343" i="7"/>
  <c r="Y343" i="7"/>
  <c r="X343" i="7"/>
  <c r="W343" i="7"/>
  <c r="V343" i="7"/>
  <c r="U343" i="7"/>
  <c r="T343" i="7"/>
  <c r="S343" i="7"/>
  <c r="R343" i="7"/>
  <c r="Q343" i="7"/>
  <c r="N343" i="7"/>
  <c r="M343" i="7"/>
  <c r="L343" i="7"/>
  <c r="K343" i="7"/>
  <c r="J343" i="7"/>
  <c r="I343" i="7"/>
  <c r="H343" i="7"/>
  <c r="G343" i="7"/>
  <c r="AD340" i="7"/>
  <c r="AC340" i="7"/>
  <c r="P340" i="7"/>
  <c r="O340" i="7"/>
  <c r="AH331" i="7"/>
  <c r="AG331" i="7"/>
  <c r="AB331" i="7"/>
  <c r="AA331" i="7"/>
  <c r="Z331" i="7"/>
  <c r="Y331" i="7"/>
  <c r="X331" i="7"/>
  <c r="W331" i="7"/>
  <c r="V331" i="7"/>
  <c r="U331" i="7"/>
  <c r="T331" i="7"/>
  <c r="S331" i="7"/>
  <c r="R331" i="7"/>
  <c r="Q331" i="7"/>
  <c r="N331" i="7"/>
  <c r="M331" i="7"/>
  <c r="L331" i="7"/>
  <c r="K331" i="7"/>
  <c r="J331" i="7"/>
  <c r="I331" i="7"/>
  <c r="H331" i="7"/>
  <c r="G331" i="7"/>
  <c r="AD330" i="7"/>
  <c r="AC330" i="7"/>
  <c r="P330" i="7"/>
  <c r="O330" i="7"/>
  <c r="AH323" i="7"/>
  <c r="AG323" i="7"/>
  <c r="AB323" i="7"/>
  <c r="AA323" i="7"/>
  <c r="Z323" i="7"/>
  <c r="Y323" i="7"/>
  <c r="X323" i="7"/>
  <c r="W323" i="7"/>
  <c r="V323" i="7"/>
  <c r="U323" i="7"/>
  <c r="T323" i="7"/>
  <c r="S323" i="7"/>
  <c r="R323" i="7"/>
  <c r="Q323" i="7"/>
  <c r="N323" i="7"/>
  <c r="M323" i="7"/>
  <c r="L323" i="7"/>
  <c r="K323" i="7"/>
  <c r="J323" i="7"/>
  <c r="I323" i="7"/>
  <c r="H323" i="7"/>
  <c r="G323" i="7"/>
  <c r="AD320" i="7"/>
  <c r="AC320" i="7"/>
  <c r="P320" i="7"/>
  <c r="O320" i="7"/>
  <c r="AH311" i="7"/>
  <c r="AG311" i="7"/>
  <c r="AB311" i="7"/>
  <c r="AA311" i="7"/>
  <c r="Z311" i="7"/>
  <c r="Y311" i="7"/>
  <c r="X311" i="7"/>
  <c r="W311" i="7"/>
  <c r="V311" i="7"/>
  <c r="U311" i="7"/>
  <c r="T311" i="7"/>
  <c r="S311" i="7"/>
  <c r="R311" i="7"/>
  <c r="Q311" i="7"/>
  <c r="N311" i="7"/>
  <c r="M311" i="7"/>
  <c r="L311" i="7"/>
  <c r="K311" i="7"/>
  <c r="J311" i="7"/>
  <c r="I311" i="7"/>
  <c r="H311" i="7"/>
  <c r="G311" i="7"/>
  <c r="AD310" i="7"/>
  <c r="AC310" i="7"/>
  <c r="P310" i="7"/>
  <c r="O310" i="7"/>
  <c r="AH303" i="7"/>
  <c r="AG303" i="7"/>
  <c r="AB303" i="7"/>
  <c r="AA303" i="7"/>
  <c r="Z303" i="7"/>
  <c r="Y303" i="7"/>
  <c r="X303" i="7"/>
  <c r="W303" i="7"/>
  <c r="V303" i="7"/>
  <c r="U303" i="7"/>
  <c r="T303" i="7"/>
  <c r="S303" i="7"/>
  <c r="R303" i="7"/>
  <c r="Q303" i="7"/>
  <c r="N303" i="7"/>
  <c r="M303" i="7"/>
  <c r="L303" i="7"/>
  <c r="K303" i="7"/>
  <c r="J303" i="7"/>
  <c r="I303" i="7"/>
  <c r="H303" i="7"/>
  <c r="G303" i="7"/>
  <c r="AD300" i="7"/>
  <c r="AC300" i="7"/>
  <c r="P300" i="7"/>
  <c r="O300" i="7"/>
  <c r="AH263" i="7"/>
  <c r="AG263" i="7"/>
  <c r="AB263" i="7"/>
  <c r="AA263" i="7"/>
  <c r="Z263" i="7"/>
  <c r="Y263" i="7"/>
  <c r="X263" i="7"/>
  <c r="W263" i="7"/>
  <c r="V263" i="7"/>
  <c r="U263" i="7"/>
  <c r="T263" i="7"/>
  <c r="S263" i="7"/>
  <c r="R263" i="7"/>
  <c r="Q263" i="7"/>
  <c r="N263" i="7"/>
  <c r="M263" i="7"/>
  <c r="L263" i="7"/>
  <c r="K263" i="7"/>
  <c r="I263" i="7"/>
  <c r="H263" i="7"/>
  <c r="G263" i="7"/>
  <c r="AD262" i="7"/>
  <c r="AC262" i="7"/>
  <c r="P262" i="7"/>
  <c r="O262" i="7"/>
  <c r="AD261" i="7"/>
  <c r="AC261" i="7"/>
  <c r="P261" i="7"/>
  <c r="O261" i="7"/>
  <c r="AD260" i="7"/>
  <c r="AC260" i="7"/>
  <c r="O260" i="7"/>
  <c r="AH259" i="7"/>
  <c r="AG259" i="7"/>
  <c r="AB259" i="7"/>
  <c r="AA259" i="7"/>
  <c r="Z259" i="7"/>
  <c r="Y259" i="7"/>
  <c r="X259" i="7"/>
  <c r="W259" i="7"/>
  <c r="V259" i="7"/>
  <c r="U259" i="7"/>
  <c r="T259" i="7"/>
  <c r="S259" i="7"/>
  <c r="R259" i="7"/>
  <c r="Q259" i="7"/>
  <c r="N259" i="7"/>
  <c r="M259" i="7"/>
  <c r="L259" i="7"/>
  <c r="K259" i="7"/>
  <c r="J259" i="7"/>
  <c r="I259" i="7"/>
  <c r="H259" i="7"/>
  <c r="G259" i="7"/>
  <c r="AD258" i="7"/>
  <c r="AC258" i="7"/>
  <c r="P258" i="7"/>
  <c r="O258" i="7"/>
  <c r="AD257" i="7"/>
  <c r="AC257" i="7"/>
  <c r="P257" i="7"/>
  <c r="O257" i="7"/>
  <c r="AD256" i="7"/>
  <c r="AD259" i="7" s="1"/>
  <c r="AC256" i="7"/>
  <c r="AC259" i="7" s="1"/>
  <c r="P256" i="7"/>
  <c r="O256" i="7"/>
  <c r="AH255" i="7"/>
  <c r="AG255" i="7"/>
  <c r="AB255" i="7"/>
  <c r="AA255" i="7"/>
  <c r="Z255" i="7"/>
  <c r="Y255" i="7"/>
  <c r="X255" i="7"/>
  <c r="W255" i="7"/>
  <c r="V255" i="7"/>
  <c r="U255" i="7"/>
  <c r="T255" i="7"/>
  <c r="S255" i="7"/>
  <c r="R255" i="7"/>
  <c r="Q255" i="7"/>
  <c r="N255" i="7"/>
  <c r="M255" i="7"/>
  <c r="L255" i="7"/>
  <c r="K255" i="7"/>
  <c r="J255" i="7"/>
  <c r="I255" i="7"/>
  <c r="H255" i="7"/>
  <c r="G255" i="7"/>
  <c r="AD254" i="7"/>
  <c r="AC254" i="7"/>
  <c r="P254" i="7"/>
  <c r="AF254" i="7" s="1"/>
  <c r="O254" i="7"/>
  <c r="AD253" i="7"/>
  <c r="AC253" i="7"/>
  <c r="P253" i="7"/>
  <c r="AF253" i="7" s="1"/>
  <c r="O253" i="7"/>
  <c r="AD252" i="7"/>
  <c r="AC252" i="7"/>
  <c r="P252" i="7"/>
  <c r="P255" i="7" s="1"/>
  <c r="O252" i="7"/>
  <c r="O255" i="7" s="1"/>
  <c r="AH243" i="7"/>
  <c r="AG243" i="7"/>
  <c r="AB243" i="7"/>
  <c r="AA243" i="7"/>
  <c r="Z243" i="7"/>
  <c r="Y243" i="7"/>
  <c r="X243" i="7"/>
  <c r="W243" i="7"/>
  <c r="V243" i="7"/>
  <c r="U243" i="7"/>
  <c r="T243" i="7"/>
  <c r="S243" i="7"/>
  <c r="R243" i="7"/>
  <c r="Q243" i="7"/>
  <c r="N243" i="7"/>
  <c r="M243" i="7"/>
  <c r="L243" i="7"/>
  <c r="K243" i="7"/>
  <c r="J243" i="7"/>
  <c r="I243" i="7"/>
  <c r="H243" i="7"/>
  <c r="G243" i="7"/>
  <c r="AD242" i="7"/>
  <c r="AC242" i="7"/>
  <c r="P242" i="7"/>
  <c r="O242" i="7"/>
  <c r="AE242" i="7" s="1"/>
  <c r="AH235" i="7"/>
  <c r="AG235" i="7"/>
  <c r="AB235" i="7"/>
  <c r="AA235" i="7"/>
  <c r="Z235" i="7"/>
  <c r="Y235" i="7"/>
  <c r="X235" i="7"/>
  <c r="W235" i="7"/>
  <c r="V235" i="7"/>
  <c r="U235" i="7"/>
  <c r="T235" i="7"/>
  <c r="S235" i="7"/>
  <c r="R235" i="7"/>
  <c r="Q235" i="7"/>
  <c r="N235" i="7"/>
  <c r="M235" i="7"/>
  <c r="L235" i="7"/>
  <c r="K235" i="7"/>
  <c r="J235" i="7"/>
  <c r="I235" i="7"/>
  <c r="H235" i="7"/>
  <c r="G235" i="7"/>
  <c r="AD232" i="7"/>
  <c r="AC232" i="7"/>
  <c r="P232" i="7"/>
  <c r="O232" i="7"/>
  <c r="AH223" i="7"/>
  <c r="AG223" i="7"/>
  <c r="AB223" i="7"/>
  <c r="AA223" i="7"/>
  <c r="Z223" i="7"/>
  <c r="Y223" i="7"/>
  <c r="X223" i="7"/>
  <c r="W223" i="7"/>
  <c r="V223" i="7"/>
  <c r="U223" i="7"/>
  <c r="T223" i="7"/>
  <c r="S223" i="7"/>
  <c r="R223" i="7"/>
  <c r="Q223" i="7"/>
  <c r="N223" i="7"/>
  <c r="M223" i="7"/>
  <c r="L223" i="7"/>
  <c r="K223" i="7"/>
  <c r="J223" i="7"/>
  <c r="I223" i="7"/>
  <c r="H223" i="7"/>
  <c r="G223" i="7"/>
  <c r="AD222" i="7"/>
  <c r="AC222" i="7"/>
  <c r="P222" i="7"/>
  <c r="O222" i="7"/>
  <c r="AH287" i="7"/>
  <c r="AG287" i="7"/>
  <c r="AB287" i="7"/>
  <c r="AA287" i="7"/>
  <c r="Z287" i="7"/>
  <c r="Y287" i="7"/>
  <c r="X287" i="7"/>
  <c r="W287" i="7"/>
  <c r="V287" i="7"/>
  <c r="U287" i="7"/>
  <c r="T287" i="7"/>
  <c r="S287" i="7"/>
  <c r="R287" i="7"/>
  <c r="Q287" i="7"/>
  <c r="N287" i="7"/>
  <c r="M287" i="7"/>
  <c r="L287" i="7"/>
  <c r="K287" i="7"/>
  <c r="J287" i="7"/>
  <c r="I287" i="7"/>
  <c r="H287" i="7"/>
  <c r="G287" i="7"/>
  <c r="AD284" i="7"/>
  <c r="AC284" i="7"/>
  <c r="P284" i="7"/>
  <c r="O284" i="7"/>
  <c r="AH275" i="7"/>
  <c r="AG275" i="7"/>
  <c r="AB275" i="7"/>
  <c r="AA275" i="7"/>
  <c r="Z275" i="7"/>
  <c r="Y275" i="7"/>
  <c r="X275" i="7"/>
  <c r="W275" i="7"/>
  <c r="V275" i="7"/>
  <c r="U275" i="7"/>
  <c r="T275" i="7"/>
  <c r="S275" i="7"/>
  <c r="R275" i="7"/>
  <c r="Q275" i="7"/>
  <c r="N275" i="7"/>
  <c r="M275" i="7"/>
  <c r="L275" i="7"/>
  <c r="K275" i="7"/>
  <c r="J275" i="7"/>
  <c r="I275" i="7"/>
  <c r="H275" i="7"/>
  <c r="G275" i="7"/>
  <c r="AD274" i="7"/>
  <c r="AC274" i="7"/>
  <c r="P274" i="7"/>
  <c r="O274" i="7"/>
  <c r="AH267" i="7"/>
  <c r="AG267" i="7"/>
  <c r="AB267" i="7"/>
  <c r="AA267" i="7"/>
  <c r="Z267" i="7"/>
  <c r="Y267" i="7"/>
  <c r="X267" i="7"/>
  <c r="W267" i="7"/>
  <c r="V267" i="7"/>
  <c r="U267" i="7"/>
  <c r="T267" i="7"/>
  <c r="S267" i="7"/>
  <c r="R267" i="7"/>
  <c r="Q267" i="7"/>
  <c r="N267" i="7"/>
  <c r="M267" i="7"/>
  <c r="L267" i="7"/>
  <c r="K267" i="7"/>
  <c r="J267" i="7"/>
  <c r="I267" i="7"/>
  <c r="H267" i="7"/>
  <c r="G267" i="7"/>
  <c r="AD264" i="7"/>
  <c r="AC264" i="7"/>
  <c r="P264" i="7"/>
  <c r="O264" i="7"/>
  <c r="AH131" i="7"/>
  <c r="AG131" i="7"/>
  <c r="AB131" i="7"/>
  <c r="AA131" i="7"/>
  <c r="Z131" i="7"/>
  <c r="Y131" i="7"/>
  <c r="X131" i="7"/>
  <c r="W131" i="7"/>
  <c r="V131" i="7"/>
  <c r="U131" i="7"/>
  <c r="T131" i="7"/>
  <c r="S131" i="7"/>
  <c r="R131" i="7"/>
  <c r="Q131" i="7"/>
  <c r="N131" i="7"/>
  <c r="M131" i="7"/>
  <c r="L131" i="7"/>
  <c r="K131" i="7"/>
  <c r="J131" i="7"/>
  <c r="I131" i="7"/>
  <c r="H131" i="7"/>
  <c r="G131" i="7"/>
  <c r="AD130" i="7"/>
  <c r="AC130" i="7"/>
  <c r="P130" i="7"/>
  <c r="O130" i="7"/>
  <c r="AH123" i="7"/>
  <c r="AG123" i="7"/>
  <c r="AB123" i="7"/>
  <c r="AA123" i="7"/>
  <c r="Z123" i="7"/>
  <c r="Y123" i="7"/>
  <c r="X123" i="7"/>
  <c r="W123" i="7"/>
  <c r="V123" i="7"/>
  <c r="U123" i="7"/>
  <c r="T123" i="7"/>
  <c r="S123" i="7"/>
  <c r="R123" i="7"/>
  <c r="Q123" i="7"/>
  <c r="N123" i="7"/>
  <c r="M123" i="7"/>
  <c r="L123" i="7"/>
  <c r="K123" i="7"/>
  <c r="J123" i="7"/>
  <c r="I123" i="7"/>
  <c r="H123" i="7"/>
  <c r="G123" i="7"/>
  <c r="AD120" i="7"/>
  <c r="AC120" i="7"/>
  <c r="P120" i="7"/>
  <c r="O120" i="7"/>
  <c r="AB112" i="7"/>
  <c r="AB752" i="7" s="1"/>
  <c r="AH111" i="7"/>
  <c r="AG111" i="7"/>
  <c r="AB111" i="7"/>
  <c r="AA111" i="7"/>
  <c r="Z111" i="7"/>
  <c r="Y111" i="7"/>
  <c r="X111" i="7"/>
  <c r="W111" i="7"/>
  <c r="V111" i="7"/>
  <c r="U111" i="7"/>
  <c r="T111" i="7"/>
  <c r="S111" i="7"/>
  <c r="R111" i="7"/>
  <c r="Q111" i="7"/>
  <c r="N111" i="7"/>
  <c r="M111" i="7"/>
  <c r="L111" i="7"/>
  <c r="K111" i="7"/>
  <c r="J111" i="7"/>
  <c r="I111" i="7"/>
  <c r="H111" i="7"/>
  <c r="G111" i="7"/>
  <c r="AD110" i="7"/>
  <c r="AC110" i="7"/>
  <c r="P110" i="7"/>
  <c r="O110" i="7"/>
  <c r="AD109" i="7"/>
  <c r="AC109" i="7"/>
  <c r="P109" i="7"/>
  <c r="O109" i="7"/>
  <c r="AD108" i="7"/>
  <c r="AC108" i="7"/>
  <c r="AC111" i="7" s="1"/>
  <c r="P108" i="7"/>
  <c r="O108" i="7"/>
  <c r="AH107" i="7"/>
  <c r="AG107" i="7"/>
  <c r="AF107" i="7"/>
  <c r="AE107" i="7"/>
  <c r="Z107" i="7"/>
  <c r="Y107" i="7"/>
  <c r="X107" i="7"/>
  <c r="W107" i="7"/>
  <c r="V107" i="7"/>
  <c r="U107" i="7"/>
  <c r="T107" i="7"/>
  <c r="S107" i="7"/>
  <c r="R107" i="7"/>
  <c r="Q107" i="7"/>
  <c r="P107" i="7"/>
  <c r="O107" i="7"/>
  <c r="N107" i="7"/>
  <c r="M107" i="7"/>
  <c r="L107" i="7"/>
  <c r="K107" i="7"/>
  <c r="J107" i="7"/>
  <c r="I107" i="7"/>
  <c r="H107" i="7"/>
  <c r="G107" i="7"/>
  <c r="AD106" i="7"/>
  <c r="AC106" i="7"/>
  <c r="AD105" i="7"/>
  <c r="AC105" i="7"/>
  <c r="AD104" i="7"/>
  <c r="AC104" i="7"/>
  <c r="AH103" i="7"/>
  <c r="AG103" i="7"/>
  <c r="AF103" i="7"/>
  <c r="AE103" i="7"/>
  <c r="Z103" i="7"/>
  <c r="Y103" i="7"/>
  <c r="X103" i="7"/>
  <c r="W103" i="7"/>
  <c r="V103" i="7"/>
  <c r="U103" i="7"/>
  <c r="T103" i="7"/>
  <c r="S103" i="7"/>
  <c r="R103" i="7"/>
  <c r="Q103" i="7"/>
  <c r="P103" i="7"/>
  <c r="O103" i="7"/>
  <c r="N103" i="7"/>
  <c r="M103" i="7"/>
  <c r="L103" i="7"/>
  <c r="K103" i="7"/>
  <c r="J103" i="7"/>
  <c r="I103" i="7"/>
  <c r="H103" i="7"/>
  <c r="G103" i="7"/>
  <c r="AD102" i="7"/>
  <c r="AC102" i="7"/>
  <c r="AD101" i="7"/>
  <c r="AC101" i="7"/>
  <c r="AD100" i="7"/>
  <c r="AC100" i="7"/>
  <c r="AH91" i="7"/>
  <c r="AG91" i="7"/>
  <c r="AF91" i="7"/>
  <c r="AE91" i="7"/>
  <c r="Z91" i="7"/>
  <c r="Y91" i="7"/>
  <c r="X91" i="7"/>
  <c r="W91" i="7"/>
  <c r="V91" i="7"/>
  <c r="U91" i="7"/>
  <c r="T91" i="7"/>
  <c r="S91" i="7"/>
  <c r="R91" i="7"/>
  <c r="Q91" i="7"/>
  <c r="P91" i="7"/>
  <c r="O91" i="7"/>
  <c r="N91" i="7"/>
  <c r="M91" i="7"/>
  <c r="L91" i="7"/>
  <c r="K91" i="7"/>
  <c r="J91" i="7"/>
  <c r="I91" i="7"/>
  <c r="H91" i="7"/>
  <c r="G91" i="7"/>
  <c r="AD90" i="7"/>
  <c r="AC90" i="7"/>
  <c r="AH83" i="7"/>
  <c r="AG83" i="7"/>
  <c r="AF83" i="7"/>
  <c r="AE83" i="7"/>
  <c r="Z83" i="7"/>
  <c r="Y83" i="7"/>
  <c r="X83" i="7"/>
  <c r="W83" i="7"/>
  <c r="V83" i="7"/>
  <c r="U83" i="7"/>
  <c r="T83" i="7"/>
  <c r="S83" i="7"/>
  <c r="R83" i="7"/>
  <c r="Q83" i="7"/>
  <c r="P83" i="7"/>
  <c r="O83" i="7"/>
  <c r="N83" i="7"/>
  <c r="M83" i="7"/>
  <c r="L83" i="7"/>
  <c r="K83" i="7"/>
  <c r="J83" i="7"/>
  <c r="I83" i="7"/>
  <c r="H83" i="7"/>
  <c r="G83" i="7"/>
  <c r="AD80" i="7"/>
  <c r="AC80" i="7"/>
  <c r="AH71" i="7"/>
  <c r="AG71" i="7"/>
  <c r="AF71" i="7"/>
  <c r="AE71" i="7"/>
  <c r="Z71" i="7"/>
  <c r="Y71" i="7"/>
  <c r="X71" i="7"/>
  <c r="W71" i="7"/>
  <c r="V71" i="7"/>
  <c r="U71" i="7"/>
  <c r="T71" i="7"/>
  <c r="S71" i="7"/>
  <c r="R71" i="7"/>
  <c r="Q71" i="7"/>
  <c r="P71" i="7"/>
  <c r="O71" i="7"/>
  <c r="N71" i="7"/>
  <c r="M71" i="7"/>
  <c r="L71" i="7"/>
  <c r="K71" i="7"/>
  <c r="J71" i="7"/>
  <c r="I71" i="7"/>
  <c r="H71" i="7"/>
  <c r="G71" i="7"/>
  <c r="AD70" i="7"/>
  <c r="AC70" i="7"/>
  <c r="AH63" i="7"/>
  <c r="AG63" i="7"/>
  <c r="AF63" i="7"/>
  <c r="AE63" i="7"/>
  <c r="AB63" i="7"/>
  <c r="AA63" i="7"/>
  <c r="Z63" i="7"/>
  <c r="Y63" i="7"/>
  <c r="X63" i="7"/>
  <c r="W63" i="7"/>
  <c r="V63" i="7"/>
  <c r="U63" i="7"/>
  <c r="T63" i="7"/>
  <c r="S63" i="7"/>
  <c r="R63" i="7"/>
  <c r="Q63" i="7"/>
  <c r="P63" i="7"/>
  <c r="O63" i="7"/>
  <c r="N63" i="7"/>
  <c r="M63" i="7"/>
  <c r="L63" i="7"/>
  <c r="K63" i="7"/>
  <c r="J63" i="7"/>
  <c r="I63" i="7"/>
  <c r="H63" i="7"/>
  <c r="G63" i="7"/>
  <c r="AD60" i="7"/>
  <c r="AC60" i="7"/>
  <c r="AH51" i="7"/>
  <c r="AG51" i="7"/>
  <c r="AF51" i="7"/>
  <c r="AE51" i="7"/>
  <c r="AB51" i="7"/>
  <c r="AA51" i="7"/>
  <c r="Z51" i="7"/>
  <c r="Y51" i="7"/>
  <c r="X51" i="7"/>
  <c r="W51" i="7"/>
  <c r="V51" i="7"/>
  <c r="U51" i="7"/>
  <c r="T51" i="7"/>
  <c r="S51" i="7"/>
  <c r="R51" i="7"/>
  <c r="Q51" i="7"/>
  <c r="P51" i="7"/>
  <c r="O51" i="7"/>
  <c r="N51" i="7"/>
  <c r="M51" i="7"/>
  <c r="L51" i="7"/>
  <c r="K51" i="7"/>
  <c r="J51" i="7"/>
  <c r="I51" i="7"/>
  <c r="H51" i="7"/>
  <c r="G51" i="7"/>
  <c r="AD50" i="7"/>
  <c r="AC50" i="7"/>
  <c r="AH43" i="7"/>
  <c r="AG43" i="7"/>
  <c r="AF43" i="7"/>
  <c r="AE43" i="7"/>
  <c r="AB43" i="7"/>
  <c r="AA43" i="7"/>
  <c r="Z43" i="7"/>
  <c r="Y43" i="7"/>
  <c r="X43" i="7"/>
  <c r="W43" i="7"/>
  <c r="V43" i="7"/>
  <c r="U43" i="7"/>
  <c r="T43" i="7"/>
  <c r="S43" i="7"/>
  <c r="R43" i="7"/>
  <c r="Q43" i="7"/>
  <c r="P43" i="7"/>
  <c r="O43" i="7"/>
  <c r="N43" i="7"/>
  <c r="M43" i="7"/>
  <c r="L43" i="7"/>
  <c r="K43" i="7"/>
  <c r="J43" i="7"/>
  <c r="I43" i="7"/>
  <c r="H43" i="7"/>
  <c r="G43" i="7"/>
  <c r="AD40" i="7"/>
  <c r="AC40" i="7"/>
  <c r="AH31" i="7"/>
  <c r="AG31" i="7"/>
  <c r="AB31" i="7"/>
  <c r="AA31" i="7"/>
  <c r="Z31" i="7"/>
  <c r="Y31" i="7"/>
  <c r="X31" i="7"/>
  <c r="W31" i="7"/>
  <c r="V31" i="7"/>
  <c r="U31" i="7"/>
  <c r="T31" i="7"/>
  <c r="S31" i="7"/>
  <c r="R31" i="7"/>
  <c r="Q31" i="7"/>
  <c r="N31" i="7"/>
  <c r="M31" i="7"/>
  <c r="L31" i="7"/>
  <c r="K31" i="7"/>
  <c r="J31" i="7"/>
  <c r="I31" i="7"/>
  <c r="H31" i="7"/>
  <c r="G31" i="7"/>
  <c r="AD30" i="7"/>
  <c r="AC30" i="7"/>
  <c r="P30" i="7"/>
  <c r="O30" i="7"/>
  <c r="AH23" i="7"/>
  <c r="AG23" i="7"/>
  <c r="AF23" i="7"/>
  <c r="AE23" i="7"/>
  <c r="AB23" i="7"/>
  <c r="AA23" i="7"/>
  <c r="Z23" i="7"/>
  <c r="Y23" i="7"/>
  <c r="X23" i="7"/>
  <c r="W23" i="7"/>
  <c r="V23" i="7"/>
  <c r="U23" i="7"/>
  <c r="T23" i="7"/>
  <c r="S23" i="7"/>
  <c r="R23" i="7"/>
  <c r="Q23" i="7"/>
  <c r="P23" i="7"/>
  <c r="O23" i="7"/>
  <c r="N23" i="7"/>
  <c r="M23" i="7"/>
  <c r="L23" i="7"/>
  <c r="K23" i="7"/>
  <c r="J23" i="7"/>
  <c r="I23" i="7"/>
  <c r="H23" i="7"/>
  <c r="G23" i="7"/>
  <c r="AD20" i="7"/>
  <c r="AC20" i="7"/>
  <c r="AH11" i="7"/>
  <c r="AG11" i="7"/>
  <c r="AB11" i="7"/>
  <c r="AA11" i="7"/>
  <c r="Z11" i="7"/>
  <c r="Y11" i="7"/>
  <c r="X11" i="7"/>
  <c r="W11" i="7"/>
  <c r="V11" i="7"/>
  <c r="U11" i="7"/>
  <c r="T11" i="7"/>
  <c r="S11" i="7"/>
  <c r="R11" i="7"/>
  <c r="Q11" i="7"/>
  <c r="N11" i="7"/>
  <c r="M11" i="7"/>
  <c r="L11" i="7"/>
  <c r="K11" i="7"/>
  <c r="J11" i="7"/>
  <c r="I11" i="7"/>
  <c r="H11" i="7"/>
  <c r="G11" i="7"/>
  <c r="AD10" i="7"/>
  <c r="AC10" i="7"/>
  <c r="P10" i="7"/>
  <c r="O10" i="7"/>
  <c r="AF310" i="7" l="1"/>
  <c r="AD391" i="7"/>
  <c r="AF470" i="7"/>
  <c r="AE670" i="7"/>
  <c r="AE690" i="7"/>
  <c r="AE400" i="7"/>
  <c r="AE440" i="7"/>
  <c r="AE460" i="7"/>
  <c r="AF590" i="7"/>
  <c r="AF610" i="7"/>
  <c r="AE625" i="7"/>
  <c r="AE626" i="7"/>
  <c r="AF628" i="7"/>
  <c r="AF629" i="7"/>
  <c r="AF630" i="7"/>
  <c r="AF660" i="7"/>
  <c r="AE629" i="7"/>
  <c r="AE630" i="7"/>
  <c r="AF570" i="7"/>
  <c r="AE528" i="7"/>
  <c r="AE530" i="7"/>
  <c r="AF389" i="7"/>
  <c r="AF390" i="7"/>
  <c r="AF430" i="7"/>
  <c r="AF440" i="7"/>
  <c r="AF481" i="7"/>
  <c r="AF340" i="7"/>
  <c r="AE480" i="7"/>
  <c r="AF320" i="7"/>
  <c r="AF330" i="7"/>
  <c r="AF300" i="7"/>
  <c r="AE253" i="7"/>
  <c r="AE254" i="7"/>
  <c r="AE260" i="7"/>
  <c r="AF261" i="7"/>
  <c r="AF262" i="7"/>
  <c r="AF130" i="7"/>
  <c r="Z731" i="7"/>
  <c r="Z752" i="7"/>
  <c r="R731" i="7"/>
  <c r="R752" i="7"/>
  <c r="V731" i="7"/>
  <c r="V752" i="7"/>
  <c r="Q731" i="7"/>
  <c r="U731" i="7"/>
  <c r="U752" i="7"/>
  <c r="Y731" i="7"/>
  <c r="Y752" i="7"/>
  <c r="O111" i="7"/>
  <c r="AE110" i="7"/>
  <c r="AC263" i="7"/>
  <c r="AC487" i="7"/>
  <c r="AF600" i="7"/>
  <c r="AF30" i="7"/>
  <c r="AD103" i="7"/>
  <c r="AC255" i="7"/>
  <c r="AE256" i="7"/>
  <c r="O259" i="7"/>
  <c r="AE388" i="7"/>
  <c r="O391" i="7"/>
  <c r="AF391" i="7"/>
  <c r="AF560" i="7"/>
  <c r="AE621" i="7"/>
  <c r="O623" i="7"/>
  <c r="AF720" i="7"/>
  <c r="AF723" i="7" s="1"/>
  <c r="P723" i="7"/>
  <c r="O631" i="7"/>
  <c r="AF242" i="7"/>
  <c r="AE261" i="7"/>
  <c r="AE262" i="7"/>
  <c r="AF385" i="7"/>
  <c r="P623" i="7"/>
  <c r="AF620" i="7"/>
  <c r="AF480" i="7"/>
  <c r="O531" i="7"/>
  <c r="AC623" i="7"/>
  <c r="AC631" i="7"/>
  <c r="AF631" i="7"/>
  <c r="AD727" i="7"/>
  <c r="AE481" i="7"/>
  <c r="AE482" i="7"/>
  <c r="AE484" i="7"/>
  <c r="AE485" i="7"/>
  <c r="AE486" i="7"/>
  <c r="AF528" i="7"/>
  <c r="P531" i="7"/>
  <c r="AF530" i="7"/>
  <c r="AE650" i="7"/>
  <c r="AF670" i="7"/>
  <c r="AE725" i="7"/>
  <c r="AE726" i="7"/>
  <c r="AE10" i="7"/>
  <c r="AC103" i="7"/>
  <c r="AD107" i="7"/>
  <c r="AF108" i="7"/>
  <c r="P111" i="7"/>
  <c r="AF274" i="7"/>
  <c r="AD255" i="7"/>
  <c r="AF256" i="7"/>
  <c r="P259" i="7"/>
  <c r="AF258" i="7"/>
  <c r="AD263" i="7"/>
  <c r="AF350" i="7"/>
  <c r="AF370" i="7"/>
  <c r="AF382" i="7"/>
  <c r="P391" i="7"/>
  <c r="AE389" i="7"/>
  <c r="AF410" i="7"/>
  <c r="AE420" i="7"/>
  <c r="AC483" i="7"/>
  <c r="AF482" i="7"/>
  <c r="AF484" i="7"/>
  <c r="AF485" i="7"/>
  <c r="AF486" i="7"/>
  <c r="AF550" i="7"/>
  <c r="AE628" i="7"/>
  <c r="AD631" i="7"/>
  <c r="AE721" i="7"/>
  <c r="AF726" i="7"/>
  <c r="AF10" i="7"/>
  <c r="AE274" i="7"/>
  <c r="AF360" i="7"/>
  <c r="AE381" i="7"/>
  <c r="AE382" i="7"/>
  <c r="AF386" i="7"/>
  <c r="AE470" i="7"/>
  <c r="AE30" i="7"/>
  <c r="AC107" i="7"/>
  <c r="AE108" i="7"/>
  <c r="AF109" i="7"/>
  <c r="AF222" i="7"/>
  <c r="AE258" i="7"/>
  <c r="AE385" i="7"/>
  <c r="AE450" i="7"/>
  <c r="AF450" i="7"/>
  <c r="AD729" i="7"/>
  <c r="AD730" i="7"/>
  <c r="AE284" i="7"/>
  <c r="AF110" i="7"/>
  <c r="AE120" i="7"/>
  <c r="AE222" i="7"/>
  <c r="AD111" i="7"/>
  <c r="AE130" i="7"/>
  <c r="AE264" i="7"/>
  <c r="AE252" i="7"/>
  <c r="AE257" i="7"/>
  <c r="AF120" i="7"/>
  <c r="AF264" i="7"/>
  <c r="AF284" i="7"/>
  <c r="AF232" i="7"/>
  <c r="AF252" i="7"/>
  <c r="AF255" i="7" s="1"/>
  <c r="AF257" i="7"/>
  <c r="AF400" i="7"/>
  <c r="AF420" i="7"/>
  <c r="AF460" i="7"/>
  <c r="AF650" i="7"/>
  <c r="AE232" i="7"/>
  <c r="O263" i="7"/>
  <c r="AE300" i="7"/>
  <c r="AE310" i="7"/>
  <c r="AE320" i="7"/>
  <c r="AE330" i="7"/>
  <c r="AE340" i="7"/>
  <c r="AE350" i="7"/>
  <c r="AE360" i="7"/>
  <c r="AE370" i="7"/>
  <c r="AE380" i="7"/>
  <c r="AF380" i="7"/>
  <c r="AE386" i="7"/>
  <c r="AD531" i="7"/>
  <c r="AF622" i="7"/>
  <c r="AE631" i="7"/>
  <c r="AE109" i="7"/>
  <c r="AE384" i="7"/>
  <c r="AF384" i="7"/>
  <c r="O387" i="7"/>
  <c r="AE390" i="7"/>
  <c r="AE410" i="7"/>
  <c r="AE430" i="7"/>
  <c r="P487" i="7"/>
  <c r="AF529" i="7"/>
  <c r="P631" i="7"/>
  <c r="AF640" i="7"/>
  <c r="AF690" i="7"/>
  <c r="AE710" i="7"/>
  <c r="AE722" i="7"/>
  <c r="AE391" i="7"/>
  <c r="S731" i="7"/>
  <c r="O483" i="7"/>
  <c r="O487" i="7"/>
  <c r="AE622" i="7"/>
  <c r="O627" i="7"/>
  <c r="AE624" i="7"/>
  <c r="AF710" i="7"/>
  <c r="AF725" i="7"/>
  <c r="AC730" i="7"/>
  <c r="AE740" i="7"/>
  <c r="AE540" i="7"/>
  <c r="AE550" i="7"/>
  <c r="AE560" i="7"/>
  <c r="AE570" i="7"/>
  <c r="AE580" i="7"/>
  <c r="AE590" i="7"/>
  <c r="AE600" i="7"/>
  <c r="AE610" i="7"/>
  <c r="AE620" i="7"/>
  <c r="AE623" i="7" s="1"/>
  <c r="AF624" i="7"/>
  <c r="AF627" i="7" s="1"/>
  <c r="AE724" i="7"/>
  <c r="O729" i="7"/>
  <c r="G731" i="7"/>
  <c r="W731" i="7"/>
  <c r="AE529" i="7"/>
  <c r="AE640" i="7"/>
  <c r="AE660" i="7"/>
  <c r="AE680" i="7"/>
  <c r="AE700" i="7"/>
  <c r="AE720" i="7"/>
  <c r="P727" i="7"/>
  <c r="AF724" i="7"/>
  <c r="I731" i="7"/>
  <c r="AC729" i="7"/>
  <c r="K731" i="7"/>
  <c r="O730" i="7"/>
  <c r="P729" i="7"/>
  <c r="P730" i="7"/>
  <c r="H731" i="7"/>
  <c r="L731" i="7"/>
  <c r="X731" i="7"/>
  <c r="AF740" i="7"/>
  <c r="M731" i="7"/>
  <c r="N731" i="7"/>
  <c r="Q751" i="7"/>
  <c r="L748" i="7"/>
  <c r="L751" i="7" s="1"/>
  <c r="T748" i="7"/>
  <c r="AA751" i="7"/>
  <c r="AE531" i="7" l="1"/>
  <c r="AE627" i="7"/>
  <c r="AF727" i="7"/>
  <c r="AE255" i="7"/>
  <c r="AF623" i="7"/>
  <c r="Q752" i="7"/>
  <c r="L752" i="7"/>
  <c r="AE483" i="7"/>
  <c r="AF387" i="7"/>
  <c r="AE487" i="7"/>
  <c r="AF383" i="7"/>
  <c r="AE263" i="7"/>
  <c r="AF730" i="7"/>
  <c r="AE111" i="7"/>
  <c r="AF111" i="7"/>
  <c r="AE730" i="7"/>
  <c r="AE727" i="7"/>
  <c r="AF531" i="7"/>
  <c r="AF259" i="7"/>
  <c r="T751" i="7"/>
  <c r="AD748" i="7"/>
  <c r="AE723" i="7"/>
  <c r="AE259" i="7"/>
  <c r="AF483" i="7"/>
  <c r="AE729" i="7"/>
  <c r="AF487" i="7"/>
  <c r="AE383" i="7"/>
  <c r="AF729" i="7"/>
  <c r="AF743" i="7"/>
  <c r="AE743" i="7"/>
  <c r="AE387" i="7"/>
  <c r="O731" i="7"/>
  <c r="S748" i="7"/>
  <c r="K748" i="7"/>
  <c r="I748" i="7"/>
  <c r="I752" i="7" s="1"/>
  <c r="H748" i="7"/>
  <c r="H752" i="7" s="1"/>
  <c r="G748" i="7"/>
  <c r="K751" i="7" l="1"/>
  <c r="K752" i="7"/>
  <c r="G751" i="7"/>
  <c r="G752" i="7"/>
  <c r="S751" i="7"/>
  <c r="S752" i="7"/>
  <c r="I751" i="7"/>
  <c r="H751" i="7"/>
  <c r="O751" i="7"/>
  <c r="AC751" i="7"/>
  <c r="AE751" i="7" l="1"/>
  <c r="AH747" i="7" l="1"/>
  <c r="AG747" i="7"/>
  <c r="AB747" i="7"/>
  <c r="AA747" i="7"/>
  <c r="Z747" i="7"/>
  <c r="Y747" i="7"/>
  <c r="X747" i="7"/>
  <c r="W747" i="7"/>
  <c r="V747" i="7"/>
  <c r="U747" i="7"/>
  <c r="T747" i="7"/>
  <c r="S747" i="7"/>
  <c r="R747" i="7"/>
  <c r="Q747" i="7"/>
  <c r="N747" i="7"/>
  <c r="M747" i="7"/>
  <c r="L747" i="7"/>
  <c r="K747" i="7"/>
  <c r="J747" i="7"/>
  <c r="I747" i="7"/>
  <c r="H747" i="7"/>
  <c r="G747" i="7"/>
  <c r="AD744" i="7"/>
  <c r="AC744" i="7"/>
  <c r="P747" i="7"/>
  <c r="AH739" i="7"/>
  <c r="AG739" i="7"/>
  <c r="AB739" i="7"/>
  <c r="AA739" i="7"/>
  <c r="Z739" i="7"/>
  <c r="Y739" i="7"/>
  <c r="X739" i="7"/>
  <c r="W739" i="7"/>
  <c r="V739" i="7"/>
  <c r="U739" i="7"/>
  <c r="T739" i="7"/>
  <c r="S739" i="7"/>
  <c r="R739" i="7"/>
  <c r="Q739" i="7"/>
  <c r="N739" i="7"/>
  <c r="M739" i="7"/>
  <c r="L739" i="7"/>
  <c r="K739" i="7"/>
  <c r="J739" i="7"/>
  <c r="I739" i="7"/>
  <c r="H739" i="7"/>
  <c r="G739" i="7"/>
  <c r="AD736" i="7"/>
  <c r="AD739" i="7" s="1"/>
  <c r="AC736" i="7"/>
  <c r="P736" i="7"/>
  <c r="O736" i="7"/>
  <c r="AE736" i="7" s="1"/>
  <c r="AB735" i="7"/>
  <c r="AA735" i="7"/>
  <c r="Z735" i="7"/>
  <c r="Y735" i="7"/>
  <c r="X735" i="7"/>
  <c r="W735" i="7"/>
  <c r="V735" i="7"/>
  <c r="U735" i="7"/>
  <c r="T735" i="7"/>
  <c r="S735" i="7"/>
  <c r="R735" i="7"/>
  <c r="Q735" i="7"/>
  <c r="N735" i="7"/>
  <c r="M735" i="7"/>
  <c r="L735" i="7"/>
  <c r="K735" i="7"/>
  <c r="J735" i="7"/>
  <c r="I735" i="7"/>
  <c r="H735" i="7"/>
  <c r="G735" i="7"/>
  <c r="AD732" i="7"/>
  <c r="AD735" i="7" s="1"/>
  <c r="AC732" i="7"/>
  <c r="AC735" i="7" s="1"/>
  <c r="P732" i="7"/>
  <c r="O732" i="7"/>
  <c r="O735" i="7" s="1"/>
  <c r="AD9" i="7"/>
  <c r="AC9" i="7"/>
  <c r="P9" i="7"/>
  <c r="O9" i="7"/>
  <c r="AD8" i="7"/>
  <c r="AC8" i="7"/>
  <c r="P8" i="7"/>
  <c r="O8" i="7"/>
  <c r="O11" i="7" s="1"/>
  <c r="AD11" i="7" l="1"/>
  <c r="P11" i="7"/>
  <c r="AC11" i="7"/>
  <c r="P735" i="7"/>
  <c r="AF8" i="7"/>
  <c r="O739" i="7"/>
  <c r="AC747" i="7"/>
  <c r="AF736" i="7"/>
  <c r="AE8" i="7"/>
  <c r="AE744" i="7"/>
  <c r="AD747" i="7"/>
  <c r="AC739" i="7"/>
  <c r="AF9" i="7"/>
  <c r="AE747" i="7"/>
  <c r="P739" i="7"/>
  <c r="AF744" i="7"/>
  <c r="AE732" i="7"/>
  <c r="O747" i="7"/>
  <c r="AF732" i="7"/>
  <c r="AE9" i="7"/>
  <c r="AH675" i="7"/>
  <c r="AG675" i="7"/>
  <c r="AB675" i="7"/>
  <c r="AA675" i="7"/>
  <c r="Z675" i="7"/>
  <c r="Y675" i="7"/>
  <c r="X675" i="7"/>
  <c r="W675" i="7"/>
  <c r="V675" i="7"/>
  <c r="U675" i="7"/>
  <c r="T675" i="7"/>
  <c r="S675" i="7"/>
  <c r="R675" i="7"/>
  <c r="Q675" i="7"/>
  <c r="N675" i="7"/>
  <c r="M675" i="7"/>
  <c r="L675" i="7"/>
  <c r="K675" i="7"/>
  <c r="J675" i="7"/>
  <c r="I675" i="7"/>
  <c r="H675" i="7"/>
  <c r="G675" i="7"/>
  <c r="AD674" i="7"/>
  <c r="AC674" i="7"/>
  <c r="P674" i="7"/>
  <c r="O674" i="7"/>
  <c r="AD673" i="7"/>
  <c r="AC673" i="7"/>
  <c r="P673" i="7"/>
  <c r="O673" i="7"/>
  <c r="AD672" i="7"/>
  <c r="AC672" i="7"/>
  <c r="P672" i="7"/>
  <c r="O672" i="7"/>
  <c r="AD669" i="7"/>
  <c r="AC669" i="7"/>
  <c r="P669" i="7"/>
  <c r="O669" i="7"/>
  <c r="AD668" i="7"/>
  <c r="AD671" i="7" s="1"/>
  <c r="AC668" i="7"/>
  <c r="AC671" i="7" s="1"/>
  <c r="P668" i="7"/>
  <c r="O668" i="7"/>
  <c r="O671" i="7" s="1"/>
  <c r="AH667" i="7"/>
  <c r="AG667" i="7"/>
  <c r="AB667" i="7"/>
  <c r="AA667" i="7"/>
  <c r="Z667" i="7"/>
  <c r="Y667" i="7"/>
  <c r="X667" i="7"/>
  <c r="W667" i="7"/>
  <c r="V667" i="7"/>
  <c r="U667" i="7"/>
  <c r="T667" i="7"/>
  <c r="S667" i="7"/>
  <c r="R667" i="7"/>
  <c r="Q667" i="7"/>
  <c r="N667" i="7"/>
  <c r="M667" i="7"/>
  <c r="L667" i="7"/>
  <c r="K667" i="7"/>
  <c r="J667" i="7"/>
  <c r="I667" i="7"/>
  <c r="H667" i="7"/>
  <c r="G667" i="7"/>
  <c r="AD666" i="7"/>
  <c r="AC666" i="7"/>
  <c r="P666" i="7"/>
  <c r="O666" i="7"/>
  <c r="AD665" i="7"/>
  <c r="AC665" i="7"/>
  <c r="P665" i="7"/>
  <c r="O665" i="7"/>
  <c r="AD664" i="7"/>
  <c r="AD667" i="7" s="1"/>
  <c r="AC664" i="7"/>
  <c r="P664" i="7"/>
  <c r="O664" i="7"/>
  <c r="AD662" i="7"/>
  <c r="AC662" i="7"/>
  <c r="P662" i="7"/>
  <c r="O662" i="7"/>
  <c r="AD661" i="7"/>
  <c r="AD663" i="7" s="1"/>
  <c r="AC661" i="7"/>
  <c r="AC663" i="7" s="1"/>
  <c r="P661" i="7"/>
  <c r="P663" i="7" s="1"/>
  <c r="O661" i="7"/>
  <c r="O663" i="7" s="1"/>
  <c r="AH659" i="7"/>
  <c r="AG659" i="7"/>
  <c r="AB659" i="7"/>
  <c r="AA659" i="7"/>
  <c r="Z659" i="7"/>
  <c r="Y659" i="7"/>
  <c r="X659" i="7"/>
  <c r="W659" i="7"/>
  <c r="V659" i="7"/>
  <c r="U659" i="7"/>
  <c r="T659" i="7"/>
  <c r="S659" i="7"/>
  <c r="R659" i="7"/>
  <c r="Q659" i="7"/>
  <c r="N659" i="7"/>
  <c r="M659" i="7"/>
  <c r="L659" i="7"/>
  <c r="K659" i="7"/>
  <c r="J659" i="7"/>
  <c r="I659" i="7"/>
  <c r="H659" i="7"/>
  <c r="G659" i="7"/>
  <c r="AD658" i="7"/>
  <c r="AC658" i="7"/>
  <c r="P658" i="7"/>
  <c r="O658" i="7"/>
  <c r="AD657" i="7"/>
  <c r="AC657" i="7"/>
  <c r="P657" i="7"/>
  <c r="O657" i="7"/>
  <c r="AD656" i="7"/>
  <c r="AD659" i="7" s="1"/>
  <c r="AC656" i="7"/>
  <c r="P656" i="7"/>
  <c r="O656" i="7"/>
  <c r="AH655" i="7"/>
  <c r="AG655" i="7"/>
  <c r="AB655" i="7"/>
  <c r="AA655" i="7"/>
  <c r="Z655" i="7"/>
  <c r="Y655" i="7"/>
  <c r="X655" i="7"/>
  <c r="W655" i="7"/>
  <c r="V655" i="7"/>
  <c r="U655" i="7"/>
  <c r="T655" i="7"/>
  <c r="S655" i="7"/>
  <c r="R655" i="7"/>
  <c r="Q655" i="7"/>
  <c r="N655" i="7"/>
  <c r="M655" i="7"/>
  <c r="L655" i="7"/>
  <c r="K655" i="7"/>
  <c r="J655" i="7"/>
  <c r="I655" i="7"/>
  <c r="H655" i="7"/>
  <c r="G655" i="7"/>
  <c r="AD654" i="7"/>
  <c r="AC654" i="7"/>
  <c r="P654" i="7"/>
  <c r="O654" i="7"/>
  <c r="AD653" i="7"/>
  <c r="AC653" i="7"/>
  <c r="P653" i="7"/>
  <c r="O653" i="7"/>
  <c r="AD652" i="7"/>
  <c r="AD655" i="7" s="1"/>
  <c r="AC652" i="7"/>
  <c r="P652" i="7"/>
  <c r="P655" i="7" s="1"/>
  <c r="O652" i="7"/>
  <c r="O655" i="7" s="1"/>
  <c r="AD649" i="7"/>
  <c r="AC649" i="7"/>
  <c r="P649" i="7"/>
  <c r="O649" i="7"/>
  <c r="AD648" i="7"/>
  <c r="AD651" i="7" s="1"/>
  <c r="AC648" i="7"/>
  <c r="AC651" i="7" s="1"/>
  <c r="P648" i="7"/>
  <c r="P651" i="7" s="1"/>
  <c r="O648" i="7"/>
  <c r="O651" i="7" s="1"/>
  <c r="AH647" i="7"/>
  <c r="AG647" i="7"/>
  <c r="AB647" i="7"/>
  <c r="AA647" i="7"/>
  <c r="Z647" i="7"/>
  <c r="Y647" i="7"/>
  <c r="X647" i="7"/>
  <c r="W647" i="7"/>
  <c r="V647" i="7"/>
  <c r="U647" i="7"/>
  <c r="T647" i="7"/>
  <c r="S647" i="7"/>
  <c r="R647" i="7"/>
  <c r="Q647" i="7"/>
  <c r="N647" i="7"/>
  <c r="M647" i="7"/>
  <c r="L647" i="7"/>
  <c r="K647" i="7"/>
  <c r="J647" i="7"/>
  <c r="I647" i="7"/>
  <c r="H647" i="7"/>
  <c r="G647" i="7"/>
  <c r="AD646" i="7"/>
  <c r="AC646" i="7"/>
  <c r="P646" i="7"/>
  <c r="O646" i="7"/>
  <c r="AD645" i="7"/>
  <c r="AC645" i="7"/>
  <c r="P645" i="7"/>
  <c r="O645" i="7"/>
  <c r="AD644" i="7"/>
  <c r="AD647" i="7" s="1"/>
  <c r="AC644" i="7"/>
  <c r="P644" i="7"/>
  <c r="P647" i="7" s="1"/>
  <c r="O644" i="7"/>
  <c r="O647" i="7" s="1"/>
  <c r="AD642" i="7"/>
  <c r="AC642" i="7"/>
  <c r="P642" i="7"/>
  <c r="O642" i="7"/>
  <c r="AD641" i="7"/>
  <c r="AD643" i="7" s="1"/>
  <c r="AC641" i="7"/>
  <c r="AC643" i="7" s="1"/>
  <c r="P641" i="7"/>
  <c r="P643" i="7" s="1"/>
  <c r="O641" i="7"/>
  <c r="O643" i="7" s="1"/>
  <c r="AH639" i="7"/>
  <c r="AG639" i="7"/>
  <c r="AB639" i="7"/>
  <c r="AA639" i="7"/>
  <c r="Z639" i="7"/>
  <c r="Y639" i="7"/>
  <c r="X639" i="7"/>
  <c r="W639" i="7"/>
  <c r="V639" i="7"/>
  <c r="U639" i="7"/>
  <c r="T639" i="7"/>
  <c r="S639" i="7"/>
  <c r="R639" i="7"/>
  <c r="Q639" i="7"/>
  <c r="N639" i="7"/>
  <c r="M639" i="7"/>
  <c r="L639" i="7"/>
  <c r="K639" i="7"/>
  <c r="J639" i="7"/>
  <c r="I639" i="7"/>
  <c r="H639" i="7"/>
  <c r="G639" i="7"/>
  <c r="AD638" i="7"/>
  <c r="AC638" i="7"/>
  <c r="P638" i="7"/>
  <c r="O638" i="7"/>
  <c r="AD637" i="7"/>
  <c r="AC637" i="7"/>
  <c r="P637" i="7"/>
  <c r="O637" i="7"/>
  <c r="AD636" i="7"/>
  <c r="AD639" i="7" s="1"/>
  <c r="AC636" i="7"/>
  <c r="P636" i="7"/>
  <c r="P639" i="7" s="1"/>
  <c r="O636" i="7"/>
  <c r="O639" i="7" s="1"/>
  <c r="AH635" i="7"/>
  <c r="AG635" i="7"/>
  <c r="AB635" i="7"/>
  <c r="AA635" i="7"/>
  <c r="Z635" i="7"/>
  <c r="Y635" i="7"/>
  <c r="X635" i="7"/>
  <c r="W635" i="7"/>
  <c r="V635" i="7"/>
  <c r="U635" i="7"/>
  <c r="T635" i="7"/>
  <c r="S635" i="7"/>
  <c r="R635" i="7"/>
  <c r="Q635" i="7"/>
  <c r="N635" i="7"/>
  <c r="M635" i="7"/>
  <c r="L635" i="7"/>
  <c r="K635" i="7"/>
  <c r="J635" i="7"/>
  <c r="I635" i="7"/>
  <c r="H635" i="7"/>
  <c r="G635" i="7"/>
  <c r="AD634" i="7"/>
  <c r="AC634" i="7"/>
  <c r="P634" i="7"/>
  <c r="O634" i="7"/>
  <c r="AD633" i="7"/>
  <c r="AC633" i="7"/>
  <c r="P633" i="7"/>
  <c r="O633" i="7"/>
  <c r="AD632" i="7"/>
  <c r="AD635" i="7" s="1"/>
  <c r="AC632" i="7"/>
  <c r="P632" i="7"/>
  <c r="O632" i="7"/>
  <c r="AH619" i="7"/>
  <c r="AG619" i="7"/>
  <c r="AB619" i="7"/>
  <c r="AA619" i="7"/>
  <c r="Z619" i="7"/>
  <c r="Y619" i="7"/>
  <c r="X619" i="7"/>
  <c r="W619" i="7"/>
  <c r="V619" i="7"/>
  <c r="U619" i="7"/>
  <c r="T619" i="7"/>
  <c r="S619" i="7"/>
  <c r="R619" i="7"/>
  <c r="Q619" i="7"/>
  <c r="N619" i="7"/>
  <c r="M619" i="7"/>
  <c r="L619" i="7"/>
  <c r="K619" i="7"/>
  <c r="J619" i="7"/>
  <c r="I619" i="7"/>
  <c r="H619" i="7"/>
  <c r="G619" i="7"/>
  <c r="AD618" i="7"/>
  <c r="AC618" i="7"/>
  <c r="P618" i="7"/>
  <c r="O618" i="7"/>
  <c r="AD617" i="7"/>
  <c r="AC617" i="7"/>
  <c r="P617" i="7"/>
  <c r="O617" i="7"/>
  <c r="AD616" i="7"/>
  <c r="AD619" i="7" s="1"/>
  <c r="AC616" i="7"/>
  <c r="P616" i="7"/>
  <c r="O616" i="7"/>
  <c r="AH615" i="7"/>
  <c r="AG615" i="7"/>
  <c r="AB615" i="7"/>
  <c r="AA615" i="7"/>
  <c r="Z615" i="7"/>
  <c r="Y615" i="7"/>
  <c r="X615" i="7"/>
  <c r="W615" i="7"/>
  <c r="V615" i="7"/>
  <c r="U615" i="7"/>
  <c r="T615" i="7"/>
  <c r="S615" i="7"/>
  <c r="R615" i="7"/>
  <c r="Q615" i="7"/>
  <c r="N615" i="7"/>
  <c r="M615" i="7"/>
  <c r="L615" i="7"/>
  <c r="K615" i="7"/>
  <c r="J615" i="7"/>
  <c r="I615" i="7"/>
  <c r="H615" i="7"/>
  <c r="G615" i="7"/>
  <c r="AD614" i="7"/>
  <c r="AC614" i="7"/>
  <c r="P614" i="7"/>
  <c r="O614" i="7"/>
  <c r="AD613" i="7"/>
  <c r="AC613" i="7"/>
  <c r="P613" i="7"/>
  <c r="O613" i="7"/>
  <c r="AD612" i="7"/>
  <c r="AD615" i="7" s="1"/>
  <c r="AC612" i="7"/>
  <c r="P612" i="7"/>
  <c r="P615" i="7" s="1"/>
  <c r="O612" i="7"/>
  <c r="O615" i="7" s="1"/>
  <c r="AD609" i="7"/>
  <c r="AC609" i="7"/>
  <c r="P609" i="7"/>
  <c r="O609" i="7"/>
  <c r="AD608" i="7"/>
  <c r="AD611" i="7" s="1"/>
  <c r="AC608" i="7"/>
  <c r="AC611" i="7" s="1"/>
  <c r="P608" i="7"/>
  <c r="P611" i="7" s="1"/>
  <c r="O608" i="7"/>
  <c r="O611" i="7" s="1"/>
  <c r="AB607" i="7"/>
  <c r="AA607" i="7"/>
  <c r="Z607" i="7"/>
  <c r="Y607" i="7"/>
  <c r="X607" i="7"/>
  <c r="W607" i="7"/>
  <c r="V607" i="7"/>
  <c r="U607" i="7"/>
  <c r="T607" i="7"/>
  <c r="S607" i="7"/>
  <c r="R607" i="7"/>
  <c r="Q607" i="7"/>
  <c r="N607" i="7"/>
  <c r="M607" i="7"/>
  <c r="L607" i="7"/>
  <c r="K607" i="7"/>
  <c r="J607" i="7"/>
  <c r="I607" i="7"/>
  <c r="H607" i="7"/>
  <c r="G607" i="7"/>
  <c r="AD606" i="7"/>
  <c r="AC606" i="7"/>
  <c r="P606" i="7"/>
  <c r="O606" i="7"/>
  <c r="AD605" i="7"/>
  <c r="AC605" i="7"/>
  <c r="P605" i="7"/>
  <c r="O605" i="7"/>
  <c r="AD604" i="7"/>
  <c r="AD607" i="7" s="1"/>
  <c r="AC604" i="7"/>
  <c r="P604" i="7"/>
  <c r="P607" i="7" s="1"/>
  <c r="O604" i="7"/>
  <c r="O607" i="7" s="1"/>
  <c r="AD602" i="7"/>
  <c r="AC602" i="7"/>
  <c r="P602" i="7"/>
  <c r="O602" i="7"/>
  <c r="AD601" i="7"/>
  <c r="AD603" i="7" s="1"/>
  <c r="AC601" i="7"/>
  <c r="AC603" i="7" s="1"/>
  <c r="P601" i="7"/>
  <c r="P603" i="7" s="1"/>
  <c r="O601" i="7"/>
  <c r="O603" i="7" s="1"/>
  <c r="AE11" i="7" l="1"/>
  <c r="AF11" i="7"/>
  <c r="P671" i="7"/>
  <c r="AD675" i="7"/>
  <c r="AF739" i="7"/>
  <c r="AE739" i="7"/>
  <c r="AF601" i="7"/>
  <c r="AF614" i="7"/>
  <c r="AF637" i="7"/>
  <c r="AF638" i="7"/>
  <c r="AF645" i="7"/>
  <c r="AF646" i="7"/>
  <c r="AF653" i="7"/>
  <c r="AF654" i="7"/>
  <c r="AF661" i="7"/>
  <c r="AF662" i="7"/>
  <c r="AF669" i="7"/>
  <c r="AF602" i="7"/>
  <c r="AF613" i="7"/>
  <c r="AC619" i="7"/>
  <c r="AF747" i="7"/>
  <c r="AC635" i="7"/>
  <c r="AC659" i="7"/>
  <c r="AC667" i="7"/>
  <c r="AC675" i="7"/>
  <c r="AC607" i="7"/>
  <c r="AE601" i="7"/>
  <c r="AE613" i="7"/>
  <c r="AE614" i="7"/>
  <c r="AE637" i="7"/>
  <c r="AE638" i="7"/>
  <c r="AE645" i="7"/>
  <c r="AE646" i="7"/>
  <c r="AE653" i="7"/>
  <c r="AE654" i="7"/>
  <c r="AE661" i="7"/>
  <c r="AE663" i="7" s="1"/>
  <c r="AE662" i="7"/>
  <c r="AE669" i="7"/>
  <c r="AF735" i="7"/>
  <c r="AH732" i="7"/>
  <c r="AE735" i="7"/>
  <c r="AE602" i="7"/>
  <c r="AE605" i="7"/>
  <c r="AE606" i="7"/>
  <c r="AE608" i="7"/>
  <c r="AC615" i="7"/>
  <c r="AE616" i="7"/>
  <c r="O619" i="7"/>
  <c r="AE618" i="7"/>
  <c r="AE632" i="7"/>
  <c r="O635" i="7"/>
  <c r="AE634" i="7"/>
  <c r="AC639" i="7"/>
  <c r="AE642" i="7"/>
  <c r="AC647" i="7"/>
  <c r="AE648" i="7"/>
  <c r="AC655" i="7"/>
  <c r="AE656" i="7"/>
  <c r="O659" i="7"/>
  <c r="AE658" i="7"/>
  <c r="AE664" i="7"/>
  <c r="O667" i="7"/>
  <c r="AE666" i="7"/>
  <c r="AE672" i="7"/>
  <c r="O675" i="7"/>
  <c r="AE674" i="7"/>
  <c r="AF605" i="7"/>
  <c r="AF606" i="7"/>
  <c r="AF608" i="7"/>
  <c r="AF609" i="7"/>
  <c r="AF616" i="7"/>
  <c r="AF617" i="7"/>
  <c r="AF618" i="7"/>
  <c r="AF632" i="7"/>
  <c r="AF633" i="7"/>
  <c r="AF634" i="7"/>
  <c r="AF641" i="7"/>
  <c r="AF642" i="7"/>
  <c r="AF648" i="7"/>
  <c r="AF651" i="7" s="1"/>
  <c r="AF649" i="7"/>
  <c r="AF656" i="7"/>
  <c r="AF657" i="7"/>
  <c r="AF658" i="7"/>
  <c r="AF664" i="7"/>
  <c r="AF665" i="7"/>
  <c r="AF666" i="7"/>
  <c r="AF672" i="7"/>
  <c r="AF673" i="7"/>
  <c r="AF674" i="7"/>
  <c r="AE612" i="7"/>
  <c r="AE636" i="7"/>
  <c r="AE668" i="7"/>
  <c r="AE671" i="7" s="1"/>
  <c r="AE673" i="7"/>
  <c r="AF612" i="7"/>
  <c r="P619" i="7"/>
  <c r="P635" i="7"/>
  <c r="AF636" i="7"/>
  <c r="AF639" i="7" s="1"/>
  <c r="AF644" i="7"/>
  <c r="AF652" i="7"/>
  <c r="AF655" i="7" s="1"/>
  <c r="P659" i="7"/>
  <c r="P667" i="7"/>
  <c r="AF668" i="7"/>
  <c r="AF671" i="7" s="1"/>
  <c r="P675" i="7"/>
  <c r="AE609" i="7"/>
  <c r="AE617" i="7"/>
  <c r="AE633" i="7"/>
  <c r="AE644" i="7"/>
  <c r="AE649" i="7"/>
  <c r="AE652" i="7"/>
  <c r="AE657" i="7"/>
  <c r="AE665" i="7"/>
  <c r="AE604" i="7"/>
  <c r="AE641" i="7"/>
  <c r="AF604" i="7"/>
  <c r="AF603" i="7" l="1"/>
  <c r="AF647" i="7"/>
  <c r="AE643" i="7"/>
  <c r="AF643" i="7"/>
  <c r="AF611" i="7"/>
  <c r="AE611" i="7"/>
  <c r="AF615" i="7"/>
  <c r="AE603" i="7"/>
  <c r="AF663" i="7"/>
  <c r="AE651" i="7"/>
  <c r="AG735" i="7"/>
  <c r="AG748" i="7"/>
  <c r="AG751" i="7" s="1"/>
  <c r="AH735" i="7"/>
  <c r="AH748" i="7"/>
  <c r="AE615" i="7"/>
  <c r="AE635" i="7"/>
  <c r="AE655" i="7"/>
  <c r="AF619" i="7"/>
  <c r="AE647" i="7"/>
  <c r="AE639" i="7"/>
  <c r="AE667" i="7"/>
  <c r="AE619" i="7"/>
  <c r="AF659" i="7"/>
  <c r="AE659" i="7"/>
  <c r="AE675" i="7"/>
  <c r="AF667" i="7"/>
  <c r="AF635" i="7"/>
  <c r="AF675" i="7"/>
  <c r="AF607" i="7"/>
  <c r="AH604" i="7"/>
  <c r="AH607" i="7" s="1"/>
  <c r="AE607" i="7"/>
  <c r="AG604" i="7"/>
  <c r="AG607" i="7" s="1"/>
  <c r="AH455" i="7" l="1"/>
  <c r="AG455" i="7"/>
  <c r="AF455" i="7"/>
  <c r="AE455" i="7"/>
  <c r="AD455" i="7"/>
  <c r="AC455" i="7"/>
  <c r="AB455" i="7"/>
  <c r="AA455" i="7"/>
  <c r="Z455" i="7"/>
  <c r="Y455" i="7"/>
  <c r="X455" i="7"/>
  <c r="W455" i="7"/>
  <c r="V455" i="7"/>
  <c r="U455" i="7"/>
  <c r="T455" i="7"/>
  <c r="S455" i="7"/>
  <c r="R455" i="7"/>
  <c r="Q455" i="7"/>
  <c r="P455" i="7"/>
  <c r="O455" i="7"/>
  <c r="N455" i="7"/>
  <c r="M455" i="7"/>
  <c r="L455" i="7"/>
  <c r="K455" i="7"/>
  <c r="J455" i="7"/>
  <c r="I455" i="7"/>
  <c r="H455" i="7"/>
  <c r="G455" i="7"/>
  <c r="AD449" i="7"/>
  <c r="AC449" i="7"/>
  <c r="P449" i="7"/>
  <c r="O449" i="7"/>
  <c r="AD448" i="7"/>
  <c r="AD451" i="7" s="1"/>
  <c r="AC448" i="7"/>
  <c r="P448" i="7"/>
  <c r="O448" i="7"/>
  <c r="O451" i="7" s="1"/>
  <c r="AH447" i="7"/>
  <c r="AG447" i="7"/>
  <c r="Z447" i="7"/>
  <c r="Y447" i="7"/>
  <c r="X447" i="7"/>
  <c r="W447" i="7"/>
  <c r="V447" i="7"/>
  <c r="U447" i="7"/>
  <c r="T447" i="7"/>
  <c r="S447" i="7"/>
  <c r="R447" i="7"/>
  <c r="Q447" i="7"/>
  <c r="N447" i="7"/>
  <c r="M447" i="7"/>
  <c r="L447" i="7"/>
  <c r="K447" i="7"/>
  <c r="J447" i="7"/>
  <c r="I447" i="7"/>
  <c r="H447" i="7"/>
  <c r="G447" i="7"/>
  <c r="AD446" i="7"/>
  <c r="AC446" i="7"/>
  <c r="P446" i="7"/>
  <c r="O446" i="7"/>
  <c r="AD445" i="7"/>
  <c r="AC445" i="7"/>
  <c r="P445" i="7"/>
  <c r="AF445" i="7" s="1"/>
  <c r="O445" i="7"/>
  <c r="AD444" i="7"/>
  <c r="AD447" i="7" s="1"/>
  <c r="AC444" i="7"/>
  <c r="P444" i="7"/>
  <c r="O444" i="7"/>
  <c r="O447" i="7" s="1"/>
  <c r="AD442" i="7"/>
  <c r="AC442" i="7"/>
  <c r="P442" i="7"/>
  <c r="O442" i="7"/>
  <c r="AD441" i="7"/>
  <c r="AD443" i="7" s="1"/>
  <c r="AC441" i="7"/>
  <c r="AC443" i="7" s="1"/>
  <c r="P441" i="7"/>
  <c r="P443" i="7" s="1"/>
  <c r="O441" i="7"/>
  <c r="O443" i="7" s="1"/>
  <c r="AH439" i="7"/>
  <c r="AG439" i="7"/>
  <c r="Z439" i="7"/>
  <c r="Y439" i="7"/>
  <c r="X439" i="7"/>
  <c r="W439" i="7"/>
  <c r="V439" i="7"/>
  <c r="U439" i="7"/>
  <c r="T439" i="7"/>
  <c r="S439" i="7"/>
  <c r="R439" i="7"/>
  <c r="Q439" i="7"/>
  <c r="N439" i="7"/>
  <c r="M439" i="7"/>
  <c r="L439" i="7"/>
  <c r="K439" i="7"/>
  <c r="J439" i="7"/>
  <c r="I439" i="7"/>
  <c r="H439" i="7"/>
  <c r="G439" i="7"/>
  <c r="AD438" i="7"/>
  <c r="AC438" i="7"/>
  <c r="P438" i="7"/>
  <c r="O438" i="7"/>
  <c r="AD437" i="7"/>
  <c r="AC437" i="7"/>
  <c r="P437" i="7"/>
  <c r="O437" i="7"/>
  <c r="AD436" i="7"/>
  <c r="AC436" i="7"/>
  <c r="AC439" i="7" s="1"/>
  <c r="P436" i="7"/>
  <c r="O436" i="7"/>
  <c r="O439" i="7" s="1"/>
  <c r="AH435" i="7"/>
  <c r="AG435" i="7"/>
  <c r="Z435" i="7"/>
  <c r="Y435" i="7"/>
  <c r="X435" i="7"/>
  <c r="W435" i="7"/>
  <c r="V435" i="7"/>
  <c r="U435" i="7"/>
  <c r="T435" i="7"/>
  <c r="S435" i="7"/>
  <c r="R435" i="7"/>
  <c r="Q435" i="7"/>
  <c r="N435" i="7"/>
  <c r="M435" i="7"/>
  <c r="L435" i="7"/>
  <c r="K435" i="7"/>
  <c r="J435" i="7"/>
  <c r="I435" i="7"/>
  <c r="H435" i="7"/>
  <c r="G435" i="7"/>
  <c r="AD434" i="7"/>
  <c r="AC434" i="7"/>
  <c r="P434" i="7"/>
  <c r="O434" i="7"/>
  <c r="AD433" i="7"/>
  <c r="AC433" i="7"/>
  <c r="P433" i="7"/>
  <c r="O433" i="7"/>
  <c r="AD432" i="7"/>
  <c r="AD435" i="7" s="1"/>
  <c r="AC432" i="7"/>
  <c r="AC435" i="7" s="1"/>
  <c r="P432" i="7"/>
  <c r="O432" i="7"/>
  <c r="AD429" i="7"/>
  <c r="AC429" i="7"/>
  <c r="P429" i="7"/>
  <c r="O429" i="7"/>
  <c r="AD428" i="7"/>
  <c r="AD431" i="7" s="1"/>
  <c r="AC428" i="7"/>
  <c r="AC431" i="7" s="1"/>
  <c r="P428" i="7"/>
  <c r="O428" i="7"/>
  <c r="O431" i="7" s="1"/>
  <c r="AH427" i="7"/>
  <c r="AG427" i="7"/>
  <c r="Z427" i="7"/>
  <c r="Y427" i="7"/>
  <c r="X427" i="7"/>
  <c r="W427" i="7"/>
  <c r="V427" i="7"/>
  <c r="U427" i="7"/>
  <c r="T427" i="7"/>
  <c r="S427" i="7"/>
  <c r="R427" i="7"/>
  <c r="Q427" i="7"/>
  <c r="N427" i="7"/>
  <c r="M427" i="7"/>
  <c r="L427" i="7"/>
  <c r="K427" i="7"/>
  <c r="J427" i="7"/>
  <c r="I427" i="7"/>
  <c r="H427" i="7"/>
  <c r="G427" i="7"/>
  <c r="AD426" i="7"/>
  <c r="AC426" i="7"/>
  <c r="P426" i="7"/>
  <c r="O426" i="7"/>
  <c r="AD425" i="7"/>
  <c r="AC425" i="7"/>
  <c r="P425" i="7"/>
  <c r="O425" i="7"/>
  <c r="AD424" i="7"/>
  <c r="AD427" i="7" s="1"/>
  <c r="AC424" i="7"/>
  <c r="AC427" i="7" s="1"/>
  <c r="P424" i="7"/>
  <c r="O424" i="7"/>
  <c r="O427" i="7" s="1"/>
  <c r="AD422" i="7"/>
  <c r="AC422" i="7"/>
  <c r="P422" i="7"/>
  <c r="O422" i="7"/>
  <c r="AD421" i="7"/>
  <c r="AD423" i="7" s="1"/>
  <c r="AC421" i="7"/>
  <c r="AC423" i="7" s="1"/>
  <c r="P421" i="7"/>
  <c r="P423" i="7" s="1"/>
  <c r="O421" i="7"/>
  <c r="O423" i="7" s="1"/>
  <c r="AH419" i="7"/>
  <c r="AG419" i="7"/>
  <c r="Z419" i="7"/>
  <c r="Y419" i="7"/>
  <c r="X419" i="7"/>
  <c r="W419" i="7"/>
  <c r="V419" i="7"/>
  <c r="U419" i="7"/>
  <c r="T419" i="7"/>
  <c r="S419" i="7"/>
  <c r="R419" i="7"/>
  <c r="Q419" i="7"/>
  <c r="N419" i="7"/>
  <c r="M419" i="7"/>
  <c r="L419" i="7"/>
  <c r="K419" i="7"/>
  <c r="J419" i="7"/>
  <c r="I419" i="7"/>
  <c r="H419" i="7"/>
  <c r="G419" i="7"/>
  <c r="AD418" i="7"/>
  <c r="AC418" i="7"/>
  <c r="P418" i="7"/>
  <c r="O418" i="7"/>
  <c r="AD417" i="7"/>
  <c r="AC417" i="7"/>
  <c r="P417" i="7"/>
  <c r="O417" i="7"/>
  <c r="AD416" i="7"/>
  <c r="AD419" i="7" s="1"/>
  <c r="AC416" i="7"/>
  <c r="P416" i="7"/>
  <c r="O416" i="7"/>
  <c r="AH415" i="7"/>
  <c r="AG415" i="7"/>
  <c r="Z415" i="7"/>
  <c r="Y415" i="7"/>
  <c r="X415" i="7"/>
  <c r="W415" i="7"/>
  <c r="V415" i="7"/>
  <c r="U415" i="7"/>
  <c r="T415" i="7"/>
  <c r="S415" i="7"/>
  <c r="R415" i="7"/>
  <c r="Q415" i="7"/>
  <c r="N415" i="7"/>
  <c r="M415" i="7"/>
  <c r="L415" i="7"/>
  <c r="K415" i="7"/>
  <c r="J415" i="7"/>
  <c r="I415" i="7"/>
  <c r="H415" i="7"/>
  <c r="G415" i="7"/>
  <c r="AD414" i="7"/>
  <c r="AC414" i="7"/>
  <c r="P414" i="7"/>
  <c r="O414" i="7"/>
  <c r="AD413" i="7"/>
  <c r="AC413" i="7"/>
  <c r="P413" i="7"/>
  <c r="O413" i="7"/>
  <c r="AD412" i="7"/>
  <c r="AC412" i="7"/>
  <c r="P412" i="7"/>
  <c r="O412" i="7"/>
  <c r="AD409" i="7"/>
  <c r="AC409" i="7"/>
  <c r="P409" i="7"/>
  <c r="O409" i="7"/>
  <c r="AD408" i="7"/>
  <c r="AD411" i="7" s="1"/>
  <c r="AC408" i="7"/>
  <c r="P408" i="7"/>
  <c r="O408" i="7"/>
  <c r="O411" i="7" s="1"/>
  <c r="AH407" i="7"/>
  <c r="AG407" i="7"/>
  <c r="Z407" i="7"/>
  <c r="Y407" i="7"/>
  <c r="X407" i="7"/>
  <c r="W407" i="7"/>
  <c r="V407" i="7"/>
  <c r="U407" i="7"/>
  <c r="T407" i="7"/>
  <c r="S407" i="7"/>
  <c r="R407" i="7"/>
  <c r="Q407" i="7"/>
  <c r="N407" i="7"/>
  <c r="M407" i="7"/>
  <c r="L407" i="7"/>
  <c r="K407" i="7"/>
  <c r="J407" i="7"/>
  <c r="I407" i="7"/>
  <c r="H407" i="7"/>
  <c r="G407" i="7"/>
  <c r="AD406" i="7"/>
  <c r="AC406" i="7"/>
  <c r="P406" i="7"/>
  <c r="O406" i="7"/>
  <c r="AD405" i="7"/>
  <c r="AC405" i="7"/>
  <c r="AC407" i="7" s="1"/>
  <c r="P405" i="7"/>
  <c r="O405" i="7"/>
  <c r="AD404" i="7"/>
  <c r="P404" i="7"/>
  <c r="O404" i="7"/>
  <c r="AE404" i="7" s="1"/>
  <c r="AD402" i="7"/>
  <c r="AC402" i="7"/>
  <c r="P402" i="7"/>
  <c r="O402" i="7"/>
  <c r="AD401" i="7"/>
  <c r="AD403" i="7" s="1"/>
  <c r="AC401" i="7"/>
  <c r="AC403" i="7" s="1"/>
  <c r="P401" i="7"/>
  <c r="P403" i="7" s="1"/>
  <c r="O401" i="7"/>
  <c r="O403" i="7" s="1"/>
  <c r="AH399" i="7"/>
  <c r="AG399" i="7"/>
  <c r="AF399" i="7"/>
  <c r="AE399" i="7"/>
  <c r="AD399" i="7"/>
  <c r="AC399" i="7"/>
  <c r="Z399" i="7"/>
  <c r="Y399" i="7"/>
  <c r="X399" i="7"/>
  <c r="W399" i="7"/>
  <c r="V399" i="7"/>
  <c r="U399" i="7"/>
  <c r="T399" i="7"/>
  <c r="S399" i="7"/>
  <c r="R399" i="7"/>
  <c r="Q399" i="7"/>
  <c r="P399" i="7"/>
  <c r="O399" i="7"/>
  <c r="N399" i="7"/>
  <c r="M399" i="7"/>
  <c r="L399" i="7"/>
  <c r="K399" i="7"/>
  <c r="J399" i="7"/>
  <c r="I399" i="7"/>
  <c r="H399" i="7"/>
  <c r="G399" i="7"/>
  <c r="AH395" i="7"/>
  <c r="AG395" i="7"/>
  <c r="Z395" i="7"/>
  <c r="Y395" i="7"/>
  <c r="X395" i="7"/>
  <c r="W395" i="7"/>
  <c r="V395" i="7"/>
  <c r="U395" i="7"/>
  <c r="T395" i="7"/>
  <c r="S395" i="7"/>
  <c r="R395" i="7"/>
  <c r="Q395" i="7"/>
  <c r="N395" i="7"/>
  <c r="M395" i="7"/>
  <c r="L395" i="7"/>
  <c r="K395" i="7"/>
  <c r="J395" i="7"/>
  <c r="I395" i="7"/>
  <c r="H395" i="7"/>
  <c r="G395" i="7"/>
  <c r="AD394" i="7"/>
  <c r="AC394" i="7"/>
  <c r="P394" i="7"/>
  <c r="O394" i="7"/>
  <c r="AD393" i="7"/>
  <c r="AC393" i="7"/>
  <c r="P393" i="7"/>
  <c r="O393" i="7"/>
  <c r="AD392" i="7"/>
  <c r="AC392" i="7"/>
  <c r="AC395" i="7" s="1"/>
  <c r="P392" i="7"/>
  <c r="O392" i="7"/>
  <c r="AH379" i="7"/>
  <c r="AG379" i="7"/>
  <c r="Z379" i="7"/>
  <c r="Y379" i="7"/>
  <c r="X379" i="7"/>
  <c r="W379" i="7"/>
  <c r="V379" i="7"/>
  <c r="U379" i="7"/>
  <c r="T379" i="7"/>
  <c r="S379" i="7"/>
  <c r="R379" i="7"/>
  <c r="Q379" i="7"/>
  <c r="N379" i="7"/>
  <c r="M379" i="7"/>
  <c r="L379" i="7"/>
  <c r="K379" i="7"/>
  <c r="J379" i="7"/>
  <c r="I379" i="7"/>
  <c r="H379" i="7"/>
  <c r="G379" i="7"/>
  <c r="AD378" i="7"/>
  <c r="AC378" i="7"/>
  <c r="P378" i="7"/>
  <c r="O378" i="7"/>
  <c r="AD377" i="7"/>
  <c r="AC377" i="7"/>
  <c r="P377" i="7"/>
  <c r="O377" i="7"/>
  <c r="AD376" i="7"/>
  <c r="AD379" i="7" s="1"/>
  <c r="AC376" i="7"/>
  <c r="P376" i="7"/>
  <c r="O376" i="7"/>
  <c r="AH375" i="7"/>
  <c r="AG375" i="7"/>
  <c r="Z375" i="7"/>
  <c r="Y375" i="7"/>
  <c r="X375" i="7"/>
  <c r="W375" i="7"/>
  <c r="V375" i="7"/>
  <c r="U375" i="7"/>
  <c r="T375" i="7"/>
  <c r="S375" i="7"/>
  <c r="R375" i="7"/>
  <c r="Q375" i="7"/>
  <c r="N375" i="7"/>
  <c r="M375" i="7"/>
  <c r="L375" i="7"/>
  <c r="K375" i="7"/>
  <c r="J375" i="7"/>
  <c r="I375" i="7"/>
  <c r="H375" i="7"/>
  <c r="G375" i="7"/>
  <c r="AD374" i="7"/>
  <c r="AC374" i="7"/>
  <c r="P374" i="7"/>
  <c r="O374" i="7"/>
  <c r="AD373" i="7"/>
  <c r="AC373" i="7"/>
  <c r="P373" i="7"/>
  <c r="O373" i="7"/>
  <c r="AD372" i="7"/>
  <c r="AC372" i="7"/>
  <c r="P372" i="7"/>
  <c r="O372" i="7"/>
  <c r="O375" i="7" s="1"/>
  <c r="AD369" i="7"/>
  <c r="AC369" i="7"/>
  <c r="P369" i="7"/>
  <c r="O369" i="7"/>
  <c r="AD368" i="7"/>
  <c r="AD371" i="7" s="1"/>
  <c r="AC368" i="7"/>
  <c r="AC371" i="7" s="1"/>
  <c r="P368" i="7"/>
  <c r="P371" i="7" s="1"/>
  <c r="O368" i="7"/>
  <c r="O371" i="7" s="1"/>
  <c r="AH367" i="7"/>
  <c r="AG367" i="7"/>
  <c r="AB367" i="7"/>
  <c r="AA367" i="7"/>
  <c r="Z367" i="7"/>
  <c r="Y367" i="7"/>
  <c r="X367" i="7"/>
  <c r="W367" i="7"/>
  <c r="V367" i="7"/>
  <c r="U367" i="7"/>
  <c r="T367" i="7"/>
  <c r="S367" i="7"/>
  <c r="R367" i="7"/>
  <c r="Q367" i="7"/>
  <c r="N367" i="7"/>
  <c r="M367" i="7"/>
  <c r="L367" i="7"/>
  <c r="K367" i="7"/>
  <c r="J367" i="7"/>
  <c r="I367" i="7"/>
  <c r="H367" i="7"/>
  <c r="G367" i="7"/>
  <c r="AD366" i="7"/>
  <c r="AC366" i="7"/>
  <c r="P366" i="7"/>
  <c r="O366" i="7"/>
  <c r="AD365" i="7"/>
  <c r="AC365" i="7"/>
  <c r="P365" i="7"/>
  <c r="O365" i="7"/>
  <c r="AD364" i="7"/>
  <c r="AC364" i="7"/>
  <c r="P364" i="7"/>
  <c r="O364" i="7"/>
  <c r="O367" i="7" s="1"/>
  <c r="AF366" i="7" l="1"/>
  <c r="AF374" i="7"/>
  <c r="AF377" i="7"/>
  <c r="AF378" i="7"/>
  <c r="P451" i="7"/>
  <c r="AC411" i="7"/>
  <c r="AC451" i="7"/>
  <c r="P411" i="7"/>
  <c r="P419" i="7"/>
  <c r="AF393" i="7"/>
  <c r="AF394" i="7"/>
  <c r="AE406" i="7"/>
  <c r="P431" i="7"/>
  <c r="P367" i="7"/>
  <c r="AD395" i="7"/>
  <c r="AF437" i="7"/>
  <c r="AC379" i="7"/>
  <c r="AF409" i="7"/>
  <c r="P375" i="7"/>
  <c r="AE401" i="7"/>
  <c r="AE402" i="7"/>
  <c r="AD439" i="7"/>
  <c r="AF413" i="7"/>
  <c r="AE441" i="7"/>
  <c r="AE442" i="7"/>
  <c r="P407" i="7"/>
  <c r="AF429" i="7"/>
  <c r="AE418" i="7"/>
  <c r="AE421" i="7"/>
  <c r="AE434" i="7"/>
  <c r="AE437" i="7"/>
  <c r="AF449" i="7"/>
  <c r="AE366" i="7"/>
  <c r="AE374" i="7"/>
  <c r="AE377" i="7"/>
  <c r="AE378" i="7"/>
  <c r="AE393" i="7"/>
  <c r="AE394" i="7"/>
  <c r="AC415" i="7"/>
  <c r="AF417" i="7"/>
  <c r="AF418" i="7"/>
  <c r="AF421" i="7"/>
  <c r="P435" i="7"/>
  <c r="AF436" i="7"/>
  <c r="AE438" i="7"/>
  <c r="AE445" i="7"/>
  <c r="AC367" i="7"/>
  <c r="AE368" i="7"/>
  <c r="AE369" i="7"/>
  <c r="AF404" i="7"/>
  <c r="P439" i="7"/>
  <c r="AD367" i="7"/>
  <c r="AF368" i="7"/>
  <c r="AF401" i="7"/>
  <c r="AF402" i="7"/>
  <c r="AE413" i="7"/>
  <c r="AD415" i="7"/>
  <c r="AE422" i="7"/>
  <c r="AE425" i="7"/>
  <c r="AE426" i="7"/>
  <c r="AE429" i="7"/>
  <c r="AF441" i="7"/>
  <c r="AF442" i="7"/>
  <c r="P447" i="7"/>
  <c r="AE446" i="7"/>
  <c r="AE449" i="7"/>
  <c r="O407" i="7"/>
  <c r="AE405" i="7"/>
  <c r="AE407" i="7" s="1"/>
  <c r="AF405" i="7"/>
  <c r="AD407" i="7"/>
  <c r="AF412" i="7"/>
  <c r="P415" i="7"/>
  <c r="AE414" i="7"/>
  <c r="O419" i="7"/>
  <c r="AF424" i="7"/>
  <c r="AF425" i="7"/>
  <c r="AF426" i="7"/>
  <c r="O435" i="7"/>
  <c r="AE433" i="7"/>
  <c r="AF433" i="7"/>
  <c r="AC447" i="7"/>
  <c r="AF446" i="7"/>
  <c r="AE364" i="7"/>
  <c r="P427" i="7"/>
  <c r="AE408" i="7"/>
  <c r="AE365" i="7"/>
  <c r="AC375" i="7"/>
  <c r="AE373" i="7"/>
  <c r="O379" i="7"/>
  <c r="AE376" i="7"/>
  <c r="O395" i="7"/>
  <c r="AE392" i="7"/>
  <c r="AF406" i="7"/>
  <c r="AF408" i="7"/>
  <c r="AF411" i="7" s="1"/>
  <c r="AE409" i="7"/>
  <c r="AF414" i="7"/>
  <c r="AF416" i="7"/>
  <c r="AE417" i="7"/>
  <c r="AF422" i="7"/>
  <c r="AF432" i="7"/>
  <c r="AF438" i="7"/>
  <c r="AF448" i="7"/>
  <c r="AE372" i="7"/>
  <c r="AF364" i="7"/>
  <c r="AF369" i="7"/>
  <c r="AF372" i="7"/>
  <c r="AE416" i="7"/>
  <c r="AF365" i="7"/>
  <c r="AD375" i="7"/>
  <c r="AF373" i="7"/>
  <c r="P379" i="7"/>
  <c r="AF376" i="7"/>
  <c r="AF379" i="7" s="1"/>
  <c r="P395" i="7"/>
  <c r="AF392" i="7"/>
  <c r="AF395" i="7" s="1"/>
  <c r="O415" i="7"/>
  <c r="AE412" i="7"/>
  <c r="AC419" i="7"/>
  <c r="AF428" i="7"/>
  <c r="AF431" i="7" s="1"/>
  <c r="AF434" i="7"/>
  <c r="AF444" i="7"/>
  <c r="AE424" i="7"/>
  <c r="AE428" i="7"/>
  <c r="AE431" i="7" s="1"/>
  <c r="AE432" i="7"/>
  <c r="AE435" i="7" s="1"/>
  <c r="AE436" i="7"/>
  <c r="AE444" i="7"/>
  <c r="AE448" i="7"/>
  <c r="AE371" i="7" l="1"/>
  <c r="AE443" i="7"/>
  <c r="AE403" i="7"/>
  <c r="AE411" i="7"/>
  <c r="AF451" i="7"/>
  <c r="AE451" i="7"/>
  <c r="AF443" i="7"/>
  <c r="AF403" i="7"/>
  <c r="AF423" i="7"/>
  <c r="AF371" i="7"/>
  <c r="AE423" i="7"/>
  <c r="AF447" i="7"/>
  <c r="AF427" i="7"/>
  <c r="AE395" i="7"/>
  <c r="AE447" i="7"/>
  <c r="AE439" i="7"/>
  <c r="AE419" i="7"/>
  <c r="AF439" i="7"/>
  <c r="AF419" i="7"/>
  <c r="AE415" i="7"/>
  <c r="AE375" i="7"/>
  <c r="AE379" i="7"/>
  <c r="AE427" i="7"/>
  <c r="AF407" i="7"/>
  <c r="AF367" i="7"/>
  <c r="AF415" i="7"/>
  <c r="AE367" i="7"/>
  <c r="AF375" i="7"/>
  <c r="AF435" i="7"/>
  <c r="AH719" i="7" l="1"/>
  <c r="AG719" i="7"/>
  <c r="AB719" i="7"/>
  <c r="AA719" i="7"/>
  <c r="Z719" i="7"/>
  <c r="Y719" i="7"/>
  <c r="X719" i="7"/>
  <c r="W719" i="7"/>
  <c r="V719" i="7"/>
  <c r="U719" i="7"/>
  <c r="T719" i="7"/>
  <c r="S719" i="7"/>
  <c r="R719" i="7"/>
  <c r="Q719" i="7"/>
  <c r="N719" i="7"/>
  <c r="M719" i="7"/>
  <c r="L719" i="7"/>
  <c r="K719" i="7"/>
  <c r="J719" i="7"/>
  <c r="I719" i="7"/>
  <c r="H719" i="7"/>
  <c r="G719" i="7"/>
  <c r="AD718" i="7"/>
  <c r="AC718" i="7"/>
  <c r="P718" i="7"/>
  <c r="O718" i="7"/>
  <c r="AD717" i="7"/>
  <c r="AC717" i="7"/>
  <c r="P717" i="7"/>
  <c r="O717" i="7"/>
  <c r="AD716" i="7"/>
  <c r="AC716" i="7"/>
  <c r="P716" i="7"/>
  <c r="O716" i="7"/>
  <c r="AH715" i="7"/>
  <c r="AG715" i="7"/>
  <c r="AB715" i="7"/>
  <c r="AA715" i="7"/>
  <c r="Z715" i="7"/>
  <c r="Y715" i="7"/>
  <c r="X715" i="7"/>
  <c r="W715" i="7"/>
  <c r="V715" i="7"/>
  <c r="U715" i="7"/>
  <c r="T715" i="7"/>
  <c r="S715" i="7"/>
  <c r="R715" i="7"/>
  <c r="Q715" i="7"/>
  <c r="N715" i="7"/>
  <c r="M715" i="7"/>
  <c r="L715" i="7"/>
  <c r="K715" i="7"/>
  <c r="J715" i="7"/>
  <c r="I715" i="7"/>
  <c r="H715" i="7"/>
  <c r="G715" i="7"/>
  <c r="AD714" i="7"/>
  <c r="AC714" i="7"/>
  <c r="P714" i="7"/>
  <c r="AF714" i="7" s="1"/>
  <c r="O714" i="7"/>
  <c r="AD713" i="7"/>
  <c r="AC713" i="7"/>
  <c r="P713" i="7"/>
  <c r="AF713" i="7" s="1"/>
  <c r="O713" i="7"/>
  <c r="AD712" i="7"/>
  <c r="AD715" i="7" s="1"/>
  <c r="AC712" i="7"/>
  <c r="P712" i="7"/>
  <c r="O712" i="7"/>
  <c r="AD709" i="7"/>
  <c r="AC709" i="7"/>
  <c r="P709" i="7"/>
  <c r="O709" i="7"/>
  <c r="AC708" i="7"/>
  <c r="AC711" i="7" s="1"/>
  <c r="P708" i="7"/>
  <c r="O708" i="7"/>
  <c r="O715" i="7" l="1"/>
  <c r="AD719" i="7"/>
  <c r="P711" i="7"/>
  <c r="O711" i="7"/>
  <c r="AC719" i="7"/>
  <c r="P715" i="7"/>
  <c r="AE716" i="7"/>
  <c r="AE718" i="7"/>
  <c r="AE708" i="7"/>
  <c r="AF709" i="7"/>
  <c r="AC715" i="7"/>
  <c r="O719" i="7"/>
  <c r="AF716" i="7"/>
  <c r="AF717" i="7"/>
  <c r="AF718" i="7"/>
  <c r="AE713" i="7"/>
  <c r="AE714" i="7"/>
  <c r="AE709" i="7"/>
  <c r="AE717" i="7"/>
  <c r="AD708" i="7"/>
  <c r="AD711" i="7" s="1"/>
  <c r="AF712" i="7"/>
  <c r="AF715" i="7" s="1"/>
  <c r="P719" i="7"/>
  <c r="AE712" i="7"/>
  <c r="AE711" i="7" l="1"/>
  <c r="AE719" i="7"/>
  <c r="AF719" i="7"/>
  <c r="AE715" i="7"/>
  <c r="AF708" i="7"/>
  <c r="AF711" i="7" s="1"/>
  <c r="AD362" i="7" l="1"/>
  <c r="AC362" i="7"/>
  <c r="P362" i="7"/>
  <c r="O362" i="7"/>
  <c r="AD361" i="7"/>
  <c r="AD363" i="7" s="1"/>
  <c r="AC361" i="7"/>
  <c r="AC363" i="7" s="1"/>
  <c r="P361" i="7"/>
  <c r="P363" i="7" s="1"/>
  <c r="O361" i="7"/>
  <c r="O363" i="7" s="1"/>
  <c r="AH359" i="7"/>
  <c r="AG359" i="7"/>
  <c r="AB359" i="7"/>
  <c r="AA359" i="7"/>
  <c r="Z359" i="7"/>
  <c r="Y359" i="7"/>
  <c r="X359" i="7"/>
  <c r="W359" i="7"/>
  <c r="V359" i="7"/>
  <c r="U359" i="7"/>
  <c r="T359" i="7"/>
  <c r="S359" i="7"/>
  <c r="R359" i="7"/>
  <c r="Q359" i="7"/>
  <c r="N359" i="7"/>
  <c r="M359" i="7"/>
  <c r="L359" i="7"/>
  <c r="K359" i="7"/>
  <c r="J359" i="7"/>
  <c r="I359" i="7"/>
  <c r="H359" i="7"/>
  <c r="G359" i="7"/>
  <c r="AD358" i="7"/>
  <c r="AC358" i="7"/>
  <c r="P358" i="7"/>
  <c r="O358" i="7"/>
  <c r="AD357" i="7"/>
  <c r="AC357" i="7"/>
  <c r="P357" i="7"/>
  <c r="O357" i="7"/>
  <c r="AD356" i="7"/>
  <c r="AC356" i="7"/>
  <c r="P356" i="7"/>
  <c r="P359" i="7" s="1"/>
  <c r="O356" i="7"/>
  <c r="AH355" i="7"/>
  <c r="AG355" i="7"/>
  <c r="AB355" i="7"/>
  <c r="AA355" i="7"/>
  <c r="Z355" i="7"/>
  <c r="Y355" i="7"/>
  <c r="X355" i="7"/>
  <c r="W355" i="7"/>
  <c r="V355" i="7"/>
  <c r="U355" i="7"/>
  <c r="T355" i="7"/>
  <c r="S355" i="7"/>
  <c r="R355" i="7"/>
  <c r="Q355" i="7"/>
  <c r="N355" i="7"/>
  <c r="M355" i="7"/>
  <c r="L355" i="7"/>
  <c r="K355" i="7"/>
  <c r="J355" i="7"/>
  <c r="I355" i="7"/>
  <c r="H355" i="7"/>
  <c r="G355" i="7"/>
  <c r="AD354" i="7"/>
  <c r="AC354" i="7"/>
  <c r="P354" i="7"/>
  <c r="O354" i="7"/>
  <c r="AD353" i="7"/>
  <c r="AC353" i="7"/>
  <c r="P353" i="7"/>
  <c r="O353" i="7"/>
  <c r="AD352" i="7"/>
  <c r="AD355" i="7" s="1"/>
  <c r="AC352" i="7"/>
  <c r="P352" i="7"/>
  <c r="O352" i="7"/>
  <c r="AD349" i="7"/>
  <c r="AC349" i="7"/>
  <c r="P349" i="7"/>
  <c r="O349" i="7"/>
  <c r="AE349" i="7" s="1"/>
  <c r="AD348" i="7"/>
  <c r="AD351" i="7" s="1"/>
  <c r="AC348" i="7"/>
  <c r="P348" i="7"/>
  <c r="P351" i="7" s="1"/>
  <c r="O348" i="7"/>
  <c r="AH347" i="7"/>
  <c r="AG347" i="7"/>
  <c r="AB347" i="7"/>
  <c r="AA347" i="7"/>
  <c r="Z347" i="7"/>
  <c r="Y347" i="7"/>
  <c r="X347" i="7"/>
  <c r="W347" i="7"/>
  <c r="V347" i="7"/>
  <c r="U347" i="7"/>
  <c r="T347" i="7"/>
  <c r="S347" i="7"/>
  <c r="R347" i="7"/>
  <c r="Q347" i="7"/>
  <c r="N347" i="7"/>
  <c r="M347" i="7"/>
  <c r="L347" i="7"/>
  <c r="K347" i="7"/>
  <c r="J347" i="7"/>
  <c r="I347" i="7"/>
  <c r="H347" i="7"/>
  <c r="G347" i="7"/>
  <c r="AD346" i="7"/>
  <c r="AC346" i="7"/>
  <c r="P346" i="7"/>
  <c r="O346" i="7"/>
  <c r="AD345" i="7"/>
  <c r="AC345" i="7"/>
  <c r="P345" i="7"/>
  <c r="O345" i="7"/>
  <c r="AD344" i="7"/>
  <c r="AD347" i="7" s="1"/>
  <c r="AC344" i="7"/>
  <c r="P344" i="7"/>
  <c r="O344" i="7"/>
  <c r="AD342" i="7"/>
  <c r="AC342" i="7"/>
  <c r="P342" i="7"/>
  <c r="O342" i="7"/>
  <c r="AD341" i="7"/>
  <c r="AC341" i="7"/>
  <c r="AC343" i="7" s="1"/>
  <c r="P341" i="7"/>
  <c r="P343" i="7" s="1"/>
  <c r="O341" i="7"/>
  <c r="O343" i="7" s="1"/>
  <c r="AH339" i="7"/>
  <c r="AG339" i="7"/>
  <c r="AB339" i="7"/>
  <c r="AA339" i="7"/>
  <c r="Z339" i="7"/>
  <c r="Y339" i="7"/>
  <c r="X339" i="7"/>
  <c r="W339" i="7"/>
  <c r="V339" i="7"/>
  <c r="U339" i="7"/>
  <c r="T339" i="7"/>
  <c r="S339" i="7"/>
  <c r="R339" i="7"/>
  <c r="Q339" i="7"/>
  <c r="N339" i="7"/>
  <c r="M339" i="7"/>
  <c r="L339" i="7"/>
  <c r="K339" i="7"/>
  <c r="J339" i="7"/>
  <c r="I339" i="7"/>
  <c r="H339" i="7"/>
  <c r="G339" i="7"/>
  <c r="AD338" i="7"/>
  <c r="AC338" i="7"/>
  <c r="P338" i="7"/>
  <c r="O338" i="7"/>
  <c r="AD337" i="7"/>
  <c r="AC337" i="7"/>
  <c r="P337" i="7"/>
  <c r="O337" i="7"/>
  <c r="AD336" i="7"/>
  <c r="AD339" i="7" s="1"/>
  <c r="AC336" i="7"/>
  <c r="P336" i="7"/>
  <c r="O336" i="7"/>
  <c r="AF349" i="7" l="1"/>
  <c r="AE348" i="7"/>
  <c r="AE351" i="7" s="1"/>
  <c r="O351" i="7"/>
  <c r="AD343" i="7"/>
  <c r="AC351" i="7"/>
  <c r="AE356" i="7"/>
  <c r="AF342" i="7"/>
  <c r="AF357" i="7"/>
  <c r="AF358" i="7"/>
  <c r="AE341" i="7"/>
  <c r="AE342" i="7"/>
  <c r="AE357" i="7"/>
  <c r="AE359" i="7" s="1"/>
  <c r="AE358" i="7"/>
  <c r="AF341" i="7"/>
  <c r="AC339" i="7"/>
  <c r="AC347" i="7"/>
  <c r="AC355" i="7"/>
  <c r="AE338" i="7"/>
  <c r="AE344" i="7"/>
  <c r="O347" i="7"/>
  <c r="AE346" i="7"/>
  <c r="AE352" i="7"/>
  <c r="O355" i="7"/>
  <c r="AE354" i="7"/>
  <c r="AC359" i="7"/>
  <c r="AE362" i="7"/>
  <c r="AE336" i="7"/>
  <c r="AE337" i="7"/>
  <c r="AF336" i="7"/>
  <c r="P339" i="7"/>
  <c r="AF338" i="7"/>
  <c r="AF344" i="7"/>
  <c r="P347" i="7"/>
  <c r="AF346" i="7"/>
  <c r="AF352" i="7"/>
  <c r="P355" i="7"/>
  <c r="AF354" i="7"/>
  <c r="AD359" i="7"/>
  <c r="AF362" i="7"/>
  <c r="O339" i="7"/>
  <c r="AE345" i="7"/>
  <c r="AE353" i="7"/>
  <c r="AF337" i="7"/>
  <c r="AF345" i="7"/>
  <c r="AF361" i="7"/>
  <c r="O359" i="7"/>
  <c r="AE361" i="7"/>
  <c r="AF348" i="7"/>
  <c r="AF351" i="7" s="1"/>
  <c r="AF353" i="7"/>
  <c r="AF356" i="7"/>
  <c r="AF359" i="7" l="1"/>
  <c r="AF363" i="7"/>
  <c r="AF343" i="7"/>
  <c r="AE343" i="7"/>
  <c r="AE363" i="7"/>
  <c r="AE347" i="7"/>
  <c r="AE339" i="7"/>
  <c r="AF355" i="7"/>
  <c r="AF347" i="7"/>
  <c r="AF339" i="7"/>
  <c r="AE355" i="7"/>
  <c r="AH479" i="7"/>
  <c r="AG479" i="7"/>
  <c r="Z479" i="7"/>
  <c r="Y479" i="7"/>
  <c r="X479" i="7"/>
  <c r="W479" i="7"/>
  <c r="V479" i="7"/>
  <c r="U479" i="7"/>
  <c r="T479" i="7"/>
  <c r="S479" i="7"/>
  <c r="R479" i="7"/>
  <c r="Q479" i="7"/>
  <c r="N479" i="7"/>
  <c r="M479" i="7"/>
  <c r="L479" i="7"/>
  <c r="K479" i="7"/>
  <c r="J479" i="7"/>
  <c r="I479" i="7"/>
  <c r="H479" i="7"/>
  <c r="G479" i="7"/>
  <c r="AD478" i="7"/>
  <c r="AC478" i="7"/>
  <c r="P478" i="7"/>
  <c r="O478" i="7"/>
  <c r="AD477" i="7"/>
  <c r="AC477" i="7"/>
  <c r="P477" i="7"/>
  <c r="O477" i="7"/>
  <c r="AD476" i="7"/>
  <c r="AD479" i="7" s="1"/>
  <c r="AC476" i="7"/>
  <c r="P476" i="7"/>
  <c r="O476" i="7"/>
  <c r="O479" i="7" s="1"/>
  <c r="AH475" i="7"/>
  <c r="AG475" i="7"/>
  <c r="Z475" i="7"/>
  <c r="Y475" i="7"/>
  <c r="X475" i="7"/>
  <c r="W475" i="7"/>
  <c r="V475" i="7"/>
  <c r="U475" i="7"/>
  <c r="T475" i="7"/>
  <c r="S475" i="7"/>
  <c r="R475" i="7"/>
  <c r="Q475" i="7"/>
  <c r="N475" i="7"/>
  <c r="M475" i="7"/>
  <c r="L475" i="7"/>
  <c r="K475" i="7"/>
  <c r="J475" i="7"/>
  <c r="I475" i="7"/>
  <c r="H475" i="7"/>
  <c r="G475" i="7"/>
  <c r="AD474" i="7"/>
  <c r="AC474" i="7"/>
  <c r="P474" i="7"/>
  <c r="O474" i="7"/>
  <c r="AD473" i="7"/>
  <c r="AC473" i="7"/>
  <c r="P473" i="7"/>
  <c r="O473" i="7"/>
  <c r="AD472" i="7"/>
  <c r="AC472" i="7"/>
  <c r="P472" i="7"/>
  <c r="O472" i="7"/>
  <c r="AD469" i="7"/>
  <c r="AC469" i="7"/>
  <c r="P469" i="7"/>
  <c r="O469" i="7"/>
  <c r="AD468" i="7"/>
  <c r="AD471" i="7" s="1"/>
  <c r="AC468" i="7"/>
  <c r="P468" i="7"/>
  <c r="O468" i="7"/>
  <c r="O471" i="7" s="1"/>
  <c r="AH467" i="7"/>
  <c r="AG467" i="7"/>
  <c r="Z467" i="7"/>
  <c r="Y467" i="7"/>
  <c r="X467" i="7"/>
  <c r="W467" i="7"/>
  <c r="V467" i="7"/>
  <c r="U467" i="7"/>
  <c r="T467" i="7"/>
  <c r="S467" i="7"/>
  <c r="R467" i="7"/>
  <c r="Q467" i="7"/>
  <c r="N467" i="7"/>
  <c r="M467" i="7"/>
  <c r="L467" i="7"/>
  <c r="K467" i="7"/>
  <c r="J467" i="7"/>
  <c r="I467" i="7"/>
  <c r="H467" i="7"/>
  <c r="G467" i="7"/>
  <c r="AD466" i="7"/>
  <c r="AC466" i="7"/>
  <c r="P466" i="7"/>
  <c r="O466" i="7"/>
  <c r="AD465" i="7"/>
  <c r="AC465" i="7"/>
  <c r="P465" i="7"/>
  <c r="O465" i="7"/>
  <c r="AD464" i="7"/>
  <c r="AD467" i="7" s="1"/>
  <c r="AC464" i="7"/>
  <c r="P464" i="7"/>
  <c r="O464" i="7"/>
  <c r="AD462" i="7"/>
  <c r="AC462" i="7"/>
  <c r="P462" i="7"/>
  <c r="O462" i="7"/>
  <c r="AD461" i="7"/>
  <c r="AD463" i="7" s="1"/>
  <c r="AC461" i="7"/>
  <c r="AC463" i="7" s="1"/>
  <c r="P461" i="7"/>
  <c r="P463" i="7" s="1"/>
  <c r="O461" i="7"/>
  <c r="O463" i="7" s="1"/>
  <c r="AH459" i="7"/>
  <c r="AG459" i="7"/>
  <c r="AB459" i="7"/>
  <c r="AA459" i="7"/>
  <c r="Z459" i="7"/>
  <c r="Y459" i="7"/>
  <c r="X459" i="7"/>
  <c r="W459" i="7"/>
  <c r="V459" i="7"/>
  <c r="U459" i="7"/>
  <c r="T459" i="7"/>
  <c r="S459" i="7"/>
  <c r="R459" i="7"/>
  <c r="Q459" i="7"/>
  <c r="N459" i="7"/>
  <c r="M459" i="7"/>
  <c r="L459" i="7"/>
  <c r="K459" i="7"/>
  <c r="J459" i="7"/>
  <c r="I459" i="7"/>
  <c r="H459" i="7"/>
  <c r="G459" i="7"/>
  <c r="AD458" i="7"/>
  <c r="AC458" i="7"/>
  <c r="P458" i="7"/>
  <c r="O458" i="7"/>
  <c r="AD457" i="7"/>
  <c r="AC457" i="7"/>
  <c r="P457" i="7"/>
  <c r="O457" i="7"/>
  <c r="AD456" i="7"/>
  <c r="AD459" i="7" s="1"/>
  <c r="AC456" i="7"/>
  <c r="P456" i="7"/>
  <c r="O456" i="7"/>
  <c r="AD475" i="7" l="1"/>
  <c r="P471" i="7"/>
  <c r="AC471" i="7"/>
  <c r="AC479" i="7"/>
  <c r="AE458" i="7"/>
  <c r="AE465" i="7"/>
  <c r="AE466" i="7"/>
  <c r="AE469" i="7"/>
  <c r="AE471" i="7" s="1"/>
  <c r="AE474" i="7"/>
  <c r="AE478" i="7"/>
  <c r="AF456" i="7"/>
  <c r="AF458" i="7"/>
  <c r="AF464" i="7"/>
  <c r="AF466" i="7"/>
  <c r="AF468" i="7"/>
  <c r="AF472" i="7"/>
  <c r="AF474" i="7"/>
  <c r="AF476" i="7"/>
  <c r="AF478" i="7"/>
  <c r="P459" i="7"/>
  <c r="P467" i="7"/>
  <c r="P475" i="7"/>
  <c r="P479" i="7"/>
  <c r="AC459" i="7"/>
  <c r="AE462" i="7"/>
  <c r="AF461" i="7"/>
  <c r="AF462" i="7"/>
  <c r="O459" i="7"/>
  <c r="AE456" i="7"/>
  <c r="AC467" i="7"/>
  <c r="O475" i="7"/>
  <c r="AE472" i="7"/>
  <c r="AE477" i="7"/>
  <c r="AE476" i="7"/>
  <c r="AE457" i="7"/>
  <c r="AE461" i="7"/>
  <c r="AE463" i="7" s="1"/>
  <c r="AE468" i="7"/>
  <c r="AE473" i="7"/>
  <c r="O467" i="7"/>
  <c r="AE464" i="7"/>
  <c r="AC475" i="7"/>
  <c r="AF457" i="7"/>
  <c r="AF465" i="7"/>
  <c r="AF469" i="7"/>
  <c r="AF471" i="7" s="1"/>
  <c r="AF473" i="7"/>
  <c r="AF477" i="7"/>
  <c r="AF463" i="7" l="1"/>
  <c r="AE467" i="7"/>
  <c r="AF479" i="7"/>
  <c r="AF459" i="7"/>
  <c r="AF467" i="7"/>
  <c r="AF475" i="7"/>
  <c r="AE475" i="7"/>
  <c r="AE479" i="7"/>
  <c r="AE459" i="7"/>
  <c r="AH707" i="7" l="1"/>
  <c r="AG707" i="7"/>
  <c r="AB707" i="7"/>
  <c r="AA707" i="7"/>
  <c r="Z707" i="7"/>
  <c r="Y707" i="7"/>
  <c r="X707" i="7"/>
  <c r="W707" i="7"/>
  <c r="V707" i="7"/>
  <c r="U707" i="7"/>
  <c r="T707" i="7"/>
  <c r="S707" i="7"/>
  <c r="R707" i="7"/>
  <c r="Q707" i="7"/>
  <c r="N707" i="7"/>
  <c r="M707" i="7"/>
  <c r="L707" i="7"/>
  <c r="K707" i="7"/>
  <c r="J707" i="7"/>
  <c r="I707" i="7"/>
  <c r="H707" i="7"/>
  <c r="G707" i="7"/>
  <c r="AD706" i="7"/>
  <c r="AC706" i="7"/>
  <c r="P706" i="7"/>
  <c r="O706" i="7"/>
  <c r="AD705" i="7"/>
  <c r="AC705" i="7"/>
  <c r="P705" i="7"/>
  <c r="O705" i="7"/>
  <c r="AD704" i="7"/>
  <c r="AC704" i="7"/>
  <c r="P704" i="7"/>
  <c r="P707" i="7" s="1"/>
  <c r="O704" i="7"/>
  <c r="AD702" i="7"/>
  <c r="AC702" i="7"/>
  <c r="P702" i="7"/>
  <c r="O702" i="7"/>
  <c r="AD701" i="7"/>
  <c r="AD703" i="7" s="1"/>
  <c r="AC701" i="7"/>
  <c r="AC703" i="7" s="1"/>
  <c r="P701" i="7"/>
  <c r="P703" i="7" s="1"/>
  <c r="O701" i="7"/>
  <c r="O703" i="7" s="1"/>
  <c r="AH699" i="7"/>
  <c r="AG699" i="7"/>
  <c r="AB699" i="7"/>
  <c r="AA699" i="7"/>
  <c r="Z699" i="7"/>
  <c r="Y699" i="7"/>
  <c r="X699" i="7"/>
  <c r="W699" i="7"/>
  <c r="V699" i="7"/>
  <c r="U699" i="7"/>
  <c r="T699" i="7"/>
  <c r="S699" i="7"/>
  <c r="R699" i="7"/>
  <c r="Q699" i="7"/>
  <c r="N699" i="7"/>
  <c r="M699" i="7"/>
  <c r="L699" i="7"/>
  <c r="K699" i="7"/>
  <c r="J699" i="7"/>
  <c r="I699" i="7"/>
  <c r="H699" i="7"/>
  <c r="G699" i="7"/>
  <c r="AD698" i="7"/>
  <c r="AC698" i="7"/>
  <c r="P698" i="7"/>
  <c r="O698" i="7"/>
  <c r="AD697" i="7"/>
  <c r="AC697" i="7"/>
  <c r="P697" i="7"/>
  <c r="O697" i="7"/>
  <c r="AD696" i="7"/>
  <c r="AC696" i="7"/>
  <c r="P696" i="7"/>
  <c r="P699" i="7" s="1"/>
  <c r="O696" i="7"/>
  <c r="O699" i="7" s="1"/>
  <c r="AH695" i="7"/>
  <c r="AG695" i="7"/>
  <c r="AB695" i="7"/>
  <c r="AA695" i="7"/>
  <c r="Z695" i="7"/>
  <c r="Y695" i="7"/>
  <c r="X695" i="7"/>
  <c r="W695" i="7"/>
  <c r="V695" i="7"/>
  <c r="U695" i="7"/>
  <c r="T695" i="7"/>
  <c r="S695" i="7"/>
  <c r="R695" i="7"/>
  <c r="Q695" i="7"/>
  <c r="N695" i="7"/>
  <c r="M695" i="7"/>
  <c r="L695" i="7"/>
  <c r="K695" i="7"/>
  <c r="J695" i="7"/>
  <c r="I695" i="7"/>
  <c r="H695" i="7"/>
  <c r="G695" i="7"/>
  <c r="AD694" i="7"/>
  <c r="AC694" i="7"/>
  <c r="P694" i="7"/>
  <c r="O694" i="7"/>
  <c r="AD693" i="7"/>
  <c r="AC693" i="7"/>
  <c r="P693" i="7"/>
  <c r="O693" i="7"/>
  <c r="AD692" i="7"/>
  <c r="AD695" i="7" s="1"/>
  <c r="AC692" i="7"/>
  <c r="AC695" i="7" s="1"/>
  <c r="P692" i="7"/>
  <c r="O692" i="7"/>
  <c r="AD689" i="7"/>
  <c r="AC689" i="7"/>
  <c r="P689" i="7"/>
  <c r="O689" i="7"/>
  <c r="AD688" i="7"/>
  <c r="AD691" i="7" s="1"/>
  <c r="AC688" i="7"/>
  <c r="AC691" i="7" s="1"/>
  <c r="P688" i="7"/>
  <c r="P691" i="7" s="1"/>
  <c r="O688" i="7"/>
  <c r="O691" i="7" s="1"/>
  <c r="AH687" i="7"/>
  <c r="AG687" i="7"/>
  <c r="AB687" i="7"/>
  <c r="AA687" i="7"/>
  <c r="Z687" i="7"/>
  <c r="Y687" i="7"/>
  <c r="X687" i="7"/>
  <c r="W687" i="7"/>
  <c r="V687" i="7"/>
  <c r="U687" i="7"/>
  <c r="T687" i="7"/>
  <c r="S687" i="7"/>
  <c r="R687" i="7"/>
  <c r="Q687" i="7"/>
  <c r="N687" i="7"/>
  <c r="M687" i="7"/>
  <c r="L687" i="7"/>
  <c r="K687" i="7"/>
  <c r="J687" i="7"/>
  <c r="I687" i="7"/>
  <c r="H687" i="7"/>
  <c r="G687" i="7"/>
  <c r="AD686" i="7"/>
  <c r="AC686" i="7"/>
  <c r="P686" i="7"/>
  <c r="O686" i="7"/>
  <c r="AE686" i="7" s="1"/>
  <c r="AD685" i="7"/>
  <c r="AC685" i="7"/>
  <c r="P685" i="7"/>
  <c r="O685" i="7"/>
  <c r="AD684" i="7"/>
  <c r="AD687" i="7" s="1"/>
  <c r="AC684" i="7"/>
  <c r="AC687" i="7" s="1"/>
  <c r="P684" i="7"/>
  <c r="O684" i="7"/>
  <c r="AD682" i="7"/>
  <c r="AC682" i="7"/>
  <c r="P682" i="7"/>
  <c r="O682" i="7"/>
  <c r="AD681" i="7"/>
  <c r="AD683" i="7" s="1"/>
  <c r="AC681" i="7"/>
  <c r="AC683" i="7" s="1"/>
  <c r="P681" i="7"/>
  <c r="P683" i="7" s="1"/>
  <c r="O681" i="7"/>
  <c r="O683" i="7" s="1"/>
  <c r="AH679" i="7"/>
  <c r="AG679" i="7"/>
  <c r="AB679" i="7"/>
  <c r="AA679" i="7"/>
  <c r="Z679" i="7"/>
  <c r="Y679" i="7"/>
  <c r="X679" i="7"/>
  <c r="W679" i="7"/>
  <c r="V679" i="7"/>
  <c r="U679" i="7"/>
  <c r="T679" i="7"/>
  <c r="S679" i="7"/>
  <c r="R679" i="7"/>
  <c r="Q679" i="7"/>
  <c r="N679" i="7"/>
  <c r="M679" i="7"/>
  <c r="L679" i="7"/>
  <c r="K679" i="7"/>
  <c r="J679" i="7"/>
  <c r="I679" i="7"/>
  <c r="H679" i="7"/>
  <c r="G679" i="7"/>
  <c r="AD677" i="7"/>
  <c r="AD679" i="7" s="1"/>
  <c r="AC677" i="7"/>
  <c r="AC679" i="7" s="1"/>
  <c r="P677" i="7"/>
  <c r="O677" i="7"/>
  <c r="AE692" i="7" l="1"/>
  <c r="AE694" i="7"/>
  <c r="AE677" i="7"/>
  <c r="AE679" i="7" s="1"/>
  <c r="AE702" i="7"/>
  <c r="O707" i="7"/>
  <c r="AF684" i="7"/>
  <c r="AF686" i="7"/>
  <c r="AF692" i="7"/>
  <c r="AF694" i="7"/>
  <c r="AF702" i="7"/>
  <c r="AE697" i="7"/>
  <c r="AE705" i="7"/>
  <c r="AE706" i="7"/>
  <c r="AF689" i="7"/>
  <c r="AF697" i="7"/>
  <c r="AF698" i="7"/>
  <c r="AF705" i="7"/>
  <c r="AF706" i="7"/>
  <c r="O695" i="7"/>
  <c r="AC699" i="7"/>
  <c r="AC707" i="7"/>
  <c r="O679" i="7"/>
  <c r="AE682" i="7"/>
  <c r="P687" i="7"/>
  <c r="P695" i="7"/>
  <c r="AD699" i="7"/>
  <c r="AD707" i="7"/>
  <c r="O687" i="7"/>
  <c r="AF677" i="7"/>
  <c r="AF679" i="7" s="1"/>
  <c r="P679" i="7"/>
  <c r="AF681" i="7"/>
  <c r="AF682" i="7"/>
  <c r="AE689" i="7"/>
  <c r="AE698" i="7"/>
  <c r="AE681" i="7"/>
  <c r="AE683" i="7" s="1"/>
  <c r="AE684" i="7"/>
  <c r="AE685" i="7"/>
  <c r="AE688" i="7"/>
  <c r="AE691" i="7" s="1"/>
  <c r="AE693" i="7"/>
  <c r="AE695" i="7" s="1"/>
  <c r="AE696" i="7"/>
  <c r="AE701" i="7"/>
  <c r="AE704" i="7"/>
  <c r="AF685" i="7"/>
  <c r="AF688" i="7"/>
  <c r="AF693" i="7"/>
  <c r="AF696" i="7"/>
  <c r="AF701" i="7"/>
  <c r="AF704" i="7"/>
  <c r="AE703" i="7" l="1"/>
  <c r="AF691" i="7"/>
  <c r="AF703" i="7"/>
  <c r="AF683" i="7"/>
  <c r="AF687" i="7"/>
  <c r="AE699" i="7"/>
  <c r="AF695" i="7"/>
  <c r="AF707" i="7"/>
  <c r="AF699" i="7"/>
  <c r="AE707" i="7"/>
  <c r="AE687" i="7"/>
  <c r="AH599" i="7" l="1"/>
  <c r="AG599" i="7"/>
  <c r="AB599" i="7"/>
  <c r="AA599" i="7"/>
  <c r="Z599" i="7"/>
  <c r="Y599" i="7"/>
  <c r="X599" i="7"/>
  <c r="W599" i="7"/>
  <c r="V599" i="7"/>
  <c r="U599" i="7"/>
  <c r="T599" i="7"/>
  <c r="S599" i="7"/>
  <c r="R599" i="7"/>
  <c r="Q599" i="7"/>
  <c r="N599" i="7"/>
  <c r="M599" i="7"/>
  <c r="L599" i="7"/>
  <c r="K599" i="7"/>
  <c r="J599" i="7"/>
  <c r="I599" i="7"/>
  <c r="H599" i="7"/>
  <c r="G599" i="7"/>
  <c r="AD598" i="7"/>
  <c r="AC598" i="7"/>
  <c r="P598" i="7"/>
  <c r="O598" i="7"/>
  <c r="AD597" i="7"/>
  <c r="AC597" i="7"/>
  <c r="P597" i="7"/>
  <c r="O597" i="7"/>
  <c r="AD596" i="7"/>
  <c r="AD599" i="7" s="1"/>
  <c r="AC596" i="7"/>
  <c r="P596" i="7"/>
  <c r="O596" i="7"/>
  <c r="AH595" i="7"/>
  <c r="AG595" i="7"/>
  <c r="AB595" i="7"/>
  <c r="AA595" i="7"/>
  <c r="Z595" i="7"/>
  <c r="Y595" i="7"/>
  <c r="X595" i="7"/>
  <c r="W595" i="7"/>
  <c r="V595" i="7"/>
  <c r="U595" i="7"/>
  <c r="T595" i="7"/>
  <c r="S595" i="7"/>
  <c r="R595" i="7"/>
  <c r="Q595" i="7"/>
  <c r="N595" i="7"/>
  <c r="M595" i="7"/>
  <c r="L595" i="7"/>
  <c r="K595" i="7"/>
  <c r="J595" i="7"/>
  <c r="I595" i="7"/>
  <c r="H595" i="7"/>
  <c r="G595" i="7"/>
  <c r="AD594" i="7"/>
  <c r="AC594" i="7"/>
  <c r="P594" i="7"/>
  <c r="O594" i="7"/>
  <c r="AE594" i="7" s="1"/>
  <c r="AD593" i="7"/>
  <c r="AC593" i="7"/>
  <c r="P593" i="7"/>
  <c r="O593" i="7"/>
  <c r="AE593" i="7" s="1"/>
  <c r="AD592" i="7"/>
  <c r="AC592" i="7"/>
  <c r="P592" i="7"/>
  <c r="O592" i="7"/>
  <c r="O595" i="7" s="1"/>
  <c r="AD589" i="7"/>
  <c r="AC589" i="7"/>
  <c r="P589" i="7"/>
  <c r="O589" i="7"/>
  <c r="AD588" i="7"/>
  <c r="AD591" i="7" s="1"/>
  <c r="AC588" i="7"/>
  <c r="AC591" i="7" s="1"/>
  <c r="P588" i="7"/>
  <c r="P591" i="7" s="1"/>
  <c r="O588" i="7"/>
  <c r="O591" i="7" s="1"/>
  <c r="AH587" i="7"/>
  <c r="AG587" i="7"/>
  <c r="AB587" i="7"/>
  <c r="AA587" i="7"/>
  <c r="Z587" i="7"/>
  <c r="Y587" i="7"/>
  <c r="X587" i="7"/>
  <c r="W587" i="7"/>
  <c r="V587" i="7"/>
  <c r="U587" i="7"/>
  <c r="T587" i="7"/>
  <c r="S587" i="7"/>
  <c r="R587" i="7"/>
  <c r="Q587" i="7"/>
  <c r="N587" i="7"/>
  <c r="M587" i="7"/>
  <c r="L587" i="7"/>
  <c r="K587" i="7"/>
  <c r="J587" i="7"/>
  <c r="I587" i="7"/>
  <c r="H587" i="7"/>
  <c r="G587" i="7"/>
  <c r="AD586" i="7"/>
  <c r="AC586" i="7"/>
  <c r="P586" i="7"/>
  <c r="O586" i="7"/>
  <c r="AD585" i="7"/>
  <c r="AC585" i="7"/>
  <c r="P585" i="7"/>
  <c r="O585" i="7"/>
  <c r="AD584" i="7"/>
  <c r="AC584" i="7"/>
  <c r="P584" i="7"/>
  <c r="P587" i="7" s="1"/>
  <c r="O584" i="7"/>
  <c r="O587" i="7" s="1"/>
  <c r="AD582" i="7"/>
  <c r="AC582" i="7"/>
  <c r="P582" i="7"/>
  <c r="O582" i="7"/>
  <c r="AD581" i="7"/>
  <c r="AD583" i="7" s="1"/>
  <c r="AC581" i="7"/>
  <c r="AC583" i="7" s="1"/>
  <c r="P581" i="7"/>
  <c r="P583" i="7" s="1"/>
  <c r="O581" i="7"/>
  <c r="O583" i="7" s="1"/>
  <c r="AH579" i="7"/>
  <c r="AG579" i="7"/>
  <c r="AB579" i="7"/>
  <c r="AA579" i="7"/>
  <c r="Z579" i="7"/>
  <c r="Y579" i="7"/>
  <c r="X579" i="7"/>
  <c r="W579" i="7"/>
  <c r="V579" i="7"/>
  <c r="U579" i="7"/>
  <c r="T579" i="7"/>
  <c r="S579" i="7"/>
  <c r="R579" i="7"/>
  <c r="Q579" i="7"/>
  <c r="N579" i="7"/>
  <c r="M579" i="7"/>
  <c r="L579" i="7"/>
  <c r="K579" i="7"/>
  <c r="J579" i="7"/>
  <c r="I579" i="7"/>
  <c r="H579" i="7"/>
  <c r="G579" i="7"/>
  <c r="AD578" i="7"/>
  <c r="AC578" i="7"/>
  <c r="P578" i="7"/>
  <c r="O578" i="7"/>
  <c r="AE578" i="7" s="1"/>
  <c r="AD577" i="7"/>
  <c r="AC577" i="7"/>
  <c r="P577" i="7"/>
  <c r="O577" i="7"/>
  <c r="AE577" i="7" s="1"/>
  <c r="AD576" i="7"/>
  <c r="AC576" i="7"/>
  <c r="AC579" i="7" s="1"/>
  <c r="P576" i="7"/>
  <c r="P579" i="7" s="1"/>
  <c r="O576" i="7"/>
  <c r="O579" i="7" s="1"/>
  <c r="AH575" i="7"/>
  <c r="AG575" i="7"/>
  <c r="AB575" i="7"/>
  <c r="AA575" i="7"/>
  <c r="Z575" i="7"/>
  <c r="Y575" i="7"/>
  <c r="X575" i="7"/>
  <c r="W575" i="7"/>
  <c r="V575" i="7"/>
  <c r="U575" i="7"/>
  <c r="T575" i="7"/>
  <c r="S575" i="7"/>
  <c r="R575" i="7"/>
  <c r="Q575" i="7"/>
  <c r="N575" i="7"/>
  <c r="M575" i="7"/>
  <c r="L575" i="7"/>
  <c r="K575" i="7"/>
  <c r="J575" i="7"/>
  <c r="I575" i="7"/>
  <c r="H575" i="7"/>
  <c r="G575" i="7"/>
  <c r="AD574" i="7"/>
  <c r="AC574" i="7"/>
  <c r="P574" i="7"/>
  <c r="O574" i="7"/>
  <c r="AD573" i="7"/>
  <c r="AC573" i="7"/>
  <c r="P573" i="7"/>
  <c r="O573" i="7"/>
  <c r="AD572" i="7"/>
  <c r="AD575" i="7" s="1"/>
  <c r="AC572" i="7"/>
  <c r="P572" i="7"/>
  <c r="O572" i="7"/>
  <c r="O575" i="7" s="1"/>
  <c r="AD569" i="7"/>
  <c r="AC569" i="7"/>
  <c r="P569" i="7"/>
  <c r="O569" i="7"/>
  <c r="AD568" i="7"/>
  <c r="AD571" i="7" s="1"/>
  <c r="AC568" i="7"/>
  <c r="AC571" i="7" s="1"/>
  <c r="P568" i="7"/>
  <c r="P571" i="7" s="1"/>
  <c r="O568" i="7"/>
  <c r="O571" i="7" s="1"/>
  <c r="AH567" i="7"/>
  <c r="AG567" i="7"/>
  <c r="AB567" i="7"/>
  <c r="AA567" i="7"/>
  <c r="Z567" i="7"/>
  <c r="Y567" i="7"/>
  <c r="X567" i="7"/>
  <c r="W567" i="7"/>
  <c r="V567" i="7"/>
  <c r="U567" i="7"/>
  <c r="T567" i="7"/>
  <c r="S567" i="7"/>
  <c r="R567" i="7"/>
  <c r="Q567" i="7"/>
  <c r="N567" i="7"/>
  <c r="M567" i="7"/>
  <c r="L567" i="7"/>
  <c r="K567" i="7"/>
  <c r="J567" i="7"/>
  <c r="I567" i="7"/>
  <c r="H567" i="7"/>
  <c r="G567" i="7"/>
  <c r="AD566" i="7"/>
  <c r="AC566" i="7"/>
  <c r="P566" i="7"/>
  <c r="O566" i="7"/>
  <c r="AD565" i="7"/>
  <c r="AC565" i="7"/>
  <c r="P565" i="7"/>
  <c r="O565" i="7"/>
  <c r="AD564" i="7"/>
  <c r="AC564" i="7"/>
  <c r="P564" i="7"/>
  <c r="O564" i="7"/>
  <c r="AD562" i="7"/>
  <c r="AC562" i="7"/>
  <c r="P562" i="7"/>
  <c r="O562" i="7"/>
  <c r="AE562" i="7" s="1"/>
  <c r="AD561" i="7"/>
  <c r="AD563" i="7" s="1"/>
  <c r="AC561" i="7"/>
  <c r="AC563" i="7" s="1"/>
  <c r="P561" i="7"/>
  <c r="P563" i="7" s="1"/>
  <c r="O561" i="7"/>
  <c r="AH559" i="7"/>
  <c r="AG559" i="7"/>
  <c r="AB559" i="7"/>
  <c r="AA559" i="7"/>
  <c r="Z559" i="7"/>
  <c r="Y559" i="7"/>
  <c r="X559" i="7"/>
  <c r="W559" i="7"/>
  <c r="V559" i="7"/>
  <c r="U559" i="7"/>
  <c r="T559" i="7"/>
  <c r="S559" i="7"/>
  <c r="R559" i="7"/>
  <c r="Q559" i="7"/>
  <c r="N559" i="7"/>
  <c r="M559" i="7"/>
  <c r="L559" i="7"/>
  <c r="K559" i="7"/>
  <c r="J559" i="7"/>
  <c r="I559" i="7"/>
  <c r="H559" i="7"/>
  <c r="G559" i="7"/>
  <c r="AD558" i="7"/>
  <c r="AC558" i="7"/>
  <c r="P558" i="7"/>
  <c r="O558" i="7"/>
  <c r="AD557" i="7"/>
  <c r="AC557" i="7"/>
  <c r="P557" i="7"/>
  <c r="O557" i="7"/>
  <c r="AD556" i="7"/>
  <c r="AD559" i="7" s="1"/>
  <c r="AC556" i="7"/>
  <c r="P556" i="7"/>
  <c r="O556" i="7"/>
  <c r="O559" i="7" s="1"/>
  <c r="AH555" i="7"/>
  <c r="AG555" i="7"/>
  <c r="AF555" i="7"/>
  <c r="AE555" i="7"/>
  <c r="AD555" i="7"/>
  <c r="AC555" i="7"/>
  <c r="AB555" i="7"/>
  <c r="AA555" i="7"/>
  <c r="Z555" i="7"/>
  <c r="Y555" i="7"/>
  <c r="X555" i="7"/>
  <c r="W555" i="7"/>
  <c r="V555" i="7"/>
  <c r="U555" i="7"/>
  <c r="T555" i="7"/>
  <c r="S555" i="7"/>
  <c r="R555" i="7"/>
  <c r="Q555" i="7"/>
  <c r="P555" i="7"/>
  <c r="O555" i="7"/>
  <c r="N555" i="7"/>
  <c r="M555" i="7"/>
  <c r="L555" i="7"/>
  <c r="K555" i="7"/>
  <c r="J555" i="7"/>
  <c r="I555" i="7"/>
  <c r="H555" i="7"/>
  <c r="G555" i="7"/>
  <c r="AD549" i="7"/>
  <c r="AC549" i="7"/>
  <c r="P549" i="7"/>
  <c r="O549" i="7"/>
  <c r="AD548" i="7"/>
  <c r="AD551" i="7" s="1"/>
  <c r="AC548" i="7"/>
  <c r="AC551" i="7" s="1"/>
  <c r="P548" i="7"/>
  <c r="P551" i="7" s="1"/>
  <c r="O548" i="7"/>
  <c r="O551" i="7" s="1"/>
  <c r="AH547" i="7"/>
  <c r="AG547" i="7"/>
  <c r="AB547" i="7"/>
  <c r="AA547" i="7"/>
  <c r="Z547" i="7"/>
  <c r="Y547" i="7"/>
  <c r="X547" i="7"/>
  <c r="W547" i="7"/>
  <c r="V547" i="7"/>
  <c r="U547" i="7"/>
  <c r="T547" i="7"/>
  <c r="S547" i="7"/>
  <c r="R547" i="7"/>
  <c r="Q547" i="7"/>
  <c r="N547" i="7"/>
  <c r="M547" i="7"/>
  <c r="L547" i="7"/>
  <c r="K547" i="7"/>
  <c r="J547" i="7"/>
  <c r="I547" i="7"/>
  <c r="H547" i="7"/>
  <c r="G547" i="7"/>
  <c r="AD546" i="7"/>
  <c r="AC546" i="7"/>
  <c r="P546" i="7"/>
  <c r="O546" i="7"/>
  <c r="AD545" i="7"/>
  <c r="AC545" i="7"/>
  <c r="P545" i="7"/>
  <c r="O545" i="7"/>
  <c r="AD544" i="7"/>
  <c r="AD547" i="7" s="1"/>
  <c r="AC544" i="7"/>
  <c r="P544" i="7"/>
  <c r="O544" i="7"/>
  <c r="AD542" i="7"/>
  <c r="AC542" i="7"/>
  <c r="P542" i="7"/>
  <c r="O542" i="7"/>
  <c r="AD541" i="7"/>
  <c r="AD543" i="7" s="1"/>
  <c r="AC541" i="7"/>
  <c r="AC543" i="7" s="1"/>
  <c r="P541" i="7"/>
  <c r="P543" i="7" s="1"/>
  <c r="O541" i="7"/>
  <c r="O543" i="7" s="1"/>
  <c r="AH539" i="7"/>
  <c r="AG539" i="7"/>
  <c r="AB539" i="7"/>
  <c r="AA539" i="7"/>
  <c r="Z539" i="7"/>
  <c r="Y539" i="7"/>
  <c r="X539" i="7"/>
  <c r="W539" i="7"/>
  <c r="V539" i="7"/>
  <c r="U539" i="7"/>
  <c r="T539" i="7"/>
  <c r="S539" i="7"/>
  <c r="R539" i="7"/>
  <c r="Q539" i="7"/>
  <c r="N539" i="7"/>
  <c r="M539" i="7"/>
  <c r="L539" i="7"/>
  <c r="K539" i="7"/>
  <c r="J539" i="7"/>
  <c r="I539" i="7"/>
  <c r="H539" i="7"/>
  <c r="G539" i="7"/>
  <c r="AD538" i="7"/>
  <c r="AC538" i="7"/>
  <c r="P538" i="7"/>
  <c r="O538" i="7"/>
  <c r="AD537" i="7"/>
  <c r="AC537" i="7"/>
  <c r="P537" i="7"/>
  <c r="O537" i="7"/>
  <c r="AD536" i="7"/>
  <c r="AD539" i="7" s="1"/>
  <c r="AC536" i="7"/>
  <c r="P536" i="7"/>
  <c r="O536" i="7"/>
  <c r="AH535" i="7"/>
  <c r="AG535" i="7"/>
  <c r="AB535" i="7"/>
  <c r="AA535" i="7"/>
  <c r="Z535" i="7"/>
  <c r="Y535" i="7"/>
  <c r="X535" i="7"/>
  <c r="W535" i="7"/>
  <c r="V535" i="7"/>
  <c r="U535" i="7"/>
  <c r="T535" i="7"/>
  <c r="S535" i="7"/>
  <c r="R535" i="7"/>
  <c r="Q535" i="7"/>
  <c r="N535" i="7"/>
  <c r="M535" i="7"/>
  <c r="L535" i="7"/>
  <c r="K535" i="7"/>
  <c r="J535" i="7"/>
  <c r="I535" i="7"/>
  <c r="H535" i="7"/>
  <c r="G535" i="7"/>
  <c r="AD534" i="7"/>
  <c r="AC534" i="7"/>
  <c r="P534" i="7"/>
  <c r="O534" i="7"/>
  <c r="AD533" i="7"/>
  <c r="AC533" i="7"/>
  <c r="P533" i="7"/>
  <c r="O533" i="7"/>
  <c r="AD532" i="7"/>
  <c r="AC532" i="7"/>
  <c r="P532" i="7"/>
  <c r="P535" i="7" s="1"/>
  <c r="O532" i="7"/>
  <c r="O535" i="7" s="1"/>
  <c r="AE561" i="7" l="1"/>
  <c r="AE563" i="7" s="1"/>
  <c r="O563" i="7"/>
  <c r="AE585" i="7"/>
  <c r="AE586" i="7"/>
  <c r="AD567" i="7"/>
  <c r="P595" i="7"/>
  <c r="AC599" i="7"/>
  <c r="AF541" i="7"/>
  <c r="AF543" i="7" s="1"/>
  <c r="AF549" i="7"/>
  <c r="AF561" i="7"/>
  <c r="AF562" i="7"/>
  <c r="AF569" i="7"/>
  <c r="AF577" i="7"/>
  <c r="AF578" i="7"/>
  <c r="AF585" i="7"/>
  <c r="AF586" i="7"/>
  <c r="AF593" i="7"/>
  <c r="AF594" i="7"/>
  <c r="AE536" i="7"/>
  <c r="AE537" i="7"/>
  <c r="AE538" i="7"/>
  <c r="AE546" i="7"/>
  <c r="AE557" i="7"/>
  <c r="AE564" i="7"/>
  <c r="AE565" i="7"/>
  <c r="AE581" i="7"/>
  <c r="AE588" i="7"/>
  <c r="AE596" i="7"/>
  <c r="AE598" i="7"/>
  <c r="AF536" i="7"/>
  <c r="AF538" i="7"/>
  <c r="AF544" i="7"/>
  <c r="AF546" i="7"/>
  <c r="AF556" i="7"/>
  <c r="AF558" i="7"/>
  <c r="AF564" i="7"/>
  <c r="AF566" i="7"/>
  <c r="AF572" i="7"/>
  <c r="AF582" i="7"/>
  <c r="AF588" i="7"/>
  <c r="AF596" i="7"/>
  <c r="AF598" i="7"/>
  <c r="AD535" i="7"/>
  <c r="P539" i="7"/>
  <c r="P547" i="7"/>
  <c r="P559" i="7"/>
  <c r="P575" i="7"/>
  <c r="AF574" i="7"/>
  <c r="AE533" i="7"/>
  <c r="AE534" i="7"/>
  <c r="AC539" i="7"/>
  <c r="AE541" i="7"/>
  <c r="AE543" i="7" s="1"/>
  <c r="AE542" i="7"/>
  <c r="AC547" i="7"/>
  <c r="AE548" i="7"/>
  <c r="AE549" i="7"/>
  <c r="O567" i="7"/>
  <c r="AD579" i="7"/>
  <c r="AF533" i="7"/>
  <c r="AF534" i="7"/>
  <c r="AF542" i="7"/>
  <c r="P567" i="7"/>
  <c r="AC587" i="7"/>
  <c r="AC595" i="7"/>
  <c r="O599" i="7"/>
  <c r="AC535" i="7"/>
  <c r="AE544" i="7"/>
  <c r="AE545" i="7"/>
  <c r="AE558" i="7"/>
  <c r="AE573" i="7"/>
  <c r="AE574" i="7"/>
  <c r="AD587" i="7"/>
  <c r="AD595" i="7"/>
  <c r="P599" i="7"/>
  <c r="AE532" i="7"/>
  <c r="AE566" i="7"/>
  <c r="AE568" i="7"/>
  <c r="AE582" i="7"/>
  <c r="O539" i="7"/>
  <c r="O547" i="7"/>
  <c r="AE556" i="7"/>
  <c r="AC567" i="7"/>
  <c r="AE569" i="7"/>
  <c r="AE572" i="7"/>
  <c r="AE576" i="7"/>
  <c r="AE579" i="7" s="1"/>
  <c r="AC559" i="7"/>
  <c r="AC575" i="7"/>
  <c r="AE584" i="7"/>
  <c r="AE587" i="7" s="1"/>
  <c r="AE589" i="7"/>
  <c r="AE592" i="7"/>
  <c r="AE595" i="7" s="1"/>
  <c r="AE597" i="7"/>
  <c r="AF532" i="7"/>
  <c r="AF537" i="7"/>
  <c r="AF545" i="7"/>
  <c r="AF548" i="7"/>
  <c r="AF551" i="7" s="1"/>
  <c r="AF557" i="7"/>
  <c r="AF565" i="7"/>
  <c r="AF568" i="7"/>
  <c r="AF573" i="7"/>
  <c r="AF576" i="7"/>
  <c r="AF581" i="7"/>
  <c r="AF584" i="7"/>
  <c r="AF589" i="7"/>
  <c r="AF592" i="7"/>
  <c r="AF597" i="7"/>
  <c r="AE591" i="7" l="1"/>
  <c r="AF591" i="7"/>
  <c r="AE551" i="7"/>
  <c r="AF571" i="7"/>
  <c r="AF563" i="7"/>
  <c r="AE571" i="7"/>
  <c r="AE583" i="7"/>
  <c r="AF583" i="7"/>
  <c r="AF587" i="7"/>
  <c r="AF599" i="7"/>
  <c r="AE599" i="7"/>
  <c r="AF595" i="7"/>
  <c r="AF579" i="7"/>
  <c r="AF559" i="7"/>
  <c r="AF535" i="7"/>
  <c r="AE575" i="7"/>
  <c r="AF575" i="7"/>
  <c r="AF539" i="7"/>
  <c r="AE547" i="7"/>
  <c r="AF567" i="7"/>
  <c r="AF547" i="7"/>
  <c r="AE567" i="7"/>
  <c r="AE539" i="7"/>
  <c r="AE559" i="7"/>
  <c r="AE535" i="7"/>
  <c r="AH335" i="7" l="1"/>
  <c r="AG335" i="7"/>
  <c r="AB335" i="7"/>
  <c r="AA335" i="7"/>
  <c r="Z335" i="7"/>
  <c r="Y335" i="7"/>
  <c r="X335" i="7"/>
  <c r="W335" i="7"/>
  <c r="V335" i="7"/>
  <c r="U335" i="7"/>
  <c r="T335" i="7"/>
  <c r="S335" i="7"/>
  <c r="R335" i="7"/>
  <c r="Q335" i="7"/>
  <c r="N335" i="7"/>
  <c r="M335" i="7"/>
  <c r="L335" i="7"/>
  <c r="K335" i="7"/>
  <c r="J335" i="7"/>
  <c r="I335" i="7"/>
  <c r="H335" i="7"/>
  <c r="G335" i="7"/>
  <c r="AD334" i="7"/>
  <c r="AC334" i="7"/>
  <c r="P334" i="7"/>
  <c r="O334" i="7"/>
  <c r="AD333" i="7"/>
  <c r="AC333" i="7"/>
  <c r="P333" i="7"/>
  <c r="O333" i="7"/>
  <c r="AD332" i="7"/>
  <c r="AD335" i="7" s="1"/>
  <c r="AC332" i="7"/>
  <c r="P332" i="7"/>
  <c r="O332" i="7"/>
  <c r="AD329" i="7"/>
  <c r="AC329" i="7"/>
  <c r="P329" i="7"/>
  <c r="O329" i="7"/>
  <c r="AD328" i="7"/>
  <c r="AD331" i="7" s="1"/>
  <c r="AC328" i="7"/>
  <c r="P328" i="7"/>
  <c r="O328" i="7"/>
  <c r="O331" i="7" s="1"/>
  <c r="AH327" i="7"/>
  <c r="AG327" i="7"/>
  <c r="AB327" i="7"/>
  <c r="AA327" i="7"/>
  <c r="Z327" i="7"/>
  <c r="Y327" i="7"/>
  <c r="X327" i="7"/>
  <c r="W327" i="7"/>
  <c r="V327" i="7"/>
  <c r="U327" i="7"/>
  <c r="T327" i="7"/>
  <c r="S327" i="7"/>
  <c r="R327" i="7"/>
  <c r="Q327" i="7"/>
  <c r="N327" i="7"/>
  <c r="M327" i="7"/>
  <c r="L327" i="7"/>
  <c r="K327" i="7"/>
  <c r="J327" i="7"/>
  <c r="I327" i="7"/>
  <c r="H327" i="7"/>
  <c r="G327" i="7"/>
  <c r="AD326" i="7"/>
  <c r="AC326" i="7"/>
  <c r="P326" i="7"/>
  <c r="O326" i="7"/>
  <c r="AD325" i="7"/>
  <c r="AC325" i="7"/>
  <c r="P325" i="7"/>
  <c r="O325" i="7"/>
  <c r="AD324" i="7"/>
  <c r="AD327" i="7" s="1"/>
  <c r="AC324" i="7"/>
  <c r="P324" i="7"/>
  <c r="O324" i="7"/>
  <c r="AD322" i="7"/>
  <c r="AC322" i="7"/>
  <c r="P322" i="7"/>
  <c r="O322" i="7"/>
  <c r="AD321" i="7"/>
  <c r="AD323" i="7" s="1"/>
  <c r="AC321" i="7"/>
  <c r="AC323" i="7" s="1"/>
  <c r="P321" i="7"/>
  <c r="P323" i="7" s="1"/>
  <c r="O321" i="7"/>
  <c r="O323" i="7" s="1"/>
  <c r="AH319" i="7"/>
  <c r="AG319" i="7"/>
  <c r="AB319" i="7"/>
  <c r="AA319" i="7"/>
  <c r="Z319" i="7"/>
  <c r="Y319" i="7"/>
  <c r="X319" i="7"/>
  <c r="W319" i="7"/>
  <c r="V319" i="7"/>
  <c r="U319" i="7"/>
  <c r="T319" i="7"/>
  <c r="S319" i="7"/>
  <c r="R319" i="7"/>
  <c r="Q319" i="7"/>
  <c r="N319" i="7"/>
  <c r="M319" i="7"/>
  <c r="L319" i="7"/>
  <c r="K319" i="7"/>
  <c r="J319" i="7"/>
  <c r="I319" i="7"/>
  <c r="H319" i="7"/>
  <c r="G319" i="7"/>
  <c r="AD318" i="7"/>
  <c r="AC318" i="7"/>
  <c r="P318" i="7"/>
  <c r="O318" i="7"/>
  <c r="AD317" i="7"/>
  <c r="AC317" i="7"/>
  <c r="P317" i="7"/>
  <c r="O317" i="7"/>
  <c r="AD316" i="7"/>
  <c r="AD319" i="7" s="1"/>
  <c r="AC316" i="7"/>
  <c r="P316" i="7"/>
  <c r="O316" i="7"/>
  <c r="AH315" i="7"/>
  <c r="AG315" i="7"/>
  <c r="AB315" i="7"/>
  <c r="AA315" i="7"/>
  <c r="Z315" i="7"/>
  <c r="Y315" i="7"/>
  <c r="X315" i="7"/>
  <c r="W315" i="7"/>
  <c r="V315" i="7"/>
  <c r="U315" i="7"/>
  <c r="T315" i="7"/>
  <c r="S315" i="7"/>
  <c r="R315" i="7"/>
  <c r="Q315" i="7"/>
  <c r="N315" i="7"/>
  <c r="M315" i="7"/>
  <c r="L315" i="7"/>
  <c r="K315" i="7"/>
  <c r="J315" i="7"/>
  <c r="I315" i="7"/>
  <c r="H315" i="7"/>
  <c r="G315" i="7"/>
  <c r="AD314" i="7"/>
  <c r="AC314" i="7"/>
  <c r="P314" i="7"/>
  <c r="O314" i="7"/>
  <c r="AD313" i="7"/>
  <c r="AC313" i="7"/>
  <c r="P313" i="7"/>
  <c r="O313" i="7"/>
  <c r="AD312" i="7"/>
  <c r="AC312" i="7"/>
  <c r="P312" i="7"/>
  <c r="P315" i="7" s="1"/>
  <c r="O312" i="7"/>
  <c r="AD309" i="7"/>
  <c r="AC309" i="7"/>
  <c r="P309" i="7"/>
  <c r="O309" i="7"/>
  <c r="AD308" i="7"/>
  <c r="AD311" i="7" s="1"/>
  <c r="AC308" i="7"/>
  <c r="P308" i="7"/>
  <c r="O308" i="7"/>
  <c r="O311" i="7" s="1"/>
  <c r="AH307" i="7"/>
  <c r="AG307" i="7"/>
  <c r="AB307" i="7"/>
  <c r="AA307" i="7"/>
  <c r="Z307" i="7"/>
  <c r="Y307" i="7"/>
  <c r="X307" i="7"/>
  <c r="W307" i="7"/>
  <c r="V307" i="7"/>
  <c r="U307" i="7"/>
  <c r="T307" i="7"/>
  <c r="S307" i="7"/>
  <c r="R307" i="7"/>
  <c r="Q307" i="7"/>
  <c r="N307" i="7"/>
  <c r="M307" i="7"/>
  <c r="L307" i="7"/>
  <c r="K307" i="7"/>
  <c r="J307" i="7"/>
  <c r="I307" i="7"/>
  <c r="H307" i="7"/>
  <c r="G307" i="7"/>
  <c r="AD306" i="7"/>
  <c r="AC306" i="7"/>
  <c r="P306" i="7"/>
  <c r="O306" i="7"/>
  <c r="AD305" i="7"/>
  <c r="AC305" i="7"/>
  <c r="P305" i="7"/>
  <c r="O305" i="7"/>
  <c r="AD304" i="7"/>
  <c r="AC304" i="7"/>
  <c r="P304" i="7"/>
  <c r="O304" i="7"/>
  <c r="AD302" i="7"/>
  <c r="AC302" i="7"/>
  <c r="P302" i="7"/>
  <c r="O302" i="7"/>
  <c r="AD301" i="7"/>
  <c r="AD303" i="7" s="1"/>
  <c r="AC301" i="7"/>
  <c r="AC303" i="7" s="1"/>
  <c r="P301" i="7"/>
  <c r="O301" i="7"/>
  <c r="O303" i="7" s="1"/>
  <c r="AH299" i="7"/>
  <c r="AG299" i="7"/>
  <c r="AB299" i="7"/>
  <c r="AA299" i="7"/>
  <c r="Z299" i="7"/>
  <c r="Y299" i="7"/>
  <c r="X299" i="7"/>
  <c r="W299" i="7"/>
  <c r="V299" i="7"/>
  <c r="U299" i="7"/>
  <c r="T299" i="7"/>
  <c r="S299" i="7"/>
  <c r="R299" i="7"/>
  <c r="Q299" i="7"/>
  <c r="N299" i="7"/>
  <c r="M299" i="7"/>
  <c r="L299" i="7"/>
  <c r="K299" i="7"/>
  <c r="J299" i="7"/>
  <c r="I299" i="7"/>
  <c r="H299" i="7"/>
  <c r="G299" i="7"/>
  <c r="AD298" i="7"/>
  <c r="AC298" i="7"/>
  <c r="P298" i="7"/>
  <c r="O298" i="7"/>
  <c r="AD297" i="7"/>
  <c r="AC297" i="7"/>
  <c r="P297" i="7"/>
  <c r="O297" i="7"/>
  <c r="AD296" i="7"/>
  <c r="AC296" i="7"/>
  <c r="P296" i="7"/>
  <c r="O296" i="7"/>
  <c r="O299" i="7" s="1"/>
  <c r="AH295" i="7"/>
  <c r="AG295" i="7"/>
  <c r="AB295" i="7"/>
  <c r="AA295" i="7"/>
  <c r="Z295" i="7"/>
  <c r="Y295" i="7"/>
  <c r="X295" i="7"/>
  <c r="W295" i="7"/>
  <c r="V295" i="7"/>
  <c r="U295" i="7"/>
  <c r="T295" i="7"/>
  <c r="S295" i="7"/>
  <c r="R295" i="7"/>
  <c r="Q295" i="7"/>
  <c r="N295" i="7"/>
  <c r="M295" i="7"/>
  <c r="L295" i="7"/>
  <c r="K295" i="7"/>
  <c r="J295" i="7"/>
  <c r="I295" i="7"/>
  <c r="H295" i="7"/>
  <c r="G295" i="7"/>
  <c r="AD294" i="7"/>
  <c r="AC294" i="7"/>
  <c r="P294" i="7"/>
  <c r="O294" i="7"/>
  <c r="AD293" i="7"/>
  <c r="AC293" i="7"/>
  <c r="P293" i="7"/>
  <c r="O293" i="7"/>
  <c r="AD292" i="7"/>
  <c r="AD295" i="7" s="1"/>
  <c r="AC292" i="7"/>
  <c r="P292" i="7"/>
  <c r="O292" i="7"/>
  <c r="AC331" i="7" l="1"/>
  <c r="P311" i="7"/>
  <c r="AC311" i="7"/>
  <c r="P303" i="7"/>
  <c r="P331" i="7"/>
  <c r="AC327" i="7"/>
  <c r="AC319" i="7"/>
  <c r="AC295" i="7"/>
  <c r="AC335" i="7"/>
  <c r="P299" i="7"/>
  <c r="P307" i="7"/>
  <c r="AF297" i="7"/>
  <c r="AF298" i="7"/>
  <c r="AF305" i="7"/>
  <c r="AF306" i="7"/>
  <c r="AF313" i="7"/>
  <c r="AF314" i="7"/>
  <c r="AF321" i="7"/>
  <c r="AF322" i="7"/>
  <c r="AF329" i="7"/>
  <c r="AE292" i="7"/>
  <c r="AE308" i="7"/>
  <c r="AE316" i="7"/>
  <c r="AE324" i="7"/>
  <c r="AE332" i="7"/>
  <c r="AE294" i="7"/>
  <c r="AE301" i="7"/>
  <c r="AE302" i="7"/>
  <c r="AE318" i="7"/>
  <c r="AE326" i="7"/>
  <c r="AE334" i="7"/>
  <c r="AC299" i="7"/>
  <c r="O335" i="7"/>
  <c r="AF292" i="7"/>
  <c r="P295" i="7"/>
  <c r="AF294" i="7"/>
  <c r="AD299" i="7"/>
  <c r="AF302" i="7"/>
  <c r="AD307" i="7"/>
  <c r="AF308" i="7"/>
  <c r="AD315" i="7"/>
  <c r="AF316" i="7"/>
  <c r="P319" i="7"/>
  <c r="AF318" i="7"/>
  <c r="AF324" i="7"/>
  <c r="P327" i="7"/>
  <c r="AF326" i="7"/>
  <c r="AF332" i="7"/>
  <c r="AF333" i="7"/>
  <c r="AF334" i="7"/>
  <c r="O295" i="7"/>
  <c r="AC307" i="7"/>
  <c r="AC315" i="7"/>
  <c r="O319" i="7"/>
  <c r="O327" i="7"/>
  <c r="AE297" i="7"/>
  <c r="AE298" i="7"/>
  <c r="AE304" i="7"/>
  <c r="AE305" i="7"/>
  <c r="AE306" i="7"/>
  <c r="AE312" i="7"/>
  <c r="AE313" i="7"/>
  <c r="AE314" i="7"/>
  <c r="AE321" i="7"/>
  <c r="AE323" i="7" s="1"/>
  <c r="AE322" i="7"/>
  <c r="AE328" i="7"/>
  <c r="AE329" i="7"/>
  <c r="AE331" i="7" s="1"/>
  <c r="AE293" i="7"/>
  <c r="AE309" i="7"/>
  <c r="AE311" i="7" s="1"/>
  <c r="AE325" i="7"/>
  <c r="AE333" i="7"/>
  <c r="AE335" i="7" s="1"/>
  <c r="AF293" i="7"/>
  <c r="AF301" i="7"/>
  <c r="AF304" i="7"/>
  <c r="AF309" i="7"/>
  <c r="AF312" i="7"/>
  <c r="AF325" i="7"/>
  <c r="AF328" i="7"/>
  <c r="P335" i="7"/>
  <c r="O307" i="7"/>
  <c r="O315" i="7"/>
  <c r="AE296" i="7"/>
  <c r="AE317" i="7"/>
  <c r="AE319" i="7" s="1"/>
  <c r="AF296" i="7"/>
  <c r="AF317" i="7"/>
  <c r="AF311" i="7" l="1"/>
  <c r="AF331" i="7"/>
  <c r="AE327" i="7"/>
  <c r="AE303" i="7"/>
  <c r="AF303" i="7"/>
  <c r="AF323" i="7"/>
  <c r="AF315" i="7"/>
  <c r="AE299" i="7"/>
  <c r="AF295" i="7"/>
  <c r="AF299" i="7"/>
  <c r="AF307" i="7"/>
  <c r="AE295" i="7"/>
  <c r="AE307" i="7"/>
  <c r="AF319" i="7"/>
  <c r="AE315" i="7"/>
  <c r="AF335" i="7"/>
  <c r="AF327" i="7"/>
  <c r="AH291" i="7"/>
  <c r="AG291" i="7"/>
  <c r="AB291" i="7"/>
  <c r="AA291" i="7"/>
  <c r="Z291" i="7"/>
  <c r="Y291" i="7"/>
  <c r="X291" i="7"/>
  <c r="W291" i="7"/>
  <c r="V291" i="7"/>
  <c r="U291" i="7"/>
  <c r="T291" i="7"/>
  <c r="S291" i="7"/>
  <c r="R291" i="7"/>
  <c r="Q291" i="7"/>
  <c r="N291" i="7"/>
  <c r="M291" i="7"/>
  <c r="L291" i="7"/>
  <c r="K291" i="7"/>
  <c r="J291" i="7"/>
  <c r="I291" i="7"/>
  <c r="H291" i="7"/>
  <c r="G291" i="7"/>
  <c r="AD290" i="7"/>
  <c r="AC290" i="7"/>
  <c r="P290" i="7"/>
  <c r="O290" i="7"/>
  <c r="AD289" i="7"/>
  <c r="AC289" i="7"/>
  <c r="P289" i="7"/>
  <c r="O289" i="7"/>
  <c r="AD288" i="7"/>
  <c r="AC288" i="7"/>
  <c r="P288" i="7"/>
  <c r="O288" i="7"/>
  <c r="AD286" i="7"/>
  <c r="AC286" i="7"/>
  <c r="P286" i="7"/>
  <c r="O286" i="7"/>
  <c r="AD285" i="7"/>
  <c r="AD287" i="7" s="1"/>
  <c r="AC285" i="7"/>
  <c r="AC287" i="7" s="1"/>
  <c r="P285" i="7"/>
  <c r="P287" i="7" s="1"/>
  <c r="O285" i="7"/>
  <c r="O287" i="7" s="1"/>
  <c r="AH283" i="7"/>
  <c r="AG283" i="7"/>
  <c r="AB283" i="7"/>
  <c r="AA283" i="7"/>
  <c r="Z283" i="7"/>
  <c r="Y283" i="7"/>
  <c r="X283" i="7"/>
  <c r="W283" i="7"/>
  <c r="V283" i="7"/>
  <c r="U283" i="7"/>
  <c r="T283" i="7"/>
  <c r="S283" i="7"/>
  <c r="R283" i="7"/>
  <c r="Q283" i="7"/>
  <c r="N283" i="7"/>
  <c r="M283" i="7"/>
  <c r="L283" i="7"/>
  <c r="K283" i="7"/>
  <c r="J283" i="7"/>
  <c r="I283" i="7"/>
  <c r="H283" i="7"/>
  <c r="G283" i="7"/>
  <c r="AD282" i="7"/>
  <c r="AC282" i="7"/>
  <c r="P282" i="7"/>
  <c r="AF282" i="7" s="1"/>
  <c r="O282" i="7"/>
  <c r="AD281" i="7"/>
  <c r="AC281" i="7"/>
  <c r="P281" i="7"/>
  <c r="AF281" i="7" s="1"/>
  <c r="O281" i="7"/>
  <c r="AD280" i="7"/>
  <c r="AC280" i="7"/>
  <c r="P280" i="7"/>
  <c r="O280" i="7"/>
  <c r="AH279" i="7"/>
  <c r="AG279" i="7"/>
  <c r="AB279" i="7"/>
  <c r="AA279" i="7"/>
  <c r="Z279" i="7"/>
  <c r="Y279" i="7"/>
  <c r="X279" i="7"/>
  <c r="W279" i="7"/>
  <c r="V279" i="7"/>
  <c r="U279" i="7"/>
  <c r="T279" i="7"/>
  <c r="S279" i="7"/>
  <c r="R279" i="7"/>
  <c r="Q279" i="7"/>
  <c r="N279" i="7"/>
  <c r="M279" i="7"/>
  <c r="L279" i="7"/>
  <c r="K279" i="7"/>
  <c r="J279" i="7"/>
  <c r="I279" i="7"/>
  <c r="H279" i="7"/>
  <c r="G279" i="7"/>
  <c r="AD278" i="7"/>
  <c r="AC278" i="7"/>
  <c r="P278" i="7"/>
  <c r="O278" i="7"/>
  <c r="AD277" i="7"/>
  <c r="AC277" i="7"/>
  <c r="P277" i="7"/>
  <c r="O277" i="7"/>
  <c r="AD276" i="7"/>
  <c r="AD279" i="7" s="1"/>
  <c r="AC276" i="7"/>
  <c r="P276" i="7"/>
  <c r="O276" i="7"/>
  <c r="AD273" i="7"/>
  <c r="AC273" i="7"/>
  <c r="P273" i="7"/>
  <c r="O273" i="7"/>
  <c r="AD272" i="7"/>
  <c r="AC272" i="7"/>
  <c r="P272" i="7"/>
  <c r="O272" i="7"/>
  <c r="O275" i="7" s="1"/>
  <c r="AH271" i="7"/>
  <c r="AG271" i="7"/>
  <c r="AB271" i="7"/>
  <c r="AA271" i="7"/>
  <c r="Z271" i="7"/>
  <c r="Y271" i="7"/>
  <c r="X271" i="7"/>
  <c r="W271" i="7"/>
  <c r="V271" i="7"/>
  <c r="U271" i="7"/>
  <c r="T271" i="7"/>
  <c r="S271" i="7"/>
  <c r="R271" i="7"/>
  <c r="Q271" i="7"/>
  <c r="N271" i="7"/>
  <c r="M271" i="7"/>
  <c r="L271" i="7"/>
  <c r="K271" i="7"/>
  <c r="J271" i="7"/>
  <c r="I271" i="7"/>
  <c r="H271" i="7"/>
  <c r="G271" i="7"/>
  <c r="AD270" i="7"/>
  <c r="AC270" i="7"/>
  <c r="P270" i="7"/>
  <c r="O270" i="7"/>
  <c r="AD269" i="7"/>
  <c r="AC269" i="7"/>
  <c r="P269" i="7"/>
  <c r="O269" i="7"/>
  <c r="AD268" i="7"/>
  <c r="AD271" i="7" s="1"/>
  <c r="AC268" i="7"/>
  <c r="P268" i="7"/>
  <c r="O268" i="7"/>
  <c r="O271" i="7" s="1"/>
  <c r="AD266" i="7"/>
  <c r="AC266" i="7"/>
  <c r="P266" i="7"/>
  <c r="AF266" i="7" s="1"/>
  <c r="O266" i="7"/>
  <c r="AD265" i="7"/>
  <c r="AD267" i="7" s="1"/>
  <c r="AC265" i="7"/>
  <c r="AC267" i="7" s="1"/>
  <c r="P265" i="7"/>
  <c r="O265" i="7"/>
  <c r="O267" i="7" s="1"/>
  <c r="AD275" i="7" l="1"/>
  <c r="AF289" i="7"/>
  <c r="AF290" i="7"/>
  <c r="AC275" i="7"/>
  <c r="AF273" i="7"/>
  <c r="P275" i="7"/>
  <c r="AF265" i="7"/>
  <c r="AF267" i="7" s="1"/>
  <c r="P267" i="7"/>
  <c r="O279" i="7"/>
  <c r="AC283" i="7"/>
  <c r="P291" i="7"/>
  <c r="AC291" i="7"/>
  <c r="P283" i="7"/>
  <c r="AE272" i="7"/>
  <c r="AE280" i="7"/>
  <c r="AE288" i="7"/>
  <c r="AE266" i="7"/>
  <c r="AE282" i="7"/>
  <c r="AE290" i="7"/>
  <c r="AC271" i="7"/>
  <c r="O291" i="7"/>
  <c r="AE269" i="7"/>
  <c r="AE270" i="7"/>
  <c r="AE277" i="7"/>
  <c r="AE278" i="7"/>
  <c r="AE285" i="7"/>
  <c r="AE286" i="7"/>
  <c r="AC279" i="7"/>
  <c r="O283" i="7"/>
  <c r="AF268" i="7"/>
  <c r="P271" i="7"/>
  <c r="AF270" i="7"/>
  <c r="AF276" i="7"/>
  <c r="P279" i="7"/>
  <c r="AF278" i="7"/>
  <c r="AD283" i="7"/>
  <c r="AF286" i="7"/>
  <c r="AD291" i="7"/>
  <c r="AF269" i="7"/>
  <c r="AF272" i="7"/>
  <c r="AF277" i="7"/>
  <c r="AF280" i="7"/>
  <c r="AF283" i="7" s="1"/>
  <c r="AF285" i="7"/>
  <c r="AF288" i="7"/>
  <c r="AF291" i="7" s="1"/>
  <c r="AE265" i="7"/>
  <c r="AE267" i="7" s="1"/>
  <c r="AE268" i="7"/>
  <c r="AE273" i="7"/>
  <c r="AE275" i="7" s="1"/>
  <c r="AE276" i="7"/>
  <c r="AE281" i="7"/>
  <c r="AE289" i="7"/>
  <c r="AF275" i="7" l="1"/>
  <c r="AF287" i="7"/>
  <c r="AE287" i="7"/>
  <c r="AE291" i="7"/>
  <c r="AE283" i="7"/>
  <c r="AE279" i="7"/>
  <c r="AF271" i="7"/>
  <c r="AE271" i="7"/>
  <c r="AF279" i="7"/>
  <c r="J260" i="7"/>
  <c r="AH251" i="7"/>
  <c r="AG251" i="7"/>
  <c r="AB251" i="7"/>
  <c r="AA251" i="7"/>
  <c r="Z251" i="7"/>
  <c r="Y251" i="7"/>
  <c r="X251" i="7"/>
  <c r="W251" i="7"/>
  <c r="V251" i="7"/>
  <c r="U251" i="7"/>
  <c r="T251" i="7"/>
  <c r="S251" i="7"/>
  <c r="R251" i="7"/>
  <c r="Q251" i="7"/>
  <c r="N251" i="7"/>
  <c r="M251" i="7"/>
  <c r="L251" i="7"/>
  <c r="K251" i="7"/>
  <c r="J251" i="7"/>
  <c r="I251" i="7"/>
  <c r="H251" i="7"/>
  <c r="G251" i="7"/>
  <c r="AD250" i="7"/>
  <c r="AC250" i="7"/>
  <c r="P250" i="7"/>
  <c r="O250" i="7"/>
  <c r="AD249" i="7"/>
  <c r="AC249" i="7"/>
  <c r="P249" i="7"/>
  <c r="O249" i="7"/>
  <c r="AD248" i="7"/>
  <c r="AC248" i="7"/>
  <c r="P248" i="7"/>
  <c r="O248" i="7"/>
  <c r="AH247" i="7"/>
  <c r="AG247" i="7"/>
  <c r="AB247" i="7"/>
  <c r="AA247" i="7"/>
  <c r="Z247" i="7"/>
  <c r="Y247" i="7"/>
  <c r="X247" i="7"/>
  <c r="W247" i="7"/>
  <c r="V247" i="7"/>
  <c r="U247" i="7"/>
  <c r="T247" i="7"/>
  <c r="S247" i="7"/>
  <c r="R247" i="7"/>
  <c r="Q247" i="7"/>
  <c r="N247" i="7"/>
  <c r="M247" i="7"/>
  <c r="L247" i="7"/>
  <c r="K247" i="7"/>
  <c r="J247" i="7"/>
  <c r="I247" i="7"/>
  <c r="H247" i="7"/>
  <c r="G247" i="7"/>
  <c r="AD246" i="7"/>
  <c r="AC246" i="7"/>
  <c r="P246" i="7"/>
  <c r="O246" i="7"/>
  <c r="AD245" i="7"/>
  <c r="AC245" i="7"/>
  <c r="P245" i="7"/>
  <c r="O245" i="7"/>
  <c r="AD244" i="7"/>
  <c r="AC244" i="7"/>
  <c r="P244" i="7"/>
  <c r="O244" i="7"/>
  <c r="O247" i="7" s="1"/>
  <c r="AD241" i="7"/>
  <c r="AC241" i="7"/>
  <c r="P241" i="7"/>
  <c r="O241" i="7"/>
  <c r="AD240" i="7"/>
  <c r="AD243" i="7" s="1"/>
  <c r="AC240" i="7"/>
  <c r="P240" i="7"/>
  <c r="O240" i="7"/>
  <c r="O243" i="7" s="1"/>
  <c r="AH239" i="7"/>
  <c r="AG239" i="7"/>
  <c r="AB239" i="7"/>
  <c r="AA239" i="7"/>
  <c r="Z239" i="7"/>
  <c r="Y239" i="7"/>
  <c r="X239" i="7"/>
  <c r="W239" i="7"/>
  <c r="V239" i="7"/>
  <c r="U239" i="7"/>
  <c r="T239" i="7"/>
  <c r="S239" i="7"/>
  <c r="R239" i="7"/>
  <c r="Q239" i="7"/>
  <c r="N239" i="7"/>
  <c r="M239" i="7"/>
  <c r="L239" i="7"/>
  <c r="K239" i="7"/>
  <c r="J239" i="7"/>
  <c r="I239" i="7"/>
  <c r="H239" i="7"/>
  <c r="G239" i="7"/>
  <c r="AD238" i="7"/>
  <c r="AC238" i="7"/>
  <c r="P238" i="7"/>
  <c r="O238" i="7"/>
  <c r="AD237" i="7"/>
  <c r="AC237" i="7"/>
  <c r="P237" i="7"/>
  <c r="O237" i="7"/>
  <c r="AD236" i="7"/>
  <c r="AC236" i="7"/>
  <c r="P236" i="7"/>
  <c r="O236" i="7"/>
  <c r="AD234" i="7"/>
  <c r="AC234" i="7"/>
  <c r="P234" i="7"/>
  <c r="O234" i="7"/>
  <c r="AD233" i="7"/>
  <c r="AD235" i="7" s="1"/>
  <c r="AC233" i="7"/>
  <c r="AC235" i="7" s="1"/>
  <c r="P233" i="7"/>
  <c r="P235" i="7" s="1"/>
  <c r="O233" i="7"/>
  <c r="O235" i="7" s="1"/>
  <c r="AH231" i="7"/>
  <c r="AG231" i="7"/>
  <c r="AB231" i="7"/>
  <c r="AA231" i="7"/>
  <c r="Z231" i="7"/>
  <c r="Y231" i="7"/>
  <c r="X231" i="7"/>
  <c r="W231" i="7"/>
  <c r="V231" i="7"/>
  <c r="U231" i="7"/>
  <c r="T231" i="7"/>
  <c r="S231" i="7"/>
  <c r="R231" i="7"/>
  <c r="Q231" i="7"/>
  <c r="N231" i="7"/>
  <c r="M231" i="7"/>
  <c r="L231" i="7"/>
  <c r="K231" i="7"/>
  <c r="J231" i="7"/>
  <c r="I231" i="7"/>
  <c r="H231" i="7"/>
  <c r="G231" i="7"/>
  <c r="AD230" i="7"/>
  <c r="AC230" i="7"/>
  <c r="P230" i="7"/>
  <c r="O230" i="7"/>
  <c r="AD229" i="7"/>
  <c r="AC229" i="7"/>
  <c r="P229" i="7"/>
  <c r="O229" i="7"/>
  <c r="AD228" i="7"/>
  <c r="AD231" i="7" s="1"/>
  <c r="AC228" i="7"/>
  <c r="P228" i="7"/>
  <c r="O228" i="7"/>
  <c r="AH227" i="7"/>
  <c r="AG227" i="7"/>
  <c r="AB227" i="7"/>
  <c r="AA227" i="7"/>
  <c r="Z227" i="7"/>
  <c r="Y227" i="7"/>
  <c r="X227" i="7"/>
  <c r="W227" i="7"/>
  <c r="V227" i="7"/>
  <c r="U227" i="7"/>
  <c r="T227" i="7"/>
  <c r="S227" i="7"/>
  <c r="R227" i="7"/>
  <c r="Q227" i="7"/>
  <c r="N227" i="7"/>
  <c r="M227" i="7"/>
  <c r="L227" i="7"/>
  <c r="K227" i="7"/>
  <c r="J227" i="7"/>
  <c r="I227" i="7"/>
  <c r="H227" i="7"/>
  <c r="G227" i="7"/>
  <c r="AD226" i="7"/>
  <c r="AC226" i="7"/>
  <c r="P226" i="7"/>
  <c r="O226" i="7"/>
  <c r="AD225" i="7"/>
  <c r="AC225" i="7"/>
  <c r="P225" i="7"/>
  <c r="O225" i="7"/>
  <c r="AD224" i="7"/>
  <c r="AC224" i="7"/>
  <c r="P224" i="7"/>
  <c r="O224" i="7"/>
  <c r="AD221" i="7"/>
  <c r="AC221" i="7"/>
  <c r="P221" i="7"/>
  <c r="O221" i="7"/>
  <c r="AD220" i="7"/>
  <c r="AD223" i="7" s="1"/>
  <c r="AC220" i="7"/>
  <c r="AC223" i="7" s="1"/>
  <c r="P220" i="7"/>
  <c r="P223" i="7" s="1"/>
  <c r="O220" i="7"/>
  <c r="O223" i="7" s="1"/>
  <c r="P243" i="7" l="1"/>
  <c r="AC243" i="7"/>
  <c r="J752" i="7"/>
  <c r="J263" i="7"/>
  <c r="P260" i="7"/>
  <c r="AC227" i="7"/>
  <c r="AF229" i="7"/>
  <c r="AF230" i="7"/>
  <c r="AE230" i="7"/>
  <c r="AF250" i="7"/>
  <c r="AF237" i="7"/>
  <c r="AF238" i="7"/>
  <c r="AF245" i="7"/>
  <c r="AF248" i="7"/>
  <c r="AD239" i="7"/>
  <c r="P251" i="7"/>
  <c r="AD227" i="7"/>
  <c r="AF224" i="7"/>
  <c r="AF225" i="7"/>
  <c r="AF226" i="7"/>
  <c r="AF233" i="7"/>
  <c r="AF234" i="7"/>
  <c r="AE248" i="7"/>
  <c r="AE225" i="7"/>
  <c r="AE226" i="7"/>
  <c r="AC247" i="7"/>
  <c r="AD251" i="7"/>
  <c r="AF221" i="7"/>
  <c r="AC231" i="7"/>
  <c r="AE245" i="7"/>
  <c r="O251" i="7"/>
  <c r="AE250" i="7"/>
  <c r="O227" i="7"/>
  <c r="AC239" i="7"/>
  <c r="AF240" i="7"/>
  <c r="AE233" i="7"/>
  <c r="AE235" i="7" s="1"/>
  <c r="AE234" i="7"/>
  <c r="AE238" i="7"/>
  <c r="AF241" i="7"/>
  <c r="AF243" i="7" s="1"/>
  <c r="AF244" i="7"/>
  <c r="P247" i="7"/>
  <c r="AE246" i="7"/>
  <c r="AC251" i="7"/>
  <c r="P231" i="7"/>
  <c r="P239" i="7"/>
  <c r="AE220" i="7"/>
  <c r="AE224" i="7"/>
  <c r="O231" i="7"/>
  <c r="AE228" i="7"/>
  <c r="O239" i="7"/>
  <c r="AE236" i="7"/>
  <c r="AE240" i="7"/>
  <c r="AF246" i="7"/>
  <c r="AF220" i="7"/>
  <c r="AE221" i="7"/>
  <c r="P227" i="7"/>
  <c r="AF228" i="7"/>
  <c r="AE229" i="7"/>
  <c r="AF236" i="7"/>
  <c r="AE237" i="7"/>
  <c r="AE241" i="7"/>
  <c r="AD247" i="7"/>
  <c r="AF249" i="7"/>
  <c r="AE244" i="7"/>
  <c r="AE249" i="7"/>
  <c r="J731" i="7" l="1"/>
  <c r="P728" i="7"/>
  <c r="AF223" i="7"/>
  <c r="AE243" i="7"/>
  <c r="P263" i="7"/>
  <c r="AF260" i="7"/>
  <c r="AF263" i="7" s="1"/>
  <c r="AE223" i="7"/>
  <c r="AF231" i="7"/>
  <c r="AF235" i="7"/>
  <c r="AE247" i="7"/>
  <c r="AF239" i="7"/>
  <c r="AF227" i="7"/>
  <c r="AF251" i="7"/>
  <c r="AE227" i="7"/>
  <c r="AF247" i="7"/>
  <c r="AE251" i="7"/>
  <c r="AE239" i="7"/>
  <c r="AE231" i="7"/>
  <c r="P731" i="7" l="1"/>
  <c r="AH139" i="7"/>
  <c r="AG139" i="7"/>
  <c r="AB139" i="7"/>
  <c r="AA139" i="7"/>
  <c r="Z139" i="7"/>
  <c r="Y139" i="7"/>
  <c r="X139" i="7"/>
  <c r="W139" i="7"/>
  <c r="V139" i="7"/>
  <c r="U139" i="7"/>
  <c r="T139" i="7"/>
  <c r="S139" i="7"/>
  <c r="R139" i="7"/>
  <c r="Q139" i="7"/>
  <c r="N139" i="7"/>
  <c r="M139" i="7"/>
  <c r="L139" i="7"/>
  <c r="K139" i="7"/>
  <c r="J139" i="7"/>
  <c r="I139" i="7"/>
  <c r="H139" i="7"/>
  <c r="G139" i="7"/>
  <c r="AD138" i="7"/>
  <c r="AC138" i="7"/>
  <c r="P138" i="7"/>
  <c r="O138" i="7"/>
  <c r="AD137" i="7"/>
  <c r="AC137" i="7"/>
  <c r="P137" i="7"/>
  <c r="O137" i="7"/>
  <c r="AD136" i="7"/>
  <c r="AD139" i="7" s="1"/>
  <c r="AC136" i="7"/>
  <c r="P136" i="7"/>
  <c r="O136" i="7"/>
  <c r="AH135" i="7"/>
  <c r="AG135" i="7"/>
  <c r="AB135" i="7"/>
  <c r="AA135" i="7"/>
  <c r="Z135" i="7"/>
  <c r="Y135" i="7"/>
  <c r="X135" i="7"/>
  <c r="W135" i="7"/>
  <c r="V135" i="7"/>
  <c r="U135" i="7"/>
  <c r="T135" i="7"/>
  <c r="S135" i="7"/>
  <c r="R135" i="7"/>
  <c r="Q135" i="7"/>
  <c r="N135" i="7"/>
  <c r="M135" i="7"/>
  <c r="L135" i="7"/>
  <c r="K135" i="7"/>
  <c r="J135" i="7"/>
  <c r="I135" i="7"/>
  <c r="H135" i="7"/>
  <c r="G135" i="7"/>
  <c r="AD134" i="7"/>
  <c r="AC134" i="7"/>
  <c r="P134" i="7"/>
  <c r="O134" i="7"/>
  <c r="AD133" i="7"/>
  <c r="AC133" i="7"/>
  <c r="P133" i="7"/>
  <c r="O133" i="7"/>
  <c r="AD132" i="7"/>
  <c r="AC132" i="7"/>
  <c r="P132" i="7"/>
  <c r="P135" i="7" s="1"/>
  <c r="O132" i="7"/>
  <c r="O135" i="7" s="1"/>
  <c r="AD129" i="7"/>
  <c r="AC129" i="7"/>
  <c r="P129" i="7"/>
  <c r="O129" i="7"/>
  <c r="AD128" i="7"/>
  <c r="AD131" i="7" s="1"/>
  <c r="AC128" i="7"/>
  <c r="P128" i="7"/>
  <c r="P131" i="7" s="1"/>
  <c r="O128" i="7"/>
  <c r="O131" i="7" s="1"/>
  <c r="AB127" i="7"/>
  <c r="AA127" i="7"/>
  <c r="Z127" i="7"/>
  <c r="Y127" i="7"/>
  <c r="X127" i="7"/>
  <c r="W127" i="7"/>
  <c r="V127" i="7"/>
  <c r="U127" i="7"/>
  <c r="T127" i="7"/>
  <c r="S127" i="7"/>
  <c r="R127" i="7"/>
  <c r="Q127" i="7"/>
  <c r="N127" i="7"/>
  <c r="M127" i="7"/>
  <c r="L127" i="7"/>
  <c r="K127" i="7"/>
  <c r="J127" i="7"/>
  <c r="I127" i="7"/>
  <c r="H127" i="7"/>
  <c r="G127" i="7"/>
  <c r="AD126" i="7"/>
  <c r="AC126" i="7"/>
  <c r="P126" i="7"/>
  <c r="O126" i="7"/>
  <c r="AD125" i="7"/>
  <c r="AC125" i="7"/>
  <c r="P125" i="7"/>
  <c r="O125" i="7"/>
  <c r="AD124" i="7"/>
  <c r="AD127" i="7" s="1"/>
  <c r="AC124" i="7"/>
  <c r="P124" i="7"/>
  <c r="P127" i="7" s="1"/>
  <c r="O124" i="7"/>
  <c r="O127" i="7" s="1"/>
  <c r="AD122" i="7"/>
  <c r="AC122" i="7"/>
  <c r="P122" i="7"/>
  <c r="O122" i="7"/>
  <c r="AD121" i="7"/>
  <c r="AD123" i="7" s="1"/>
  <c r="AC121" i="7"/>
  <c r="AC123" i="7" s="1"/>
  <c r="P121" i="7"/>
  <c r="P123" i="7" s="1"/>
  <c r="O121" i="7"/>
  <c r="O123" i="7" s="1"/>
  <c r="AH119" i="7"/>
  <c r="AG119" i="7"/>
  <c r="AB119" i="7"/>
  <c r="AA119" i="7"/>
  <c r="Z119" i="7"/>
  <c r="Y119" i="7"/>
  <c r="X119" i="7"/>
  <c r="W119" i="7"/>
  <c r="V119" i="7"/>
  <c r="U119" i="7"/>
  <c r="T119" i="7"/>
  <c r="S119" i="7"/>
  <c r="R119" i="7"/>
  <c r="Q119" i="7"/>
  <c r="N119" i="7"/>
  <c r="M119" i="7"/>
  <c r="L119" i="7"/>
  <c r="K119" i="7"/>
  <c r="J119" i="7"/>
  <c r="I119" i="7"/>
  <c r="H119" i="7"/>
  <c r="G119" i="7"/>
  <c r="AD118" i="7"/>
  <c r="AC118" i="7"/>
  <c r="P118" i="7"/>
  <c r="O118" i="7"/>
  <c r="AD117" i="7"/>
  <c r="AC117" i="7"/>
  <c r="P117" i="7"/>
  <c r="O117" i="7"/>
  <c r="AD116" i="7"/>
  <c r="AC116" i="7"/>
  <c r="P116" i="7"/>
  <c r="O116" i="7"/>
  <c r="AH115" i="7"/>
  <c r="AG115" i="7"/>
  <c r="Z115" i="7"/>
  <c r="Y115" i="7"/>
  <c r="X115" i="7"/>
  <c r="W115" i="7"/>
  <c r="V115" i="7"/>
  <c r="U115" i="7"/>
  <c r="T115" i="7"/>
  <c r="S115" i="7"/>
  <c r="R115" i="7"/>
  <c r="Q115" i="7"/>
  <c r="N115" i="7"/>
  <c r="M115" i="7"/>
  <c r="L115" i="7"/>
  <c r="K115" i="7"/>
  <c r="J115" i="7"/>
  <c r="I115" i="7"/>
  <c r="H115" i="7"/>
  <c r="G115" i="7"/>
  <c r="AD114" i="7"/>
  <c r="AC114" i="7"/>
  <c r="P114" i="7"/>
  <c r="O114" i="7"/>
  <c r="AD113" i="7"/>
  <c r="AC113" i="7"/>
  <c r="P113" i="7"/>
  <c r="O113" i="7"/>
  <c r="AB115" i="7"/>
  <c r="AA112" i="7"/>
  <c r="P112" i="7"/>
  <c r="P115" i="7" s="1"/>
  <c r="O112" i="7"/>
  <c r="O115" i="7" s="1"/>
  <c r="AC131" i="7" l="1"/>
  <c r="AA115" i="7"/>
  <c r="AA752" i="7"/>
  <c r="AC752" i="7" s="1"/>
  <c r="AD119" i="7"/>
  <c r="AC139" i="7"/>
  <c r="AC119" i="7"/>
  <c r="AC127" i="7"/>
  <c r="AF122" i="7"/>
  <c r="AF133" i="7"/>
  <c r="AF134" i="7"/>
  <c r="AF121" i="7"/>
  <c r="AE113" i="7"/>
  <c r="AE114" i="7"/>
  <c r="AE116" i="7"/>
  <c r="O119" i="7"/>
  <c r="AE118" i="7"/>
  <c r="AE125" i="7"/>
  <c r="AG125" i="7" s="1"/>
  <c r="AG753" i="7" s="1"/>
  <c r="AE126" i="7"/>
  <c r="AG126" i="7" s="1"/>
  <c r="AG754" i="7" s="1"/>
  <c r="AE128" i="7"/>
  <c r="AC135" i="7"/>
  <c r="AE136" i="7"/>
  <c r="AE137" i="7"/>
  <c r="AE138" i="7"/>
  <c r="AF113" i="7"/>
  <c r="AF114" i="7"/>
  <c r="AF116" i="7"/>
  <c r="P119" i="7"/>
  <c r="AF118" i="7"/>
  <c r="AF125" i="7"/>
  <c r="AH125" i="7" s="1"/>
  <c r="AH753" i="7" s="1"/>
  <c r="AF126" i="7"/>
  <c r="AH126" i="7" s="1"/>
  <c r="AH754" i="7" s="1"/>
  <c r="AF128" i="7"/>
  <c r="AD135" i="7"/>
  <c r="AF136" i="7"/>
  <c r="P139" i="7"/>
  <c r="AF138" i="7"/>
  <c r="AE121" i="7"/>
  <c r="AE122" i="7"/>
  <c r="AE133" i="7"/>
  <c r="AE134" i="7"/>
  <c r="AE117" i="7"/>
  <c r="AE132" i="7"/>
  <c r="O139" i="7"/>
  <c r="AF129" i="7"/>
  <c r="AF137" i="7"/>
  <c r="AC112" i="7"/>
  <c r="AE124" i="7"/>
  <c r="AE129" i="7"/>
  <c r="AE131" i="7" s="1"/>
  <c r="AF117" i="7"/>
  <c r="AF132" i="7"/>
  <c r="AD112" i="7"/>
  <c r="AF124" i="7"/>
  <c r="AF123" i="7" l="1"/>
  <c r="AA731" i="7"/>
  <c r="AC728" i="7"/>
  <c r="AF131" i="7"/>
  <c r="AE123" i="7"/>
  <c r="AF135" i="7"/>
  <c r="AE119" i="7"/>
  <c r="AF139" i="7"/>
  <c r="AE135" i="7"/>
  <c r="AF119" i="7"/>
  <c r="AE139" i="7"/>
  <c r="AD115" i="7"/>
  <c r="AF112" i="7"/>
  <c r="AF115" i="7" s="1"/>
  <c r="AG124" i="7"/>
  <c r="AE127" i="7"/>
  <c r="AC115" i="7"/>
  <c r="AE112" i="7"/>
  <c r="AE115" i="7" s="1"/>
  <c r="AF127" i="7"/>
  <c r="AH124" i="7"/>
  <c r="AH752" i="7" l="1"/>
  <c r="AG731" i="7"/>
  <c r="AG752" i="7"/>
  <c r="AC731" i="7"/>
  <c r="AE728" i="7"/>
  <c r="AE731" i="7" s="1"/>
  <c r="AH127" i="7"/>
  <c r="AG127" i="7"/>
  <c r="AH99" i="7"/>
  <c r="AG99" i="7"/>
  <c r="AF99" i="7"/>
  <c r="AE99" i="7"/>
  <c r="Z99" i="7"/>
  <c r="Y99" i="7"/>
  <c r="X99" i="7"/>
  <c r="W99" i="7"/>
  <c r="V99" i="7"/>
  <c r="U99" i="7"/>
  <c r="T99" i="7"/>
  <c r="S99" i="7"/>
  <c r="R99" i="7"/>
  <c r="Q99" i="7"/>
  <c r="P99" i="7"/>
  <c r="O99" i="7"/>
  <c r="N99" i="7"/>
  <c r="M99" i="7"/>
  <c r="L99" i="7"/>
  <c r="K99" i="7"/>
  <c r="J99" i="7"/>
  <c r="I99" i="7"/>
  <c r="H99" i="7"/>
  <c r="G99" i="7"/>
  <c r="AD98" i="7"/>
  <c r="AC98" i="7"/>
  <c r="AD97" i="7"/>
  <c r="AC97" i="7"/>
  <c r="AD96" i="7"/>
  <c r="AC96" i="7"/>
  <c r="AH95" i="7"/>
  <c r="AG95" i="7"/>
  <c r="AF95" i="7"/>
  <c r="AE95" i="7"/>
  <c r="Z95" i="7"/>
  <c r="Y95" i="7"/>
  <c r="X95" i="7"/>
  <c r="W95" i="7"/>
  <c r="V95" i="7"/>
  <c r="U95" i="7"/>
  <c r="T95" i="7"/>
  <c r="S95" i="7"/>
  <c r="R95" i="7"/>
  <c r="Q95" i="7"/>
  <c r="P95" i="7"/>
  <c r="O95" i="7"/>
  <c r="N95" i="7"/>
  <c r="M95" i="7"/>
  <c r="L95" i="7"/>
  <c r="K95" i="7"/>
  <c r="J95" i="7"/>
  <c r="I95" i="7"/>
  <c r="H95" i="7"/>
  <c r="G95" i="7"/>
  <c r="AD94" i="7"/>
  <c r="AC94" i="7"/>
  <c r="AD93" i="7"/>
  <c r="AC93" i="7"/>
  <c r="AD92" i="7"/>
  <c r="AC92" i="7"/>
  <c r="AD89" i="7"/>
  <c r="AC89" i="7"/>
  <c r="AD88" i="7"/>
  <c r="AC88" i="7"/>
  <c r="AH87" i="7"/>
  <c r="AG87" i="7"/>
  <c r="AF87" i="7"/>
  <c r="AE87" i="7"/>
  <c r="Z87" i="7"/>
  <c r="Y87" i="7"/>
  <c r="X87" i="7"/>
  <c r="W87" i="7"/>
  <c r="V87" i="7"/>
  <c r="U87" i="7"/>
  <c r="T87" i="7"/>
  <c r="S87" i="7"/>
  <c r="R87" i="7"/>
  <c r="Q87" i="7"/>
  <c r="P87" i="7"/>
  <c r="O87" i="7"/>
  <c r="N87" i="7"/>
  <c r="M87" i="7"/>
  <c r="L87" i="7"/>
  <c r="K87" i="7"/>
  <c r="J87" i="7"/>
  <c r="I87" i="7"/>
  <c r="H87" i="7"/>
  <c r="G87" i="7"/>
  <c r="AD86" i="7"/>
  <c r="AC86" i="7"/>
  <c r="AD85" i="7"/>
  <c r="AC85" i="7"/>
  <c r="AD84" i="7"/>
  <c r="AC84" i="7"/>
  <c r="AD82" i="7"/>
  <c r="AC82" i="7"/>
  <c r="AD81" i="7"/>
  <c r="AC81" i="7"/>
  <c r="AH79" i="7"/>
  <c r="AG79" i="7"/>
  <c r="AF79" i="7"/>
  <c r="AE79" i="7"/>
  <c r="Z79" i="7"/>
  <c r="Y79" i="7"/>
  <c r="X79" i="7"/>
  <c r="W79" i="7"/>
  <c r="V79" i="7"/>
  <c r="U79" i="7"/>
  <c r="T79" i="7"/>
  <c r="S79" i="7"/>
  <c r="R79" i="7"/>
  <c r="Q79" i="7"/>
  <c r="P79" i="7"/>
  <c r="O79" i="7"/>
  <c r="N79" i="7"/>
  <c r="M79" i="7"/>
  <c r="L79" i="7"/>
  <c r="K79" i="7"/>
  <c r="J79" i="7"/>
  <c r="I79" i="7"/>
  <c r="H79" i="7"/>
  <c r="G79" i="7"/>
  <c r="AD78" i="7"/>
  <c r="AC78" i="7"/>
  <c r="AD77" i="7"/>
  <c r="AC77" i="7"/>
  <c r="AD76" i="7"/>
  <c r="AC76" i="7"/>
  <c r="AH75" i="7"/>
  <c r="AG75" i="7"/>
  <c r="AF75" i="7"/>
  <c r="AE75" i="7"/>
  <c r="Z75" i="7"/>
  <c r="Y75" i="7"/>
  <c r="X75" i="7"/>
  <c r="W75" i="7"/>
  <c r="V75" i="7"/>
  <c r="U75" i="7"/>
  <c r="T75" i="7"/>
  <c r="S75" i="7"/>
  <c r="R75" i="7"/>
  <c r="Q75" i="7"/>
  <c r="P75" i="7"/>
  <c r="O75" i="7"/>
  <c r="N75" i="7"/>
  <c r="M75" i="7"/>
  <c r="L75" i="7"/>
  <c r="K75" i="7"/>
  <c r="J75" i="7"/>
  <c r="I75" i="7"/>
  <c r="H75" i="7"/>
  <c r="G75" i="7"/>
  <c r="AD74" i="7"/>
  <c r="AC74" i="7"/>
  <c r="AD73" i="7"/>
  <c r="AC73" i="7"/>
  <c r="AD72" i="7"/>
  <c r="AC72" i="7"/>
  <c r="AD69" i="7"/>
  <c r="AC69" i="7"/>
  <c r="AD68" i="7"/>
  <c r="AC68" i="7"/>
  <c r="AH67" i="7"/>
  <c r="AG67" i="7"/>
  <c r="AF67" i="7"/>
  <c r="AE67" i="7"/>
  <c r="AB67" i="7"/>
  <c r="AA67" i="7"/>
  <c r="Z67" i="7"/>
  <c r="Y67" i="7"/>
  <c r="X67" i="7"/>
  <c r="W67" i="7"/>
  <c r="V67" i="7"/>
  <c r="U67" i="7"/>
  <c r="T67" i="7"/>
  <c r="S67" i="7"/>
  <c r="R67" i="7"/>
  <c r="Q67" i="7"/>
  <c r="P67" i="7"/>
  <c r="O67" i="7"/>
  <c r="N67" i="7"/>
  <c r="M67" i="7"/>
  <c r="L67" i="7"/>
  <c r="K67" i="7"/>
  <c r="J67" i="7"/>
  <c r="I67" i="7"/>
  <c r="H67" i="7"/>
  <c r="G67" i="7"/>
  <c r="AD66" i="7"/>
  <c r="AC66" i="7"/>
  <c r="AD65" i="7"/>
  <c r="AC65" i="7"/>
  <c r="AD64" i="7"/>
  <c r="AC64" i="7"/>
  <c r="AD62" i="7"/>
  <c r="AC62" i="7"/>
  <c r="AD61" i="7"/>
  <c r="AC61" i="7"/>
  <c r="AH59" i="7"/>
  <c r="AG59" i="7"/>
  <c r="AF59" i="7"/>
  <c r="AE59" i="7"/>
  <c r="AB59" i="7"/>
  <c r="AA59" i="7"/>
  <c r="Z59" i="7"/>
  <c r="Y59" i="7"/>
  <c r="X59" i="7"/>
  <c r="W59" i="7"/>
  <c r="V59" i="7"/>
  <c r="U59" i="7"/>
  <c r="T59" i="7"/>
  <c r="S59" i="7"/>
  <c r="R59" i="7"/>
  <c r="Q59" i="7"/>
  <c r="P59" i="7"/>
  <c r="O59" i="7"/>
  <c r="N59" i="7"/>
  <c r="M59" i="7"/>
  <c r="L59" i="7"/>
  <c r="K59" i="7"/>
  <c r="J59" i="7"/>
  <c r="I59" i="7"/>
  <c r="H59" i="7"/>
  <c r="G59" i="7"/>
  <c r="AD58" i="7"/>
  <c r="AC58" i="7"/>
  <c r="AD57" i="7"/>
  <c r="AC57" i="7"/>
  <c r="AD56" i="7"/>
  <c r="AC56" i="7"/>
  <c r="AH55" i="7"/>
  <c r="AG55" i="7"/>
  <c r="AF55" i="7"/>
  <c r="AE55" i="7"/>
  <c r="AB55" i="7"/>
  <c r="AA55" i="7"/>
  <c r="Z55" i="7"/>
  <c r="Y55" i="7"/>
  <c r="X55" i="7"/>
  <c r="W55" i="7"/>
  <c r="V55" i="7"/>
  <c r="U55" i="7"/>
  <c r="T55" i="7"/>
  <c r="S55" i="7"/>
  <c r="R55" i="7"/>
  <c r="Q55" i="7"/>
  <c r="P55" i="7"/>
  <c r="O55" i="7"/>
  <c r="N55" i="7"/>
  <c r="M55" i="7"/>
  <c r="L55" i="7"/>
  <c r="K55" i="7"/>
  <c r="J55" i="7"/>
  <c r="I55" i="7"/>
  <c r="H55" i="7"/>
  <c r="G55" i="7"/>
  <c r="AD54" i="7"/>
  <c r="AC54" i="7"/>
  <c r="AD53" i="7"/>
  <c r="AC53" i="7"/>
  <c r="AD52" i="7"/>
  <c r="AC52" i="7"/>
  <c r="AD49" i="7"/>
  <c r="AC49" i="7"/>
  <c r="AD48" i="7"/>
  <c r="AC48" i="7"/>
  <c r="AH47" i="7"/>
  <c r="AG47" i="7"/>
  <c r="AF47" i="7"/>
  <c r="AE47" i="7"/>
  <c r="AB47" i="7"/>
  <c r="AA47" i="7"/>
  <c r="Z47" i="7"/>
  <c r="Y47" i="7"/>
  <c r="X47" i="7"/>
  <c r="W47" i="7"/>
  <c r="V47" i="7"/>
  <c r="U47" i="7"/>
  <c r="T47" i="7"/>
  <c r="S47" i="7"/>
  <c r="R47" i="7"/>
  <c r="Q47" i="7"/>
  <c r="P47" i="7"/>
  <c r="O47" i="7"/>
  <c r="N47" i="7"/>
  <c r="M47" i="7"/>
  <c r="L47" i="7"/>
  <c r="K47" i="7"/>
  <c r="J47" i="7"/>
  <c r="I47" i="7"/>
  <c r="H47" i="7"/>
  <c r="G47" i="7"/>
  <c r="AD46" i="7"/>
  <c r="AC46" i="7"/>
  <c r="AD45" i="7"/>
  <c r="AC45" i="7"/>
  <c r="AD44" i="7"/>
  <c r="AC44" i="7"/>
  <c r="AD42" i="7"/>
  <c r="AC42" i="7"/>
  <c r="AD41" i="7"/>
  <c r="AC41" i="7"/>
  <c r="AH39" i="7"/>
  <c r="AG39" i="7"/>
  <c r="AF39" i="7"/>
  <c r="AE39" i="7"/>
  <c r="AB39" i="7"/>
  <c r="AA39" i="7"/>
  <c r="Z39" i="7"/>
  <c r="Y39" i="7"/>
  <c r="X39" i="7"/>
  <c r="W39" i="7"/>
  <c r="V39" i="7"/>
  <c r="U39" i="7"/>
  <c r="T39" i="7"/>
  <c r="S39" i="7"/>
  <c r="R39" i="7"/>
  <c r="Q39" i="7"/>
  <c r="P39" i="7"/>
  <c r="O39" i="7"/>
  <c r="N39" i="7"/>
  <c r="M39" i="7"/>
  <c r="L39" i="7"/>
  <c r="K39" i="7"/>
  <c r="J39" i="7"/>
  <c r="I39" i="7"/>
  <c r="H39" i="7"/>
  <c r="G39" i="7"/>
  <c r="AD38" i="7"/>
  <c r="AC38" i="7"/>
  <c r="AD37" i="7"/>
  <c r="AC37" i="7"/>
  <c r="AD36" i="7"/>
  <c r="AC36" i="7"/>
  <c r="AH35" i="7"/>
  <c r="AG35" i="7"/>
  <c r="AB35" i="7"/>
  <c r="AA35" i="7"/>
  <c r="Z35" i="7"/>
  <c r="Y35" i="7"/>
  <c r="X35" i="7"/>
  <c r="W35" i="7"/>
  <c r="V35" i="7"/>
  <c r="U35" i="7"/>
  <c r="T35" i="7"/>
  <c r="S35" i="7"/>
  <c r="R35" i="7"/>
  <c r="Q35" i="7"/>
  <c r="N35" i="7"/>
  <c r="M35" i="7"/>
  <c r="L35" i="7"/>
  <c r="K35" i="7"/>
  <c r="J35" i="7"/>
  <c r="I35" i="7"/>
  <c r="H35" i="7"/>
  <c r="G35" i="7"/>
  <c r="AD34" i="7"/>
  <c r="AC34" i="7"/>
  <c r="P34" i="7"/>
  <c r="O34" i="7"/>
  <c r="AD33" i="7"/>
  <c r="AC33" i="7"/>
  <c r="P33" i="7"/>
  <c r="O33" i="7"/>
  <c r="AD32" i="7"/>
  <c r="AC32" i="7"/>
  <c r="AC35" i="7" s="1"/>
  <c r="P32" i="7"/>
  <c r="P35" i="7" s="1"/>
  <c r="O32" i="7"/>
  <c r="AD29" i="7"/>
  <c r="AC29" i="7"/>
  <c r="P29" i="7"/>
  <c r="O29" i="7"/>
  <c r="AD28" i="7"/>
  <c r="AD31" i="7" s="1"/>
  <c r="AC28" i="7"/>
  <c r="AC31" i="7" s="1"/>
  <c r="P28" i="7"/>
  <c r="P31" i="7" s="1"/>
  <c r="O28" i="7"/>
  <c r="O31" i="7" s="1"/>
  <c r="AH27" i="7"/>
  <c r="AG27" i="7"/>
  <c r="AF27" i="7"/>
  <c r="AE27" i="7"/>
  <c r="AB27" i="7"/>
  <c r="AA27" i="7"/>
  <c r="Z27" i="7"/>
  <c r="Y27" i="7"/>
  <c r="X27" i="7"/>
  <c r="W27" i="7"/>
  <c r="V27" i="7"/>
  <c r="U27" i="7"/>
  <c r="T27" i="7"/>
  <c r="S27" i="7"/>
  <c r="R27" i="7"/>
  <c r="Q27" i="7"/>
  <c r="P27" i="7"/>
  <c r="O27" i="7"/>
  <c r="N27" i="7"/>
  <c r="M27" i="7"/>
  <c r="L27" i="7"/>
  <c r="K27" i="7"/>
  <c r="J27" i="7"/>
  <c r="I27" i="7"/>
  <c r="H27" i="7"/>
  <c r="G27" i="7"/>
  <c r="AD26" i="7"/>
  <c r="AC26" i="7"/>
  <c r="AD25" i="7"/>
  <c r="AC25" i="7"/>
  <c r="AD24" i="7"/>
  <c r="AC24" i="7"/>
  <c r="AD22" i="7"/>
  <c r="AC22" i="7"/>
  <c r="AD21" i="7"/>
  <c r="AC21" i="7"/>
  <c r="AH19" i="7"/>
  <c r="AG19" i="7"/>
  <c r="AF19" i="7"/>
  <c r="AE19" i="7"/>
  <c r="AB19" i="7"/>
  <c r="AA19" i="7"/>
  <c r="Z19" i="7"/>
  <c r="Y19" i="7"/>
  <c r="X19" i="7"/>
  <c r="W19" i="7"/>
  <c r="V19" i="7"/>
  <c r="U19" i="7"/>
  <c r="T19" i="7"/>
  <c r="S19" i="7"/>
  <c r="R19" i="7"/>
  <c r="Q19" i="7"/>
  <c r="P19" i="7"/>
  <c r="O19" i="7"/>
  <c r="N19" i="7"/>
  <c r="M19" i="7"/>
  <c r="L19" i="7"/>
  <c r="K19" i="7"/>
  <c r="J19" i="7"/>
  <c r="I19" i="7"/>
  <c r="H19" i="7"/>
  <c r="G19" i="7"/>
  <c r="AD18" i="7"/>
  <c r="AC18" i="7"/>
  <c r="AD17" i="7"/>
  <c r="AC17" i="7"/>
  <c r="AD16" i="7"/>
  <c r="AC16" i="7"/>
  <c r="AH15" i="7"/>
  <c r="AG15" i="7"/>
  <c r="AF15" i="7"/>
  <c r="AE15" i="7"/>
  <c r="AB15" i="7"/>
  <c r="AA15" i="7"/>
  <c r="Z15" i="7"/>
  <c r="Y15" i="7"/>
  <c r="X15" i="7"/>
  <c r="W15" i="7"/>
  <c r="V15" i="7"/>
  <c r="U15" i="7"/>
  <c r="T15" i="7"/>
  <c r="S15" i="7"/>
  <c r="R15" i="7"/>
  <c r="Q15" i="7"/>
  <c r="P15" i="7"/>
  <c r="O15" i="7"/>
  <c r="N15" i="7"/>
  <c r="M15" i="7"/>
  <c r="L15" i="7"/>
  <c r="K15" i="7"/>
  <c r="J15" i="7"/>
  <c r="I15" i="7"/>
  <c r="H15" i="7"/>
  <c r="G15" i="7"/>
  <c r="AD14" i="7"/>
  <c r="AC14" i="7"/>
  <c r="AD13" i="7"/>
  <c r="AC13" i="7"/>
  <c r="AD12" i="7"/>
  <c r="AC12" i="7"/>
  <c r="AC91" i="7" l="1"/>
  <c r="AD91" i="7"/>
  <c r="AC43" i="7"/>
  <c r="AC51" i="7"/>
  <c r="AC63" i="7"/>
  <c r="AC71" i="7"/>
  <c r="AD43" i="7"/>
  <c r="AD51" i="7"/>
  <c r="AD63" i="7"/>
  <c r="AD71" i="7"/>
  <c r="AC83" i="7"/>
  <c r="AD83" i="7"/>
  <c r="AC23" i="7"/>
  <c r="AD23" i="7"/>
  <c r="AB751" i="7"/>
  <c r="AE32" i="7"/>
  <c r="AE34" i="7"/>
  <c r="AC75" i="7"/>
  <c r="AC99" i="7"/>
  <c r="AF33" i="7"/>
  <c r="AF34" i="7"/>
  <c r="AD79" i="7"/>
  <c r="AD87" i="7"/>
  <c r="AD95" i="7"/>
  <c r="O35" i="7"/>
  <c r="AC15" i="7"/>
  <c r="AC19" i="7"/>
  <c r="AC27" i="7"/>
  <c r="AE29" i="7"/>
  <c r="AC39" i="7"/>
  <c r="AC47" i="7"/>
  <c r="AC55" i="7"/>
  <c r="AC59" i="7"/>
  <c r="AC67" i="7"/>
  <c r="AC79" i="7"/>
  <c r="AC87" i="7"/>
  <c r="AC95" i="7"/>
  <c r="AD15" i="7"/>
  <c r="AD19" i="7"/>
  <c r="AD27" i="7"/>
  <c r="AF28" i="7"/>
  <c r="AD35" i="7"/>
  <c r="AD39" i="7"/>
  <c r="AD47" i="7"/>
  <c r="AD55" i="7"/>
  <c r="AD59" i="7"/>
  <c r="AD67" i="7"/>
  <c r="AD75" i="7"/>
  <c r="AD99" i="7"/>
  <c r="AF29" i="7"/>
  <c r="AF32" i="7"/>
  <c r="AE28" i="7"/>
  <c r="AE33" i="7"/>
  <c r="AF31" i="7" l="1"/>
  <c r="AE31" i="7"/>
  <c r="AE35" i="7"/>
  <c r="AF35" i="7"/>
  <c r="P754" i="7"/>
  <c r="O753" i="7"/>
  <c r="AA755" i="7"/>
  <c r="Z755" i="7"/>
  <c r="Y755" i="7"/>
  <c r="W755" i="7"/>
  <c r="V755" i="7"/>
  <c r="U755" i="7"/>
  <c r="S755" i="7"/>
  <c r="K755" i="7"/>
  <c r="P752" i="7" l="1"/>
  <c r="L755" i="7"/>
  <c r="J755" i="7"/>
  <c r="N755" i="7"/>
  <c r="G755" i="7"/>
  <c r="AD754" i="7"/>
  <c r="AF754" i="7" s="1"/>
  <c r="I755" i="7"/>
  <c r="O754" i="7"/>
  <c r="M755" i="7"/>
  <c r="O752" i="7"/>
  <c r="AE752" i="7" s="1"/>
  <c r="X755" i="7"/>
  <c r="AB755" i="7"/>
  <c r="H755" i="7"/>
  <c r="P753" i="7"/>
  <c r="Q755" i="7"/>
  <c r="AC753" i="7"/>
  <c r="AE753" i="7" s="1"/>
  <c r="AC754" i="7"/>
  <c r="P755" i="7" l="1"/>
  <c r="AE754" i="7"/>
  <c r="AD753" i="7"/>
  <c r="R755" i="7"/>
  <c r="AC755" i="7"/>
  <c r="O755" i="7"/>
  <c r="P751" i="7" l="1"/>
  <c r="AF748" i="7"/>
  <c r="AF751" i="7" s="1"/>
  <c r="AF753" i="7"/>
  <c r="AE755" i="7"/>
  <c r="AG755" i="7"/>
  <c r="AH755" i="7" l="1"/>
  <c r="R751" i="7" l="1"/>
  <c r="AH751" i="7" l="1"/>
  <c r="AD751" i="7" l="1"/>
  <c r="T731" i="7"/>
  <c r="AD728" i="7"/>
  <c r="AD731" i="7" s="1"/>
  <c r="T752" i="7"/>
  <c r="T755" i="7" s="1"/>
  <c r="AD752" i="7" l="1"/>
  <c r="AF728" i="7"/>
  <c r="AF731" i="7" s="1"/>
  <c r="AF752" i="7" l="1"/>
  <c r="AF755" i="7" s="1"/>
  <c r="AD755" i="7"/>
</calcChain>
</file>

<file path=xl/comments1.xml><?xml version="1.0" encoding="utf-8"?>
<comments xmlns="http://schemas.openxmlformats.org/spreadsheetml/2006/main">
  <authors>
    <author>choumin003</author>
    <author>大西＿裕斗</author>
    <author>田中＿美佐保（社会参加グループ）</author>
  </authors>
  <commentList>
    <comment ref="J348" authorId="0" shapeId="0">
      <text>
        <r>
          <rPr>
            <b/>
            <sz val="9"/>
            <color indexed="81"/>
            <rFont val="ＭＳ Ｐゴシック"/>
            <family val="3"/>
            <charset val="128"/>
          </rPr>
          <t>あすなろ
備蓄食料</t>
        </r>
      </text>
    </comment>
    <comment ref="AK392" authorId="1" shapeId="0">
      <text>
        <r>
          <rPr>
            <b/>
            <sz val="9"/>
            <color indexed="81"/>
            <rFont val="MS P ゴシック"/>
            <family val="3"/>
            <charset val="128"/>
          </rPr>
          <t>調達方針が作成されていないため、空欄になっています。</t>
        </r>
      </text>
    </comment>
    <comment ref="AK404" authorId="1" shapeId="0">
      <text>
        <r>
          <rPr>
            <b/>
            <sz val="9"/>
            <color indexed="81"/>
            <rFont val="MS P ゴシック"/>
            <family val="3"/>
            <charset val="128"/>
          </rPr>
          <t>調達方針が作成されていないため、空欄となっています。</t>
        </r>
      </text>
    </comment>
    <comment ref="AK424" authorId="1" shapeId="0">
      <text>
        <r>
          <rPr>
            <b/>
            <sz val="9"/>
            <color indexed="81"/>
            <rFont val="MS P ゴシック"/>
            <family val="3"/>
            <charset val="128"/>
          </rPr>
          <t>平成30年度に調達方針がなかったため、空欄にしたとのことです。</t>
        </r>
      </text>
    </comment>
    <comment ref="AI660" authorId="2" shapeId="0">
      <text>
        <r>
          <rPr>
            <sz val="11"/>
            <color indexed="81"/>
            <rFont val="MS P ゴシック"/>
            <family val="3"/>
            <charset val="128"/>
          </rPr>
          <t>担当部署の記載をお願いします</t>
        </r>
      </text>
    </comment>
  </commentList>
</comments>
</file>

<file path=xl/sharedStrings.xml><?xml version="1.0" encoding="utf-8"?>
<sst xmlns="http://schemas.openxmlformats.org/spreadsheetml/2006/main" count="2041" uniqueCount="945">
  <si>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</si>
  <si>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</si>
  <si>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</si>
  <si>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</si>
  <si>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【都道府県名】</t>
    <rPh sb="1" eb="5">
      <t>トドウフケン</t>
    </rPh>
    <rPh sb="5" eb="6">
      <t>メイ</t>
    </rPh>
    <phoneticPr fontId="1"/>
  </si>
  <si>
    <t>a</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</si>
  <si>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</si>
  <si>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</si>
  <si>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</si>
  <si>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件数</t>
    <rPh sb="0" eb="2">
      <t>ケンスウ</t>
    </rPh>
    <phoneticPr fontId="1"/>
  </si>
  <si>
    <t>物品計</t>
    <rPh sb="0" eb="2">
      <t>ブッピン</t>
    </rPh>
    <rPh sb="2" eb="3">
      <t>ケイ</t>
    </rPh>
    <phoneticPr fontId="1"/>
  </si>
  <si>
    <t>金額（円）</t>
    <rPh sb="0" eb="2">
      <t>キンガク</t>
    </rPh>
    <rPh sb="3" eb="4">
      <t>エン</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</si>
  <si>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</si>
  <si>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</si>
  <si>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</si>
  <si>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</si>
  <si>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市町村合計</t>
    <rPh sb="0" eb="3">
      <t>シチョウソン</t>
    </rPh>
    <rPh sb="3" eb="5">
      <t>ゴウケイ</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</si>
  <si>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</si>
  <si>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</si>
  <si>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</si>
  <si>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</si>
  <si>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</si>
  <si>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※市町村、地方独立行政法人の記入欄については必要に応じて行を追加してください。</t>
    <rPh sb="1" eb="4">
      <t>シチョウソン</t>
    </rPh>
    <rPh sb="5" eb="7">
      <t>チホウ</t>
    </rPh>
    <rPh sb="7" eb="9">
      <t>ドクリツ</t>
    </rPh>
    <rPh sb="9" eb="11">
      <t>ギョウセイ</t>
    </rPh>
    <rPh sb="11" eb="13">
      <t>ホウジン</t>
    </rPh>
    <rPh sb="14" eb="17">
      <t>キニュウラン</t>
    </rPh>
    <rPh sb="22" eb="24">
      <t>ヒツヨウ</t>
    </rPh>
    <rPh sb="25" eb="26">
      <t>オウ</t>
    </rPh>
    <rPh sb="28" eb="29">
      <t>ギョウ</t>
    </rPh>
    <rPh sb="30" eb="32">
      <t>ツイカ</t>
    </rPh>
    <phoneticPr fontId="1"/>
  </si>
  <si>
    <t>⑥
その他の役務</t>
    <rPh sb="4" eb="5">
      <t>タ</t>
    </rPh>
    <rPh sb="6" eb="8">
      <t>エキム</t>
    </rPh>
    <phoneticPr fontId="1"/>
  </si>
  <si>
    <t>④
その他の
物品</t>
    <rPh sb="4" eb="5">
      <t>タ</t>
    </rPh>
    <rPh sb="7" eb="9">
      <t>ブッピン</t>
    </rPh>
    <phoneticPr fontId="1"/>
  </si>
  <si>
    <t>※物品・役務の品目分類例、調達先の分類についは、分類例を参照してください。</t>
    <phoneticPr fontId="1"/>
  </si>
  <si>
    <t>障害者就労施設等からの物品等の調達実績の報告様式</t>
    <rPh sb="0" eb="3">
      <t>ショウガイシャ</t>
    </rPh>
    <rPh sb="3" eb="5">
      <t>シュウロウ</t>
    </rPh>
    <rPh sb="5" eb="7">
      <t>シセツ</t>
    </rPh>
    <rPh sb="7" eb="8">
      <t>トウ</t>
    </rPh>
    <rPh sb="11" eb="13">
      <t>ブッピン</t>
    </rPh>
    <rPh sb="13" eb="14">
      <t>トウ</t>
    </rPh>
    <rPh sb="15" eb="17">
      <t>チョウタツ</t>
    </rPh>
    <rPh sb="17" eb="19">
      <t>ジッセキ</t>
    </rPh>
    <rPh sb="20" eb="22">
      <t>ホウコク</t>
    </rPh>
    <rPh sb="22" eb="24">
      <t>ヨウシキ</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</si>
  <si>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</si>
  <si>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</si>
  <si>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</si>
  <si>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</si>
  <si>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</si>
  <si>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</si>
  <si>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</si>
  <si>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</si>
  <si>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</si>
  <si>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</si>
  <si>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</si>
  <si>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</si>
  <si>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</si>
  <si>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</si>
  <si>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</si>
  <si>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</si>
  <si>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</si>
  <si>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</si>
  <si>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</si>
  <si>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</si>
  <si>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</si>
  <si>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</si>
  <si>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</si>
  <si>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</si>
  <si>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</si>
  <si>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</si>
  <si>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</si>
  <si>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</si>
  <si>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</si>
  <si>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</si>
  <si>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</si>
  <si>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</si>
  <si>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</si>
  <si>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</si>
  <si>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</si>
  <si>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</si>
  <si>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</si>
  <si>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</si>
  <si>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</si>
  <si>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</si>
  <si>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</si>
  <si>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共同受注窓口</t>
    <rPh sb="0" eb="2">
      <t>キョウドウ</t>
    </rPh>
    <rPh sb="2" eb="4">
      <t>ジュチュウ</t>
    </rPh>
    <rPh sb="4" eb="6">
      <t>マドグチ</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</si>
  <si>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</si>
  <si>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</si>
  <si>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</si>
  <si>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</si>
  <si>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</si>
  <si>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</si>
  <si>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</si>
  <si>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</si>
  <si>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</si>
  <si>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</si>
  <si>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都道府県名、市町村名
及び
地方独立行政法人等</t>
    <rPh sb="0" eb="2">
      <t>トドウ</t>
    </rPh>
    <rPh sb="2" eb="4">
      <t>フケン</t>
    </rPh>
    <rPh sb="4" eb="5">
      <t>メイ</t>
    </rPh>
    <rPh sb="6" eb="10">
      <t>シチョウソンメイ</t>
    </rPh>
    <rPh sb="11" eb="12">
      <t>オヨ</t>
    </rPh>
    <rPh sb="14" eb="16">
      <t>チホウ</t>
    </rPh>
    <rPh sb="16" eb="18">
      <t>ドクリツ</t>
    </rPh>
    <rPh sb="18" eb="20">
      <t>ギョウセイ</t>
    </rPh>
    <rPh sb="20" eb="22">
      <t>ホウジン</t>
    </rPh>
    <rPh sb="22" eb="23">
      <t>トウ</t>
    </rPh>
    <phoneticPr fontId="1"/>
  </si>
  <si>
    <t>昨年度調達方針と達成状況、今年度の策定方針について</t>
    <phoneticPr fontId="1"/>
  </si>
  <si>
    <t>目標達成状況</t>
  </si>
  <si>
    <t>達成の有無に関する理由</t>
    <phoneticPr fontId="1"/>
  </si>
  <si>
    <t>※目標達成状況では、○（達成）、△（一部達成）、×（未達成）で選択してください。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phoneticPr fontId="1"/>
  </si>
  <si>
    <t>※目標の有無に関する理由では、達成の理由や未達成の理由など、それぞれの状況に合わせてご記入ください。</t>
    <rPh sb="1" eb="3">
      <t>モクヒョウ</t>
    </rPh>
    <rPh sb="4" eb="6">
      <t>ウム</t>
    </rPh>
    <rPh sb="7" eb="8">
      <t>カン</t>
    </rPh>
    <rPh sb="10" eb="12">
      <t>リユウ</t>
    </rPh>
    <rPh sb="15" eb="17">
      <t>タッセイ</t>
    </rPh>
    <rPh sb="18" eb="20">
      <t>リユウ</t>
    </rPh>
    <rPh sb="21" eb="24">
      <t>ミタッセイ</t>
    </rPh>
    <rPh sb="25" eb="27">
      <t>リユウ</t>
    </rPh>
    <rPh sb="35" eb="37">
      <t>ジョウキョウ</t>
    </rPh>
    <rPh sb="38" eb="39">
      <t>ア</t>
    </rPh>
    <rPh sb="43" eb="45">
      <t>キニュウ</t>
    </rPh>
    <phoneticPr fontId="1"/>
  </si>
  <si>
    <t>各都道府県・各市町村の優先調達の相談窓口の担当係名</t>
    <rPh sb="0" eb="1">
      <t>カク</t>
    </rPh>
    <rPh sb="1" eb="5">
      <t>トドウフケン</t>
    </rPh>
    <rPh sb="6" eb="7">
      <t>カク</t>
    </rPh>
    <rPh sb="7" eb="10">
      <t>シチョウソン</t>
    </rPh>
    <rPh sb="11" eb="13">
      <t>ユウセン</t>
    </rPh>
    <rPh sb="13" eb="15">
      <t>チョウタツ</t>
    </rPh>
    <rPh sb="16" eb="18">
      <t>ソウダン</t>
    </rPh>
    <rPh sb="18" eb="20">
      <t>マドグチ</t>
    </rPh>
    <rPh sb="21" eb="23">
      <t>タントウ</t>
    </rPh>
    <rPh sb="23" eb="24">
      <t>カカリ</t>
    </rPh>
    <rPh sb="24" eb="25">
      <t>メイ</t>
    </rPh>
    <phoneticPr fontId="1"/>
  </si>
  <si>
    <t>各都道府県・各市町村の優先調達の相談窓口の連絡先（電話番号）</t>
    <rPh sb="0" eb="1">
      <t>カク</t>
    </rPh>
    <rPh sb="1" eb="5">
      <t>トドウフケン</t>
    </rPh>
    <rPh sb="6" eb="7">
      <t>カク</t>
    </rPh>
    <rPh sb="7" eb="10">
      <t>シチョウソン</t>
    </rPh>
    <rPh sb="11" eb="13">
      <t>ユウセン</t>
    </rPh>
    <rPh sb="13" eb="15">
      <t>チョウタツ</t>
    </rPh>
    <rPh sb="16" eb="18">
      <t>ソウダン</t>
    </rPh>
    <rPh sb="18" eb="20">
      <t>マドグチ</t>
    </rPh>
    <rPh sb="21" eb="23">
      <t>レンラク</t>
    </rPh>
    <rPh sb="23" eb="24">
      <t>サキ</t>
    </rPh>
    <rPh sb="25" eb="27">
      <t>デンワ</t>
    </rPh>
    <rPh sb="27" eb="29">
      <t>バンゴウ</t>
    </rPh>
    <phoneticPr fontId="1"/>
  </si>
  <si>
    <t>平成30年度の目標内容
①物品及び役務の種別毎に前年度の実績額を上回る
②前年度の実績を上回る
③その他</t>
    <rPh sb="0" eb="2">
      <t>ヘイセイ</t>
    </rPh>
    <rPh sb="4" eb="6">
      <t>ネンド</t>
    </rPh>
    <phoneticPr fontId="1"/>
  </si>
  <si>
    <t>今後の改善策
※△（一部達成）、未達成（×）の場合のみ記入</t>
    <rPh sb="0" eb="2">
      <t>コンゴ</t>
    </rPh>
    <phoneticPr fontId="1"/>
  </si>
  <si>
    <t>③その他の内容</t>
    <phoneticPr fontId="1"/>
  </si>
  <si>
    <t>①物品及び役務の種別毎に前年度の実績額を上回る
②前年度の実績を上回る
③その他</t>
    <phoneticPr fontId="1"/>
  </si>
  <si>
    <t>※△（一部達成）、×（未達成）については今後の改善策を記入してください。</t>
    <rPh sb="3" eb="5">
      <t>イチブ</t>
    </rPh>
    <rPh sb="5" eb="7">
      <t>タッセイ</t>
    </rPh>
    <rPh sb="11" eb="14">
      <t>ミタッセイ</t>
    </rPh>
    <rPh sb="20" eb="22">
      <t>コンゴ</t>
    </rPh>
    <rPh sb="23" eb="26">
      <t>カイゼンサク</t>
    </rPh>
    <rPh sb="27" eb="29">
      <t>キニュウ</t>
    </rPh>
    <phoneticPr fontId="1"/>
  </si>
  <si>
    <t>※目標達成に向けて新たに実施した取組内容については、当該年度中に新たに実施したものをご記入ください。なお、特段取組がない場合はご記入不要です。</t>
    <rPh sb="26" eb="28">
      <t>トウガイ</t>
    </rPh>
    <rPh sb="28" eb="30">
      <t>ネンド</t>
    </rPh>
    <rPh sb="30" eb="31">
      <t>チュウ</t>
    </rPh>
    <rPh sb="32" eb="33">
      <t>アラ</t>
    </rPh>
    <rPh sb="35" eb="37">
      <t>ジッシ</t>
    </rPh>
    <rPh sb="43" eb="45">
      <t>キニュウ</t>
    </rPh>
    <rPh sb="53" eb="55">
      <t>トクダン</t>
    </rPh>
    <rPh sb="55" eb="57">
      <t>トリクミ</t>
    </rPh>
    <rPh sb="60" eb="62">
      <t>バアイ</t>
    </rPh>
    <rPh sb="64" eb="66">
      <t>キニュウ</t>
    </rPh>
    <rPh sb="66" eb="68">
      <t>フヨウ</t>
    </rPh>
    <phoneticPr fontId="1"/>
  </si>
  <si>
    <t>※昨年度の目標内容については、①、②、③を選択。③を選択した場合は右欄にご記入ください。</t>
    <rPh sb="1" eb="4">
      <t>サクネンド</t>
    </rPh>
    <rPh sb="5" eb="7">
      <t>モクヒョウ</t>
    </rPh>
    <rPh sb="7" eb="9">
      <t>ナイヨウ</t>
    </rPh>
    <rPh sb="21" eb="23">
      <t>センタク</t>
    </rPh>
    <rPh sb="26" eb="28">
      <t>センタク</t>
    </rPh>
    <rPh sb="30" eb="32">
      <t>バアイ</t>
    </rPh>
    <rPh sb="33" eb="34">
      <t>ミギ</t>
    </rPh>
    <rPh sb="34" eb="35">
      <t>ラン</t>
    </rPh>
    <rPh sb="37" eb="39">
      <t>キニュウ</t>
    </rPh>
    <phoneticPr fontId="1"/>
  </si>
  <si>
    <t>目標達成に向けて当該年度中に
新たに実施した取組内容</t>
    <rPh sb="0" eb="2">
      <t>モクヒョウ</t>
    </rPh>
    <rPh sb="2" eb="4">
      <t>タッセイ</t>
    </rPh>
    <rPh sb="5" eb="6">
      <t>ム</t>
    </rPh>
    <rPh sb="8" eb="10">
      <t>トウガイ</t>
    </rPh>
    <rPh sb="10" eb="12">
      <t>ネンド</t>
    </rPh>
    <rPh sb="12" eb="13">
      <t>チュウ</t>
    </rPh>
    <rPh sb="15" eb="16">
      <t>アラ</t>
    </rPh>
    <rPh sb="18" eb="20">
      <t>ジッシ</t>
    </rPh>
    <rPh sb="22" eb="24">
      <t>トリクミ</t>
    </rPh>
    <rPh sb="24" eb="26">
      <t>ナイヨウ</t>
    </rPh>
    <phoneticPr fontId="1"/>
  </si>
  <si>
    <t>ｃ</t>
  </si>
  <si>
    <t>b</t>
  </si>
  <si>
    <t>夕張市</t>
    <rPh sb="0" eb="3">
      <t>ユウバリシ</t>
    </rPh>
    <phoneticPr fontId="1"/>
  </si>
  <si>
    <t>生活福祉係</t>
    <rPh sb="0" eb="2">
      <t>セイカツ</t>
    </rPh>
    <rPh sb="2" eb="4">
      <t>フクシ</t>
    </rPh>
    <rPh sb="4" eb="5">
      <t>カカリ</t>
    </rPh>
    <phoneticPr fontId="1"/>
  </si>
  <si>
    <t>0123-52-1059</t>
    <phoneticPr fontId="1"/>
  </si>
  <si>
    <t>②</t>
  </si>
  <si>
    <t>△</t>
  </si>
  <si>
    <t>金額では前年度実績を上回ったが、件数は横ばいであった</t>
    <rPh sb="0" eb="2">
      <t>キンガク</t>
    </rPh>
    <rPh sb="4" eb="7">
      <t>ゼンネンド</t>
    </rPh>
    <rPh sb="7" eb="9">
      <t>ジッセキ</t>
    </rPh>
    <rPh sb="10" eb="12">
      <t>ウワマワ</t>
    </rPh>
    <rPh sb="16" eb="18">
      <t>ケンスウ</t>
    </rPh>
    <rPh sb="19" eb="20">
      <t>ヨコ</t>
    </rPh>
    <phoneticPr fontId="1"/>
  </si>
  <si>
    <t>できる限り幅広い分野からの調達に努める</t>
    <rPh sb="3" eb="4">
      <t>カギ</t>
    </rPh>
    <rPh sb="5" eb="7">
      <t>ハバヒロ</t>
    </rPh>
    <rPh sb="8" eb="10">
      <t>ブンヤ</t>
    </rPh>
    <rPh sb="13" eb="15">
      <t>チョウタツ</t>
    </rPh>
    <rPh sb="16" eb="17">
      <t>ツト</t>
    </rPh>
    <phoneticPr fontId="1"/>
  </si>
  <si>
    <t>岩見沢市</t>
    <rPh sb="0" eb="4">
      <t>イワミザワシ</t>
    </rPh>
    <phoneticPr fontId="1"/>
  </si>
  <si>
    <t>a</t>
    <phoneticPr fontId="1"/>
  </si>
  <si>
    <t>健康福祉部
福祉課
障がい者福祉グループ</t>
    <rPh sb="0" eb="2">
      <t>ケンコウ</t>
    </rPh>
    <rPh sb="2" eb="4">
      <t>フクシ</t>
    </rPh>
    <rPh sb="4" eb="5">
      <t>ブ</t>
    </rPh>
    <rPh sb="6" eb="9">
      <t>フクシカ</t>
    </rPh>
    <rPh sb="10" eb="11">
      <t>ショウ</t>
    </rPh>
    <rPh sb="13" eb="14">
      <t>シャ</t>
    </rPh>
    <rPh sb="14" eb="16">
      <t>フクシ</t>
    </rPh>
    <phoneticPr fontId="1"/>
  </si>
  <si>
    <t>0126-23-4111</t>
    <phoneticPr fontId="1"/>
  </si>
  <si>
    <t>①</t>
  </si>
  <si>
    <t>○</t>
  </si>
  <si>
    <t>市内就労支援施設が取り扱う物品を整理し、庁内関係部署に周知を行った。</t>
    <rPh sb="0" eb="2">
      <t>シナイ</t>
    </rPh>
    <rPh sb="2" eb="4">
      <t>シュウロウ</t>
    </rPh>
    <rPh sb="4" eb="6">
      <t>シエン</t>
    </rPh>
    <rPh sb="6" eb="8">
      <t>シセツ</t>
    </rPh>
    <rPh sb="9" eb="10">
      <t>ト</t>
    </rPh>
    <rPh sb="11" eb="12">
      <t>アツカ</t>
    </rPh>
    <rPh sb="13" eb="15">
      <t>ブッピン</t>
    </rPh>
    <rPh sb="16" eb="18">
      <t>セイリ</t>
    </rPh>
    <rPh sb="20" eb="22">
      <t>チョウナイ</t>
    </rPh>
    <rPh sb="22" eb="24">
      <t>カンケイ</t>
    </rPh>
    <rPh sb="24" eb="26">
      <t>ブショ</t>
    </rPh>
    <rPh sb="27" eb="29">
      <t>シュウチ</t>
    </rPh>
    <rPh sb="30" eb="31">
      <t>オコナ</t>
    </rPh>
    <phoneticPr fontId="1"/>
  </si>
  <si>
    <t>美唄市</t>
    <rPh sb="0" eb="3">
      <t>ビバイシ</t>
    </rPh>
    <phoneticPr fontId="1"/>
  </si>
  <si>
    <t>地域福祉課</t>
    <rPh sb="0" eb="5">
      <t>チイキフクシカ</t>
    </rPh>
    <phoneticPr fontId="1"/>
  </si>
  <si>
    <t>0126-62-3148</t>
    <phoneticPr fontId="1"/>
  </si>
  <si>
    <t>芦別市</t>
    <rPh sb="0" eb="3">
      <t>アシベツシ</t>
    </rPh>
    <phoneticPr fontId="1"/>
  </si>
  <si>
    <t>市民福祉部福祉係</t>
    <phoneticPr fontId="1"/>
  </si>
  <si>
    <t>0124-22-2111
内線184</t>
    <phoneticPr fontId="1"/>
  </si>
  <si>
    <t>社会福祉法人と授産事業確保等に関する覚書を交わしており、随意契約を行っているため</t>
    <rPh sb="0" eb="2">
      <t>シャカイ</t>
    </rPh>
    <rPh sb="2" eb="4">
      <t>フクシ</t>
    </rPh>
    <rPh sb="4" eb="6">
      <t>ホウジン</t>
    </rPh>
    <rPh sb="7" eb="9">
      <t>ジュサン</t>
    </rPh>
    <rPh sb="9" eb="11">
      <t>ジギョウ</t>
    </rPh>
    <rPh sb="11" eb="13">
      <t>カクホ</t>
    </rPh>
    <rPh sb="13" eb="14">
      <t>トウ</t>
    </rPh>
    <rPh sb="15" eb="16">
      <t>カン</t>
    </rPh>
    <rPh sb="18" eb="20">
      <t>オボエガキ</t>
    </rPh>
    <rPh sb="21" eb="22">
      <t>カ</t>
    </rPh>
    <rPh sb="28" eb="32">
      <t>ズイイケイヤク</t>
    </rPh>
    <rPh sb="33" eb="34">
      <t>オコナ</t>
    </rPh>
    <phoneticPr fontId="1"/>
  </si>
  <si>
    <t>赤平市</t>
    <rPh sb="0" eb="3">
      <t>アカビラシ</t>
    </rPh>
    <phoneticPr fontId="1"/>
  </si>
  <si>
    <t>社会福祉課地域福祉係</t>
    <rPh sb="0" eb="2">
      <t>シャカイ</t>
    </rPh>
    <rPh sb="2" eb="4">
      <t>フクシ</t>
    </rPh>
    <rPh sb="4" eb="5">
      <t>カ</t>
    </rPh>
    <rPh sb="5" eb="7">
      <t>チイキ</t>
    </rPh>
    <rPh sb="7" eb="9">
      <t>フクシ</t>
    </rPh>
    <rPh sb="9" eb="10">
      <t>カカ</t>
    </rPh>
    <phoneticPr fontId="1"/>
  </si>
  <si>
    <t>三笠市</t>
    <rPh sb="0" eb="3">
      <t>ミカサシ</t>
    </rPh>
    <phoneticPr fontId="1"/>
  </si>
  <si>
    <t>保健福祉課福祉係</t>
    <rPh sb="0" eb="2">
      <t>ホケン</t>
    </rPh>
    <rPh sb="2" eb="5">
      <t>フクシカ</t>
    </rPh>
    <rPh sb="5" eb="7">
      <t>フクシ</t>
    </rPh>
    <rPh sb="7" eb="8">
      <t>カカリ</t>
    </rPh>
    <phoneticPr fontId="1"/>
  </si>
  <si>
    <t>01267-3-2010</t>
    <phoneticPr fontId="1"/>
  </si>
  <si>
    <t>滝川市</t>
    <rPh sb="0" eb="3">
      <t>タキカワシ</t>
    </rPh>
    <phoneticPr fontId="1"/>
  </si>
  <si>
    <t>0125-28-8022</t>
    <phoneticPr fontId="1"/>
  </si>
  <si>
    <t>30年度は、物品の調達において、前年度を下回ったが、購入量の増減による減額となったもの</t>
    <rPh sb="2" eb="4">
      <t>ネンド</t>
    </rPh>
    <rPh sb="6" eb="8">
      <t>ブッピン</t>
    </rPh>
    <rPh sb="9" eb="11">
      <t>チョウタツ</t>
    </rPh>
    <rPh sb="16" eb="19">
      <t>ゼンネンド</t>
    </rPh>
    <rPh sb="20" eb="22">
      <t>シタマワ</t>
    </rPh>
    <rPh sb="26" eb="28">
      <t>コウニュウ</t>
    </rPh>
    <rPh sb="28" eb="29">
      <t>リョウ</t>
    </rPh>
    <rPh sb="30" eb="32">
      <t>ゾウゲン</t>
    </rPh>
    <rPh sb="35" eb="37">
      <t>ゲンガク</t>
    </rPh>
    <phoneticPr fontId="1"/>
  </si>
  <si>
    <t>改めて、調達方針の庁内周知を図る</t>
    <rPh sb="0" eb="1">
      <t>アラタ</t>
    </rPh>
    <rPh sb="4" eb="6">
      <t>チョウタツ</t>
    </rPh>
    <rPh sb="6" eb="8">
      <t>ホウシン</t>
    </rPh>
    <rPh sb="9" eb="11">
      <t>チョウナイ</t>
    </rPh>
    <rPh sb="11" eb="13">
      <t>シュウチ</t>
    </rPh>
    <rPh sb="14" eb="15">
      <t>ハカ</t>
    </rPh>
    <phoneticPr fontId="1"/>
  </si>
  <si>
    <t>砂川市</t>
    <rPh sb="0" eb="3">
      <t>スナガワシ</t>
    </rPh>
    <phoneticPr fontId="1"/>
  </si>
  <si>
    <t>保健福祉部
社会福祉課社会福祉係</t>
    <rPh sb="0" eb="2">
      <t>ホケン</t>
    </rPh>
    <rPh sb="2" eb="4">
      <t>フクシ</t>
    </rPh>
    <rPh sb="4" eb="5">
      <t>ブ</t>
    </rPh>
    <rPh sb="6" eb="8">
      <t>シャカイ</t>
    </rPh>
    <rPh sb="8" eb="11">
      <t>フクシカ</t>
    </rPh>
    <rPh sb="11" eb="13">
      <t>シャカイ</t>
    </rPh>
    <rPh sb="13" eb="15">
      <t>フクシ</t>
    </rPh>
    <rPh sb="15" eb="16">
      <t>カカリ</t>
    </rPh>
    <phoneticPr fontId="1"/>
  </si>
  <si>
    <t>0125-54-2121</t>
    <phoneticPr fontId="1"/>
  </si>
  <si>
    <t>調達数が増えているため。</t>
    <rPh sb="0" eb="2">
      <t>チョウタツ</t>
    </rPh>
    <rPh sb="2" eb="3">
      <t>スウ</t>
    </rPh>
    <rPh sb="4" eb="5">
      <t>フ</t>
    </rPh>
    <phoneticPr fontId="1"/>
  </si>
  <si>
    <t>歌志内市</t>
    <rPh sb="0" eb="4">
      <t>ウタシナイシ</t>
    </rPh>
    <phoneticPr fontId="1"/>
  </si>
  <si>
    <t>0125-42-3213</t>
    <phoneticPr fontId="1"/>
  </si>
  <si>
    <t>実施件数は昨年同様であるが、汚れの付着等がなくクリーニングの枚数等が減少したため</t>
    <rPh sb="0" eb="2">
      <t>ジッシ</t>
    </rPh>
    <rPh sb="2" eb="4">
      <t>ケンスウ</t>
    </rPh>
    <rPh sb="5" eb="7">
      <t>サクネン</t>
    </rPh>
    <rPh sb="7" eb="9">
      <t>ドウヨウ</t>
    </rPh>
    <rPh sb="14" eb="15">
      <t>ヨゴ</t>
    </rPh>
    <rPh sb="17" eb="19">
      <t>フチャク</t>
    </rPh>
    <rPh sb="19" eb="20">
      <t>トウ</t>
    </rPh>
    <rPh sb="30" eb="32">
      <t>マイスウ</t>
    </rPh>
    <rPh sb="32" eb="33">
      <t>トウ</t>
    </rPh>
    <rPh sb="34" eb="36">
      <t>ゲンショウ</t>
    </rPh>
    <phoneticPr fontId="1"/>
  </si>
  <si>
    <t>今後も引き続き障害者就労施設等から物品調達するよう努める。</t>
    <rPh sb="0" eb="2">
      <t>コンゴ</t>
    </rPh>
    <rPh sb="3" eb="4">
      <t>ヒ</t>
    </rPh>
    <rPh sb="5" eb="6">
      <t>ツヅ</t>
    </rPh>
    <rPh sb="7" eb="10">
      <t>ショウガイシャ</t>
    </rPh>
    <rPh sb="10" eb="12">
      <t>シュウロウ</t>
    </rPh>
    <rPh sb="12" eb="14">
      <t>シセツ</t>
    </rPh>
    <rPh sb="14" eb="15">
      <t>トウ</t>
    </rPh>
    <rPh sb="17" eb="19">
      <t>ブッピン</t>
    </rPh>
    <rPh sb="19" eb="21">
      <t>チョウタツ</t>
    </rPh>
    <rPh sb="25" eb="26">
      <t>ツト</t>
    </rPh>
    <phoneticPr fontId="1"/>
  </si>
  <si>
    <t>深川市</t>
    <rPh sb="0" eb="3">
      <t>フカガワシ</t>
    </rPh>
    <phoneticPr fontId="1"/>
  </si>
  <si>
    <t>障がい福祉係</t>
    <rPh sb="0" eb="1">
      <t>ショウ</t>
    </rPh>
    <rPh sb="3" eb="5">
      <t>フクシ</t>
    </rPh>
    <rPh sb="5" eb="6">
      <t>カカリ</t>
    </rPh>
    <phoneticPr fontId="1"/>
  </si>
  <si>
    <t>0164-26-2152</t>
    <phoneticPr fontId="1"/>
  </si>
  <si>
    <t>③</t>
  </si>
  <si>
    <t>役務：2,700,000円
物品：400,000円</t>
    <rPh sb="0" eb="2">
      <t>エキム</t>
    </rPh>
    <rPh sb="12" eb="13">
      <t>エン</t>
    </rPh>
    <rPh sb="14" eb="16">
      <t>ブッピン</t>
    </rPh>
    <rPh sb="24" eb="25">
      <t>エン</t>
    </rPh>
    <phoneticPr fontId="1"/>
  </si>
  <si>
    <t>全体としては前年度の実績を上回ったが、施設外就労業務等に実績がなく役務費が目標を下回った</t>
    <rPh sb="0" eb="2">
      <t>ゼンタイ</t>
    </rPh>
    <rPh sb="6" eb="9">
      <t>ゼンネンド</t>
    </rPh>
    <rPh sb="10" eb="12">
      <t>ジッセキ</t>
    </rPh>
    <rPh sb="13" eb="15">
      <t>ウワマワ</t>
    </rPh>
    <rPh sb="19" eb="22">
      <t>シセツガイ</t>
    </rPh>
    <rPh sb="22" eb="24">
      <t>シュウロウ</t>
    </rPh>
    <rPh sb="24" eb="26">
      <t>ギョウム</t>
    </rPh>
    <rPh sb="26" eb="27">
      <t>トウ</t>
    </rPh>
    <rPh sb="28" eb="30">
      <t>ジッセキ</t>
    </rPh>
    <rPh sb="33" eb="36">
      <t>エキムヒ</t>
    </rPh>
    <rPh sb="37" eb="39">
      <t>モクヒョウ</t>
    </rPh>
    <rPh sb="40" eb="42">
      <t>シタマワ</t>
    </rPh>
    <phoneticPr fontId="1"/>
  </si>
  <si>
    <t>ニーズの把握と周知の拡大</t>
    <rPh sb="4" eb="6">
      <t>ハアク</t>
    </rPh>
    <rPh sb="7" eb="9">
      <t>シュウチ</t>
    </rPh>
    <rPh sb="10" eb="12">
      <t>カクダイ</t>
    </rPh>
    <phoneticPr fontId="1"/>
  </si>
  <si>
    <t>特になし</t>
    <rPh sb="0" eb="1">
      <t>トク</t>
    </rPh>
    <phoneticPr fontId="1"/>
  </si>
  <si>
    <t>南幌町</t>
    <rPh sb="0" eb="3">
      <t>ナンポロチョウ</t>
    </rPh>
    <phoneticPr fontId="1"/>
  </si>
  <si>
    <t>011-378-5888</t>
    <phoneticPr fontId="1"/>
  </si>
  <si>
    <t>・物品等の調達の増額</t>
    <rPh sb="1" eb="3">
      <t>ブッピン</t>
    </rPh>
    <rPh sb="3" eb="4">
      <t>トウ</t>
    </rPh>
    <rPh sb="5" eb="7">
      <t>チョウタツ</t>
    </rPh>
    <rPh sb="8" eb="10">
      <t>ゾウガク</t>
    </rPh>
    <phoneticPr fontId="1"/>
  </si>
  <si>
    <t>奈井江町</t>
    <rPh sb="0" eb="4">
      <t>ナイエチョウ</t>
    </rPh>
    <phoneticPr fontId="1"/>
  </si>
  <si>
    <t>保健福祉課福祉係</t>
    <rPh sb="0" eb="2">
      <t>ホケン</t>
    </rPh>
    <rPh sb="2" eb="4">
      <t>フクシ</t>
    </rPh>
    <rPh sb="4" eb="5">
      <t>カ</t>
    </rPh>
    <rPh sb="5" eb="7">
      <t>フクシ</t>
    </rPh>
    <rPh sb="7" eb="8">
      <t>カカリ</t>
    </rPh>
    <phoneticPr fontId="1"/>
  </si>
  <si>
    <t>0125-65-2119</t>
    <phoneticPr fontId="1"/>
  </si>
  <si>
    <t>過去の実績から目標を設定</t>
    <rPh sb="0" eb="2">
      <t>カコ</t>
    </rPh>
    <rPh sb="3" eb="5">
      <t>ジッセキ</t>
    </rPh>
    <rPh sb="7" eb="9">
      <t>モクヒョウ</t>
    </rPh>
    <rPh sb="10" eb="12">
      <t>セッテイ</t>
    </rPh>
    <phoneticPr fontId="1"/>
  </si>
  <si>
    <t>ふるさと納税の返礼品にしていることや認定こども園の給食食材として利用しているため</t>
    <rPh sb="8" eb="9">
      <t>レイ</t>
    </rPh>
    <phoneticPr fontId="1"/>
  </si>
  <si>
    <t>上砂川町</t>
    <rPh sb="0" eb="4">
      <t>カミスナガワチョウ</t>
    </rPh>
    <phoneticPr fontId="1"/>
  </si>
  <si>
    <t>福祉課福祉係</t>
    <rPh sb="0" eb="2">
      <t>フクシ</t>
    </rPh>
    <rPh sb="2" eb="3">
      <t>カ</t>
    </rPh>
    <rPh sb="3" eb="5">
      <t>フクシ</t>
    </rPh>
    <rPh sb="5" eb="6">
      <t>カカリ</t>
    </rPh>
    <phoneticPr fontId="1"/>
  </si>
  <si>
    <t>0125-62-2222（直通）</t>
    <rPh sb="13" eb="15">
      <t>チョクツウ</t>
    </rPh>
    <phoneticPr fontId="1"/>
  </si>
  <si>
    <t>×</t>
  </si>
  <si>
    <t>・事業の対象者が少なくなり、小物発注が減少。
・事業縮小により使用物品が減りクリーニング代が減少。</t>
    <rPh sb="1" eb="3">
      <t>ジギョウ</t>
    </rPh>
    <rPh sb="4" eb="6">
      <t>タイショウ</t>
    </rPh>
    <rPh sb="6" eb="7">
      <t>シャ</t>
    </rPh>
    <rPh sb="8" eb="9">
      <t>スク</t>
    </rPh>
    <rPh sb="14" eb="16">
      <t>コモノ</t>
    </rPh>
    <rPh sb="16" eb="18">
      <t>ハッチュウ</t>
    </rPh>
    <rPh sb="19" eb="21">
      <t>ゲンショウ</t>
    </rPh>
    <rPh sb="24" eb="26">
      <t>ジギョウ</t>
    </rPh>
    <rPh sb="26" eb="28">
      <t>シュクショウ</t>
    </rPh>
    <rPh sb="31" eb="33">
      <t>シヨウ</t>
    </rPh>
    <rPh sb="33" eb="35">
      <t>ブッピン</t>
    </rPh>
    <rPh sb="36" eb="37">
      <t>ヘ</t>
    </rPh>
    <rPh sb="44" eb="45">
      <t>ダイ</t>
    </rPh>
    <rPh sb="46" eb="48">
      <t>ゲンショウ</t>
    </rPh>
    <phoneticPr fontId="1"/>
  </si>
  <si>
    <t>障害者就労施設等から提供可能な物品等の情報収集をし、可能な限り発注に努める。</t>
    <rPh sb="0" eb="3">
      <t>ショウガイシャ</t>
    </rPh>
    <rPh sb="3" eb="5">
      <t>シュウロウ</t>
    </rPh>
    <rPh sb="5" eb="7">
      <t>シセツ</t>
    </rPh>
    <rPh sb="7" eb="8">
      <t>ナド</t>
    </rPh>
    <rPh sb="10" eb="12">
      <t>テイキョウ</t>
    </rPh>
    <rPh sb="12" eb="14">
      <t>カノウ</t>
    </rPh>
    <rPh sb="15" eb="17">
      <t>ブッピン</t>
    </rPh>
    <rPh sb="17" eb="18">
      <t>ナド</t>
    </rPh>
    <rPh sb="19" eb="21">
      <t>ジョウホウ</t>
    </rPh>
    <rPh sb="21" eb="23">
      <t>シュウシュウ</t>
    </rPh>
    <rPh sb="26" eb="28">
      <t>カノウ</t>
    </rPh>
    <rPh sb="29" eb="30">
      <t>カギ</t>
    </rPh>
    <rPh sb="31" eb="33">
      <t>ハッチュウ</t>
    </rPh>
    <rPh sb="34" eb="35">
      <t>ツト</t>
    </rPh>
    <phoneticPr fontId="1"/>
  </si>
  <si>
    <t>これまで、購入実績のない事業所から物品を購入した。</t>
    <rPh sb="5" eb="7">
      <t>コウニュウ</t>
    </rPh>
    <rPh sb="7" eb="9">
      <t>ジッセキ</t>
    </rPh>
    <rPh sb="12" eb="15">
      <t>ジギョウショ</t>
    </rPh>
    <rPh sb="17" eb="19">
      <t>ブッピン</t>
    </rPh>
    <rPh sb="20" eb="22">
      <t>コウニュウ</t>
    </rPh>
    <phoneticPr fontId="1"/>
  </si>
  <si>
    <t>由仁町</t>
    <rPh sb="0" eb="3">
      <t>ユニチョウ</t>
    </rPh>
    <phoneticPr fontId="1"/>
  </si>
  <si>
    <t>0123-83-4750</t>
    <phoneticPr fontId="1"/>
  </si>
  <si>
    <t>クリーニングと寝具に係る調達額の減による</t>
    <rPh sb="7" eb="9">
      <t>シング</t>
    </rPh>
    <rPh sb="10" eb="11">
      <t>カカ</t>
    </rPh>
    <rPh sb="12" eb="14">
      <t>チョウタツ</t>
    </rPh>
    <rPh sb="14" eb="15">
      <t>ガク</t>
    </rPh>
    <rPh sb="16" eb="17">
      <t>ゲン</t>
    </rPh>
    <phoneticPr fontId="1"/>
  </si>
  <si>
    <t>現在の調達項目以外の調達を検討する</t>
    <rPh sb="0" eb="2">
      <t>ゲンザイ</t>
    </rPh>
    <rPh sb="3" eb="5">
      <t>チョウタツ</t>
    </rPh>
    <rPh sb="5" eb="7">
      <t>コウモク</t>
    </rPh>
    <rPh sb="7" eb="9">
      <t>イガイ</t>
    </rPh>
    <rPh sb="10" eb="12">
      <t>チョウタツ</t>
    </rPh>
    <rPh sb="13" eb="15">
      <t>ケントウ</t>
    </rPh>
    <phoneticPr fontId="1"/>
  </si>
  <si>
    <t>町立の老健が寝具を調達した。</t>
    <rPh sb="0" eb="2">
      <t>チョウリツ</t>
    </rPh>
    <rPh sb="3" eb="5">
      <t>ロウケン</t>
    </rPh>
    <rPh sb="6" eb="8">
      <t>シング</t>
    </rPh>
    <rPh sb="9" eb="11">
      <t>チョウタツ</t>
    </rPh>
    <phoneticPr fontId="1"/>
  </si>
  <si>
    <t>長沼町</t>
    <rPh sb="0" eb="3">
      <t>ナガヌマチョウ</t>
    </rPh>
    <phoneticPr fontId="1"/>
  </si>
  <si>
    <t>0123-82-5555</t>
    <phoneticPr fontId="1"/>
  </si>
  <si>
    <t>物品は前年度実績額を上回り、役務は前年度実績額を若干下回った。</t>
    <rPh sb="3" eb="6">
      <t>ゼンネンド</t>
    </rPh>
    <rPh sb="6" eb="9">
      <t>ジッセキガク</t>
    </rPh>
    <rPh sb="10" eb="12">
      <t>ウワマワ</t>
    </rPh>
    <rPh sb="24" eb="26">
      <t>ジャッカン</t>
    </rPh>
    <rPh sb="26" eb="28">
      <t>シタマワ</t>
    </rPh>
    <phoneticPr fontId="1"/>
  </si>
  <si>
    <t>調達方針を関係部署に明確に示し、目標額に達するよう指示した。</t>
    <rPh sb="0" eb="2">
      <t>チョウタツ</t>
    </rPh>
    <rPh sb="2" eb="4">
      <t>ホウシン</t>
    </rPh>
    <rPh sb="5" eb="7">
      <t>カンケイ</t>
    </rPh>
    <rPh sb="7" eb="9">
      <t>ブショ</t>
    </rPh>
    <rPh sb="10" eb="12">
      <t>メイカク</t>
    </rPh>
    <rPh sb="13" eb="14">
      <t>シメ</t>
    </rPh>
    <rPh sb="16" eb="19">
      <t>モクヒョウガク</t>
    </rPh>
    <rPh sb="20" eb="21">
      <t>タッ</t>
    </rPh>
    <rPh sb="25" eb="27">
      <t>シジ</t>
    </rPh>
    <phoneticPr fontId="1"/>
  </si>
  <si>
    <t>栗山町</t>
    <rPh sb="0" eb="3">
      <t>クリヤマチョウ</t>
    </rPh>
    <phoneticPr fontId="1"/>
  </si>
  <si>
    <t>福祉課福祉・子育てグループ</t>
    <rPh sb="0" eb="2">
      <t>フクシ</t>
    </rPh>
    <rPh sb="2" eb="3">
      <t>カ</t>
    </rPh>
    <rPh sb="3" eb="5">
      <t>フクシ</t>
    </rPh>
    <rPh sb="6" eb="8">
      <t>コソダ</t>
    </rPh>
    <phoneticPr fontId="1"/>
  </si>
  <si>
    <t>0123-73-2222</t>
    <phoneticPr fontId="1"/>
  </si>
  <si>
    <t>物品については前年度実績を上回っているが、役務については若干下回っている。</t>
    <rPh sb="0" eb="2">
      <t>ブッピン</t>
    </rPh>
    <rPh sb="7" eb="10">
      <t>ゼンネンド</t>
    </rPh>
    <rPh sb="10" eb="12">
      <t>ジッセキ</t>
    </rPh>
    <rPh sb="13" eb="15">
      <t>ウワマワ</t>
    </rPh>
    <rPh sb="21" eb="23">
      <t>エキム</t>
    </rPh>
    <rPh sb="28" eb="30">
      <t>ジャッカン</t>
    </rPh>
    <rPh sb="30" eb="32">
      <t>シタマワ</t>
    </rPh>
    <phoneticPr fontId="1"/>
  </si>
  <si>
    <t>・物品については前年度実績を上回っている。
・役務については、一部の事業を社会福祉協議会を通じて障がい者支援施設へ委託する方法に変更したため、町の直接の実績額としては反映されていないが、結果的に福祉事業所からの調達であることに変わりはないため目標は達成したものと考える。</t>
    <rPh sb="1" eb="3">
      <t>ブッピン</t>
    </rPh>
    <rPh sb="8" eb="11">
      <t>ゼンネンド</t>
    </rPh>
    <rPh sb="11" eb="13">
      <t>ジッセキ</t>
    </rPh>
    <rPh sb="14" eb="16">
      <t>ウワマワ</t>
    </rPh>
    <rPh sb="23" eb="25">
      <t>エキム</t>
    </rPh>
    <rPh sb="31" eb="33">
      <t>イチブ</t>
    </rPh>
    <rPh sb="34" eb="36">
      <t>ジギョウ</t>
    </rPh>
    <rPh sb="37" eb="39">
      <t>シャカイ</t>
    </rPh>
    <rPh sb="39" eb="41">
      <t>フクシ</t>
    </rPh>
    <rPh sb="41" eb="44">
      <t>キョウギカイ</t>
    </rPh>
    <rPh sb="45" eb="46">
      <t>ツウ</t>
    </rPh>
    <rPh sb="48" eb="49">
      <t>ショウ</t>
    </rPh>
    <rPh sb="51" eb="52">
      <t>シャ</t>
    </rPh>
    <rPh sb="52" eb="54">
      <t>シエン</t>
    </rPh>
    <rPh sb="54" eb="56">
      <t>シセツ</t>
    </rPh>
    <rPh sb="57" eb="59">
      <t>イタク</t>
    </rPh>
    <rPh sb="61" eb="63">
      <t>ホウホウ</t>
    </rPh>
    <rPh sb="64" eb="66">
      <t>ヘンコウ</t>
    </rPh>
    <rPh sb="71" eb="72">
      <t>チョウ</t>
    </rPh>
    <rPh sb="73" eb="75">
      <t>チョクセツ</t>
    </rPh>
    <rPh sb="76" eb="78">
      <t>ジッセキ</t>
    </rPh>
    <rPh sb="78" eb="79">
      <t>ガク</t>
    </rPh>
    <rPh sb="83" eb="85">
      <t>ハンエイ</t>
    </rPh>
    <rPh sb="93" eb="96">
      <t>ケッカテキ</t>
    </rPh>
    <rPh sb="97" eb="99">
      <t>フクシ</t>
    </rPh>
    <rPh sb="99" eb="101">
      <t>ジギョウ</t>
    </rPh>
    <rPh sb="101" eb="102">
      <t>ショ</t>
    </rPh>
    <rPh sb="105" eb="107">
      <t>チョウタツ</t>
    </rPh>
    <rPh sb="113" eb="114">
      <t>カ</t>
    </rPh>
    <rPh sb="121" eb="123">
      <t>モクヒョウ</t>
    </rPh>
    <rPh sb="124" eb="126">
      <t>タッセイ</t>
    </rPh>
    <rPh sb="131" eb="132">
      <t>カンガ</t>
    </rPh>
    <phoneticPr fontId="1"/>
  </si>
  <si>
    <t>月形町</t>
    <rPh sb="0" eb="3">
      <t>ツキガタチョウ</t>
    </rPh>
    <phoneticPr fontId="1"/>
  </si>
  <si>
    <t>0126-53-3155</t>
  </si>
  <si>
    <t>物品は、学校給食の食材等を仕入れいているが、生徒数により年度の購入量にばらつきがある。
役務は、リサイクル品の選別作業を委託しているが、事業所における高齢化等で、作業をできる障がい者が少なくなってきている。</t>
    <rPh sb="0" eb="2">
      <t>ブッピン</t>
    </rPh>
    <rPh sb="4" eb="6">
      <t>ガッコウ</t>
    </rPh>
    <rPh sb="6" eb="8">
      <t>キュウショク</t>
    </rPh>
    <rPh sb="9" eb="11">
      <t>ショクザイ</t>
    </rPh>
    <rPh sb="11" eb="12">
      <t>トウ</t>
    </rPh>
    <rPh sb="13" eb="15">
      <t>シイ</t>
    </rPh>
    <rPh sb="22" eb="24">
      <t>セイト</t>
    </rPh>
    <rPh sb="24" eb="25">
      <t>カズ</t>
    </rPh>
    <rPh sb="28" eb="30">
      <t>ネンド</t>
    </rPh>
    <rPh sb="31" eb="33">
      <t>コウニュウ</t>
    </rPh>
    <rPh sb="33" eb="34">
      <t>リョウ</t>
    </rPh>
    <rPh sb="44" eb="46">
      <t>エキム</t>
    </rPh>
    <rPh sb="53" eb="54">
      <t>ヒン</t>
    </rPh>
    <rPh sb="55" eb="57">
      <t>センベツ</t>
    </rPh>
    <rPh sb="57" eb="59">
      <t>サギョウ</t>
    </rPh>
    <rPh sb="60" eb="62">
      <t>イタク</t>
    </rPh>
    <rPh sb="68" eb="71">
      <t>ジギョウショ</t>
    </rPh>
    <rPh sb="75" eb="78">
      <t>コウレイカ</t>
    </rPh>
    <rPh sb="78" eb="79">
      <t>トウ</t>
    </rPh>
    <rPh sb="81" eb="83">
      <t>サギョウ</t>
    </rPh>
    <rPh sb="87" eb="88">
      <t>ショウ</t>
    </rPh>
    <rPh sb="90" eb="91">
      <t>シャ</t>
    </rPh>
    <rPh sb="92" eb="93">
      <t>スク</t>
    </rPh>
    <phoneticPr fontId="11"/>
  </si>
  <si>
    <t>購入、委託の継続</t>
    <rPh sb="0" eb="2">
      <t>コウニュウ</t>
    </rPh>
    <rPh sb="3" eb="5">
      <t>イタク</t>
    </rPh>
    <rPh sb="6" eb="8">
      <t>ケイゾク</t>
    </rPh>
    <phoneticPr fontId="11"/>
  </si>
  <si>
    <t>なし</t>
  </si>
  <si>
    <t>浦臼町</t>
    <rPh sb="0" eb="3">
      <t>ウラウスチョウ</t>
    </rPh>
    <phoneticPr fontId="1"/>
  </si>
  <si>
    <t>長寿福祉課
介護福祉係</t>
    <rPh sb="0" eb="2">
      <t>チョウジュ</t>
    </rPh>
    <rPh sb="2" eb="5">
      <t>フクシカ</t>
    </rPh>
    <rPh sb="6" eb="8">
      <t>カイゴ</t>
    </rPh>
    <rPh sb="8" eb="10">
      <t>フクシ</t>
    </rPh>
    <rPh sb="10" eb="11">
      <t>カカリ</t>
    </rPh>
    <phoneticPr fontId="1"/>
  </si>
  <si>
    <t>0125-69-2100</t>
    <phoneticPr fontId="1"/>
  </si>
  <si>
    <t>例年同様の調達内容にとどまったことから、一部達成と考える。</t>
    <rPh sb="0" eb="2">
      <t>レイネン</t>
    </rPh>
    <rPh sb="2" eb="4">
      <t>ドウヨウ</t>
    </rPh>
    <rPh sb="5" eb="7">
      <t>チョウタツ</t>
    </rPh>
    <rPh sb="7" eb="9">
      <t>ナイヨウ</t>
    </rPh>
    <rPh sb="20" eb="22">
      <t>イチブ</t>
    </rPh>
    <rPh sb="22" eb="24">
      <t>タッセイ</t>
    </rPh>
    <rPh sb="25" eb="26">
      <t>カンガ</t>
    </rPh>
    <phoneticPr fontId="1"/>
  </si>
  <si>
    <t>他部署に対し制度周知し、調達につなげる。</t>
    <rPh sb="0" eb="3">
      <t>タブショ</t>
    </rPh>
    <rPh sb="4" eb="5">
      <t>タイ</t>
    </rPh>
    <rPh sb="6" eb="8">
      <t>セイド</t>
    </rPh>
    <rPh sb="8" eb="10">
      <t>シュウチ</t>
    </rPh>
    <rPh sb="12" eb="14">
      <t>チョウタツ</t>
    </rPh>
    <phoneticPr fontId="1"/>
  </si>
  <si>
    <t>新十津川町</t>
    <rPh sb="0" eb="5">
      <t>シントツカワチョウ</t>
    </rPh>
    <phoneticPr fontId="1"/>
  </si>
  <si>
    <t>保健福祉課介護・福祉グループ</t>
    <rPh sb="0" eb="2">
      <t>ホケン</t>
    </rPh>
    <rPh sb="2" eb="4">
      <t>フクシ</t>
    </rPh>
    <rPh sb="4" eb="5">
      <t>カ</t>
    </rPh>
    <rPh sb="5" eb="14">
      <t>カイゴ</t>
    </rPh>
    <phoneticPr fontId="1"/>
  </si>
  <si>
    <t>0125-72-2000</t>
    <phoneticPr fontId="1"/>
  </si>
  <si>
    <t>400,000円（前年度の調達状況及び次年度状況を鑑みた額）</t>
    <rPh sb="7" eb="8">
      <t>エン</t>
    </rPh>
    <rPh sb="9" eb="12">
      <t>ゼンネンド</t>
    </rPh>
    <rPh sb="13" eb="15">
      <t>チョウタツ</t>
    </rPh>
    <rPh sb="15" eb="17">
      <t>ジョウキョウ</t>
    </rPh>
    <rPh sb="17" eb="18">
      <t>オヨ</t>
    </rPh>
    <rPh sb="19" eb="22">
      <t>ジネンド</t>
    </rPh>
    <rPh sb="22" eb="24">
      <t>ジョウキョウ</t>
    </rPh>
    <rPh sb="25" eb="26">
      <t>カンガ</t>
    </rPh>
    <rPh sb="28" eb="29">
      <t>ガク</t>
    </rPh>
    <phoneticPr fontId="1"/>
  </si>
  <si>
    <t>各項目ごとの発注数の減</t>
    <rPh sb="0" eb="3">
      <t>カクコウモク</t>
    </rPh>
    <rPh sb="6" eb="9">
      <t>ハッチュウスウ</t>
    </rPh>
    <rPh sb="10" eb="11">
      <t>ゲン</t>
    </rPh>
    <phoneticPr fontId="1"/>
  </si>
  <si>
    <t>新たな項目の掘り起こし</t>
    <rPh sb="0" eb="1">
      <t>アラ</t>
    </rPh>
    <rPh sb="3" eb="5">
      <t>コウモク</t>
    </rPh>
    <rPh sb="6" eb="7">
      <t>ホ</t>
    </rPh>
    <rPh sb="8" eb="9">
      <t>オ</t>
    </rPh>
    <phoneticPr fontId="1"/>
  </si>
  <si>
    <t>妹背牛町</t>
    <rPh sb="0" eb="4">
      <t>モセウシチョウ</t>
    </rPh>
    <phoneticPr fontId="1"/>
  </si>
  <si>
    <t>健康福祉課福祉グループ</t>
    <rPh sb="0" eb="2">
      <t>ケンコウ</t>
    </rPh>
    <rPh sb="2" eb="4">
      <t>フクシ</t>
    </rPh>
    <rPh sb="4" eb="5">
      <t>カ</t>
    </rPh>
    <rPh sb="5" eb="7">
      <t>フクシ</t>
    </rPh>
    <phoneticPr fontId="1"/>
  </si>
  <si>
    <t>0164-32-2411</t>
    <phoneticPr fontId="1"/>
  </si>
  <si>
    <t>物品及び役務について70,000円の達成</t>
    <rPh sb="0" eb="2">
      <t>ブッピン</t>
    </rPh>
    <rPh sb="2" eb="3">
      <t>オヨ</t>
    </rPh>
    <rPh sb="4" eb="6">
      <t>エキム</t>
    </rPh>
    <rPh sb="16" eb="17">
      <t>エン</t>
    </rPh>
    <rPh sb="18" eb="20">
      <t>タッセイ</t>
    </rPh>
    <phoneticPr fontId="1"/>
  </si>
  <si>
    <t>調達の需要がなかったため</t>
    <rPh sb="0" eb="2">
      <t>チョウタツ</t>
    </rPh>
    <rPh sb="3" eb="5">
      <t>ジュヨウ</t>
    </rPh>
    <phoneticPr fontId="1"/>
  </si>
  <si>
    <t>施設等からの情報収集により、調達可能な物品等について検討を行う</t>
    <rPh sb="0" eb="2">
      <t>シセツ</t>
    </rPh>
    <rPh sb="2" eb="3">
      <t>トウ</t>
    </rPh>
    <rPh sb="6" eb="8">
      <t>ジョウホウ</t>
    </rPh>
    <rPh sb="8" eb="10">
      <t>シュウシュウ</t>
    </rPh>
    <rPh sb="14" eb="16">
      <t>チョウタツ</t>
    </rPh>
    <rPh sb="16" eb="18">
      <t>カノウ</t>
    </rPh>
    <rPh sb="19" eb="21">
      <t>ブッピン</t>
    </rPh>
    <rPh sb="21" eb="22">
      <t>トウ</t>
    </rPh>
    <rPh sb="26" eb="28">
      <t>ケントウ</t>
    </rPh>
    <rPh sb="29" eb="30">
      <t>オコナ</t>
    </rPh>
    <phoneticPr fontId="1"/>
  </si>
  <si>
    <t>秩父別町</t>
    <rPh sb="0" eb="4">
      <t>チップベツチョウ</t>
    </rPh>
    <phoneticPr fontId="1"/>
  </si>
  <si>
    <t>住民課住民福祉グループ</t>
    <rPh sb="0" eb="3">
      <t>ジュウミンカ</t>
    </rPh>
    <rPh sb="3" eb="5">
      <t>ジュウミン</t>
    </rPh>
    <rPh sb="5" eb="7">
      <t>フクシ</t>
    </rPh>
    <phoneticPr fontId="1"/>
  </si>
  <si>
    <t>0164-33-2111</t>
    <phoneticPr fontId="1"/>
  </si>
  <si>
    <t>調達実績がなかった</t>
    <rPh sb="0" eb="2">
      <t>チョウタツ</t>
    </rPh>
    <rPh sb="2" eb="4">
      <t>ジッセキ</t>
    </rPh>
    <phoneticPr fontId="1"/>
  </si>
  <si>
    <t>物品調達に至る機会がなかった</t>
    <rPh sb="0" eb="2">
      <t>ブッピン</t>
    </rPh>
    <rPh sb="2" eb="4">
      <t>チョウタツ</t>
    </rPh>
    <rPh sb="5" eb="6">
      <t>イタル</t>
    </rPh>
    <rPh sb="7" eb="9">
      <t>キカイ</t>
    </rPh>
    <phoneticPr fontId="1"/>
  </si>
  <si>
    <t>情報の収集に努め、調達に結びつくよう対応していく</t>
    <rPh sb="0" eb="2">
      <t>ジョウホウ</t>
    </rPh>
    <rPh sb="3" eb="5">
      <t>シュウシュウ</t>
    </rPh>
    <rPh sb="6" eb="7">
      <t>ツト</t>
    </rPh>
    <rPh sb="9" eb="11">
      <t>チョウタツ</t>
    </rPh>
    <rPh sb="12" eb="13">
      <t>ムス</t>
    </rPh>
    <rPh sb="18" eb="20">
      <t>タイオウ</t>
    </rPh>
    <phoneticPr fontId="1"/>
  </si>
  <si>
    <t>雨竜町</t>
    <rPh sb="0" eb="3">
      <t>ウリュウチョウ</t>
    </rPh>
    <phoneticPr fontId="1"/>
  </si>
  <si>
    <t>0125-77-2212</t>
    <phoneticPr fontId="1"/>
  </si>
  <si>
    <t>前年度の実績額を上回る</t>
    <rPh sb="0" eb="3">
      <t>ゼンネンド</t>
    </rPh>
    <rPh sb="4" eb="6">
      <t>ジッセキ</t>
    </rPh>
    <rPh sb="6" eb="7">
      <t>ガク</t>
    </rPh>
    <rPh sb="8" eb="10">
      <t>ウワマワ</t>
    </rPh>
    <phoneticPr fontId="1"/>
  </si>
  <si>
    <t>北竜町</t>
    <rPh sb="0" eb="3">
      <t>ホクリュウチョウ</t>
    </rPh>
    <phoneticPr fontId="1"/>
  </si>
  <si>
    <t>住民課福祉係</t>
    <rPh sb="0" eb="3">
      <t>ジュウミンカ</t>
    </rPh>
    <rPh sb="3" eb="5">
      <t>フクシ</t>
    </rPh>
    <rPh sb="5" eb="6">
      <t>カカリ</t>
    </rPh>
    <phoneticPr fontId="1"/>
  </si>
  <si>
    <t>0164-34-2111</t>
    <phoneticPr fontId="1"/>
  </si>
  <si>
    <t>利用日数と単価が毎年同じため、ほぼ前年同額の調達となるため。</t>
    <rPh sb="0" eb="2">
      <t>リヨウ</t>
    </rPh>
    <rPh sb="2" eb="4">
      <t>ニッスウ</t>
    </rPh>
    <rPh sb="5" eb="7">
      <t>タンカ</t>
    </rPh>
    <rPh sb="8" eb="10">
      <t>マイトシ</t>
    </rPh>
    <rPh sb="10" eb="11">
      <t>オナ</t>
    </rPh>
    <rPh sb="17" eb="19">
      <t>ゼンネン</t>
    </rPh>
    <rPh sb="19" eb="21">
      <t>ドウガク</t>
    </rPh>
    <rPh sb="22" eb="24">
      <t>チョウタツ</t>
    </rPh>
    <phoneticPr fontId="1"/>
  </si>
  <si>
    <t>他の調達も検討する。</t>
    <rPh sb="0" eb="1">
      <t>タ</t>
    </rPh>
    <rPh sb="2" eb="4">
      <t>チョウタツ</t>
    </rPh>
    <rPh sb="5" eb="7">
      <t>ケントウ</t>
    </rPh>
    <phoneticPr fontId="1"/>
  </si>
  <si>
    <t>沼田町</t>
    <rPh sb="0" eb="3">
      <t>ヌマタチョウ</t>
    </rPh>
    <phoneticPr fontId="1"/>
  </si>
  <si>
    <t>保健福祉課福祉グループ</t>
    <rPh sb="0" eb="7">
      <t>ホケンフクシカフクシ</t>
    </rPh>
    <phoneticPr fontId="1"/>
  </si>
  <si>
    <t>0164-35-2120</t>
    <phoneticPr fontId="1"/>
  </si>
  <si>
    <t>本町で必要とする物品等の提供が無いため</t>
    <rPh sb="0" eb="2">
      <t>ホンチョウ</t>
    </rPh>
    <rPh sb="3" eb="5">
      <t>ヒツヨウ</t>
    </rPh>
    <rPh sb="8" eb="10">
      <t>ブッピン</t>
    </rPh>
    <rPh sb="10" eb="11">
      <t>トウ</t>
    </rPh>
    <rPh sb="12" eb="14">
      <t>テイキョウ</t>
    </rPh>
    <rPh sb="15" eb="16">
      <t>ナ</t>
    </rPh>
    <phoneticPr fontId="1"/>
  </si>
  <si>
    <t>本町で必要とする物品等の提供を事業者と協議する</t>
    <rPh sb="0" eb="2">
      <t>ホンチョウ</t>
    </rPh>
    <rPh sb="3" eb="5">
      <t>ヒツヨウ</t>
    </rPh>
    <rPh sb="8" eb="10">
      <t>ブッピン</t>
    </rPh>
    <rPh sb="10" eb="11">
      <t>トウ</t>
    </rPh>
    <rPh sb="12" eb="14">
      <t>テイキョウ</t>
    </rPh>
    <rPh sb="15" eb="18">
      <t>ジギョウシャ</t>
    </rPh>
    <rPh sb="19" eb="21">
      <t>キョウギ</t>
    </rPh>
    <phoneticPr fontId="1"/>
  </si>
  <si>
    <t>札幌市</t>
    <rPh sb="0" eb="3">
      <t>サッポロシ</t>
    </rPh>
    <phoneticPr fontId="1"/>
  </si>
  <si>
    <t>保健福祉局障がい保健福祉部障がい福祉課</t>
    <rPh sb="0" eb="2">
      <t>ホケン</t>
    </rPh>
    <rPh sb="2" eb="4">
      <t>フクシ</t>
    </rPh>
    <rPh sb="4" eb="5">
      <t>キョク</t>
    </rPh>
    <rPh sb="5" eb="6">
      <t>ショウ</t>
    </rPh>
    <rPh sb="8" eb="10">
      <t>ホケン</t>
    </rPh>
    <rPh sb="10" eb="12">
      <t>フクシ</t>
    </rPh>
    <rPh sb="12" eb="13">
      <t>ブ</t>
    </rPh>
    <rPh sb="13" eb="14">
      <t>ショウ</t>
    </rPh>
    <rPh sb="16" eb="19">
      <t>フクシカ</t>
    </rPh>
    <phoneticPr fontId="1"/>
  </si>
  <si>
    <t>011-211-2936</t>
    <phoneticPr fontId="1"/>
  </si>
  <si>
    <t>共同受注窓口のマッチング機能により障害者就労施設と円滑に契約が締結できることが目標達成に大きく寄与している。</t>
    <rPh sb="0" eb="4">
      <t>キョウドウジュチュウ</t>
    </rPh>
    <rPh sb="4" eb="6">
      <t>マドグチ</t>
    </rPh>
    <rPh sb="12" eb="14">
      <t>キノウ</t>
    </rPh>
    <rPh sb="17" eb="20">
      <t>ショウガイシャ</t>
    </rPh>
    <rPh sb="20" eb="22">
      <t>シュウロウ</t>
    </rPh>
    <rPh sb="22" eb="24">
      <t>シセツ</t>
    </rPh>
    <rPh sb="25" eb="27">
      <t>エンカツ</t>
    </rPh>
    <rPh sb="28" eb="30">
      <t>ケイヤク</t>
    </rPh>
    <rPh sb="31" eb="33">
      <t>テイケツ</t>
    </rPh>
    <rPh sb="39" eb="41">
      <t>モクヒョウ</t>
    </rPh>
    <rPh sb="41" eb="43">
      <t>タッセイ</t>
    </rPh>
    <rPh sb="44" eb="45">
      <t>オオ</t>
    </rPh>
    <rPh sb="47" eb="49">
      <t>キヨ</t>
    </rPh>
    <phoneticPr fontId="1"/>
  </si>
  <si>
    <t>とくになし</t>
    <phoneticPr fontId="1"/>
  </si>
  <si>
    <t>江別市</t>
    <rPh sb="0" eb="3">
      <t>エベツシ</t>
    </rPh>
    <phoneticPr fontId="1"/>
  </si>
  <si>
    <t>健康福祉部障がい福祉課障がい福祉係</t>
    <rPh sb="0" eb="2">
      <t>ケンコウ</t>
    </rPh>
    <rPh sb="2" eb="4">
      <t>フクシ</t>
    </rPh>
    <rPh sb="4" eb="5">
      <t>ブ</t>
    </rPh>
    <rPh sb="5" eb="6">
      <t>ショウ</t>
    </rPh>
    <rPh sb="8" eb="10">
      <t>フクシ</t>
    </rPh>
    <rPh sb="10" eb="11">
      <t>カ</t>
    </rPh>
    <rPh sb="11" eb="12">
      <t>ショウ</t>
    </rPh>
    <rPh sb="14" eb="16">
      <t>フクシ</t>
    </rPh>
    <rPh sb="16" eb="17">
      <t>カカリ</t>
    </rPh>
    <phoneticPr fontId="1"/>
  </si>
  <si>
    <t>011-381-1031</t>
    <phoneticPr fontId="1"/>
  </si>
  <si>
    <t>調達方針を庁内に周知し、機会あるごとに福祉事業所等への調達を各課へ依頼した。</t>
    <rPh sb="0" eb="2">
      <t>チョウタツ</t>
    </rPh>
    <rPh sb="2" eb="4">
      <t>ホウシン</t>
    </rPh>
    <rPh sb="5" eb="7">
      <t>チョウナイ</t>
    </rPh>
    <rPh sb="8" eb="10">
      <t>シュウチ</t>
    </rPh>
    <rPh sb="12" eb="14">
      <t>キカイ</t>
    </rPh>
    <rPh sb="19" eb="21">
      <t>フクシ</t>
    </rPh>
    <rPh sb="21" eb="23">
      <t>ジギョウ</t>
    </rPh>
    <rPh sb="23" eb="24">
      <t>ショ</t>
    </rPh>
    <rPh sb="24" eb="25">
      <t>トウ</t>
    </rPh>
    <rPh sb="27" eb="29">
      <t>チョウタツ</t>
    </rPh>
    <rPh sb="30" eb="32">
      <t>カクカ</t>
    </rPh>
    <rPh sb="33" eb="35">
      <t>イライ</t>
    </rPh>
    <phoneticPr fontId="1"/>
  </si>
  <si>
    <t>千歳市</t>
    <rPh sb="0" eb="3">
      <t>チトセシ</t>
    </rPh>
    <phoneticPr fontId="1"/>
  </si>
  <si>
    <t>保健福祉部
障がい者支援課
自立支援係</t>
    <rPh sb="0" eb="2">
      <t>ホケン</t>
    </rPh>
    <rPh sb="2" eb="4">
      <t>フクシ</t>
    </rPh>
    <rPh sb="4" eb="5">
      <t>ブ</t>
    </rPh>
    <rPh sb="6" eb="7">
      <t>ショウ</t>
    </rPh>
    <rPh sb="9" eb="10">
      <t>シャ</t>
    </rPh>
    <rPh sb="10" eb="12">
      <t>シエン</t>
    </rPh>
    <rPh sb="12" eb="13">
      <t>カ</t>
    </rPh>
    <rPh sb="14" eb="16">
      <t>ジリツ</t>
    </rPh>
    <rPh sb="16" eb="18">
      <t>シエン</t>
    </rPh>
    <rPh sb="18" eb="19">
      <t>カカリ</t>
    </rPh>
    <phoneticPr fontId="1"/>
  </si>
  <si>
    <t>0123（24）0327</t>
    <phoneticPr fontId="1"/>
  </si>
  <si>
    <t>年間発注額の目標を1,000千円に設定</t>
    <rPh sb="0" eb="2">
      <t>ネンカン</t>
    </rPh>
    <rPh sb="2" eb="4">
      <t>ハッチュウ</t>
    </rPh>
    <rPh sb="4" eb="5">
      <t>ガク</t>
    </rPh>
    <rPh sb="6" eb="8">
      <t>モクヒョウ</t>
    </rPh>
    <rPh sb="14" eb="16">
      <t>センエン</t>
    </rPh>
    <rPh sb="17" eb="19">
      <t>セッテイ</t>
    </rPh>
    <phoneticPr fontId="1"/>
  </si>
  <si>
    <t>調達方針を策定し、庁内各部署への周知徹底を図った。</t>
    <rPh sb="0" eb="2">
      <t>チョウタツ</t>
    </rPh>
    <rPh sb="2" eb="4">
      <t>ホウシン</t>
    </rPh>
    <rPh sb="5" eb="7">
      <t>サクテイ</t>
    </rPh>
    <rPh sb="9" eb="11">
      <t>チョウナイ</t>
    </rPh>
    <rPh sb="11" eb="14">
      <t>カクブショ</t>
    </rPh>
    <rPh sb="16" eb="18">
      <t>シュウチ</t>
    </rPh>
    <rPh sb="18" eb="20">
      <t>テッテイ</t>
    </rPh>
    <rPh sb="21" eb="22">
      <t>ハカ</t>
    </rPh>
    <phoneticPr fontId="1"/>
  </si>
  <si>
    <t>調達方針の庁内周知回数を複数回に増やしたほか、クリーニング・草刈の実施を予定する部署に対し、個別に情報提供を行い、発注に向けた働きかけを行った。</t>
    <rPh sb="0" eb="2">
      <t>チョウタツ</t>
    </rPh>
    <rPh sb="2" eb="4">
      <t>ホウシン</t>
    </rPh>
    <rPh sb="5" eb="7">
      <t>チョウナイ</t>
    </rPh>
    <rPh sb="7" eb="9">
      <t>シュウチ</t>
    </rPh>
    <rPh sb="9" eb="11">
      <t>カイスウ</t>
    </rPh>
    <rPh sb="12" eb="15">
      <t>フクスウカイ</t>
    </rPh>
    <rPh sb="16" eb="17">
      <t>フ</t>
    </rPh>
    <phoneticPr fontId="1"/>
  </si>
  <si>
    <t>恵庭市</t>
    <rPh sb="0" eb="3">
      <t>エニワシ</t>
    </rPh>
    <phoneticPr fontId="1"/>
  </si>
  <si>
    <t>0123-33-3131
（内1219）</t>
    <rPh sb="14" eb="15">
      <t>ウチ</t>
    </rPh>
    <phoneticPr fontId="1"/>
  </si>
  <si>
    <t>年度ごとに調達目標を策定し、その目標達成に努める</t>
    <rPh sb="0" eb="2">
      <t>ネンド</t>
    </rPh>
    <rPh sb="5" eb="7">
      <t>チョウタツ</t>
    </rPh>
    <rPh sb="7" eb="9">
      <t>モクヒョウ</t>
    </rPh>
    <rPh sb="10" eb="12">
      <t>サクテイ</t>
    </rPh>
    <rPh sb="16" eb="18">
      <t>モクヒョウ</t>
    </rPh>
    <rPh sb="18" eb="20">
      <t>タッセイ</t>
    </rPh>
    <rPh sb="21" eb="22">
      <t>ツト</t>
    </rPh>
    <phoneticPr fontId="1"/>
  </si>
  <si>
    <t>予算策定時期に全庁に向けて市内の調達可能な事業所と物品および役務の内容をまとめたものを周知した</t>
    <rPh sb="0" eb="2">
      <t>ヨサン</t>
    </rPh>
    <rPh sb="2" eb="4">
      <t>サクテイ</t>
    </rPh>
    <rPh sb="4" eb="6">
      <t>ジキ</t>
    </rPh>
    <rPh sb="7" eb="9">
      <t>ゼンチョウ</t>
    </rPh>
    <rPh sb="10" eb="11">
      <t>ム</t>
    </rPh>
    <rPh sb="13" eb="15">
      <t>シナイ</t>
    </rPh>
    <rPh sb="16" eb="18">
      <t>チョウタツ</t>
    </rPh>
    <rPh sb="18" eb="20">
      <t>カノウ</t>
    </rPh>
    <rPh sb="21" eb="24">
      <t>ジギョウショ</t>
    </rPh>
    <rPh sb="25" eb="27">
      <t>ブッピン</t>
    </rPh>
    <rPh sb="30" eb="32">
      <t>エキム</t>
    </rPh>
    <rPh sb="33" eb="35">
      <t>ナイヨウ</t>
    </rPh>
    <rPh sb="43" eb="45">
      <t>シュウチ</t>
    </rPh>
    <phoneticPr fontId="1"/>
  </si>
  <si>
    <t>北広島市</t>
    <rPh sb="0" eb="4">
      <t>キタヒロシマシ</t>
    </rPh>
    <phoneticPr fontId="1"/>
  </si>
  <si>
    <t>011-372-3311</t>
    <phoneticPr fontId="1"/>
  </si>
  <si>
    <t>市内の障がい者就労施設等から提供可能な物品及び役務について情報収集し、その情報を基に可能な限り障がい者就労施設等への発注に努めたことにより達成に至った。</t>
    <rPh sb="29" eb="31">
      <t>ジョウホウ</t>
    </rPh>
    <rPh sb="31" eb="33">
      <t>シュウシュウ</t>
    </rPh>
    <rPh sb="69" eb="71">
      <t>タッセイ</t>
    </rPh>
    <rPh sb="72" eb="73">
      <t>イタ</t>
    </rPh>
    <phoneticPr fontId="1"/>
  </si>
  <si>
    <t>石狩市</t>
    <rPh sb="0" eb="3">
      <t>イシカリシ</t>
    </rPh>
    <phoneticPr fontId="1"/>
  </si>
  <si>
    <t>保健福祉部
障がい福祉課</t>
    <rPh sb="0" eb="2">
      <t>ホケン</t>
    </rPh>
    <rPh sb="2" eb="4">
      <t>フクシ</t>
    </rPh>
    <rPh sb="4" eb="5">
      <t>ブ</t>
    </rPh>
    <rPh sb="6" eb="7">
      <t>ショウ</t>
    </rPh>
    <rPh sb="9" eb="12">
      <t>フクシカ</t>
    </rPh>
    <phoneticPr fontId="1"/>
  </si>
  <si>
    <t>0133-72-3194</t>
    <phoneticPr fontId="1"/>
  </si>
  <si>
    <t>件数については前年度と同じであったが、1件あたりの金額が減ったため、目標金額に届かなかった。</t>
    <rPh sb="0" eb="2">
      <t>ケンスウ</t>
    </rPh>
    <rPh sb="7" eb="10">
      <t>ゼンネンド</t>
    </rPh>
    <rPh sb="11" eb="12">
      <t>オナ</t>
    </rPh>
    <rPh sb="20" eb="21">
      <t>ケン</t>
    </rPh>
    <rPh sb="25" eb="27">
      <t>キンガク</t>
    </rPh>
    <rPh sb="28" eb="29">
      <t>ヘ</t>
    </rPh>
    <rPh sb="34" eb="36">
      <t>モクヒョウ</t>
    </rPh>
    <rPh sb="36" eb="38">
      <t>キンガク</t>
    </rPh>
    <rPh sb="39" eb="40">
      <t>トド</t>
    </rPh>
    <phoneticPr fontId="1"/>
  </si>
  <si>
    <t>取り組み件数が増えるよう、周知に努める。</t>
    <rPh sb="0" eb="1">
      <t>ト</t>
    </rPh>
    <rPh sb="2" eb="3">
      <t>ク</t>
    </rPh>
    <rPh sb="4" eb="6">
      <t>ケンスウ</t>
    </rPh>
    <rPh sb="7" eb="8">
      <t>フ</t>
    </rPh>
    <rPh sb="13" eb="15">
      <t>シュウチ</t>
    </rPh>
    <rPh sb="16" eb="17">
      <t>ツト</t>
    </rPh>
    <phoneticPr fontId="1"/>
  </si>
  <si>
    <t>当別町</t>
    <rPh sb="0" eb="3">
      <t>トウベツチョウ</t>
    </rPh>
    <phoneticPr fontId="1"/>
  </si>
  <si>
    <t>0133-25-2665</t>
    <phoneticPr fontId="1"/>
  </si>
  <si>
    <t>地域活動支援センターの利用者が作業に慣れてきたことで効率よく進めることができたため</t>
    <rPh sb="0" eb="2">
      <t>チイキ</t>
    </rPh>
    <rPh sb="2" eb="4">
      <t>カツドウ</t>
    </rPh>
    <rPh sb="4" eb="6">
      <t>シエン</t>
    </rPh>
    <rPh sb="11" eb="14">
      <t>リヨウシャ</t>
    </rPh>
    <rPh sb="15" eb="17">
      <t>サギョウ</t>
    </rPh>
    <rPh sb="18" eb="19">
      <t>ナ</t>
    </rPh>
    <rPh sb="26" eb="28">
      <t>コウリツ</t>
    </rPh>
    <rPh sb="30" eb="31">
      <t>スス</t>
    </rPh>
    <phoneticPr fontId="1"/>
  </si>
  <si>
    <t>新篠津村</t>
    <rPh sb="0" eb="4">
      <t>シンシノツムラ</t>
    </rPh>
    <phoneticPr fontId="1"/>
  </si>
  <si>
    <t>0126-57-2111</t>
    <phoneticPr fontId="1"/>
  </si>
  <si>
    <t>調達可能な物品についての情報収集不足</t>
    <rPh sb="0" eb="2">
      <t>チョウタツ</t>
    </rPh>
    <rPh sb="2" eb="4">
      <t>カノウ</t>
    </rPh>
    <rPh sb="5" eb="7">
      <t>ブッピン</t>
    </rPh>
    <rPh sb="12" eb="14">
      <t>ジョウホウ</t>
    </rPh>
    <rPh sb="14" eb="16">
      <t>シュウシュウ</t>
    </rPh>
    <rPh sb="16" eb="18">
      <t>フソク</t>
    </rPh>
    <phoneticPr fontId="1"/>
  </si>
  <si>
    <t>施設等から調達可能な物品についての情報収集を強化</t>
    <rPh sb="0" eb="2">
      <t>シセツ</t>
    </rPh>
    <rPh sb="2" eb="3">
      <t>トウ</t>
    </rPh>
    <rPh sb="5" eb="7">
      <t>チョウタツ</t>
    </rPh>
    <rPh sb="7" eb="9">
      <t>カノウ</t>
    </rPh>
    <rPh sb="10" eb="12">
      <t>ブッピン</t>
    </rPh>
    <rPh sb="17" eb="19">
      <t>ジョウホウ</t>
    </rPh>
    <rPh sb="19" eb="21">
      <t>シュウシュウ</t>
    </rPh>
    <rPh sb="22" eb="24">
      <t>キョウカ</t>
    </rPh>
    <phoneticPr fontId="1"/>
  </si>
  <si>
    <t>室蘭市</t>
    <rPh sb="0" eb="3">
      <t>ムロランシ</t>
    </rPh>
    <phoneticPr fontId="12"/>
  </si>
  <si>
    <t>a</t>
  </si>
  <si>
    <t>障害福祉課
障害福祉係</t>
    <rPh sb="0" eb="2">
      <t>ショウガイ</t>
    </rPh>
    <rPh sb="2" eb="5">
      <t>フクシカ</t>
    </rPh>
    <rPh sb="6" eb="8">
      <t>ショウガイ</t>
    </rPh>
    <rPh sb="8" eb="10">
      <t>フクシ</t>
    </rPh>
    <rPh sb="10" eb="11">
      <t>ガカリ</t>
    </rPh>
    <phoneticPr fontId="12"/>
  </si>
  <si>
    <t>0143-25-1155</t>
  </si>
  <si>
    <t>新規発注業務の増</t>
    <rPh sb="0" eb="2">
      <t>シンキ</t>
    </rPh>
    <rPh sb="2" eb="4">
      <t>ハッチュウ</t>
    </rPh>
    <rPh sb="4" eb="6">
      <t>ギョウム</t>
    </rPh>
    <rPh sb="7" eb="8">
      <t>ゾウ</t>
    </rPh>
    <phoneticPr fontId="12"/>
  </si>
  <si>
    <t>市職員の人件費削減や業務効率化の観点から、積極的な活用の検討について関係各課へ周知を図る</t>
    <rPh sb="0" eb="3">
      <t>シショクイン</t>
    </rPh>
    <rPh sb="4" eb="7">
      <t>ジンケンヒ</t>
    </rPh>
    <rPh sb="7" eb="9">
      <t>サクゲン</t>
    </rPh>
    <rPh sb="10" eb="12">
      <t>ギョウム</t>
    </rPh>
    <rPh sb="12" eb="15">
      <t>コウリツカ</t>
    </rPh>
    <rPh sb="16" eb="18">
      <t>カンテン</t>
    </rPh>
    <rPh sb="21" eb="24">
      <t>セッキョクテキ</t>
    </rPh>
    <rPh sb="25" eb="27">
      <t>カツヨウ</t>
    </rPh>
    <rPh sb="28" eb="30">
      <t>ケントウ</t>
    </rPh>
    <rPh sb="34" eb="36">
      <t>カンケイ</t>
    </rPh>
    <rPh sb="36" eb="38">
      <t>カクカ</t>
    </rPh>
    <rPh sb="39" eb="41">
      <t>シュウチ</t>
    </rPh>
    <rPh sb="42" eb="43">
      <t>ハカ</t>
    </rPh>
    <phoneticPr fontId="12"/>
  </si>
  <si>
    <t>計</t>
    <rPh sb="0" eb="1">
      <t>ケイ</t>
    </rPh>
    <phoneticPr fontId="12"/>
  </si>
  <si>
    <t>苫小牧市</t>
    <rPh sb="0" eb="4">
      <t>トマコマイシ</t>
    </rPh>
    <phoneticPr fontId="1"/>
  </si>
  <si>
    <t>0144-32-6356</t>
    <phoneticPr fontId="1"/>
  </si>
  <si>
    <t>調達目標額を前年度実績と同等の1,200万円以上としていたところ、実績は9,926,815円にとどまったため。
各種別ともほぼ均等に減少している。</t>
    <rPh sb="0" eb="2">
      <t>チョウタツ</t>
    </rPh>
    <rPh sb="2" eb="5">
      <t>モクヒョウガク</t>
    </rPh>
    <rPh sb="6" eb="8">
      <t>ゼンネン</t>
    </rPh>
    <rPh sb="8" eb="9">
      <t>ド</t>
    </rPh>
    <rPh sb="9" eb="11">
      <t>ジッセキ</t>
    </rPh>
    <rPh sb="12" eb="14">
      <t>ドウトウ</t>
    </rPh>
    <rPh sb="20" eb="21">
      <t>マン</t>
    </rPh>
    <rPh sb="21" eb="22">
      <t>エン</t>
    </rPh>
    <rPh sb="22" eb="24">
      <t>イジョウ</t>
    </rPh>
    <rPh sb="33" eb="35">
      <t>ジッセキ</t>
    </rPh>
    <rPh sb="45" eb="46">
      <t>エン</t>
    </rPh>
    <rPh sb="56" eb="59">
      <t>カクシュベツ</t>
    </rPh>
    <rPh sb="63" eb="65">
      <t>キントウ</t>
    </rPh>
    <rPh sb="66" eb="68">
      <t>ゲンショウ</t>
    </rPh>
    <phoneticPr fontId="1"/>
  </si>
  <si>
    <t>改めて庁内に周知する</t>
    <rPh sb="0" eb="1">
      <t>アラタ</t>
    </rPh>
    <rPh sb="3" eb="4">
      <t>チョウ</t>
    </rPh>
    <rPh sb="4" eb="5">
      <t>ナイ</t>
    </rPh>
    <rPh sb="6" eb="8">
      <t>シュウチ</t>
    </rPh>
    <phoneticPr fontId="1"/>
  </si>
  <si>
    <t>登別市</t>
    <rPh sb="0" eb="3">
      <t>ノボリベツシ</t>
    </rPh>
    <phoneticPr fontId="1"/>
  </si>
  <si>
    <t>保健福祉部障がい福祉グループ</t>
    <rPh sb="0" eb="2">
      <t>ホケン</t>
    </rPh>
    <rPh sb="2" eb="4">
      <t>フクシ</t>
    </rPh>
    <rPh sb="4" eb="5">
      <t>ブ</t>
    </rPh>
    <rPh sb="5" eb="6">
      <t>ショウ</t>
    </rPh>
    <rPh sb="8" eb="10">
      <t>フクシ</t>
    </rPh>
    <phoneticPr fontId="1"/>
  </si>
  <si>
    <t>0143-85-3732</t>
    <phoneticPr fontId="1"/>
  </si>
  <si>
    <t>印刷製本の発注件数の減少のため目標未達成となった。</t>
    <rPh sb="0" eb="2">
      <t>インサツ</t>
    </rPh>
    <rPh sb="2" eb="4">
      <t>セイホン</t>
    </rPh>
    <rPh sb="5" eb="7">
      <t>ハッチュウ</t>
    </rPh>
    <rPh sb="7" eb="9">
      <t>ケンスウ</t>
    </rPh>
    <rPh sb="10" eb="12">
      <t>ゲンショウ</t>
    </rPh>
    <rPh sb="15" eb="17">
      <t>モクヒョウ</t>
    </rPh>
    <rPh sb="17" eb="20">
      <t>ミタッセイ</t>
    </rPh>
    <phoneticPr fontId="1"/>
  </si>
  <si>
    <t>印刷製本を発注する場合は、優先調達の積極的な活用に努める。</t>
    <rPh sb="0" eb="2">
      <t>インサツ</t>
    </rPh>
    <rPh sb="2" eb="4">
      <t>セイホン</t>
    </rPh>
    <rPh sb="5" eb="7">
      <t>ハッチュウ</t>
    </rPh>
    <rPh sb="9" eb="11">
      <t>バアイ</t>
    </rPh>
    <rPh sb="13" eb="15">
      <t>ユウセン</t>
    </rPh>
    <rPh sb="15" eb="17">
      <t>チョウタツ</t>
    </rPh>
    <rPh sb="18" eb="21">
      <t>セッキョクテキ</t>
    </rPh>
    <rPh sb="22" eb="24">
      <t>カツヨウ</t>
    </rPh>
    <rPh sb="25" eb="26">
      <t>ツト</t>
    </rPh>
    <phoneticPr fontId="1"/>
  </si>
  <si>
    <t>伊達市</t>
    <rPh sb="0" eb="3">
      <t>ダテシ</t>
    </rPh>
    <phoneticPr fontId="1"/>
  </si>
  <si>
    <t>a</t>
    <phoneticPr fontId="1"/>
  </si>
  <si>
    <t>健康福祉部社会福祉課障害者福祉係</t>
    <rPh sb="0" eb="2">
      <t>ケンコウ</t>
    </rPh>
    <rPh sb="2" eb="5">
      <t>フクシブ</t>
    </rPh>
    <rPh sb="5" eb="7">
      <t>シャカイ</t>
    </rPh>
    <rPh sb="7" eb="10">
      <t>フクシカ</t>
    </rPh>
    <rPh sb="10" eb="13">
      <t>ショウガイシャ</t>
    </rPh>
    <rPh sb="13" eb="15">
      <t>フクシ</t>
    </rPh>
    <rPh sb="15" eb="16">
      <t>カカリ</t>
    </rPh>
    <phoneticPr fontId="1"/>
  </si>
  <si>
    <t>0142-82-3193</t>
    <phoneticPr fontId="1"/>
  </si>
  <si>
    <t>豊浦町</t>
    <rPh sb="0" eb="3">
      <t>トヨウラチョウ</t>
    </rPh>
    <phoneticPr fontId="1"/>
  </si>
  <si>
    <t>総合保健福祉施設やまびこ保険福祉係</t>
    <rPh sb="0" eb="2">
      <t>ソウゴウ</t>
    </rPh>
    <rPh sb="2" eb="4">
      <t>ホケン</t>
    </rPh>
    <rPh sb="4" eb="6">
      <t>フクシ</t>
    </rPh>
    <rPh sb="6" eb="8">
      <t>シセツ</t>
    </rPh>
    <rPh sb="12" eb="14">
      <t>ホケン</t>
    </rPh>
    <rPh sb="14" eb="16">
      <t>フクシ</t>
    </rPh>
    <rPh sb="16" eb="17">
      <t>カカリ</t>
    </rPh>
    <phoneticPr fontId="1"/>
  </si>
  <si>
    <t>0142-83-2408</t>
    <phoneticPr fontId="1"/>
  </si>
  <si>
    <t>壮瞥町</t>
    <rPh sb="0" eb="3">
      <t>ソウベツチョウ</t>
    </rPh>
    <phoneticPr fontId="1"/>
  </si>
  <si>
    <t>住民福祉課福祉係</t>
    <rPh sb="0" eb="2">
      <t>ジュウミン</t>
    </rPh>
    <rPh sb="2" eb="5">
      <t>フクシカ</t>
    </rPh>
    <rPh sb="5" eb="7">
      <t>フクシ</t>
    </rPh>
    <rPh sb="7" eb="8">
      <t>カカリ</t>
    </rPh>
    <phoneticPr fontId="1"/>
  </si>
  <si>
    <t>0142-66-2340</t>
    <phoneticPr fontId="1"/>
  </si>
  <si>
    <t>白老町</t>
    <rPh sb="0" eb="3">
      <t>シラオイチョウ</t>
    </rPh>
    <phoneticPr fontId="1"/>
  </si>
  <si>
    <t>健康福祉課
福祉支援G</t>
    <rPh sb="0" eb="2">
      <t>ケンコウ</t>
    </rPh>
    <rPh sb="2" eb="5">
      <t>フクシカ</t>
    </rPh>
    <rPh sb="6" eb="8">
      <t>フクシ</t>
    </rPh>
    <rPh sb="8" eb="10">
      <t>シエン</t>
    </rPh>
    <phoneticPr fontId="1"/>
  </si>
  <si>
    <t>0144-82-5541</t>
    <phoneticPr fontId="1"/>
  </si>
  <si>
    <t>総額で前年度の実績額を上回った</t>
    <rPh sb="0" eb="2">
      <t>ソウガク</t>
    </rPh>
    <phoneticPr fontId="1"/>
  </si>
  <si>
    <t>厚真町</t>
    <rPh sb="0" eb="2">
      <t>アツマ</t>
    </rPh>
    <rPh sb="2" eb="3">
      <t>チョウ</t>
    </rPh>
    <phoneticPr fontId="1"/>
  </si>
  <si>
    <t>町民福祉課福祉グループ</t>
    <rPh sb="0" eb="2">
      <t>チョウミン</t>
    </rPh>
    <rPh sb="2" eb="5">
      <t>フクシカ</t>
    </rPh>
    <rPh sb="5" eb="7">
      <t>フクシ</t>
    </rPh>
    <phoneticPr fontId="1"/>
  </si>
  <si>
    <t>0145-26-7872</t>
    <phoneticPr fontId="1"/>
  </si>
  <si>
    <t>洞爺湖町</t>
    <rPh sb="0" eb="4">
      <t>トウヤコチョウ</t>
    </rPh>
    <phoneticPr fontId="1"/>
  </si>
  <si>
    <t>健康福祉課
福祉・高齢者グループ</t>
    <rPh sb="0" eb="2">
      <t>ケンコウ</t>
    </rPh>
    <rPh sb="2" eb="5">
      <t>フクシカ</t>
    </rPh>
    <rPh sb="6" eb="8">
      <t>フクシ</t>
    </rPh>
    <rPh sb="9" eb="12">
      <t>コウレイシャ</t>
    </rPh>
    <phoneticPr fontId="1"/>
  </si>
  <si>
    <t>0142-74-3001</t>
    <phoneticPr fontId="1"/>
  </si>
  <si>
    <t>安平町</t>
    <rPh sb="0" eb="3">
      <t>アビラチョウ</t>
    </rPh>
    <phoneticPr fontId="1"/>
  </si>
  <si>
    <t>0145-29-7071</t>
    <phoneticPr fontId="1"/>
  </si>
  <si>
    <t>むかわ町</t>
    <rPh sb="3" eb="4">
      <t>チョウ</t>
    </rPh>
    <phoneticPr fontId="1"/>
  </si>
  <si>
    <t>0145-42-2415</t>
    <phoneticPr fontId="1"/>
  </si>
  <si>
    <t>日高町</t>
    <rPh sb="0" eb="3">
      <t>ヒダカチョウ</t>
    </rPh>
    <phoneticPr fontId="1"/>
  </si>
  <si>
    <t>子育て福祉課
福祉Ｇ</t>
    <rPh sb="0" eb="2">
      <t>コソダ</t>
    </rPh>
    <rPh sb="3" eb="6">
      <t>フクシカ</t>
    </rPh>
    <rPh sb="7" eb="9">
      <t>フクシ</t>
    </rPh>
    <phoneticPr fontId="1"/>
  </si>
  <si>
    <t>01456-2-6183</t>
    <phoneticPr fontId="1"/>
  </si>
  <si>
    <t>過去２年間の調達実績額平均値を上回る</t>
    <rPh sb="0" eb="2">
      <t>カコ</t>
    </rPh>
    <rPh sb="3" eb="5">
      <t>ネンカン</t>
    </rPh>
    <rPh sb="6" eb="8">
      <t>チョウタツ</t>
    </rPh>
    <rPh sb="8" eb="11">
      <t>ジッセキガク</t>
    </rPh>
    <rPh sb="11" eb="14">
      <t>ヘイキンチ</t>
    </rPh>
    <rPh sb="15" eb="16">
      <t>ウワ</t>
    </rPh>
    <rPh sb="16" eb="17">
      <t>マワ</t>
    </rPh>
    <phoneticPr fontId="1"/>
  </si>
  <si>
    <t>平取町</t>
    <rPh sb="0" eb="3">
      <t>ビラトリチョウ</t>
    </rPh>
    <phoneticPr fontId="1"/>
  </si>
  <si>
    <t>01457-4-6112</t>
    <phoneticPr fontId="1"/>
  </si>
  <si>
    <t>調達推進方針に基づいた取組を遂行できたため</t>
    <rPh sb="0" eb="2">
      <t>チョウタツ</t>
    </rPh>
    <rPh sb="2" eb="4">
      <t>スイシン</t>
    </rPh>
    <rPh sb="4" eb="6">
      <t>ホウシン</t>
    </rPh>
    <rPh sb="7" eb="8">
      <t>モト</t>
    </rPh>
    <rPh sb="11" eb="13">
      <t>トリクミ</t>
    </rPh>
    <rPh sb="14" eb="16">
      <t>スイコウ</t>
    </rPh>
    <phoneticPr fontId="1"/>
  </si>
  <si>
    <t>新冠町</t>
    <rPh sb="0" eb="3">
      <t>ニイカップ</t>
    </rPh>
    <phoneticPr fontId="1"/>
  </si>
  <si>
    <t>保健福祉課保健福祉グループ福祉係</t>
    <rPh sb="0" eb="5">
      <t>ホケン</t>
    </rPh>
    <rPh sb="13" eb="15">
      <t>フクシ</t>
    </rPh>
    <rPh sb="15" eb="16">
      <t>カカリ</t>
    </rPh>
    <phoneticPr fontId="1"/>
  </si>
  <si>
    <t>0146-47-2113</t>
    <phoneticPr fontId="1"/>
  </si>
  <si>
    <t>町の調達方針が庁内で認知されてきた</t>
    <rPh sb="0" eb="1">
      <t>マチ</t>
    </rPh>
    <rPh sb="2" eb="4">
      <t>チョウタツ</t>
    </rPh>
    <rPh sb="4" eb="6">
      <t>ホウシン</t>
    </rPh>
    <rPh sb="7" eb="8">
      <t>チョウ</t>
    </rPh>
    <rPh sb="8" eb="9">
      <t>ウチ</t>
    </rPh>
    <rPh sb="10" eb="12">
      <t>ニンチ</t>
    </rPh>
    <phoneticPr fontId="1"/>
  </si>
  <si>
    <t>浦河町</t>
    <rPh sb="0" eb="3">
      <t>ウラカワチョウ</t>
    </rPh>
    <phoneticPr fontId="1"/>
  </si>
  <si>
    <t>0146-26-9003</t>
    <phoneticPr fontId="1"/>
  </si>
  <si>
    <t>557千円</t>
    <rPh sb="3" eb="5">
      <t>センエン</t>
    </rPh>
    <phoneticPr fontId="1"/>
  </si>
  <si>
    <t>予算額を目標額と設定しているため、予算執行率の関係から完全な達成とはならない状況</t>
    <rPh sb="0" eb="3">
      <t>ヨサンガク</t>
    </rPh>
    <rPh sb="4" eb="7">
      <t>モクヒョウガク</t>
    </rPh>
    <rPh sb="8" eb="10">
      <t>セッテイ</t>
    </rPh>
    <rPh sb="17" eb="19">
      <t>ヨサン</t>
    </rPh>
    <rPh sb="19" eb="21">
      <t>シッコウ</t>
    </rPh>
    <rPh sb="21" eb="22">
      <t>リツ</t>
    </rPh>
    <rPh sb="23" eb="25">
      <t>カンケイ</t>
    </rPh>
    <rPh sb="27" eb="29">
      <t>カンゼン</t>
    </rPh>
    <rPh sb="30" eb="32">
      <t>タッセイ</t>
    </rPh>
    <rPh sb="38" eb="40">
      <t>ジョウキョウ</t>
    </rPh>
    <phoneticPr fontId="1"/>
  </si>
  <si>
    <t>目標額の設定方法の見直しを検討する</t>
    <rPh sb="0" eb="3">
      <t>モクヒョウガク</t>
    </rPh>
    <rPh sb="4" eb="6">
      <t>セッテイ</t>
    </rPh>
    <rPh sb="6" eb="8">
      <t>ホウホウ</t>
    </rPh>
    <rPh sb="9" eb="11">
      <t>ミナオ</t>
    </rPh>
    <rPh sb="13" eb="15">
      <t>ケントウ</t>
    </rPh>
    <phoneticPr fontId="1"/>
  </si>
  <si>
    <t>様似町</t>
    <rPh sb="0" eb="3">
      <t>サマニチョウ</t>
    </rPh>
    <phoneticPr fontId="1"/>
  </si>
  <si>
    <t>えりも町</t>
    <rPh sb="3" eb="4">
      <t>チョウ</t>
    </rPh>
    <phoneticPr fontId="1"/>
  </si>
  <si>
    <t>01466-2-4888</t>
    <phoneticPr fontId="1"/>
  </si>
  <si>
    <t>新ひだか町</t>
    <rPh sb="0" eb="1">
      <t>シン</t>
    </rPh>
    <rPh sb="4" eb="5">
      <t>チョウ</t>
    </rPh>
    <phoneticPr fontId="1"/>
  </si>
  <si>
    <t>0146-49-0287</t>
    <phoneticPr fontId="1"/>
  </si>
  <si>
    <t>実績がないため</t>
    <rPh sb="0" eb="2">
      <t>ジッセキ</t>
    </rPh>
    <phoneticPr fontId="1"/>
  </si>
  <si>
    <t>函館市</t>
    <rPh sb="0" eb="3">
      <t>ハコダテシ</t>
    </rPh>
    <phoneticPr fontId="1"/>
  </si>
  <si>
    <t>0138-21-3263</t>
    <phoneticPr fontId="1"/>
  </si>
  <si>
    <t>市長選挙があり，投票用紙を調達したことにより，前年度の実績額を大幅に上回り，また，それを抜きにしても物品，役務それぞれの実績額が前年度より若干上回ったため。</t>
    <rPh sb="0" eb="2">
      <t>シチョウ</t>
    </rPh>
    <rPh sb="1" eb="2">
      <t>チョウ</t>
    </rPh>
    <rPh sb="2" eb="4">
      <t>センキョ</t>
    </rPh>
    <rPh sb="8" eb="10">
      <t>トウヒョウ</t>
    </rPh>
    <rPh sb="10" eb="12">
      <t>ヨウシ</t>
    </rPh>
    <rPh sb="13" eb="15">
      <t>チョウタツ</t>
    </rPh>
    <rPh sb="23" eb="26">
      <t>ゼンネンド</t>
    </rPh>
    <rPh sb="27" eb="29">
      <t>ジッセキ</t>
    </rPh>
    <rPh sb="29" eb="30">
      <t>ガク</t>
    </rPh>
    <rPh sb="31" eb="33">
      <t>オオハバ</t>
    </rPh>
    <rPh sb="34" eb="36">
      <t>ウワマワ</t>
    </rPh>
    <rPh sb="44" eb="45">
      <t>ヌ</t>
    </rPh>
    <rPh sb="50" eb="52">
      <t>ブッピン</t>
    </rPh>
    <rPh sb="53" eb="54">
      <t>ヤク</t>
    </rPh>
    <rPh sb="54" eb="55">
      <t>ム</t>
    </rPh>
    <rPh sb="60" eb="63">
      <t>ジッセキガク</t>
    </rPh>
    <rPh sb="64" eb="67">
      <t>ゼンネンド</t>
    </rPh>
    <rPh sb="69" eb="71">
      <t>ジャッカン</t>
    </rPh>
    <rPh sb="71" eb="73">
      <t>ウワマワ</t>
    </rPh>
    <phoneticPr fontId="1"/>
  </si>
  <si>
    <t>北斗市</t>
    <rPh sb="0" eb="3">
      <t>ホクトシ</t>
    </rPh>
    <phoneticPr fontId="1"/>
  </si>
  <si>
    <t>民生部保健福祉課福祉サービス係</t>
    <rPh sb="0" eb="2">
      <t>ミンセイ</t>
    </rPh>
    <rPh sb="2" eb="3">
      <t>ブ</t>
    </rPh>
    <rPh sb="3" eb="5">
      <t>ホケン</t>
    </rPh>
    <rPh sb="5" eb="7">
      <t>フクシ</t>
    </rPh>
    <rPh sb="7" eb="8">
      <t>カ</t>
    </rPh>
    <rPh sb="8" eb="10">
      <t>フクシ</t>
    </rPh>
    <rPh sb="14" eb="15">
      <t>カカ</t>
    </rPh>
    <phoneticPr fontId="1"/>
  </si>
  <si>
    <t>0138-73-3111</t>
    <phoneticPr fontId="1"/>
  </si>
  <si>
    <t>台風の接近に伴い高齢者運動会が中止となり、当初発注予定だった弁当等の発注が取り消しとなったため</t>
    <rPh sb="0" eb="2">
      <t>タイフウ</t>
    </rPh>
    <rPh sb="3" eb="5">
      <t>セッキン</t>
    </rPh>
    <rPh sb="6" eb="7">
      <t>トモナ</t>
    </rPh>
    <rPh sb="8" eb="11">
      <t>コウレイシャ</t>
    </rPh>
    <rPh sb="11" eb="14">
      <t>ウンドウカイ</t>
    </rPh>
    <rPh sb="15" eb="17">
      <t>チュウシ</t>
    </rPh>
    <rPh sb="21" eb="23">
      <t>トウショ</t>
    </rPh>
    <rPh sb="23" eb="25">
      <t>ハッチュウ</t>
    </rPh>
    <rPh sb="25" eb="27">
      <t>ヨテイ</t>
    </rPh>
    <rPh sb="30" eb="32">
      <t>ベントウ</t>
    </rPh>
    <rPh sb="32" eb="33">
      <t>ラ</t>
    </rPh>
    <rPh sb="34" eb="36">
      <t>ハッチュウ</t>
    </rPh>
    <rPh sb="37" eb="38">
      <t>ト</t>
    </rPh>
    <rPh sb="39" eb="40">
      <t>ケ</t>
    </rPh>
    <phoneticPr fontId="1"/>
  </si>
  <si>
    <t>食料品以外での調達関係について検討していく</t>
    <rPh sb="0" eb="3">
      <t>ショクリョウヒン</t>
    </rPh>
    <rPh sb="3" eb="5">
      <t>イガイ</t>
    </rPh>
    <rPh sb="7" eb="9">
      <t>チョウタツ</t>
    </rPh>
    <rPh sb="9" eb="11">
      <t>カンケイ</t>
    </rPh>
    <rPh sb="15" eb="17">
      <t>ケントウ</t>
    </rPh>
    <phoneticPr fontId="1"/>
  </si>
  <si>
    <t>松前町</t>
    <rPh sb="0" eb="3">
      <t>マツマエチョウ</t>
    </rPh>
    <phoneticPr fontId="1"/>
  </si>
  <si>
    <t>福祉課</t>
    <rPh sb="0" eb="3">
      <t>フクシカ</t>
    </rPh>
    <phoneticPr fontId="1"/>
  </si>
  <si>
    <t>0139-42-2275</t>
    <phoneticPr fontId="1"/>
  </si>
  <si>
    <t>b</t>
    <phoneticPr fontId="1"/>
  </si>
  <si>
    <t>福島町</t>
    <rPh sb="0" eb="3">
      <t>フクシマチョウ</t>
    </rPh>
    <phoneticPr fontId="1"/>
  </si>
  <si>
    <t>0139-47-3001</t>
    <phoneticPr fontId="1"/>
  </si>
  <si>
    <t>主な調達が防災用品であり、昨年度の大規模停電時の消費により、備蓄の補てんがあったため</t>
    <rPh sb="0" eb="1">
      <t>オモ</t>
    </rPh>
    <rPh sb="2" eb="4">
      <t>チョウタツ</t>
    </rPh>
    <rPh sb="5" eb="7">
      <t>ボウサイ</t>
    </rPh>
    <rPh sb="7" eb="9">
      <t>ヨウヒン</t>
    </rPh>
    <rPh sb="13" eb="16">
      <t>サクネンド</t>
    </rPh>
    <rPh sb="17" eb="20">
      <t>ダイキボ</t>
    </rPh>
    <rPh sb="20" eb="22">
      <t>テイデン</t>
    </rPh>
    <rPh sb="22" eb="23">
      <t>ジ</t>
    </rPh>
    <rPh sb="24" eb="26">
      <t>ショウヒ</t>
    </rPh>
    <rPh sb="30" eb="32">
      <t>ビチク</t>
    </rPh>
    <rPh sb="33" eb="34">
      <t>ホ</t>
    </rPh>
    <phoneticPr fontId="1"/>
  </si>
  <si>
    <t>知内町</t>
    <rPh sb="0" eb="3">
      <t>シリウチチョウ</t>
    </rPh>
    <phoneticPr fontId="1"/>
  </si>
  <si>
    <t>物品調達可能な施設が町内に存在しない為実績なし</t>
    <rPh sb="0" eb="2">
      <t>ブッピン</t>
    </rPh>
    <rPh sb="2" eb="4">
      <t>チョウタツ</t>
    </rPh>
    <rPh sb="4" eb="6">
      <t>カノウ</t>
    </rPh>
    <rPh sb="7" eb="9">
      <t>シセツ</t>
    </rPh>
    <rPh sb="10" eb="12">
      <t>チョウナイ</t>
    </rPh>
    <rPh sb="13" eb="15">
      <t>ソンザイ</t>
    </rPh>
    <rPh sb="18" eb="19">
      <t>タメ</t>
    </rPh>
    <rPh sb="19" eb="21">
      <t>ジッセキ</t>
    </rPh>
    <phoneticPr fontId="1"/>
  </si>
  <si>
    <t>木古内町</t>
    <rPh sb="0" eb="4">
      <t>キコナイチョウ</t>
    </rPh>
    <phoneticPr fontId="1"/>
  </si>
  <si>
    <t>保健福祉課保健推進グループ</t>
    <rPh sb="0" eb="2">
      <t>ホケン</t>
    </rPh>
    <rPh sb="2" eb="5">
      <t>フクシカ</t>
    </rPh>
    <rPh sb="5" eb="7">
      <t>ホケン</t>
    </rPh>
    <rPh sb="7" eb="9">
      <t>スイシン</t>
    </rPh>
    <phoneticPr fontId="1"/>
  </si>
  <si>
    <t>01392-2-2122</t>
    <phoneticPr fontId="1"/>
  </si>
  <si>
    <t>地元業者優先の考え方により、地元に障害者施設等がないため</t>
    <rPh sb="0" eb="2">
      <t>ジモト</t>
    </rPh>
    <rPh sb="2" eb="4">
      <t>ギョウシャ</t>
    </rPh>
    <rPh sb="4" eb="6">
      <t>ユウセン</t>
    </rPh>
    <rPh sb="7" eb="8">
      <t>カンガ</t>
    </rPh>
    <rPh sb="9" eb="10">
      <t>カタ</t>
    </rPh>
    <rPh sb="14" eb="16">
      <t>ジモト</t>
    </rPh>
    <rPh sb="17" eb="20">
      <t>ショウガイシャ</t>
    </rPh>
    <rPh sb="20" eb="22">
      <t>シセツ</t>
    </rPh>
    <rPh sb="22" eb="23">
      <t>トウ</t>
    </rPh>
    <phoneticPr fontId="1"/>
  </si>
  <si>
    <t>各部署で法の趣旨を理解し、適正な価格、機能及び品質、競争性に留意する。</t>
    <rPh sb="0" eb="3">
      <t>カクブショ</t>
    </rPh>
    <rPh sb="4" eb="5">
      <t>ホウ</t>
    </rPh>
    <rPh sb="6" eb="8">
      <t>シュシ</t>
    </rPh>
    <rPh sb="9" eb="11">
      <t>リカイ</t>
    </rPh>
    <rPh sb="13" eb="15">
      <t>テキセイ</t>
    </rPh>
    <rPh sb="16" eb="18">
      <t>カカク</t>
    </rPh>
    <rPh sb="19" eb="21">
      <t>キノウ</t>
    </rPh>
    <rPh sb="21" eb="22">
      <t>オヨ</t>
    </rPh>
    <rPh sb="23" eb="25">
      <t>ヒンシツ</t>
    </rPh>
    <rPh sb="26" eb="28">
      <t>キョウソウ</t>
    </rPh>
    <rPh sb="28" eb="29">
      <t>セイ</t>
    </rPh>
    <rPh sb="30" eb="32">
      <t>リュウイ</t>
    </rPh>
    <phoneticPr fontId="1"/>
  </si>
  <si>
    <t>七飯町</t>
    <rPh sb="0" eb="3">
      <t>ナナエチョウ</t>
    </rPh>
    <phoneticPr fontId="1"/>
  </si>
  <si>
    <t>0138-65-2514</t>
    <phoneticPr fontId="1"/>
  </si>
  <si>
    <t>発注の安定</t>
    <rPh sb="0" eb="2">
      <t>ハッチュウ</t>
    </rPh>
    <rPh sb="3" eb="5">
      <t>アンテイ</t>
    </rPh>
    <phoneticPr fontId="1"/>
  </si>
  <si>
    <t>鹿部町</t>
    <rPh sb="0" eb="3">
      <t>シカベチョウ</t>
    </rPh>
    <phoneticPr fontId="1"/>
  </si>
  <si>
    <t>保健福祉課</t>
    <rPh sb="0" eb="2">
      <t>ホケン</t>
    </rPh>
    <rPh sb="2" eb="4">
      <t>フクシ</t>
    </rPh>
    <rPh sb="4" eb="5">
      <t>カ</t>
    </rPh>
    <phoneticPr fontId="1"/>
  </si>
  <si>
    <t>01372-7-5291</t>
    <phoneticPr fontId="1"/>
  </si>
  <si>
    <t>前年度と同額</t>
    <rPh sb="0" eb="3">
      <t>ゼンネンド</t>
    </rPh>
    <rPh sb="4" eb="6">
      <t>ドウガク</t>
    </rPh>
    <phoneticPr fontId="1"/>
  </si>
  <si>
    <t>前年度と変わらないため</t>
    <rPh sb="0" eb="3">
      <t>ゼンネンド</t>
    </rPh>
    <rPh sb="4" eb="5">
      <t>カ</t>
    </rPh>
    <phoneticPr fontId="1"/>
  </si>
  <si>
    <t>物品調達を拡大・推進し、前年度の金額を超えられるようにする。</t>
    <rPh sb="0" eb="2">
      <t>ブッピン</t>
    </rPh>
    <rPh sb="2" eb="4">
      <t>チョウタツ</t>
    </rPh>
    <rPh sb="5" eb="7">
      <t>カクダイ</t>
    </rPh>
    <rPh sb="8" eb="10">
      <t>スイシン</t>
    </rPh>
    <rPh sb="12" eb="15">
      <t>ゼンネンド</t>
    </rPh>
    <rPh sb="16" eb="18">
      <t>キンガク</t>
    </rPh>
    <rPh sb="19" eb="20">
      <t>コ</t>
    </rPh>
    <phoneticPr fontId="1"/>
  </si>
  <si>
    <t>なし</t>
    <phoneticPr fontId="1"/>
  </si>
  <si>
    <t>森町</t>
    <rPh sb="0" eb="2">
      <t>モリマチ</t>
    </rPh>
    <phoneticPr fontId="1"/>
  </si>
  <si>
    <t>保健福祉課
福祉係</t>
    <rPh sb="0" eb="2">
      <t>ホケン</t>
    </rPh>
    <rPh sb="2" eb="4">
      <t>フクシ</t>
    </rPh>
    <rPh sb="4" eb="5">
      <t>カ</t>
    </rPh>
    <rPh sb="6" eb="8">
      <t>フクシ</t>
    </rPh>
    <rPh sb="8" eb="9">
      <t>カカリ</t>
    </rPh>
    <phoneticPr fontId="1"/>
  </si>
  <si>
    <t>01374-7-1085
（直通）</t>
    <rPh sb="14" eb="16">
      <t>チョクツウ</t>
    </rPh>
    <phoneticPr fontId="1"/>
  </si>
  <si>
    <t>物品等について障害者就労施設等から調達できない場合は、物品等調達の推進に努め調達の拡大を図ることを目標とする。</t>
    <rPh sb="0" eb="2">
      <t>ブッピン</t>
    </rPh>
    <rPh sb="2" eb="3">
      <t>トウ</t>
    </rPh>
    <rPh sb="7" eb="10">
      <t>ショウガイシャ</t>
    </rPh>
    <rPh sb="10" eb="12">
      <t>シュウロウ</t>
    </rPh>
    <rPh sb="12" eb="14">
      <t>シセツ</t>
    </rPh>
    <rPh sb="14" eb="15">
      <t>トウ</t>
    </rPh>
    <rPh sb="17" eb="19">
      <t>チョウタツ</t>
    </rPh>
    <rPh sb="23" eb="25">
      <t>バアイ</t>
    </rPh>
    <rPh sb="27" eb="29">
      <t>ブッピン</t>
    </rPh>
    <rPh sb="29" eb="30">
      <t>トウ</t>
    </rPh>
    <rPh sb="30" eb="32">
      <t>チョウタツ</t>
    </rPh>
    <rPh sb="33" eb="35">
      <t>スイシン</t>
    </rPh>
    <rPh sb="36" eb="37">
      <t>ツト</t>
    </rPh>
    <rPh sb="38" eb="40">
      <t>チョウタツ</t>
    </rPh>
    <rPh sb="41" eb="43">
      <t>カクダイ</t>
    </rPh>
    <rPh sb="44" eb="45">
      <t>ハカ</t>
    </rPh>
    <rPh sb="49" eb="51">
      <t>モクヒョウ</t>
    </rPh>
    <phoneticPr fontId="1"/>
  </si>
  <si>
    <t>町内において調達のできる物品等を取り扱う事業所等がないため</t>
    <rPh sb="0" eb="2">
      <t>チョウナイ</t>
    </rPh>
    <rPh sb="6" eb="8">
      <t>チョウタツ</t>
    </rPh>
    <rPh sb="12" eb="14">
      <t>ブッピン</t>
    </rPh>
    <rPh sb="14" eb="15">
      <t>トウ</t>
    </rPh>
    <rPh sb="16" eb="17">
      <t>ト</t>
    </rPh>
    <rPh sb="18" eb="19">
      <t>アツカ</t>
    </rPh>
    <rPh sb="20" eb="22">
      <t>ジギョウ</t>
    </rPh>
    <rPh sb="22" eb="23">
      <t>ショ</t>
    </rPh>
    <rPh sb="23" eb="24">
      <t>トウ</t>
    </rPh>
    <phoneticPr fontId="1"/>
  </si>
  <si>
    <t>町内の障害者就労施設等に物品等の調達方針について周知を図る</t>
    <rPh sb="0" eb="2">
      <t>チョウナイ</t>
    </rPh>
    <rPh sb="3" eb="6">
      <t>ショウガイシャ</t>
    </rPh>
    <rPh sb="6" eb="8">
      <t>シュウロウ</t>
    </rPh>
    <rPh sb="8" eb="10">
      <t>シセツ</t>
    </rPh>
    <rPh sb="10" eb="11">
      <t>トウ</t>
    </rPh>
    <rPh sb="12" eb="14">
      <t>ブッピン</t>
    </rPh>
    <rPh sb="14" eb="15">
      <t>トウ</t>
    </rPh>
    <rPh sb="16" eb="18">
      <t>チョウタツ</t>
    </rPh>
    <rPh sb="18" eb="20">
      <t>ホウシン</t>
    </rPh>
    <rPh sb="24" eb="26">
      <t>シュウチ</t>
    </rPh>
    <rPh sb="27" eb="28">
      <t>ハカ</t>
    </rPh>
    <phoneticPr fontId="1"/>
  </si>
  <si>
    <t>八雲町</t>
    <rPh sb="0" eb="2">
      <t>ヤクモ</t>
    </rPh>
    <rPh sb="2" eb="3">
      <t>チョウ</t>
    </rPh>
    <phoneticPr fontId="1"/>
  </si>
  <si>
    <t>保健福祉課障がい者福祉係</t>
    <rPh sb="0" eb="2">
      <t>ホケン</t>
    </rPh>
    <rPh sb="2" eb="4">
      <t>フクシ</t>
    </rPh>
    <rPh sb="4" eb="5">
      <t>カ</t>
    </rPh>
    <rPh sb="5" eb="6">
      <t>ショウ</t>
    </rPh>
    <rPh sb="8" eb="9">
      <t>シャ</t>
    </rPh>
    <rPh sb="9" eb="11">
      <t>フクシ</t>
    </rPh>
    <rPh sb="11" eb="12">
      <t>カカリ</t>
    </rPh>
    <phoneticPr fontId="1"/>
  </si>
  <si>
    <t>0137-64-2111</t>
    <phoneticPr fontId="1"/>
  </si>
  <si>
    <t>調達目標を100千円と設定</t>
    <rPh sb="0" eb="2">
      <t>チョウタツ</t>
    </rPh>
    <rPh sb="2" eb="4">
      <t>モクヒョウ</t>
    </rPh>
    <rPh sb="8" eb="9">
      <t>セン</t>
    </rPh>
    <rPh sb="9" eb="10">
      <t>エン</t>
    </rPh>
    <rPh sb="11" eb="13">
      <t>セッテイ</t>
    </rPh>
    <phoneticPr fontId="1"/>
  </si>
  <si>
    <t>シルバープラザふれあいホールの清掃を業務を委託</t>
    <rPh sb="15" eb="17">
      <t>セイソウ</t>
    </rPh>
    <rPh sb="18" eb="20">
      <t>ギョウム</t>
    </rPh>
    <rPh sb="21" eb="23">
      <t>イタク</t>
    </rPh>
    <phoneticPr fontId="1"/>
  </si>
  <si>
    <t>長万部町</t>
    <rPh sb="0" eb="4">
      <t>オシャマンベチョウ</t>
    </rPh>
    <phoneticPr fontId="1"/>
  </si>
  <si>
    <t>保健福祉課</t>
    <rPh sb="0" eb="2">
      <t>ホケン</t>
    </rPh>
    <rPh sb="2" eb="5">
      <t>フクシカ</t>
    </rPh>
    <phoneticPr fontId="1"/>
  </si>
  <si>
    <t>旭川市</t>
    <rPh sb="0" eb="3">
      <t>アサヒカワシ</t>
    </rPh>
    <phoneticPr fontId="1"/>
  </si>
  <si>
    <t>障害事業係</t>
    <rPh sb="0" eb="2">
      <t>ショウガイ</t>
    </rPh>
    <rPh sb="2" eb="4">
      <t>ジギョウ</t>
    </rPh>
    <rPh sb="4" eb="5">
      <t>ガカリ</t>
    </rPh>
    <phoneticPr fontId="1"/>
  </si>
  <si>
    <t>物品については前年度の実績額を上回るも，役務において前年度を下回ったため，合計として前年度の実績を下回った。</t>
    <rPh sb="0" eb="2">
      <t>ブッピン</t>
    </rPh>
    <rPh sb="7" eb="10">
      <t>ゼンネンド</t>
    </rPh>
    <rPh sb="11" eb="14">
      <t>ジッセキガク</t>
    </rPh>
    <rPh sb="15" eb="17">
      <t>ウワマワ</t>
    </rPh>
    <rPh sb="20" eb="22">
      <t>エキム</t>
    </rPh>
    <rPh sb="26" eb="29">
      <t>ゼンネンド</t>
    </rPh>
    <rPh sb="30" eb="32">
      <t>シタマワ</t>
    </rPh>
    <rPh sb="37" eb="39">
      <t>ゴウケイ</t>
    </rPh>
    <rPh sb="42" eb="45">
      <t>ゼンネンド</t>
    </rPh>
    <rPh sb="46" eb="48">
      <t>ジッセキ</t>
    </rPh>
    <rPh sb="49" eb="51">
      <t>シタマワ</t>
    </rPh>
    <phoneticPr fontId="1"/>
  </si>
  <si>
    <t>単価契約による購入や業務については，調達実績に変動を及ぼす傾向があるため，今後も積極的に市各部局への周知等に努め実績増を図る。</t>
    <rPh sb="0" eb="2">
      <t>タンカ</t>
    </rPh>
    <rPh sb="2" eb="4">
      <t>ケイヤク</t>
    </rPh>
    <rPh sb="7" eb="9">
      <t>コウニュウ</t>
    </rPh>
    <rPh sb="10" eb="12">
      <t>ギョウム</t>
    </rPh>
    <rPh sb="18" eb="20">
      <t>チョウタツ</t>
    </rPh>
    <rPh sb="20" eb="22">
      <t>ジッセキ</t>
    </rPh>
    <rPh sb="23" eb="25">
      <t>ヘンドウ</t>
    </rPh>
    <rPh sb="26" eb="27">
      <t>オヨ</t>
    </rPh>
    <rPh sb="29" eb="31">
      <t>ケイコウ</t>
    </rPh>
    <rPh sb="37" eb="39">
      <t>コンゴ</t>
    </rPh>
    <rPh sb="40" eb="43">
      <t>セッキョクテキ</t>
    </rPh>
    <rPh sb="44" eb="45">
      <t>シ</t>
    </rPh>
    <rPh sb="45" eb="48">
      <t>カクブキョク</t>
    </rPh>
    <rPh sb="50" eb="52">
      <t>シュウチ</t>
    </rPh>
    <rPh sb="52" eb="53">
      <t>トウ</t>
    </rPh>
    <rPh sb="54" eb="55">
      <t>ツト</t>
    </rPh>
    <rPh sb="56" eb="58">
      <t>ジッセキ</t>
    </rPh>
    <rPh sb="58" eb="59">
      <t>ゾウ</t>
    </rPh>
    <rPh sb="60" eb="61">
      <t>ハカ</t>
    </rPh>
    <phoneticPr fontId="1"/>
  </si>
  <si>
    <t>士別市</t>
    <rPh sb="0" eb="3">
      <t>シベツシ</t>
    </rPh>
    <phoneticPr fontId="1"/>
  </si>
  <si>
    <t>名寄市</t>
    <rPh sb="0" eb="3">
      <t>ナヨロシ</t>
    </rPh>
    <phoneticPr fontId="1"/>
  </si>
  <si>
    <t>物品は減少したが、役務は増加した。</t>
    <rPh sb="0" eb="2">
      <t>ブッピン</t>
    </rPh>
    <rPh sb="3" eb="5">
      <t>ゲンショウ</t>
    </rPh>
    <rPh sb="9" eb="11">
      <t>エキム</t>
    </rPh>
    <rPh sb="12" eb="14">
      <t>ゾウカ</t>
    </rPh>
    <phoneticPr fontId="1"/>
  </si>
  <si>
    <t>浸透している状況も見受けられるが、今後も努力が必要なところもある。</t>
    <rPh sb="0" eb="2">
      <t>シントウ</t>
    </rPh>
    <rPh sb="6" eb="8">
      <t>ジョウキョウ</t>
    </rPh>
    <rPh sb="9" eb="11">
      <t>ミウ</t>
    </rPh>
    <rPh sb="17" eb="19">
      <t>コンゴ</t>
    </rPh>
    <rPh sb="20" eb="22">
      <t>ドリョク</t>
    </rPh>
    <rPh sb="23" eb="25">
      <t>ヒツヨウ</t>
    </rPh>
    <phoneticPr fontId="1"/>
  </si>
  <si>
    <t>今後も特に物品の目標達成に向けてより周知等を含めて努力していく。</t>
    <rPh sb="0" eb="2">
      <t>コンゴ</t>
    </rPh>
    <rPh sb="3" eb="4">
      <t>トク</t>
    </rPh>
    <rPh sb="5" eb="7">
      <t>ブッピン</t>
    </rPh>
    <rPh sb="8" eb="10">
      <t>モクヒョウ</t>
    </rPh>
    <rPh sb="10" eb="12">
      <t>タッセイ</t>
    </rPh>
    <rPh sb="13" eb="14">
      <t>ム</t>
    </rPh>
    <rPh sb="18" eb="20">
      <t>シュウチ</t>
    </rPh>
    <rPh sb="20" eb="21">
      <t>トウ</t>
    </rPh>
    <rPh sb="22" eb="23">
      <t>フク</t>
    </rPh>
    <rPh sb="25" eb="27">
      <t>ドリョク</t>
    </rPh>
    <phoneticPr fontId="1"/>
  </si>
  <si>
    <t>富良野市</t>
    <rPh sb="0" eb="4">
      <t>フラノシ</t>
    </rPh>
    <phoneticPr fontId="1"/>
  </si>
  <si>
    <t>保健福祉部　　　　　福祉課　　　　　　　　　　　　福祉係</t>
    <rPh sb="0" eb="2">
      <t>ホケン</t>
    </rPh>
    <rPh sb="2" eb="4">
      <t>フクシ</t>
    </rPh>
    <rPh sb="4" eb="5">
      <t>ブ</t>
    </rPh>
    <rPh sb="10" eb="12">
      <t>フクシ</t>
    </rPh>
    <rPh sb="12" eb="13">
      <t>カ</t>
    </rPh>
    <rPh sb="25" eb="27">
      <t>フクシ</t>
    </rPh>
    <rPh sb="27" eb="28">
      <t>カカリ</t>
    </rPh>
    <phoneticPr fontId="1"/>
  </si>
  <si>
    <t>過去の実績の平均額</t>
    <rPh sb="0" eb="2">
      <t>カコ</t>
    </rPh>
    <rPh sb="3" eb="5">
      <t>ジッセキ</t>
    </rPh>
    <rPh sb="6" eb="8">
      <t>ヘイキン</t>
    </rPh>
    <rPh sb="8" eb="9">
      <t>ガク</t>
    </rPh>
    <phoneticPr fontId="1"/>
  </si>
  <si>
    <t>物品の調達件数が増加していたため</t>
    <rPh sb="0" eb="2">
      <t>ブッピン</t>
    </rPh>
    <rPh sb="3" eb="5">
      <t>チョウタツ</t>
    </rPh>
    <rPh sb="5" eb="7">
      <t>ケンスウ</t>
    </rPh>
    <rPh sb="8" eb="10">
      <t>ゾウカ</t>
    </rPh>
    <phoneticPr fontId="1"/>
  </si>
  <si>
    <t>鷹栖町</t>
    <rPh sb="0" eb="3">
      <t>タカスチョウ</t>
    </rPh>
    <phoneticPr fontId="1"/>
  </si>
  <si>
    <t>地域福祉係</t>
    <rPh sb="0" eb="2">
      <t>チイキ</t>
    </rPh>
    <rPh sb="2" eb="4">
      <t>フクシ</t>
    </rPh>
    <rPh sb="4" eb="5">
      <t>カカ</t>
    </rPh>
    <phoneticPr fontId="1"/>
  </si>
  <si>
    <t>0166-87-2112</t>
    <phoneticPr fontId="1"/>
  </si>
  <si>
    <t>全体的に経費削減の傾向があるため</t>
    <rPh sb="0" eb="3">
      <t>ゼンタイテキ</t>
    </rPh>
    <rPh sb="4" eb="6">
      <t>ケイヒ</t>
    </rPh>
    <rPh sb="6" eb="8">
      <t>サクゲン</t>
    </rPh>
    <rPh sb="9" eb="11">
      <t>ケイコウ</t>
    </rPh>
    <phoneticPr fontId="1"/>
  </si>
  <si>
    <t>経費削減等の中でも、優先的に調達されるよう周知啓発を図る</t>
    <rPh sb="0" eb="2">
      <t>ケイヒ</t>
    </rPh>
    <rPh sb="2" eb="4">
      <t>サクゲン</t>
    </rPh>
    <rPh sb="4" eb="5">
      <t>トウ</t>
    </rPh>
    <rPh sb="6" eb="7">
      <t>ナカ</t>
    </rPh>
    <rPh sb="10" eb="12">
      <t>ユウセン</t>
    </rPh>
    <rPh sb="12" eb="13">
      <t>テキ</t>
    </rPh>
    <rPh sb="14" eb="16">
      <t>チョウタツ</t>
    </rPh>
    <rPh sb="21" eb="23">
      <t>シュウチ</t>
    </rPh>
    <rPh sb="23" eb="25">
      <t>ケイハツ</t>
    </rPh>
    <rPh sb="26" eb="27">
      <t>ハカ</t>
    </rPh>
    <phoneticPr fontId="1"/>
  </si>
  <si>
    <t>東神楽町</t>
    <rPh sb="0" eb="3">
      <t>ヒガシカグラ</t>
    </rPh>
    <rPh sb="3" eb="4">
      <t>マチ</t>
    </rPh>
    <phoneticPr fontId="1"/>
  </si>
  <si>
    <t>健康ふくし課</t>
    <rPh sb="0" eb="2">
      <t>ケンコウ</t>
    </rPh>
    <rPh sb="5" eb="6">
      <t>カ</t>
    </rPh>
    <phoneticPr fontId="1"/>
  </si>
  <si>
    <t>当麻町</t>
    <rPh sb="0" eb="3">
      <t>トウマチョウ</t>
    </rPh>
    <phoneticPr fontId="1"/>
  </si>
  <si>
    <t>福祉課福祉係</t>
    <rPh sb="0" eb="2">
      <t>フクシ</t>
    </rPh>
    <rPh sb="2" eb="3">
      <t>カ</t>
    </rPh>
    <rPh sb="3" eb="5">
      <t>フクシ</t>
    </rPh>
    <rPh sb="5" eb="6">
      <t>ガカリ</t>
    </rPh>
    <phoneticPr fontId="1"/>
  </si>
  <si>
    <t>昨年度の実績に基づき決定</t>
    <rPh sb="0" eb="3">
      <t>サクネンド</t>
    </rPh>
    <rPh sb="4" eb="6">
      <t>ジッセキ</t>
    </rPh>
    <rPh sb="7" eb="8">
      <t>モト</t>
    </rPh>
    <rPh sb="10" eb="12">
      <t>ケッテイ</t>
    </rPh>
    <phoneticPr fontId="1"/>
  </si>
  <si>
    <t>比布町</t>
    <rPh sb="0" eb="3">
      <t>ピップチョウ</t>
    </rPh>
    <phoneticPr fontId="1"/>
  </si>
  <si>
    <t>愛別町</t>
    <rPh sb="0" eb="3">
      <t>アイベツチョウ</t>
    </rPh>
    <phoneticPr fontId="1"/>
  </si>
  <si>
    <t>01658-6-5111（内142）</t>
    <rPh sb="13" eb="14">
      <t>ナイ</t>
    </rPh>
    <phoneticPr fontId="1"/>
  </si>
  <si>
    <t>目標金額5,000千円</t>
    <rPh sb="0" eb="2">
      <t>モクヒョウ</t>
    </rPh>
    <rPh sb="2" eb="4">
      <t>キンガク</t>
    </rPh>
    <rPh sb="9" eb="11">
      <t>センエン</t>
    </rPh>
    <phoneticPr fontId="1"/>
  </si>
  <si>
    <t>上川町</t>
    <rPh sb="0" eb="3">
      <t>カミカワチョウ</t>
    </rPh>
    <phoneticPr fontId="1"/>
  </si>
  <si>
    <t>保健福祉課
介護福祉グループ</t>
    <rPh sb="0" eb="2">
      <t>ホケン</t>
    </rPh>
    <rPh sb="2" eb="5">
      <t>フクシカ</t>
    </rPh>
    <rPh sb="6" eb="8">
      <t>カイゴ</t>
    </rPh>
    <rPh sb="8" eb="10">
      <t>フクシ</t>
    </rPh>
    <phoneticPr fontId="1"/>
  </si>
  <si>
    <t>出産祝品事業として障がい者就労施設で作成した木製のおもちゃ等を選んでもらっているが、出生数の減少に伴い達成できなかった。</t>
    <rPh sb="0" eb="2">
      <t>シュッサン</t>
    </rPh>
    <rPh sb="2" eb="3">
      <t>イワイ</t>
    </rPh>
    <rPh sb="3" eb="4">
      <t>ヒン</t>
    </rPh>
    <rPh sb="4" eb="6">
      <t>ジギョウ</t>
    </rPh>
    <rPh sb="9" eb="10">
      <t>ショウ</t>
    </rPh>
    <rPh sb="12" eb="13">
      <t>シャ</t>
    </rPh>
    <rPh sb="13" eb="15">
      <t>シュウロウ</t>
    </rPh>
    <rPh sb="15" eb="17">
      <t>シセツ</t>
    </rPh>
    <rPh sb="18" eb="20">
      <t>サクセイ</t>
    </rPh>
    <rPh sb="22" eb="24">
      <t>モクセイ</t>
    </rPh>
    <rPh sb="29" eb="30">
      <t>トウ</t>
    </rPh>
    <rPh sb="31" eb="32">
      <t>エラ</t>
    </rPh>
    <rPh sb="42" eb="44">
      <t>シュッショウ</t>
    </rPh>
    <rPh sb="44" eb="45">
      <t>スウ</t>
    </rPh>
    <rPh sb="46" eb="48">
      <t>ゲンショウ</t>
    </rPh>
    <rPh sb="49" eb="50">
      <t>トモナ</t>
    </rPh>
    <rPh sb="51" eb="53">
      <t>タッセイ</t>
    </rPh>
    <phoneticPr fontId="1"/>
  </si>
  <si>
    <t>周知の徹底</t>
    <rPh sb="0" eb="2">
      <t>シュウチ</t>
    </rPh>
    <rPh sb="3" eb="5">
      <t>テッテイ</t>
    </rPh>
    <phoneticPr fontId="1"/>
  </si>
  <si>
    <t>教育委員会主催のイベント「レク・ボッチャ選手権大会」における上位入賞者へのメダルを、障がい者就労施設に依頼し作成。</t>
    <rPh sb="0" eb="2">
      <t>キョウイク</t>
    </rPh>
    <rPh sb="2" eb="5">
      <t>イインカイ</t>
    </rPh>
    <rPh sb="5" eb="7">
      <t>シュサイ</t>
    </rPh>
    <rPh sb="20" eb="23">
      <t>センシュケン</t>
    </rPh>
    <rPh sb="23" eb="25">
      <t>タイカイ</t>
    </rPh>
    <rPh sb="30" eb="32">
      <t>ジョウイ</t>
    </rPh>
    <rPh sb="32" eb="35">
      <t>ニュウショウシャ</t>
    </rPh>
    <rPh sb="42" eb="43">
      <t>ショウ</t>
    </rPh>
    <rPh sb="45" eb="46">
      <t>シャ</t>
    </rPh>
    <rPh sb="46" eb="48">
      <t>シュウロウ</t>
    </rPh>
    <rPh sb="48" eb="50">
      <t>シセツ</t>
    </rPh>
    <rPh sb="51" eb="53">
      <t>イライ</t>
    </rPh>
    <rPh sb="54" eb="56">
      <t>サクセイ</t>
    </rPh>
    <phoneticPr fontId="1"/>
  </si>
  <si>
    <t>東川町</t>
    <rPh sb="0" eb="3">
      <t>ヒガシカワチョウ</t>
    </rPh>
    <phoneticPr fontId="1"/>
  </si>
  <si>
    <t>美瑛町</t>
    <rPh sb="0" eb="3">
      <t>ビエイチョウ</t>
    </rPh>
    <phoneticPr fontId="1"/>
  </si>
  <si>
    <t>上富良野町</t>
    <rPh sb="0" eb="5">
      <t>カミフラノチョウ</t>
    </rPh>
    <phoneticPr fontId="1"/>
  </si>
  <si>
    <t>保健福祉課
福祉対策班</t>
    <rPh sb="0" eb="2">
      <t>ホケン</t>
    </rPh>
    <rPh sb="2" eb="5">
      <t>フクシカ</t>
    </rPh>
    <rPh sb="6" eb="8">
      <t>フクシ</t>
    </rPh>
    <rPh sb="8" eb="10">
      <t>タイサク</t>
    </rPh>
    <rPh sb="10" eb="11">
      <t>ハン</t>
    </rPh>
    <phoneticPr fontId="1"/>
  </si>
  <si>
    <t>　胆振東部地震による町内小中学校の臨時休校により、学校給食の提供日数減のため</t>
    <rPh sb="1" eb="3">
      <t>イブリ</t>
    </rPh>
    <rPh sb="3" eb="5">
      <t>トウブ</t>
    </rPh>
    <rPh sb="5" eb="7">
      <t>ジシン</t>
    </rPh>
    <rPh sb="10" eb="12">
      <t>チョウナイ</t>
    </rPh>
    <rPh sb="12" eb="14">
      <t>ショウチュウ</t>
    </rPh>
    <rPh sb="14" eb="16">
      <t>ガッコウ</t>
    </rPh>
    <rPh sb="17" eb="19">
      <t>リンジ</t>
    </rPh>
    <rPh sb="19" eb="21">
      <t>キュウコウ</t>
    </rPh>
    <rPh sb="25" eb="27">
      <t>ガッコウ</t>
    </rPh>
    <rPh sb="27" eb="29">
      <t>キュウショク</t>
    </rPh>
    <rPh sb="30" eb="32">
      <t>テイキョウ</t>
    </rPh>
    <rPh sb="32" eb="34">
      <t>ニッスウ</t>
    </rPh>
    <rPh sb="34" eb="35">
      <t>ゲン</t>
    </rPh>
    <phoneticPr fontId="1"/>
  </si>
  <si>
    <t>　自然災害が原因のため、改善策なし。</t>
    <rPh sb="1" eb="3">
      <t>シゼン</t>
    </rPh>
    <rPh sb="3" eb="5">
      <t>サイガイ</t>
    </rPh>
    <rPh sb="6" eb="8">
      <t>ゲンイン</t>
    </rPh>
    <rPh sb="12" eb="15">
      <t>カイゼンサク</t>
    </rPh>
    <phoneticPr fontId="1"/>
  </si>
  <si>
    <t>中富良野町</t>
    <rPh sb="0" eb="5">
      <t>ナカフラノチョウ</t>
    </rPh>
    <phoneticPr fontId="1"/>
  </si>
  <si>
    <t>福祉課社会福祉係</t>
    <rPh sb="0" eb="3">
      <t>フクシカ</t>
    </rPh>
    <rPh sb="3" eb="5">
      <t>シャカイ</t>
    </rPh>
    <rPh sb="5" eb="7">
      <t>フクシ</t>
    </rPh>
    <rPh sb="7" eb="8">
      <t>カカリ</t>
    </rPh>
    <phoneticPr fontId="1"/>
  </si>
  <si>
    <t>0167-44-2125</t>
    <phoneticPr fontId="1"/>
  </si>
  <si>
    <t>南富良野町</t>
    <rPh sb="0" eb="5">
      <t>ミナミフラノチョウ</t>
    </rPh>
    <phoneticPr fontId="1"/>
  </si>
  <si>
    <t>保健福祉課社会福祉係</t>
    <rPh sb="0" eb="2">
      <t>ホケン</t>
    </rPh>
    <rPh sb="2" eb="5">
      <t>フクシカ</t>
    </rPh>
    <rPh sb="5" eb="7">
      <t>シャカイ</t>
    </rPh>
    <rPh sb="7" eb="9">
      <t>フクシ</t>
    </rPh>
    <rPh sb="9" eb="10">
      <t>カカリ</t>
    </rPh>
    <phoneticPr fontId="1"/>
  </si>
  <si>
    <t>毎年恒常的に調達が見込めないものがあるため前年度実績より下回っている</t>
    <rPh sb="0" eb="2">
      <t>マイトシ</t>
    </rPh>
    <rPh sb="2" eb="5">
      <t>コウジョウテキ</t>
    </rPh>
    <rPh sb="6" eb="8">
      <t>チョウタツ</t>
    </rPh>
    <rPh sb="9" eb="11">
      <t>ミコ</t>
    </rPh>
    <rPh sb="21" eb="24">
      <t>ゼンネンド</t>
    </rPh>
    <rPh sb="24" eb="26">
      <t>ジッセキ</t>
    </rPh>
    <rPh sb="28" eb="30">
      <t>シタマワ</t>
    </rPh>
    <phoneticPr fontId="1"/>
  </si>
  <si>
    <t>単価や数量の増と突発的な調達があったため</t>
    <rPh sb="0" eb="2">
      <t>タンカ</t>
    </rPh>
    <rPh sb="3" eb="5">
      <t>スウリョウ</t>
    </rPh>
    <rPh sb="6" eb="7">
      <t>ゾウ</t>
    </rPh>
    <rPh sb="8" eb="11">
      <t>トッパツテキ</t>
    </rPh>
    <rPh sb="12" eb="14">
      <t>チョウタツ</t>
    </rPh>
    <phoneticPr fontId="1"/>
  </si>
  <si>
    <t>占冠村</t>
    <rPh sb="0" eb="3">
      <t>シムカップムラ</t>
    </rPh>
    <phoneticPr fontId="1"/>
  </si>
  <si>
    <t>福祉子育て支援課社会福祉担当</t>
    <rPh sb="0" eb="2">
      <t>フクシ</t>
    </rPh>
    <rPh sb="2" eb="4">
      <t>コソダ</t>
    </rPh>
    <rPh sb="5" eb="7">
      <t>シエン</t>
    </rPh>
    <rPh sb="7" eb="8">
      <t>カ</t>
    </rPh>
    <rPh sb="8" eb="10">
      <t>シャカイ</t>
    </rPh>
    <rPh sb="10" eb="12">
      <t>フクシ</t>
    </rPh>
    <rPh sb="12" eb="14">
      <t>タントウ</t>
    </rPh>
    <phoneticPr fontId="1"/>
  </si>
  <si>
    <t>和寒町</t>
    <rPh sb="0" eb="3">
      <t>ワッサムチョウ</t>
    </rPh>
    <phoneticPr fontId="1"/>
  </si>
  <si>
    <t>保健福祉課
福祉係</t>
    <rPh sb="0" eb="2">
      <t>ホケン</t>
    </rPh>
    <rPh sb="2" eb="4">
      <t>フクシ</t>
    </rPh>
    <rPh sb="4" eb="5">
      <t>カ</t>
    </rPh>
    <rPh sb="6" eb="8">
      <t>フクシ</t>
    </rPh>
    <rPh sb="8" eb="9">
      <t>ガカリ</t>
    </rPh>
    <phoneticPr fontId="1"/>
  </si>
  <si>
    <t>職員に対する周知不足</t>
    <rPh sb="0" eb="2">
      <t>ショクイン</t>
    </rPh>
    <rPh sb="3" eb="4">
      <t>タイ</t>
    </rPh>
    <rPh sb="6" eb="8">
      <t>シュウチ</t>
    </rPh>
    <rPh sb="8" eb="10">
      <t>ブソク</t>
    </rPh>
    <phoneticPr fontId="1"/>
  </si>
  <si>
    <t>制度の内容、調達できる物品の項目等広く周知する</t>
    <rPh sb="0" eb="2">
      <t>セイド</t>
    </rPh>
    <rPh sb="3" eb="5">
      <t>ナイヨウ</t>
    </rPh>
    <rPh sb="6" eb="8">
      <t>チョウタツ</t>
    </rPh>
    <rPh sb="11" eb="13">
      <t>ブッピン</t>
    </rPh>
    <rPh sb="14" eb="16">
      <t>コウモク</t>
    </rPh>
    <rPh sb="16" eb="17">
      <t>トウ</t>
    </rPh>
    <rPh sb="17" eb="18">
      <t>ヒロ</t>
    </rPh>
    <rPh sb="19" eb="21">
      <t>シュウチ</t>
    </rPh>
    <phoneticPr fontId="1"/>
  </si>
  <si>
    <t>剣淵町</t>
    <rPh sb="0" eb="3">
      <t>ケンブチチョウ</t>
    </rPh>
    <phoneticPr fontId="1"/>
  </si>
  <si>
    <t>下川町</t>
    <rPh sb="0" eb="3">
      <t>シモカワチョウ</t>
    </rPh>
    <phoneticPr fontId="1"/>
  </si>
  <si>
    <t>美深町</t>
    <rPh sb="0" eb="3">
      <t>ビフカチョウ</t>
    </rPh>
    <phoneticPr fontId="1"/>
  </si>
  <si>
    <t>継続</t>
    <rPh sb="0" eb="2">
      <t>ケイゾク</t>
    </rPh>
    <phoneticPr fontId="1"/>
  </si>
  <si>
    <t>継続して事業を実施</t>
    <rPh sb="0" eb="2">
      <t>ケイゾク</t>
    </rPh>
    <rPh sb="4" eb="6">
      <t>ジギョウ</t>
    </rPh>
    <rPh sb="7" eb="9">
      <t>ジッシ</t>
    </rPh>
    <phoneticPr fontId="1"/>
  </si>
  <si>
    <t>音威子府村</t>
    <rPh sb="0" eb="5">
      <t>オトイネップムラ</t>
    </rPh>
    <phoneticPr fontId="1"/>
  </si>
  <si>
    <t>住民課保健福祉室社会福祉係</t>
    <rPh sb="0" eb="2">
      <t>ジュウミン</t>
    </rPh>
    <rPh sb="2" eb="3">
      <t>カ</t>
    </rPh>
    <rPh sb="3" eb="5">
      <t>ホケン</t>
    </rPh>
    <rPh sb="5" eb="7">
      <t>フクシ</t>
    </rPh>
    <rPh sb="7" eb="8">
      <t>シツ</t>
    </rPh>
    <rPh sb="8" eb="10">
      <t>シャカイ</t>
    </rPh>
    <rPh sb="10" eb="12">
      <t>フクシ</t>
    </rPh>
    <rPh sb="12" eb="13">
      <t>カカリ</t>
    </rPh>
    <phoneticPr fontId="1"/>
  </si>
  <si>
    <t>調達案件も乏しいためこれまで実績なし、よって数値的目標は設定していない。</t>
    <rPh sb="0" eb="2">
      <t>チョウタツ</t>
    </rPh>
    <rPh sb="2" eb="4">
      <t>アンケン</t>
    </rPh>
    <rPh sb="5" eb="6">
      <t>トボ</t>
    </rPh>
    <rPh sb="14" eb="16">
      <t>ジッセキ</t>
    </rPh>
    <rPh sb="22" eb="25">
      <t>スウチテキ</t>
    </rPh>
    <rPh sb="25" eb="27">
      <t>モクヒョウ</t>
    </rPh>
    <rPh sb="28" eb="30">
      <t>セッテイ</t>
    </rPh>
    <phoneticPr fontId="1"/>
  </si>
  <si>
    <t>今後、広く周知することと、事業等での調達実績にかかるものについては推進していきたい</t>
    <rPh sb="0" eb="2">
      <t>コンゴ</t>
    </rPh>
    <rPh sb="3" eb="4">
      <t>ヒロ</t>
    </rPh>
    <rPh sb="5" eb="7">
      <t>シュウチ</t>
    </rPh>
    <rPh sb="13" eb="15">
      <t>ジギョウ</t>
    </rPh>
    <rPh sb="15" eb="16">
      <t>トウ</t>
    </rPh>
    <rPh sb="18" eb="20">
      <t>チョウタツ</t>
    </rPh>
    <rPh sb="20" eb="22">
      <t>ジッセキ</t>
    </rPh>
    <rPh sb="33" eb="35">
      <t>スイシン</t>
    </rPh>
    <phoneticPr fontId="1"/>
  </si>
  <si>
    <t>特段なし</t>
    <rPh sb="0" eb="2">
      <t>トクダン</t>
    </rPh>
    <phoneticPr fontId="1"/>
  </si>
  <si>
    <t>中川町</t>
    <rPh sb="0" eb="3">
      <t>ナカガワチョウ</t>
    </rPh>
    <phoneticPr fontId="1"/>
  </si>
  <si>
    <t>町内に障害者就労施設がなく、前年と同様実績はありません。</t>
    <rPh sb="0" eb="2">
      <t>チョウナイ</t>
    </rPh>
    <rPh sb="3" eb="6">
      <t>ショウガイシャ</t>
    </rPh>
    <rPh sb="6" eb="8">
      <t>シュウロウ</t>
    </rPh>
    <rPh sb="8" eb="10">
      <t>シセツ</t>
    </rPh>
    <rPh sb="14" eb="16">
      <t>ゼンネン</t>
    </rPh>
    <rPh sb="17" eb="19">
      <t>ドウヨウ</t>
    </rPh>
    <rPh sb="19" eb="21">
      <t>ジッセキ</t>
    </rPh>
    <phoneticPr fontId="1"/>
  </si>
  <si>
    <t>町外の就労施設からの調達を検討、協議する。</t>
    <rPh sb="0" eb="1">
      <t>チョウ</t>
    </rPh>
    <rPh sb="1" eb="2">
      <t>ガイ</t>
    </rPh>
    <rPh sb="3" eb="5">
      <t>シュウロウ</t>
    </rPh>
    <rPh sb="5" eb="7">
      <t>シセツ</t>
    </rPh>
    <rPh sb="10" eb="12">
      <t>チョウタツ</t>
    </rPh>
    <rPh sb="13" eb="15">
      <t>ケントウ</t>
    </rPh>
    <rPh sb="16" eb="18">
      <t>キョウギ</t>
    </rPh>
    <phoneticPr fontId="1"/>
  </si>
  <si>
    <t>幌加内町</t>
    <rPh sb="0" eb="3">
      <t>ホロカナイ</t>
    </rPh>
    <rPh sb="3" eb="4">
      <t>マチ</t>
    </rPh>
    <phoneticPr fontId="1"/>
  </si>
  <si>
    <t>保健福祉課しあわせ福祉係</t>
    <rPh sb="0" eb="2">
      <t>ホケン</t>
    </rPh>
    <rPh sb="2" eb="4">
      <t>フクシ</t>
    </rPh>
    <rPh sb="4" eb="5">
      <t>カ</t>
    </rPh>
    <rPh sb="9" eb="11">
      <t>フクシ</t>
    </rPh>
    <rPh sb="11" eb="12">
      <t>カカリ</t>
    </rPh>
    <phoneticPr fontId="1"/>
  </si>
  <si>
    <t>物品調達に当たっては他の業者との公平性を損なわないよう配慮し、適正な予算の執行に努めながら障害者就労施設等からの優先調達の可能性について十分検討の上、調達する。</t>
    <rPh sb="0" eb="2">
      <t>ブッピン</t>
    </rPh>
    <rPh sb="2" eb="4">
      <t>チョウタツ</t>
    </rPh>
    <rPh sb="5" eb="6">
      <t>ア</t>
    </rPh>
    <rPh sb="10" eb="11">
      <t>タ</t>
    </rPh>
    <rPh sb="12" eb="14">
      <t>ギョウシャ</t>
    </rPh>
    <rPh sb="16" eb="19">
      <t>コウヘイセイ</t>
    </rPh>
    <rPh sb="20" eb="21">
      <t>ソコ</t>
    </rPh>
    <rPh sb="27" eb="29">
      <t>ハイリョ</t>
    </rPh>
    <rPh sb="31" eb="33">
      <t>テキセイ</t>
    </rPh>
    <rPh sb="34" eb="36">
      <t>ヨサン</t>
    </rPh>
    <rPh sb="37" eb="39">
      <t>シッコウ</t>
    </rPh>
    <rPh sb="40" eb="41">
      <t>ツト</t>
    </rPh>
    <rPh sb="45" eb="48">
      <t>ショウガイシャ</t>
    </rPh>
    <rPh sb="48" eb="50">
      <t>シュウロウ</t>
    </rPh>
    <rPh sb="50" eb="53">
      <t>シセツトウ</t>
    </rPh>
    <rPh sb="56" eb="58">
      <t>ユウセン</t>
    </rPh>
    <rPh sb="58" eb="60">
      <t>チョウタツ</t>
    </rPh>
    <rPh sb="61" eb="64">
      <t>カノウセイ</t>
    </rPh>
    <rPh sb="68" eb="70">
      <t>ジュウブン</t>
    </rPh>
    <rPh sb="70" eb="72">
      <t>ケントウ</t>
    </rPh>
    <rPh sb="73" eb="74">
      <t>ウエ</t>
    </rPh>
    <rPh sb="75" eb="77">
      <t>チョウタツ</t>
    </rPh>
    <phoneticPr fontId="1"/>
  </si>
  <si>
    <t>物品調達がなかった</t>
    <rPh sb="0" eb="2">
      <t>ブッピン</t>
    </rPh>
    <rPh sb="2" eb="4">
      <t>チョウタツ</t>
    </rPh>
    <phoneticPr fontId="1"/>
  </si>
  <si>
    <t>北見市</t>
    <rPh sb="0" eb="3">
      <t>キタミシ</t>
    </rPh>
    <phoneticPr fontId="1"/>
  </si>
  <si>
    <t>a</t>
    <phoneticPr fontId="1"/>
  </si>
  <si>
    <t>0157-25-1136</t>
    <phoneticPr fontId="1"/>
  </si>
  <si>
    <t>小中学校の閉鎖に伴い受注が減少したため。</t>
    <rPh sb="0" eb="4">
      <t>ショウチュウガッコウ</t>
    </rPh>
    <rPh sb="5" eb="7">
      <t>ヘイサ</t>
    </rPh>
    <rPh sb="8" eb="9">
      <t>トモナ</t>
    </rPh>
    <rPh sb="10" eb="12">
      <t>ジュチュウ</t>
    </rPh>
    <rPh sb="13" eb="15">
      <t>ゲンショウ</t>
    </rPh>
    <phoneticPr fontId="1"/>
  </si>
  <si>
    <t>これまで調達実績のある物品等の調達の拡大に努めるとともに、調達実績のない物品等の調達も検討するなどして、できる限り幅広い分野から調達するよう努める。</t>
    <phoneticPr fontId="1"/>
  </si>
  <si>
    <t>網走市</t>
    <rPh sb="0" eb="3">
      <t>アバシリシ</t>
    </rPh>
    <phoneticPr fontId="1"/>
  </si>
  <si>
    <t>社会福祉課
障がい福祉係</t>
    <rPh sb="0" eb="2">
      <t>シャカイ</t>
    </rPh>
    <rPh sb="2" eb="4">
      <t>フクシ</t>
    </rPh>
    <rPh sb="4" eb="5">
      <t>カ</t>
    </rPh>
    <rPh sb="6" eb="7">
      <t>ショウ</t>
    </rPh>
    <rPh sb="9" eb="11">
      <t>フクシ</t>
    </rPh>
    <rPh sb="11" eb="12">
      <t>カカリ</t>
    </rPh>
    <phoneticPr fontId="1"/>
  </si>
  <si>
    <t>0152-44-6111</t>
    <phoneticPr fontId="1"/>
  </si>
  <si>
    <t>具体k的な目標設定なし</t>
    <rPh sb="0" eb="2">
      <t>グタイ</t>
    </rPh>
    <rPh sb="3" eb="4">
      <t>テキ</t>
    </rPh>
    <rPh sb="5" eb="7">
      <t>モクヒョウ</t>
    </rPh>
    <rPh sb="7" eb="9">
      <t>セッテイ</t>
    </rPh>
    <phoneticPr fontId="1"/>
  </si>
  <si>
    <t>具体的な目標を設定する</t>
    <rPh sb="0" eb="3">
      <t>グタイテキ</t>
    </rPh>
    <rPh sb="4" eb="6">
      <t>モクヒョウ</t>
    </rPh>
    <rPh sb="7" eb="9">
      <t>セッテイ</t>
    </rPh>
    <phoneticPr fontId="1"/>
  </si>
  <si>
    <t>紋別市</t>
    <rPh sb="0" eb="3">
      <t>モンベツシ</t>
    </rPh>
    <phoneticPr fontId="1"/>
  </si>
  <si>
    <t>0158-24-2111（内線222・455）</t>
    <rPh sb="13" eb="15">
      <t>ナイセン</t>
    </rPh>
    <phoneticPr fontId="1"/>
  </si>
  <si>
    <t>物品では達成できたが、役務では達成ができなかったため</t>
    <rPh sb="0" eb="2">
      <t>ブッピン</t>
    </rPh>
    <rPh sb="4" eb="6">
      <t>タッセイ</t>
    </rPh>
    <rPh sb="11" eb="13">
      <t>エキム</t>
    </rPh>
    <rPh sb="15" eb="17">
      <t>タッセイ</t>
    </rPh>
    <phoneticPr fontId="1"/>
  </si>
  <si>
    <t>令和元年度は役務の優先調達を増やし、前年度額を超えるようにする。</t>
    <rPh sb="0" eb="2">
      <t>レイワ</t>
    </rPh>
    <rPh sb="2" eb="4">
      <t>ガンネン</t>
    </rPh>
    <rPh sb="4" eb="5">
      <t>ド</t>
    </rPh>
    <rPh sb="6" eb="8">
      <t>エキム</t>
    </rPh>
    <rPh sb="9" eb="11">
      <t>ユウセン</t>
    </rPh>
    <rPh sb="11" eb="13">
      <t>チョウタツ</t>
    </rPh>
    <rPh sb="14" eb="15">
      <t>フ</t>
    </rPh>
    <rPh sb="18" eb="21">
      <t>ゼンネンド</t>
    </rPh>
    <rPh sb="21" eb="22">
      <t>ガク</t>
    </rPh>
    <rPh sb="23" eb="24">
      <t>コ</t>
    </rPh>
    <phoneticPr fontId="1"/>
  </si>
  <si>
    <t>美幌町</t>
    <rPh sb="0" eb="3">
      <t>ビホロチョウ</t>
    </rPh>
    <phoneticPr fontId="1"/>
  </si>
  <si>
    <t>保健福祉グループ障がい福祉担当</t>
    <rPh sb="0" eb="2">
      <t>ホケン</t>
    </rPh>
    <rPh sb="2" eb="4">
      <t>フクシ</t>
    </rPh>
    <rPh sb="8" eb="9">
      <t>ショウ</t>
    </rPh>
    <rPh sb="11" eb="13">
      <t>フクシ</t>
    </rPh>
    <rPh sb="13" eb="15">
      <t>タントウ</t>
    </rPh>
    <phoneticPr fontId="1"/>
  </si>
  <si>
    <t>0152-73-1111(内線250)</t>
    <rPh sb="13" eb="15">
      <t>ナイセン</t>
    </rPh>
    <phoneticPr fontId="1"/>
  </si>
  <si>
    <t>障害者就労施設等が提供可能な物品等について情報を収集し。全庁的に共有を図り調達の推進に努める</t>
    <rPh sb="0" eb="2">
      <t>ショウガイ</t>
    </rPh>
    <rPh sb="2" eb="3">
      <t>シャ</t>
    </rPh>
    <rPh sb="3" eb="5">
      <t>シュウロウ</t>
    </rPh>
    <rPh sb="5" eb="7">
      <t>シセツ</t>
    </rPh>
    <rPh sb="7" eb="8">
      <t>トウ</t>
    </rPh>
    <rPh sb="9" eb="11">
      <t>テイキョウ</t>
    </rPh>
    <rPh sb="11" eb="13">
      <t>カノウ</t>
    </rPh>
    <rPh sb="14" eb="16">
      <t>ブッピン</t>
    </rPh>
    <rPh sb="16" eb="17">
      <t>トウ</t>
    </rPh>
    <rPh sb="21" eb="23">
      <t>ジョウホウ</t>
    </rPh>
    <rPh sb="24" eb="26">
      <t>シュウシュウ</t>
    </rPh>
    <rPh sb="28" eb="31">
      <t>ゼンチョウテキ</t>
    </rPh>
    <rPh sb="32" eb="34">
      <t>キョウユウ</t>
    </rPh>
    <rPh sb="35" eb="36">
      <t>ハカ</t>
    </rPh>
    <rPh sb="37" eb="39">
      <t>チョウタツ</t>
    </rPh>
    <rPh sb="40" eb="42">
      <t>スイシン</t>
    </rPh>
    <rPh sb="43" eb="44">
      <t>ツト</t>
    </rPh>
    <phoneticPr fontId="1"/>
  </si>
  <si>
    <t>津別町</t>
    <rPh sb="0" eb="3">
      <t>ツベツチョウ</t>
    </rPh>
    <phoneticPr fontId="1"/>
  </si>
  <si>
    <t>0152-76-2151</t>
    <phoneticPr fontId="1"/>
  </si>
  <si>
    <t>調達方針を定めていないため、達成とは言えない。</t>
    <rPh sb="0" eb="2">
      <t>チョウタツ</t>
    </rPh>
    <rPh sb="2" eb="4">
      <t>ホウシン</t>
    </rPh>
    <rPh sb="5" eb="6">
      <t>サダ</t>
    </rPh>
    <rPh sb="14" eb="16">
      <t>タッセイ</t>
    </rPh>
    <rPh sb="18" eb="19">
      <t>イ</t>
    </rPh>
    <phoneticPr fontId="1"/>
  </si>
  <si>
    <t>調達方針について、検討中であるため、まずは策定を進める。</t>
    <rPh sb="0" eb="2">
      <t>チョウタツ</t>
    </rPh>
    <rPh sb="2" eb="4">
      <t>ホウシン</t>
    </rPh>
    <rPh sb="9" eb="12">
      <t>ケントウチュウ</t>
    </rPh>
    <rPh sb="21" eb="23">
      <t>サクテイ</t>
    </rPh>
    <rPh sb="24" eb="25">
      <t>スス</t>
    </rPh>
    <phoneticPr fontId="1"/>
  </si>
  <si>
    <t>斜里町</t>
    <rPh sb="0" eb="3">
      <t>シャリチヨウ</t>
    </rPh>
    <phoneticPr fontId="1"/>
  </si>
  <si>
    <t>福祉係</t>
    <rPh sb="0" eb="2">
      <t>フクシ</t>
    </rPh>
    <rPh sb="2" eb="3">
      <t>カカリ</t>
    </rPh>
    <phoneticPr fontId="1"/>
  </si>
  <si>
    <t>0152-22-2500</t>
    <phoneticPr fontId="1"/>
  </si>
  <si>
    <t>清里町</t>
    <rPh sb="0" eb="3">
      <t>キヨサトチョウ</t>
    </rPh>
    <phoneticPr fontId="1"/>
  </si>
  <si>
    <t>保健福祉課福祉介護グループ</t>
    <phoneticPr fontId="1"/>
  </si>
  <si>
    <t>0152-25-3847</t>
    <phoneticPr fontId="1"/>
  </si>
  <si>
    <t>小清水町</t>
    <rPh sb="0" eb="4">
      <t>コシミズチョウ</t>
    </rPh>
    <phoneticPr fontId="1"/>
  </si>
  <si>
    <t>保健福祉課福祉係</t>
    <rPh sb="0" eb="8">
      <t>ホケンフクシカフクシカカリ</t>
    </rPh>
    <phoneticPr fontId="1"/>
  </si>
  <si>
    <t>0152-62-4473（課直通）</t>
    <rPh sb="13" eb="14">
      <t>カ</t>
    </rPh>
    <rPh sb="14" eb="16">
      <t>チョクツウ</t>
    </rPh>
    <phoneticPr fontId="1"/>
  </si>
  <si>
    <t>訓子府町</t>
    <rPh sb="0" eb="4">
      <t>クンネップチョウ</t>
    </rPh>
    <phoneticPr fontId="1"/>
  </si>
  <si>
    <t>企画財政課財政係</t>
    <rPh sb="0" eb="2">
      <t>キカク</t>
    </rPh>
    <rPh sb="2" eb="4">
      <t>ザイセイ</t>
    </rPh>
    <rPh sb="4" eb="5">
      <t>カ</t>
    </rPh>
    <rPh sb="5" eb="7">
      <t>ザイセイ</t>
    </rPh>
    <rPh sb="7" eb="8">
      <t>カカ</t>
    </rPh>
    <phoneticPr fontId="1"/>
  </si>
  <si>
    <t>0157-47-2115</t>
    <phoneticPr fontId="1"/>
  </si>
  <si>
    <t>置戸町</t>
    <rPh sb="0" eb="3">
      <t>オケトチョウ</t>
    </rPh>
    <phoneticPr fontId="1"/>
  </si>
  <si>
    <t>総務課　財政係
地域福祉センター　社会福祉係</t>
    <rPh sb="0" eb="3">
      <t>ソウムカ</t>
    </rPh>
    <rPh sb="4" eb="6">
      <t>ザイセイ</t>
    </rPh>
    <rPh sb="6" eb="7">
      <t>カカリ</t>
    </rPh>
    <rPh sb="10" eb="12">
      <t>チイキ</t>
    </rPh>
    <rPh sb="12" eb="14">
      <t>フクシ</t>
    </rPh>
    <rPh sb="19" eb="21">
      <t>シャカイ</t>
    </rPh>
    <rPh sb="21" eb="23">
      <t>フクシ</t>
    </rPh>
    <rPh sb="23" eb="24">
      <t>カカリ</t>
    </rPh>
    <phoneticPr fontId="1"/>
  </si>
  <si>
    <t>総務課　財政係
0157-52-3311
地域福祉センター社会福祉係
0157-52-3333</t>
    <rPh sb="0" eb="3">
      <t>ソウムカ</t>
    </rPh>
    <rPh sb="4" eb="6">
      <t>ザイセイ</t>
    </rPh>
    <rPh sb="6" eb="7">
      <t>カカリ</t>
    </rPh>
    <rPh sb="22" eb="24">
      <t>チイキ</t>
    </rPh>
    <rPh sb="24" eb="26">
      <t>フクシ</t>
    </rPh>
    <rPh sb="30" eb="32">
      <t>シャカイ</t>
    </rPh>
    <rPh sb="32" eb="34">
      <t>フクシ</t>
    </rPh>
    <rPh sb="34" eb="35">
      <t>カカリ</t>
    </rPh>
    <phoneticPr fontId="1"/>
  </si>
  <si>
    <t>防災備蓄品の購入が無いことによる減</t>
    <rPh sb="0" eb="2">
      <t>ボウサイ</t>
    </rPh>
    <rPh sb="2" eb="4">
      <t>ビチク</t>
    </rPh>
    <rPh sb="4" eb="5">
      <t>ヒン</t>
    </rPh>
    <rPh sb="6" eb="8">
      <t>コウニュウ</t>
    </rPh>
    <rPh sb="9" eb="10">
      <t>ナ</t>
    </rPh>
    <rPh sb="16" eb="17">
      <t>ゲン</t>
    </rPh>
    <phoneticPr fontId="1"/>
  </si>
  <si>
    <t>就労施設から一般事務用品の調達を積極的に行う</t>
    <rPh sb="0" eb="2">
      <t>シュウロウ</t>
    </rPh>
    <rPh sb="2" eb="4">
      <t>シセツ</t>
    </rPh>
    <rPh sb="6" eb="8">
      <t>イッパン</t>
    </rPh>
    <rPh sb="8" eb="10">
      <t>ジム</t>
    </rPh>
    <rPh sb="10" eb="12">
      <t>ヨウヒン</t>
    </rPh>
    <rPh sb="13" eb="15">
      <t>チョウタツ</t>
    </rPh>
    <rPh sb="16" eb="19">
      <t>セッキョクテキ</t>
    </rPh>
    <rPh sb="20" eb="21">
      <t>オコナ</t>
    </rPh>
    <phoneticPr fontId="1"/>
  </si>
  <si>
    <t>佐呂間町</t>
    <rPh sb="0" eb="4">
      <t>サロマチョウ</t>
    </rPh>
    <phoneticPr fontId="1"/>
  </si>
  <si>
    <t>佐呂間町保健福祉課</t>
    <rPh sb="0" eb="4">
      <t>サロマチョウ</t>
    </rPh>
    <rPh sb="4" eb="6">
      <t>ホケン</t>
    </rPh>
    <rPh sb="6" eb="8">
      <t>フクシ</t>
    </rPh>
    <rPh sb="8" eb="9">
      <t>カ</t>
    </rPh>
    <phoneticPr fontId="1"/>
  </si>
  <si>
    <t>01587-2-1212</t>
    <phoneticPr fontId="1"/>
  </si>
  <si>
    <t>昨年度同様購入等の実績がなかった</t>
    <rPh sb="0" eb="3">
      <t>サクネンド</t>
    </rPh>
    <rPh sb="3" eb="5">
      <t>ドウヨウ</t>
    </rPh>
    <rPh sb="5" eb="7">
      <t>コウニュウ</t>
    </rPh>
    <rPh sb="7" eb="8">
      <t>トウ</t>
    </rPh>
    <rPh sb="9" eb="11">
      <t>ジッセキ</t>
    </rPh>
    <phoneticPr fontId="1"/>
  </si>
  <si>
    <t>各部署へ調達の推進を図る</t>
    <rPh sb="0" eb="3">
      <t>カクブショ</t>
    </rPh>
    <rPh sb="4" eb="6">
      <t>チョウタツ</t>
    </rPh>
    <rPh sb="7" eb="9">
      <t>スイシン</t>
    </rPh>
    <rPh sb="10" eb="11">
      <t>ハカ</t>
    </rPh>
    <phoneticPr fontId="1"/>
  </si>
  <si>
    <t>遠軽町</t>
    <rPh sb="0" eb="3">
      <t>エンガルチョウ</t>
    </rPh>
    <phoneticPr fontId="1"/>
  </si>
  <si>
    <t>民生部
保健福祉課
福祉担当</t>
    <rPh sb="0" eb="2">
      <t>ミンセイ</t>
    </rPh>
    <rPh sb="2" eb="3">
      <t>ブ</t>
    </rPh>
    <rPh sb="4" eb="6">
      <t>ホケン</t>
    </rPh>
    <rPh sb="6" eb="9">
      <t>フクシカ</t>
    </rPh>
    <rPh sb="10" eb="12">
      <t>フクシ</t>
    </rPh>
    <rPh sb="12" eb="14">
      <t>タントウ</t>
    </rPh>
    <phoneticPr fontId="1"/>
  </si>
  <si>
    <t>0158-42-4813</t>
    <phoneticPr fontId="1"/>
  </si>
  <si>
    <t>選挙事務がなかったため（事業やイベントが調達の機会となることがある）</t>
    <rPh sb="0" eb="2">
      <t>センキョ</t>
    </rPh>
    <rPh sb="2" eb="4">
      <t>ジム</t>
    </rPh>
    <rPh sb="12" eb="14">
      <t>ジギョウ</t>
    </rPh>
    <rPh sb="20" eb="22">
      <t>チョウタツ</t>
    </rPh>
    <rPh sb="23" eb="25">
      <t>キカイ</t>
    </rPh>
    <phoneticPr fontId="1"/>
  </si>
  <si>
    <t>積極的な周知及び情報提供</t>
    <rPh sb="0" eb="3">
      <t>セッキョクテキ</t>
    </rPh>
    <rPh sb="4" eb="6">
      <t>シュウチ</t>
    </rPh>
    <rPh sb="6" eb="7">
      <t>オヨ</t>
    </rPh>
    <rPh sb="8" eb="10">
      <t>ジョウホウ</t>
    </rPh>
    <rPh sb="10" eb="12">
      <t>テイキョウ</t>
    </rPh>
    <phoneticPr fontId="1"/>
  </si>
  <si>
    <t>湧別町</t>
    <rPh sb="0" eb="3">
      <t>ユウベツチョウ</t>
    </rPh>
    <phoneticPr fontId="1"/>
  </si>
  <si>
    <t xml:space="preserve">   福祉課福祉
   グループ</t>
    <rPh sb="3" eb="6">
      <t>フクシカ</t>
    </rPh>
    <rPh sb="6" eb="8">
      <t>フクシ</t>
    </rPh>
    <phoneticPr fontId="1"/>
  </si>
  <si>
    <t>01586-5-3761</t>
    <phoneticPr fontId="1"/>
  </si>
  <si>
    <t>前年度の実績を上回ったため</t>
    <rPh sb="0" eb="3">
      <t>ゼンネンド</t>
    </rPh>
    <rPh sb="4" eb="6">
      <t>ジッセキ</t>
    </rPh>
    <rPh sb="7" eb="9">
      <t>ウワマワ</t>
    </rPh>
    <phoneticPr fontId="1"/>
  </si>
  <si>
    <t>滝上町</t>
    <rPh sb="0" eb="3">
      <t>タキノウエチョウ</t>
    </rPh>
    <phoneticPr fontId="1"/>
  </si>
  <si>
    <t>0158-29-211</t>
    <phoneticPr fontId="1"/>
  </si>
  <si>
    <t>興部町</t>
    <rPh sb="0" eb="3">
      <t>オコッペチョウ</t>
    </rPh>
    <phoneticPr fontId="1"/>
  </si>
  <si>
    <t>福祉保健課
社会福祉係</t>
    <rPh sb="0" eb="2">
      <t>フクシ</t>
    </rPh>
    <rPh sb="2" eb="4">
      <t>ホケン</t>
    </rPh>
    <rPh sb="4" eb="5">
      <t>カ</t>
    </rPh>
    <rPh sb="6" eb="8">
      <t>シャカイ</t>
    </rPh>
    <rPh sb="8" eb="10">
      <t>フクシ</t>
    </rPh>
    <rPh sb="10" eb="11">
      <t>カカリ</t>
    </rPh>
    <phoneticPr fontId="1"/>
  </si>
  <si>
    <t>0158-82-4120</t>
    <phoneticPr fontId="1"/>
  </si>
  <si>
    <t>調達物品受け入れ先の確保</t>
    <rPh sb="0" eb="2">
      <t>チョウタツ</t>
    </rPh>
    <rPh sb="2" eb="4">
      <t>ブッピン</t>
    </rPh>
    <rPh sb="4" eb="5">
      <t>ウ</t>
    </rPh>
    <rPh sb="6" eb="7">
      <t>イ</t>
    </rPh>
    <rPh sb="8" eb="9">
      <t>サキ</t>
    </rPh>
    <rPh sb="10" eb="12">
      <t>カクホ</t>
    </rPh>
    <phoneticPr fontId="1"/>
  </si>
  <si>
    <t>西興部村</t>
    <rPh sb="0" eb="3">
      <t>ニシオコッペ</t>
    </rPh>
    <rPh sb="3" eb="4">
      <t>ムラ</t>
    </rPh>
    <phoneticPr fontId="1"/>
  </si>
  <si>
    <t>0158-87-2111</t>
    <phoneticPr fontId="1"/>
  </si>
  <si>
    <t>雄武町</t>
    <rPh sb="0" eb="2">
      <t>オウム</t>
    </rPh>
    <rPh sb="2" eb="3">
      <t>マチ</t>
    </rPh>
    <phoneticPr fontId="1"/>
  </si>
  <si>
    <t>保健福祉課
社会福祉係</t>
    <rPh sb="0" eb="2">
      <t>ホケン</t>
    </rPh>
    <rPh sb="2" eb="4">
      <t>フクシ</t>
    </rPh>
    <rPh sb="4" eb="5">
      <t>カ</t>
    </rPh>
    <rPh sb="6" eb="8">
      <t>シャカイ</t>
    </rPh>
    <rPh sb="8" eb="10">
      <t>フクシ</t>
    </rPh>
    <rPh sb="10" eb="11">
      <t>ガカリ</t>
    </rPh>
    <phoneticPr fontId="1"/>
  </si>
  <si>
    <t>0158-84-2023</t>
    <phoneticPr fontId="1"/>
  </si>
  <si>
    <t>優先調達の可能性について十分検討の上、調達する。</t>
    <phoneticPr fontId="1"/>
  </si>
  <si>
    <t>検討するも、
調達に至らなかった。</t>
    <rPh sb="0" eb="2">
      <t>ケントウ</t>
    </rPh>
    <rPh sb="7" eb="9">
      <t>チョウタツ</t>
    </rPh>
    <rPh sb="10" eb="11">
      <t>イタ</t>
    </rPh>
    <phoneticPr fontId="1"/>
  </si>
  <si>
    <t>全庁に向け、
周知を徹底する。</t>
    <rPh sb="0" eb="2">
      <t>ゼンチョウ</t>
    </rPh>
    <rPh sb="3" eb="4">
      <t>ム</t>
    </rPh>
    <rPh sb="7" eb="9">
      <t>シュウチ</t>
    </rPh>
    <rPh sb="10" eb="12">
      <t>テッテイ</t>
    </rPh>
    <phoneticPr fontId="1"/>
  </si>
  <si>
    <t>特に無し。</t>
    <rPh sb="0" eb="1">
      <t>トク</t>
    </rPh>
    <rPh sb="2" eb="3">
      <t>ナ</t>
    </rPh>
    <phoneticPr fontId="1"/>
  </si>
  <si>
    <t>大空町</t>
    <rPh sb="0" eb="3">
      <t>オオゾラチョウ</t>
    </rPh>
    <phoneticPr fontId="1"/>
  </si>
  <si>
    <t>福祉課福祉グループ</t>
    <rPh sb="0" eb="2">
      <t>フクシ</t>
    </rPh>
    <rPh sb="2" eb="3">
      <t>カ</t>
    </rPh>
    <rPh sb="3" eb="5">
      <t>フクシ</t>
    </rPh>
    <phoneticPr fontId="1"/>
  </si>
  <si>
    <t>0152-74-2111</t>
    <phoneticPr fontId="1"/>
  </si>
  <si>
    <t>調達実績額については昨年度を上回ったが、実績件数では昨年度と同件数であった。</t>
    <rPh sb="0" eb="2">
      <t>チョウタツ</t>
    </rPh>
    <rPh sb="2" eb="5">
      <t>ジッセキガク</t>
    </rPh>
    <rPh sb="10" eb="13">
      <t>サクネンド</t>
    </rPh>
    <rPh sb="14" eb="16">
      <t>ウワマワ</t>
    </rPh>
    <rPh sb="20" eb="22">
      <t>ジッセキ</t>
    </rPh>
    <rPh sb="22" eb="24">
      <t>ケンスウ</t>
    </rPh>
    <rPh sb="26" eb="29">
      <t>サクネンド</t>
    </rPh>
    <rPh sb="30" eb="32">
      <t>ドウケン</t>
    </rPh>
    <rPh sb="32" eb="33">
      <t>スウ</t>
    </rPh>
    <phoneticPr fontId="1"/>
  </si>
  <si>
    <t>障害者就労施設等から提供可能な物品等についての情報を収集し、各部署へ情報提供を行う。</t>
    <rPh sb="0" eb="3">
      <t>ショウガイシャ</t>
    </rPh>
    <rPh sb="3" eb="5">
      <t>シュウロウ</t>
    </rPh>
    <rPh sb="5" eb="7">
      <t>シセツ</t>
    </rPh>
    <rPh sb="7" eb="8">
      <t>トウ</t>
    </rPh>
    <rPh sb="10" eb="12">
      <t>テイキョウ</t>
    </rPh>
    <rPh sb="12" eb="14">
      <t>カノウ</t>
    </rPh>
    <rPh sb="15" eb="17">
      <t>ブッピン</t>
    </rPh>
    <rPh sb="17" eb="18">
      <t>トウ</t>
    </rPh>
    <rPh sb="23" eb="25">
      <t>ジョウホウ</t>
    </rPh>
    <rPh sb="26" eb="28">
      <t>シュウシュウ</t>
    </rPh>
    <rPh sb="30" eb="33">
      <t>カクブショ</t>
    </rPh>
    <rPh sb="34" eb="36">
      <t>ジョウホウ</t>
    </rPh>
    <rPh sb="36" eb="38">
      <t>テイキョウ</t>
    </rPh>
    <rPh sb="39" eb="40">
      <t>オコナ</t>
    </rPh>
    <phoneticPr fontId="1"/>
  </si>
  <si>
    <t>釧路市</t>
  </si>
  <si>
    <t>福祉部　
障がい福祉課　
障がい福祉担当</t>
  </si>
  <si>
    <t>0154-31-4537</t>
  </si>
  <si>
    <t>予算の適正な執行、契約における公正性及び競争性に留意しつつ、障害者就労施設等の受注の機会の増大を図るため、優先的に障害者就労施設等から物品等を調達するよう努める。</t>
  </si>
  <si>
    <t>前年度の実績水準を維持・向上することができず、一部未達成とした。
実績減の主な理由は、単年度事業の終了及び委託料の減によるものであるが、一部受注額が拡大した事業もあり、各課の実情に応じた発注となっている。</t>
  </si>
  <si>
    <t>引き続き、庁内各部局に対し、障害者就労施設等の提供可能な物品等の情報を提供するとともに、調達に関する相談があった場合には、調達の推進が図られるよう調整を行う。</t>
  </si>
  <si>
    <t>計</t>
  </si>
  <si>
    <t>釧路町</t>
  </si>
  <si>
    <t>福祉課障がい福祉係</t>
  </si>
  <si>
    <t>0154-40-5208</t>
  </si>
  <si>
    <t>当該年度の予算の範囲内で優先的に障害者就労施設等から物品等を調達するよう努める。</t>
  </si>
  <si>
    <t>金額が前年対比増加</t>
  </si>
  <si>
    <t>厚岸町</t>
  </si>
  <si>
    <t>保健福祉課
子育て・障がい福祉係</t>
  </si>
  <si>
    <t>０153-53-3333</t>
  </si>
  <si>
    <t>調達方針が未策定のため</t>
  </si>
  <si>
    <t>浜中町</t>
  </si>
  <si>
    <t>福祉保健課福祉係</t>
  </si>
  <si>
    <t>0153-62-2305</t>
  </si>
  <si>
    <t>前年と同額</t>
  </si>
  <si>
    <t>前年度と役務の内容が同じで、金額も同額での実績となったため。</t>
  </si>
  <si>
    <t>標茶町</t>
  </si>
  <si>
    <t>保健福祉課
社会福祉係</t>
  </si>
  <si>
    <t>015-485-2111（131）</t>
  </si>
  <si>
    <t>弟子屈町</t>
  </si>
  <si>
    <t>福祉課地域福祉係</t>
  </si>
  <si>
    <t>015-482-2921</t>
  </si>
  <si>
    <t>鶴居村</t>
  </si>
  <si>
    <t>白糠町</t>
  </si>
  <si>
    <t>福祉課社会福祉係</t>
  </si>
  <si>
    <t>01547-2-2171</t>
  </si>
  <si>
    <t>移動販売事業の認知度の高まりにより、消費ニーズが増えている。</t>
  </si>
  <si>
    <t>定期的な弁当の販売と、事前予約を実施した。</t>
  </si>
  <si>
    <t>留萌市</t>
    <rPh sb="0" eb="3">
      <t>ルモイシ</t>
    </rPh>
    <phoneticPr fontId="1"/>
  </si>
  <si>
    <t>社会福祉課
社会福祉係</t>
    <rPh sb="0" eb="2">
      <t>シャカイ</t>
    </rPh>
    <rPh sb="2" eb="4">
      <t>フクシ</t>
    </rPh>
    <rPh sb="4" eb="5">
      <t>カ</t>
    </rPh>
    <rPh sb="6" eb="8">
      <t>シャカイ</t>
    </rPh>
    <rPh sb="8" eb="10">
      <t>フクシ</t>
    </rPh>
    <rPh sb="10" eb="11">
      <t>カカリ</t>
    </rPh>
    <phoneticPr fontId="1"/>
  </si>
  <si>
    <t>前年度と同程度とする</t>
    <rPh sb="0" eb="3">
      <t>ゼンネンド</t>
    </rPh>
    <rPh sb="4" eb="7">
      <t>ドウテイド</t>
    </rPh>
    <phoneticPr fontId="1"/>
  </si>
  <si>
    <t>受注機会の増進を図るよう務めたため</t>
    <rPh sb="0" eb="2">
      <t>ジュチュウ</t>
    </rPh>
    <rPh sb="2" eb="4">
      <t>キカイ</t>
    </rPh>
    <rPh sb="5" eb="7">
      <t>ゾウシン</t>
    </rPh>
    <rPh sb="8" eb="9">
      <t>ハカ</t>
    </rPh>
    <rPh sb="12" eb="13">
      <t>ツト</t>
    </rPh>
    <phoneticPr fontId="1"/>
  </si>
  <si>
    <t>増毛町</t>
    <rPh sb="0" eb="2">
      <t>マシケ</t>
    </rPh>
    <rPh sb="2" eb="3">
      <t>マチ</t>
    </rPh>
    <phoneticPr fontId="1"/>
  </si>
  <si>
    <t>a</t>
    <phoneticPr fontId="1"/>
  </si>
  <si>
    <t>福祉厚生課民生係</t>
    <rPh sb="0" eb="2">
      <t>フクシ</t>
    </rPh>
    <rPh sb="2" eb="5">
      <t>コウセイカ</t>
    </rPh>
    <rPh sb="5" eb="7">
      <t>ミンセイ</t>
    </rPh>
    <rPh sb="7" eb="8">
      <t>カカリ</t>
    </rPh>
    <phoneticPr fontId="1"/>
  </si>
  <si>
    <t>0164-53-3111</t>
    <phoneticPr fontId="1"/>
  </si>
  <si>
    <t>目標設定無し</t>
    <rPh sb="0" eb="2">
      <t>モクヒョウ</t>
    </rPh>
    <rPh sb="2" eb="4">
      <t>セッテイ</t>
    </rPh>
    <rPh sb="4" eb="5">
      <t>ナ</t>
    </rPh>
    <phoneticPr fontId="1"/>
  </si>
  <si>
    <t>小平町</t>
    <rPh sb="0" eb="2">
      <t>オビラ</t>
    </rPh>
    <rPh sb="2" eb="3">
      <t>マチ</t>
    </rPh>
    <phoneticPr fontId="1"/>
  </si>
  <si>
    <t>0164-56-2111</t>
    <phoneticPr fontId="1"/>
  </si>
  <si>
    <t>平成30年度時点では調達方針未策定
（令和元年度に策定）</t>
    <rPh sb="0" eb="2">
      <t>ヘイセイ</t>
    </rPh>
    <rPh sb="4" eb="6">
      <t>ネンド</t>
    </rPh>
    <rPh sb="6" eb="8">
      <t>ジテン</t>
    </rPh>
    <rPh sb="10" eb="12">
      <t>チョウタツ</t>
    </rPh>
    <rPh sb="12" eb="14">
      <t>ホウシン</t>
    </rPh>
    <rPh sb="14" eb="15">
      <t>ミ</t>
    </rPh>
    <rPh sb="15" eb="17">
      <t>サクテイ</t>
    </rPh>
    <rPh sb="19" eb="20">
      <t>レイ</t>
    </rPh>
    <rPh sb="20" eb="21">
      <t>ワ</t>
    </rPh>
    <rPh sb="21" eb="22">
      <t>モト</t>
    </rPh>
    <rPh sb="22" eb="24">
      <t>ネンド</t>
    </rPh>
    <rPh sb="25" eb="27">
      <t>サクテイ</t>
    </rPh>
    <phoneticPr fontId="1"/>
  </si>
  <si>
    <t>苫前町</t>
    <rPh sb="0" eb="2">
      <t>トママエ</t>
    </rPh>
    <rPh sb="2" eb="3">
      <t>マチ</t>
    </rPh>
    <phoneticPr fontId="1"/>
  </si>
  <si>
    <t>保健福祉課
しあわせ係</t>
    <rPh sb="0" eb="2">
      <t>ホケン</t>
    </rPh>
    <rPh sb="2" eb="4">
      <t>フクシ</t>
    </rPh>
    <rPh sb="4" eb="5">
      <t>カ</t>
    </rPh>
    <rPh sb="10" eb="11">
      <t>カカリ</t>
    </rPh>
    <phoneticPr fontId="1"/>
  </si>
  <si>
    <t>0164
64-2215</t>
    <phoneticPr fontId="1"/>
  </si>
  <si>
    <t>調達可能な物品等が無かったため</t>
    <rPh sb="0" eb="2">
      <t>チョウタツ</t>
    </rPh>
    <rPh sb="2" eb="4">
      <t>カノウ</t>
    </rPh>
    <rPh sb="5" eb="8">
      <t>ブッピントウ</t>
    </rPh>
    <rPh sb="9" eb="10">
      <t>ナ</t>
    </rPh>
    <phoneticPr fontId="1"/>
  </si>
  <si>
    <t>調達可能な物品等について精査し、優先して調達する。</t>
    <rPh sb="0" eb="2">
      <t>チョウタツ</t>
    </rPh>
    <rPh sb="2" eb="4">
      <t>カノウ</t>
    </rPh>
    <rPh sb="5" eb="8">
      <t>ブッピントウ</t>
    </rPh>
    <rPh sb="12" eb="14">
      <t>セイサ</t>
    </rPh>
    <rPh sb="16" eb="18">
      <t>ユウセン</t>
    </rPh>
    <rPh sb="20" eb="22">
      <t>チョウタツ</t>
    </rPh>
    <phoneticPr fontId="1"/>
  </si>
  <si>
    <t>羽幌町</t>
    <rPh sb="0" eb="2">
      <t>ハボロ</t>
    </rPh>
    <rPh sb="2" eb="3">
      <t>マチ</t>
    </rPh>
    <phoneticPr fontId="1"/>
  </si>
  <si>
    <t>福祉課社会福祉係</t>
    <rPh sb="0" eb="3">
      <t>フクシカ</t>
    </rPh>
    <rPh sb="3" eb="8">
      <t>シャカイフクシカカリ</t>
    </rPh>
    <phoneticPr fontId="1"/>
  </si>
  <si>
    <t>町内に対象となる調達先が無い</t>
    <rPh sb="0" eb="2">
      <t>チョウナイ</t>
    </rPh>
    <rPh sb="3" eb="5">
      <t>タイショウ</t>
    </rPh>
    <rPh sb="8" eb="11">
      <t>チョウタツサキ</t>
    </rPh>
    <rPh sb="12" eb="13">
      <t>ナ</t>
    </rPh>
    <phoneticPr fontId="1"/>
  </si>
  <si>
    <t>町内に対象となる調達先が無い</t>
    <rPh sb="0" eb="2">
      <t>チョウナイ</t>
    </rPh>
    <rPh sb="8" eb="11">
      <t>チョウタツサキ</t>
    </rPh>
    <phoneticPr fontId="1"/>
  </si>
  <si>
    <t>初山別村</t>
    <rPh sb="0" eb="3">
      <t>ショサンベツ</t>
    </rPh>
    <rPh sb="3" eb="4">
      <t>ムラ</t>
    </rPh>
    <phoneticPr fontId="1"/>
  </si>
  <si>
    <t>住民課健康福祉係</t>
    <rPh sb="0" eb="8">
      <t>ジュウミンカ</t>
    </rPh>
    <phoneticPr fontId="1"/>
  </si>
  <si>
    <t>0164-67-2211</t>
    <phoneticPr fontId="1"/>
  </si>
  <si>
    <t>方針では目標値を設定していない。</t>
    <rPh sb="0" eb="2">
      <t>ホウシン</t>
    </rPh>
    <rPh sb="4" eb="7">
      <t>モクヒョウチ</t>
    </rPh>
    <rPh sb="8" eb="10">
      <t>セッテイ</t>
    </rPh>
    <phoneticPr fontId="1"/>
  </si>
  <si>
    <t>遠別町</t>
    <rPh sb="0" eb="2">
      <t>エンベツ</t>
    </rPh>
    <rPh sb="2" eb="3">
      <t>マチ</t>
    </rPh>
    <phoneticPr fontId="1"/>
  </si>
  <si>
    <t>福祉課福祉係</t>
    <rPh sb="0" eb="3">
      <t>フクシカ</t>
    </rPh>
    <rPh sb="3" eb="5">
      <t>フクシ</t>
    </rPh>
    <rPh sb="5" eb="6">
      <t>カカ</t>
    </rPh>
    <phoneticPr fontId="1"/>
  </si>
  <si>
    <t>01632-7-2114</t>
    <phoneticPr fontId="1"/>
  </si>
  <si>
    <t>近隣市町村に調達する
資源がないため。</t>
    <rPh sb="0" eb="2">
      <t>キンリン</t>
    </rPh>
    <rPh sb="2" eb="5">
      <t>シチョウソン</t>
    </rPh>
    <rPh sb="6" eb="8">
      <t>チョウタツ</t>
    </rPh>
    <rPh sb="11" eb="13">
      <t>シゲン</t>
    </rPh>
    <phoneticPr fontId="1"/>
  </si>
  <si>
    <t>引き続き、近隣市町村
の施設等と協議していく。</t>
    <rPh sb="0" eb="1">
      <t>ヒ</t>
    </rPh>
    <rPh sb="2" eb="3">
      <t>ツヅ</t>
    </rPh>
    <rPh sb="5" eb="7">
      <t>キンリン</t>
    </rPh>
    <rPh sb="7" eb="10">
      <t>シチョウソン</t>
    </rPh>
    <rPh sb="12" eb="14">
      <t>シセツ</t>
    </rPh>
    <rPh sb="14" eb="15">
      <t>ナド</t>
    </rPh>
    <rPh sb="16" eb="18">
      <t>キョウギ</t>
    </rPh>
    <phoneticPr fontId="1"/>
  </si>
  <si>
    <t>特になし。</t>
    <rPh sb="0" eb="1">
      <t>トク</t>
    </rPh>
    <phoneticPr fontId="1"/>
  </si>
  <si>
    <t>天塩町</t>
    <rPh sb="0" eb="2">
      <t>テシオ</t>
    </rPh>
    <rPh sb="2" eb="3">
      <t>マチ</t>
    </rPh>
    <phoneticPr fontId="1"/>
  </si>
  <si>
    <t>01632-2-1001</t>
    <phoneticPr fontId="1"/>
  </si>
  <si>
    <t>町内に提供できる
事業所がいない</t>
    <rPh sb="0" eb="2">
      <t>チョウナイ</t>
    </rPh>
    <rPh sb="3" eb="5">
      <t>テイキョウ</t>
    </rPh>
    <rPh sb="9" eb="12">
      <t>ジギョウショ</t>
    </rPh>
    <phoneticPr fontId="1"/>
  </si>
  <si>
    <t>町外から調達しなければならないもので、
調達できるものの情報提供。カタログのようなものがあればよい。</t>
    <rPh sb="0" eb="2">
      <t>チョウガイ</t>
    </rPh>
    <rPh sb="4" eb="6">
      <t>チョウタツ</t>
    </rPh>
    <rPh sb="20" eb="22">
      <t>チョウタツ</t>
    </rPh>
    <rPh sb="28" eb="30">
      <t>ジョウホウ</t>
    </rPh>
    <rPh sb="30" eb="32">
      <t>テイキョウ</t>
    </rPh>
    <phoneticPr fontId="1"/>
  </si>
  <si>
    <t>42-1807</t>
    <phoneticPr fontId="1"/>
  </si>
  <si>
    <t>0164-68-7004</t>
    <phoneticPr fontId="1"/>
  </si>
  <si>
    <t>江差町</t>
    <rPh sb="0" eb="3">
      <t>エサシチョウ</t>
    </rPh>
    <phoneticPr fontId="1"/>
  </si>
  <si>
    <t>町民福祉課　　　　福祉子育て係</t>
    <rPh sb="0" eb="2">
      <t>チョウミン</t>
    </rPh>
    <rPh sb="2" eb="5">
      <t>フクシカ</t>
    </rPh>
    <rPh sb="9" eb="11">
      <t>フクシ</t>
    </rPh>
    <rPh sb="11" eb="13">
      <t>コソダ</t>
    </rPh>
    <rPh sb="14" eb="15">
      <t>カカリ</t>
    </rPh>
    <phoneticPr fontId="1"/>
  </si>
  <si>
    <t>備蓄パンは５年毎の入れ替えのため。</t>
    <rPh sb="0" eb="2">
      <t>ビチク</t>
    </rPh>
    <rPh sb="6" eb="8">
      <t>ネンゴト</t>
    </rPh>
    <rPh sb="9" eb="10">
      <t>イ</t>
    </rPh>
    <rPh sb="11" eb="12">
      <t>カ</t>
    </rPh>
    <phoneticPr fontId="1"/>
  </si>
  <si>
    <t>上ノ国町</t>
    <rPh sb="0" eb="1">
      <t>カミ</t>
    </rPh>
    <rPh sb="2" eb="3">
      <t>クニ</t>
    </rPh>
    <rPh sb="3" eb="4">
      <t>マチ</t>
    </rPh>
    <phoneticPr fontId="1"/>
  </si>
  <si>
    <t>保健福祉課・介護自立支援グループ</t>
    <rPh sb="0" eb="2">
      <t>ホケン</t>
    </rPh>
    <rPh sb="2" eb="5">
      <t>フクシカ</t>
    </rPh>
    <rPh sb="6" eb="8">
      <t>カイゴ</t>
    </rPh>
    <rPh sb="8" eb="10">
      <t>ジリツ</t>
    </rPh>
    <rPh sb="10" eb="12">
      <t>シエン</t>
    </rPh>
    <phoneticPr fontId="1"/>
  </si>
  <si>
    <t>0139-55-4460</t>
    <phoneticPr fontId="1"/>
  </si>
  <si>
    <t>厚沢部町</t>
    <rPh sb="0" eb="4">
      <t>アッサブチョウ</t>
    </rPh>
    <phoneticPr fontId="1"/>
  </si>
  <si>
    <t>0139-64-3319</t>
    <phoneticPr fontId="1"/>
  </si>
  <si>
    <t>前年度の実績と変動なし</t>
    <rPh sb="0" eb="2">
      <t>ゼンネン</t>
    </rPh>
    <rPh sb="2" eb="3">
      <t>ド</t>
    </rPh>
    <rPh sb="4" eb="6">
      <t>ジッセキ</t>
    </rPh>
    <rPh sb="7" eb="8">
      <t>カ</t>
    </rPh>
    <rPh sb="8" eb="9">
      <t>ドウ</t>
    </rPh>
    <phoneticPr fontId="1"/>
  </si>
  <si>
    <t>近隣に事業所が少なく、事務用品等を取り扱っている事業所がないため。パンや弁当を取り扱っている事業所はあるが、発注する機会がない。</t>
    <rPh sb="0" eb="2">
      <t>キンリン</t>
    </rPh>
    <rPh sb="3" eb="5">
      <t>ジギョウ</t>
    </rPh>
    <rPh sb="5" eb="6">
      <t>ショ</t>
    </rPh>
    <rPh sb="7" eb="8">
      <t>スク</t>
    </rPh>
    <rPh sb="11" eb="13">
      <t>ジム</t>
    </rPh>
    <rPh sb="13" eb="15">
      <t>ヨウヒン</t>
    </rPh>
    <rPh sb="15" eb="16">
      <t>トウ</t>
    </rPh>
    <rPh sb="17" eb="18">
      <t>ト</t>
    </rPh>
    <rPh sb="19" eb="20">
      <t>アツカ</t>
    </rPh>
    <rPh sb="24" eb="26">
      <t>ジギョウ</t>
    </rPh>
    <rPh sb="26" eb="27">
      <t>ショ</t>
    </rPh>
    <rPh sb="36" eb="38">
      <t>ベントウ</t>
    </rPh>
    <rPh sb="39" eb="40">
      <t>ト</t>
    </rPh>
    <rPh sb="41" eb="42">
      <t>アツカ</t>
    </rPh>
    <rPh sb="46" eb="48">
      <t>ジギョウ</t>
    </rPh>
    <rPh sb="48" eb="49">
      <t>ショ</t>
    </rPh>
    <rPh sb="54" eb="56">
      <t>ハッチュウ</t>
    </rPh>
    <rPh sb="58" eb="60">
      <t>キカイ</t>
    </rPh>
    <phoneticPr fontId="1"/>
  </si>
  <si>
    <t>昼食を摂る事業を開催する機会があれば弁当の発注を検討したい。また、名刺印刷を請け負っている事業所もあるため、職員への周知等取り組む。</t>
    <rPh sb="0" eb="2">
      <t>チュウショク</t>
    </rPh>
    <rPh sb="3" eb="4">
      <t>ト</t>
    </rPh>
    <rPh sb="5" eb="7">
      <t>ジギョウ</t>
    </rPh>
    <rPh sb="8" eb="10">
      <t>カイサイ</t>
    </rPh>
    <rPh sb="12" eb="14">
      <t>キカイ</t>
    </rPh>
    <rPh sb="18" eb="20">
      <t>ベントウ</t>
    </rPh>
    <rPh sb="21" eb="23">
      <t>ハッチュウ</t>
    </rPh>
    <rPh sb="24" eb="26">
      <t>ケントウ</t>
    </rPh>
    <rPh sb="33" eb="35">
      <t>メイシ</t>
    </rPh>
    <rPh sb="35" eb="37">
      <t>インサツ</t>
    </rPh>
    <rPh sb="38" eb="39">
      <t>ウ</t>
    </rPh>
    <rPh sb="40" eb="41">
      <t>オ</t>
    </rPh>
    <rPh sb="45" eb="47">
      <t>ジギョウ</t>
    </rPh>
    <rPh sb="47" eb="48">
      <t>ショ</t>
    </rPh>
    <rPh sb="54" eb="56">
      <t>ショクイン</t>
    </rPh>
    <rPh sb="58" eb="60">
      <t>シュウチ</t>
    </rPh>
    <rPh sb="60" eb="61">
      <t>トウ</t>
    </rPh>
    <rPh sb="61" eb="62">
      <t>ト</t>
    </rPh>
    <rPh sb="63" eb="64">
      <t>ク</t>
    </rPh>
    <phoneticPr fontId="1"/>
  </si>
  <si>
    <t>乙部町</t>
    <rPh sb="0" eb="3">
      <t>オトベチョウ</t>
    </rPh>
    <phoneticPr fontId="1"/>
  </si>
  <si>
    <t>財政課経理係</t>
    <rPh sb="0" eb="2">
      <t>ザイセイ</t>
    </rPh>
    <rPh sb="2" eb="3">
      <t>カ</t>
    </rPh>
    <rPh sb="3" eb="5">
      <t>ケイリ</t>
    </rPh>
    <rPh sb="5" eb="6">
      <t>カカ</t>
    </rPh>
    <phoneticPr fontId="1"/>
  </si>
  <si>
    <t>0139-62-2311</t>
    <phoneticPr fontId="1"/>
  </si>
  <si>
    <t>奥尻町</t>
    <rPh sb="0" eb="3">
      <t>オクシリチョウ</t>
    </rPh>
    <phoneticPr fontId="1"/>
  </si>
  <si>
    <t>保健福祉課福祉介護係</t>
    <rPh sb="0" eb="2">
      <t>ホケン</t>
    </rPh>
    <rPh sb="2" eb="5">
      <t>フクシカ</t>
    </rPh>
    <rPh sb="5" eb="7">
      <t>フクシ</t>
    </rPh>
    <rPh sb="7" eb="9">
      <t>カイゴ</t>
    </rPh>
    <rPh sb="9" eb="10">
      <t>カカリ</t>
    </rPh>
    <phoneticPr fontId="1"/>
  </si>
  <si>
    <t>01397-2-3381</t>
    <phoneticPr fontId="1"/>
  </si>
  <si>
    <t>町内（島内）に事業所がないため</t>
    <rPh sb="0" eb="2">
      <t>チョウナイ</t>
    </rPh>
    <rPh sb="3" eb="5">
      <t>トウナイ</t>
    </rPh>
    <rPh sb="7" eb="10">
      <t>ジギョウショ</t>
    </rPh>
    <phoneticPr fontId="1"/>
  </si>
  <si>
    <t>早急の改善は困難</t>
    <rPh sb="0" eb="2">
      <t>ソウキュウ</t>
    </rPh>
    <rPh sb="3" eb="5">
      <t>カイゼン</t>
    </rPh>
    <rPh sb="6" eb="8">
      <t>コンナン</t>
    </rPh>
    <phoneticPr fontId="1"/>
  </si>
  <si>
    <t>今金町</t>
    <rPh sb="0" eb="1">
      <t>イマ</t>
    </rPh>
    <rPh sb="1" eb="2">
      <t>カネ</t>
    </rPh>
    <rPh sb="2" eb="3">
      <t>チョウ</t>
    </rPh>
    <phoneticPr fontId="1"/>
  </si>
  <si>
    <t>保健福祉課　保険・医療グループ</t>
    <rPh sb="0" eb="2">
      <t>ホケン</t>
    </rPh>
    <rPh sb="2" eb="4">
      <t>フクシ</t>
    </rPh>
    <rPh sb="4" eb="5">
      <t>カ</t>
    </rPh>
    <rPh sb="6" eb="8">
      <t>ホケン</t>
    </rPh>
    <rPh sb="9" eb="11">
      <t>イリョウ</t>
    </rPh>
    <phoneticPr fontId="1"/>
  </si>
  <si>
    <t>0137-82-2780</t>
    <phoneticPr fontId="1"/>
  </si>
  <si>
    <t>財政状況により</t>
    <rPh sb="0" eb="2">
      <t>ザイセイ</t>
    </rPh>
    <rPh sb="2" eb="4">
      <t>ジョウキョウ</t>
    </rPh>
    <phoneticPr fontId="1"/>
  </si>
  <si>
    <t>現状の維持は確保していきたい</t>
    <rPh sb="0" eb="2">
      <t>ゲンジョウ</t>
    </rPh>
    <rPh sb="3" eb="5">
      <t>イジ</t>
    </rPh>
    <rPh sb="6" eb="8">
      <t>カクホ</t>
    </rPh>
    <phoneticPr fontId="1"/>
  </si>
  <si>
    <t>なし</t>
    <phoneticPr fontId="1"/>
  </si>
  <si>
    <t>せたな町</t>
    <rPh sb="3" eb="4">
      <t>マチ</t>
    </rPh>
    <phoneticPr fontId="11"/>
  </si>
  <si>
    <t>①（0137）84－5111　　　　　　　　　②（0137）84－5984</t>
  </si>
  <si>
    <t>項目別でみると、物品②食料品・飲料、役務⑥その他の役務ともに前年度を下回っている。　　</t>
    <rPh sb="0" eb="3">
      <t>コウモクベツ</t>
    </rPh>
    <rPh sb="8" eb="10">
      <t>ブッピン</t>
    </rPh>
    <rPh sb="11" eb="13">
      <t>ショクリョウ</t>
    </rPh>
    <rPh sb="13" eb="14">
      <t>ヒン</t>
    </rPh>
    <rPh sb="15" eb="17">
      <t>インリョウ</t>
    </rPh>
    <rPh sb="18" eb="20">
      <t>エキム</t>
    </rPh>
    <rPh sb="23" eb="24">
      <t>ホカ</t>
    </rPh>
    <rPh sb="25" eb="27">
      <t>エキム</t>
    </rPh>
    <rPh sb="30" eb="33">
      <t>ゼンネンド</t>
    </rPh>
    <rPh sb="34" eb="36">
      <t>シタマワ</t>
    </rPh>
    <phoneticPr fontId="11"/>
  </si>
  <si>
    <t>昨年度の実績を下回ったため。</t>
    <rPh sb="0" eb="3">
      <t>サクネンド</t>
    </rPh>
    <rPh sb="4" eb="6">
      <t>ジッセキ</t>
    </rPh>
    <rPh sb="7" eb="9">
      <t>シタマワ</t>
    </rPh>
    <phoneticPr fontId="11"/>
  </si>
  <si>
    <t>今年度は各関係機関（就労事業所・学校等）と密に連携し、昨年度より実績を上回る事が出来るよう取り組んでいく。</t>
    <rPh sb="0" eb="3">
      <t>コンネンド</t>
    </rPh>
    <rPh sb="4" eb="5">
      <t>カク</t>
    </rPh>
    <rPh sb="5" eb="7">
      <t>カンケイ</t>
    </rPh>
    <rPh sb="7" eb="9">
      <t>キカン</t>
    </rPh>
    <rPh sb="10" eb="12">
      <t>シュウロウ</t>
    </rPh>
    <rPh sb="12" eb="15">
      <t>ジギョウショ</t>
    </rPh>
    <rPh sb="16" eb="18">
      <t>ガッコウ</t>
    </rPh>
    <rPh sb="18" eb="19">
      <t>トウ</t>
    </rPh>
    <rPh sb="21" eb="22">
      <t>ミツ</t>
    </rPh>
    <rPh sb="23" eb="25">
      <t>レンケイ</t>
    </rPh>
    <rPh sb="27" eb="30">
      <t>サクネンド</t>
    </rPh>
    <rPh sb="32" eb="34">
      <t>ジッセキ</t>
    </rPh>
    <rPh sb="35" eb="37">
      <t>ウワマワ</t>
    </rPh>
    <rPh sb="38" eb="39">
      <t>コト</t>
    </rPh>
    <rPh sb="40" eb="42">
      <t>デキ</t>
    </rPh>
    <rPh sb="45" eb="46">
      <t>ト</t>
    </rPh>
    <rPh sb="47" eb="48">
      <t>ク</t>
    </rPh>
    <phoneticPr fontId="11"/>
  </si>
  <si>
    <t>計</t>
    <rPh sb="0" eb="1">
      <t>ケイ</t>
    </rPh>
    <phoneticPr fontId="11"/>
  </si>
  <si>
    <t>a</t>
    <phoneticPr fontId="1"/>
  </si>
  <si>
    <t>0139-52-6720</t>
    <phoneticPr fontId="1"/>
  </si>
  <si>
    <t>根室市</t>
    <rPh sb="0" eb="3">
      <t>ネムロシ</t>
    </rPh>
    <phoneticPr fontId="1"/>
  </si>
  <si>
    <t>a</t>
    <phoneticPr fontId="1"/>
  </si>
  <si>
    <t>社会福祉課福祉担当</t>
    <rPh sb="0" eb="2">
      <t>シャカイ</t>
    </rPh>
    <rPh sb="2" eb="4">
      <t>フクシ</t>
    </rPh>
    <rPh sb="4" eb="5">
      <t>カ</t>
    </rPh>
    <rPh sb="5" eb="7">
      <t>フクシ</t>
    </rPh>
    <rPh sb="7" eb="9">
      <t>タントウ</t>
    </rPh>
    <phoneticPr fontId="1"/>
  </si>
  <si>
    <t>0153-23-6111（2165)</t>
    <phoneticPr fontId="1"/>
  </si>
  <si>
    <t>別海町</t>
    <rPh sb="0" eb="3">
      <t>ベツカイチョウ</t>
    </rPh>
    <phoneticPr fontId="1"/>
  </si>
  <si>
    <t>a</t>
    <phoneticPr fontId="1"/>
  </si>
  <si>
    <t>福祉部福祉課社会・障がい福祉担当</t>
    <rPh sb="0" eb="2">
      <t>フクシ</t>
    </rPh>
    <rPh sb="2" eb="3">
      <t>ブ</t>
    </rPh>
    <rPh sb="3" eb="5">
      <t>フクシ</t>
    </rPh>
    <rPh sb="5" eb="6">
      <t>カ</t>
    </rPh>
    <rPh sb="6" eb="8">
      <t>シャカイ</t>
    </rPh>
    <rPh sb="9" eb="10">
      <t>ショウ</t>
    </rPh>
    <rPh sb="12" eb="14">
      <t>フクシ</t>
    </rPh>
    <rPh sb="14" eb="16">
      <t>タントウ</t>
    </rPh>
    <phoneticPr fontId="1"/>
  </si>
  <si>
    <t>0153-75-2111（内線1311）</t>
    <rPh sb="13" eb="15">
      <t>ナイセン</t>
    </rPh>
    <phoneticPr fontId="1"/>
  </si>
  <si>
    <t>降雪量の増加、業務委託料（入札金額）の増など</t>
    <rPh sb="0" eb="2">
      <t>コウセツ</t>
    </rPh>
    <rPh sb="2" eb="3">
      <t>リョウ</t>
    </rPh>
    <rPh sb="4" eb="6">
      <t>ゾウカ</t>
    </rPh>
    <rPh sb="7" eb="9">
      <t>ギョウム</t>
    </rPh>
    <rPh sb="9" eb="12">
      <t>イタクリョウ</t>
    </rPh>
    <rPh sb="13" eb="15">
      <t>ニュウサツ</t>
    </rPh>
    <rPh sb="15" eb="17">
      <t>キンガク</t>
    </rPh>
    <rPh sb="19" eb="20">
      <t>ゾウ</t>
    </rPh>
    <phoneticPr fontId="1"/>
  </si>
  <si>
    <t>中標津町</t>
    <rPh sb="0" eb="1">
      <t>ナカ</t>
    </rPh>
    <rPh sb="1" eb="3">
      <t>シベツ</t>
    </rPh>
    <rPh sb="3" eb="4">
      <t>チョウ</t>
    </rPh>
    <phoneticPr fontId="1"/>
  </si>
  <si>
    <t>福祉課
福祉支援係</t>
    <rPh sb="0" eb="2">
      <t>フクシ</t>
    </rPh>
    <rPh sb="2" eb="3">
      <t>カ</t>
    </rPh>
    <rPh sb="4" eb="6">
      <t>フクシ</t>
    </rPh>
    <rPh sb="6" eb="8">
      <t>シエン</t>
    </rPh>
    <rPh sb="8" eb="9">
      <t>カカ</t>
    </rPh>
    <phoneticPr fontId="1"/>
  </si>
  <si>
    <t>0153-73-3111</t>
    <phoneticPr fontId="1"/>
  </si>
  <si>
    <t>前年度の実績件数を維持する</t>
    <rPh sb="0" eb="2">
      <t>ゼンネン</t>
    </rPh>
    <rPh sb="2" eb="3">
      <t>ド</t>
    </rPh>
    <rPh sb="4" eb="6">
      <t>ジッセキ</t>
    </rPh>
    <rPh sb="6" eb="8">
      <t>ケンスウ</t>
    </rPh>
    <rPh sb="9" eb="11">
      <t>イジ</t>
    </rPh>
    <phoneticPr fontId="1"/>
  </si>
  <si>
    <t>標津町</t>
    <rPh sb="0" eb="3">
      <t>シベツチョウ</t>
    </rPh>
    <phoneticPr fontId="1"/>
  </si>
  <si>
    <t>標津町保健福祉センター
社会福祉担当</t>
    <rPh sb="0" eb="3">
      <t>シベツチョウ</t>
    </rPh>
    <rPh sb="3" eb="5">
      <t>ホケン</t>
    </rPh>
    <rPh sb="5" eb="7">
      <t>フクシ</t>
    </rPh>
    <rPh sb="12" eb="14">
      <t>シャカイ</t>
    </rPh>
    <rPh sb="14" eb="16">
      <t>フクシ</t>
    </rPh>
    <rPh sb="16" eb="18">
      <t>タントウ</t>
    </rPh>
    <phoneticPr fontId="1"/>
  </si>
  <si>
    <t>015-82-1515</t>
    <phoneticPr fontId="1"/>
  </si>
  <si>
    <t>羅臼町</t>
    <rPh sb="0" eb="3">
      <t>ラウスチョウ</t>
    </rPh>
    <phoneticPr fontId="1"/>
  </si>
  <si>
    <t>福祉・介護係</t>
    <rPh sb="0" eb="2">
      <t>フクシ</t>
    </rPh>
    <rPh sb="3" eb="5">
      <t>カイゴ</t>
    </rPh>
    <rPh sb="5" eb="6">
      <t>カカリ</t>
    </rPh>
    <phoneticPr fontId="1"/>
  </si>
  <si>
    <t>0153-87-2161</t>
    <phoneticPr fontId="1"/>
  </si>
  <si>
    <t>0166-25-6476</t>
    <phoneticPr fontId="1"/>
  </si>
  <si>
    <t>0165-23-3121</t>
  </si>
  <si>
    <t>01654-3-2111</t>
    <phoneticPr fontId="1"/>
  </si>
  <si>
    <t>0167-39-2211</t>
    <phoneticPr fontId="1"/>
  </si>
  <si>
    <t>0166-84-2111</t>
    <phoneticPr fontId="1"/>
  </si>
  <si>
    <t>0166-85-4804</t>
    <phoneticPr fontId="1"/>
  </si>
  <si>
    <t>01658-2-4055</t>
    <phoneticPr fontId="1"/>
  </si>
  <si>
    <t>0166-82-2111</t>
    <phoneticPr fontId="1"/>
  </si>
  <si>
    <t>0166-92-4338</t>
    <phoneticPr fontId="1"/>
  </si>
  <si>
    <t>0167-45-6987</t>
    <phoneticPr fontId="1"/>
  </si>
  <si>
    <t>0167-52-2211</t>
    <phoneticPr fontId="1"/>
  </si>
  <si>
    <t>0167-56-2125</t>
    <phoneticPr fontId="1"/>
  </si>
  <si>
    <t>0165-32-2000</t>
    <phoneticPr fontId="1"/>
  </si>
  <si>
    <t>0165-34-3955</t>
    <phoneticPr fontId="1"/>
  </si>
  <si>
    <t>予算の適切な執行に配慮しつつ、優先的に障がい者就労施設等から物品等を調達するよう努めるものとする。</t>
    <phoneticPr fontId="1"/>
  </si>
  <si>
    <t>○</t>
    <phoneticPr fontId="1"/>
  </si>
  <si>
    <t>予算の適切な執行に配慮しつつ、優先的に障がい者就労施設等から物品等を調達できた。</t>
    <phoneticPr fontId="1"/>
  </si>
  <si>
    <t>保健福祉課
福祉・子育て支援グループ</t>
    <rPh sb="0" eb="2">
      <t>ホケン</t>
    </rPh>
    <rPh sb="2" eb="5">
      <t>フクシカ</t>
    </rPh>
    <rPh sb="6" eb="8">
      <t>フクシ</t>
    </rPh>
    <rPh sb="9" eb="11">
      <t>コソダ</t>
    </rPh>
    <rPh sb="12" eb="14">
      <t>シエン</t>
    </rPh>
    <phoneticPr fontId="1"/>
  </si>
  <si>
    <t>01655-4-2511
（内123）</t>
    <rPh sb="14" eb="15">
      <t>ナイ</t>
    </rPh>
    <phoneticPr fontId="1"/>
  </si>
  <si>
    <t>01656-2-1683</t>
    <phoneticPr fontId="1"/>
  </si>
  <si>
    <t>01656-9-3050</t>
    <phoneticPr fontId="1"/>
  </si>
  <si>
    <t xml:space="preserve">物品等の調達目標
　　当該年度の予算の範囲内において、可能な限り調達に努めるものとし、前年度の調達実績を上回ることを目標とする。
</t>
    <phoneticPr fontId="1"/>
  </si>
  <si>
    <t>01656-7-2813</t>
    <phoneticPr fontId="1"/>
  </si>
  <si>
    <t>0165-35-3090</t>
    <phoneticPr fontId="1"/>
  </si>
  <si>
    <t>×</t>
    <phoneticPr fontId="1"/>
  </si>
  <si>
    <t>なし</t>
    <phoneticPr fontId="1"/>
  </si>
  <si>
    <t>住民福祉部福祉課</t>
    <phoneticPr fontId="1"/>
  </si>
  <si>
    <t>0146-43-2111</t>
    <phoneticPr fontId="1"/>
  </si>
  <si>
    <t>帯広市</t>
    <rPh sb="0" eb="3">
      <t>オビヒロシ</t>
    </rPh>
    <phoneticPr fontId="1"/>
  </si>
  <si>
    <t>a</t>
    <phoneticPr fontId="1"/>
  </si>
  <si>
    <t>保健福祉部　障害福祉課　計画推進係</t>
    <rPh sb="0" eb="2">
      <t>ホケン</t>
    </rPh>
    <rPh sb="2" eb="4">
      <t>フクシ</t>
    </rPh>
    <rPh sb="4" eb="5">
      <t>ブ</t>
    </rPh>
    <rPh sb="6" eb="8">
      <t>ショウガイ</t>
    </rPh>
    <rPh sb="8" eb="11">
      <t>フクシカ</t>
    </rPh>
    <rPh sb="12" eb="14">
      <t>ケイカク</t>
    </rPh>
    <rPh sb="14" eb="16">
      <t>スイシン</t>
    </rPh>
    <rPh sb="16" eb="17">
      <t>カカリ</t>
    </rPh>
    <phoneticPr fontId="1"/>
  </si>
  <si>
    <t>0155-65-4147</t>
    <phoneticPr fontId="1"/>
  </si>
  <si>
    <t>（H30年度のごみ袋購入に係る年度当初契約額）+（ごみ袋購入を除いたH29年度の実績額）</t>
    <rPh sb="4" eb="6">
      <t>ネンド</t>
    </rPh>
    <rPh sb="9" eb="10">
      <t>ブクロ</t>
    </rPh>
    <rPh sb="10" eb="12">
      <t>コウニュウ</t>
    </rPh>
    <rPh sb="13" eb="14">
      <t>カカ</t>
    </rPh>
    <rPh sb="15" eb="17">
      <t>ネンド</t>
    </rPh>
    <rPh sb="17" eb="19">
      <t>トウショ</t>
    </rPh>
    <rPh sb="19" eb="21">
      <t>ケイヤク</t>
    </rPh>
    <rPh sb="21" eb="22">
      <t>ガク</t>
    </rPh>
    <rPh sb="27" eb="28">
      <t>ブクロ</t>
    </rPh>
    <rPh sb="28" eb="30">
      <t>コウニュウ</t>
    </rPh>
    <rPh sb="31" eb="32">
      <t>ノゾ</t>
    </rPh>
    <rPh sb="37" eb="39">
      <t>ネンド</t>
    </rPh>
    <rPh sb="40" eb="42">
      <t>ジッセキ</t>
    </rPh>
    <rPh sb="42" eb="43">
      <t>ガク</t>
    </rPh>
    <phoneticPr fontId="1"/>
  </si>
  <si>
    <t>目標額（87,391千円）に対し、H30実績額（86,103千円）と概ね目標額に達したことから「一部達成」とした。</t>
    <rPh sb="0" eb="2">
      <t>モクヒョウ</t>
    </rPh>
    <rPh sb="2" eb="3">
      <t>ガク</t>
    </rPh>
    <rPh sb="10" eb="12">
      <t>センエン</t>
    </rPh>
    <rPh sb="14" eb="15">
      <t>タイ</t>
    </rPh>
    <rPh sb="20" eb="23">
      <t>ジッセキガク</t>
    </rPh>
    <rPh sb="30" eb="32">
      <t>センエン</t>
    </rPh>
    <rPh sb="34" eb="35">
      <t>オオム</t>
    </rPh>
    <rPh sb="36" eb="39">
      <t>モクヒョウガク</t>
    </rPh>
    <rPh sb="40" eb="41">
      <t>タッ</t>
    </rPh>
    <rPh sb="48" eb="50">
      <t>イチブ</t>
    </rPh>
    <rPh sb="50" eb="52">
      <t>タッセイ</t>
    </rPh>
    <phoneticPr fontId="1"/>
  </si>
  <si>
    <t>今年度の策定方針について、関係各課に周知を実施</t>
    <rPh sb="0" eb="3">
      <t>コンネンド</t>
    </rPh>
    <rPh sb="4" eb="6">
      <t>サクテイ</t>
    </rPh>
    <rPh sb="6" eb="8">
      <t>ホウシン</t>
    </rPh>
    <rPh sb="13" eb="15">
      <t>カンケイ</t>
    </rPh>
    <rPh sb="15" eb="17">
      <t>カクカ</t>
    </rPh>
    <rPh sb="18" eb="20">
      <t>シュウチ</t>
    </rPh>
    <rPh sb="21" eb="23">
      <t>ジッシ</t>
    </rPh>
    <phoneticPr fontId="1"/>
  </si>
  <si>
    <t>音更町</t>
    <rPh sb="0" eb="3">
      <t>オトフケチョウ</t>
    </rPh>
    <phoneticPr fontId="1"/>
  </si>
  <si>
    <t>0155-42-2111（内線513）</t>
    <rPh sb="13" eb="15">
      <t>ナイセン</t>
    </rPh>
    <phoneticPr fontId="1"/>
  </si>
  <si>
    <t>法律の趣旨が浸透しつつあり、かつ、関係各課の協力体制も確立されつつあることから、目標を達成することができた。</t>
    <rPh sb="0" eb="2">
      <t>ホウリツ</t>
    </rPh>
    <rPh sb="3" eb="5">
      <t>シュシ</t>
    </rPh>
    <rPh sb="6" eb="8">
      <t>シントウ</t>
    </rPh>
    <rPh sb="17" eb="19">
      <t>カンケイ</t>
    </rPh>
    <rPh sb="19" eb="21">
      <t>カクカ</t>
    </rPh>
    <rPh sb="22" eb="24">
      <t>キョウリョク</t>
    </rPh>
    <rPh sb="24" eb="26">
      <t>タイセイ</t>
    </rPh>
    <rPh sb="27" eb="29">
      <t>カクリツ</t>
    </rPh>
    <rPh sb="40" eb="42">
      <t>モクヒョウ</t>
    </rPh>
    <rPh sb="43" eb="45">
      <t>タッセイ</t>
    </rPh>
    <phoneticPr fontId="1"/>
  </si>
  <si>
    <t>士幌町</t>
    <rPh sb="0" eb="3">
      <t>シホロチョウ</t>
    </rPh>
    <phoneticPr fontId="1"/>
  </si>
  <si>
    <t>保健福祉課福祉保険グループ</t>
    <rPh sb="0" eb="2">
      <t>ホケン</t>
    </rPh>
    <rPh sb="2" eb="5">
      <t>フクシカ</t>
    </rPh>
    <rPh sb="5" eb="7">
      <t>フクシ</t>
    </rPh>
    <rPh sb="7" eb="9">
      <t>ホケン</t>
    </rPh>
    <phoneticPr fontId="1"/>
  </si>
  <si>
    <t>01564-5-2006</t>
    <phoneticPr fontId="1"/>
  </si>
  <si>
    <t>上士幌町</t>
    <rPh sb="0" eb="4">
      <t>カミシホロチョウ</t>
    </rPh>
    <phoneticPr fontId="1"/>
  </si>
  <si>
    <t>保健福祉課障がい福祉担当</t>
    <rPh sb="0" eb="2">
      <t>ホケン</t>
    </rPh>
    <rPh sb="2" eb="5">
      <t>フクシカ</t>
    </rPh>
    <rPh sb="5" eb="6">
      <t>ショウ</t>
    </rPh>
    <rPh sb="8" eb="10">
      <t>フクシ</t>
    </rPh>
    <rPh sb="10" eb="12">
      <t>タントウ</t>
    </rPh>
    <phoneticPr fontId="1"/>
  </si>
  <si>
    <t>01564-2-4296</t>
    <phoneticPr fontId="1"/>
  </si>
  <si>
    <t>件数は目標を達成したが、一部の役務で見込んだ発注額よりも実績が下回った。</t>
    <rPh sb="0" eb="2">
      <t>ケンスウ</t>
    </rPh>
    <rPh sb="3" eb="5">
      <t>モクヒョウ</t>
    </rPh>
    <rPh sb="6" eb="8">
      <t>タッセイ</t>
    </rPh>
    <rPh sb="12" eb="14">
      <t>イチブ</t>
    </rPh>
    <rPh sb="15" eb="17">
      <t>エキム</t>
    </rPh>
    <rPh sb="18" eb="20">
      <t>ミコ</t>
    </rPh>
    <rPh sb="22" eb="24">
      <t>ハッチュウ</t>
    </rPh>
    <rPh sb="24" eb="25">
      <t>ガク</t>
    </rPh>
    <rPh sb="28" eb="30">
      <t>ジッセキ</t>
    </rPh>
    <rPh sb="31" eb="33">
      <t>シタマワ</t>
    </rPh>
    <phoneticPr fontId="1"/>
  </si>
  <si>
    <t>目標設定の精査等</t>
    <rPh sb="0" eb="2">
      <t>モクヒョウ</t>
    </rPh>
    <rPh sb="2" eb="4">
      <t>セッテイ</t>
    </rPh>
    <rPh sb="5" eb="7">
      <t>セイサ</t>
    </rPh>
    <rPh sb="7" eb="8">
      <t>トウ</t>
    </rPh>
    <phoneticPr fontId="1"/>
  </si>
  <si>
    <t>鹿追町</t>
    <rPh sb="0" eb="3">
      <t>シカオイチョウ</t>
    </rPh>
    <phoneticPr fontId="1"/>
  </si>
  <si>
    <t>福祉課福祉町民相談係</t>
    <rPh sb="0" eb="3">
      <t>フクシカ</t>
    </rPh>
    <rPh sb="3" eb="5">
      <t>フクシ</t>
    </rPh>
    <rPh sb="5" eb="7">
      <t>チョウミン</t>
    </rPh>
    <rPh sb="7" eb="9">
      <t>ソウダン</t>
    </rPh>
    <rPh sb="9" eb="10">
      <t>カカリ</t>
    </rPh>
    <phoneticPr fontId="1"/>
  </si>
  <si>
    <t>0156-66-1311</t>
    <phoneticPr fontId="1"/>
  </si>
  <si>
    <t>新得町</t>
    <rPh sb="0" eb="3">
      <t>シントクチョウ</t>
    </rPh>
    <phoneticPr fontId="1"/>
  </si>
  <si>
    <t>0156-64-0533</t>
    <phoneticPr fontId="1"/>
  </si>
  <si>
    <t>前年にはなかった事業があったため調達量が増加した</t>
    <rPh sb="0" eb="2">
      <t>ゼンネン</t>
    </rPh>
    <rPh sb="8" eb="10">
      <t>ジギョウ</t>
    </rPh>
    <rPh sb="16" eb="19">
      <t>チョウタツリョウ</t>
    </rPh>
    <rPh sb="20" eb="22">
      <t>ゾウカ</t>
    </rPh>
    <phoneticPr fontId="1"/>
  </si>
  <si>
    <t>清水町</t>
    <rPh sb="0" eb="3">
      <t>シミズチョウ</t>
    </rPh>
    <phoneticPr fontId="1"/>
  </si>
  <si>
    <t>0156-69-2222</t>
    <phoneticPr fontId="1"/>
  </si>
  <si>
    <t>①制度の周知不足
②対象となる物品や役務の選択肢が狭い</t>
    <rPh sb="1" eb="3">
      <t>セイド</t>
    </rPh>
    <rPh sb="4" eb="6">
      <t>シュウチ</t>
    </rPh>
    <rPh sb="6" eb="8">
      <t>フソク</t>
    </rPh>
    <rPh sb="10" eb="12">
      <t>タイショウ</t>
    </rPh>
    <rPh sb="15" eb="17">
      <t>ブッピン</t>
    </rPh>
    <rPh sb="18" eb="20">
      <t>エキム</t>
    </rPh>
    <rPh sb="21" eb="24">
      <t>センタクシ</t>
    </rPh>
    <rPh sb="25" eb="26">
      <t>セマ</t>
    </rPh>
    <phoneticPr fontId="1"/>
  </si>
  <si>
    <t>他部署との連携、制度の周知に努める</t>
    <rPh sb="0" eb="1">
      <t>ホカ</t>
    </rPh>
    <rPh sb="1" eb="3">
      <t>ブショ</t>
    </rPh>
    <rPh sb="5" eb="7">
      <t>レンケイ</t>
    </rPh>
    <rPh sb="8" eb="10">
      <t>セイド</t>
    </rPh>
    <rPh sb="11" eb="13">
      <t>シュウチ</t>
    </rPh>
    <rPh sb="14" eb="15">
      <t>ツト</t>
    </rPh>
    <phoneticPr fontId="1"/>
  </si>
  <si>
    <t>芽室町</t>
    <rPh sb="0" eb="3">
      <t>メムロチョウ</t>
    </rPh>
    <phoneticPr fontId="1"/>
  </si>
  <si>
    <t>保健福祉課障がい福祉係</t>
    <rPh sb="0" eb="2">
      <t>ホケン</t>
    </rPh>
    <rPh sb="2" eb="4">
      <t>フクシ</t>
    </rPh>
    <rPh sb="4" eb="5">
      <t>カ</t>
    </rPh>
    <rPh sb="5" eb="6">
      <t>ショウ</t>
    </rPh>
    <rPh sb="8" eb="10">
      <t>フクシ</t>
    </rPh>
    <rPh sb="10" eb="11">
      <t>カカ</t>
    </rPh>
    <phoneticPr fontId="1"/>
  </si>
  <si>
    <t>0155‐62‐9724</t>
    <phoneticPr fontId="1"/>
  </si>
  <si>
    <t>調達目標額を概ね達成したため</t>
    <rPh sb="0" eb="2">
      <t>チョウタツ</t>
    </rPh>
    <rPh sb="2" eb="4">
      <t>モクヒョウ</t>
    </rPh>
    <rPh sb="4" eb="5">
      <t>ガク</t>
    </rPh>
    <rPh sb="6" eb="7">
      <t>オオム</t>
    </rPh>
    <rPh sb="8" eb="10">
      <t>タッセイ</t>
    </rPh>
    <phoneticPr fontId="1"/>
  </si>
  <si>
    <t>中札内村</t>
    <rPh sb="0" eb="4">
      <t>ナカサツナイムラ</t>
    </rPh>
    <phoneticPr fontId="1"/>
  </si>
  <si>
    <t>0155-67-2321</t>
    <phoneticPr fontId="1"/>
  </si>
  <si>
    <t>例年と同程度の発注をし、施設側にも負担のない形で安定的に事業を実施、継続する。</t>
    <rPh sb="0" eb="2">
      <t>レイネン</t>
    </rPh>
    <rPh sb="3" eb="6">
      <t>ドウテイド</t>
    </rPh>
    <rPh sb="7" eb="9">
      <t>ハッチュウ</t>
    </rPh>
    <rPh sb="12" eb="14">
      <t>シセツ</t>
    </rPh>
    <rPh sb="14" eb="15">
      <t>ガワ</t>
    </rPh>
    <rPh sb="17" eb="19">
      <t>フタン</t>
    </rPh>
    <rPh sb="22" eb="23">
      <t>カタチ</t>
    </rPh>
    <rPh sb="24" eb="27">
      <t>アンテイテキ</t>
    </rPh>
    <rPh sb="28" eb="30">
      <t>ジギョウ</t>
    </rPh>
    <rPh sb="31" eb="33">
      <t>ジッシ</t>
    </rPh>
    <rPh sb="34" eb="36">
      <t>ケイゾク</t>
    </rPh>
    <phoneticPr fontId="1"/>
  </si>
  <si>
    <t>大きな問題もなく実施できており、今後も同様の事業を継続していくことが見込まれている。</t>
    <rPh sb="0" eb="1">
      <t>オオ</t>
    </rPh>
    <rPh sb="3" eb="5">
      <t>モンダイ</t>
    </rPh>
    <rPh sb="8" eb="10">
      <t>ジッシ</t>
    </rPh>
    <rPh sb="16" eb="18">
      <t>コンゴ</t>
    </rPh>
    <rPh sb="19" eb="21">
      <t>ドウヨウ</t>
    </rPh>
    <rPh sb="22" eb="24">
      <t>ジギョウ</t>
    </rPh>
    <rPh sb="25" eb="27">
      <t>ケイゾク</t>
    </rPh>
    <rPh sb="34" eb="36">
      <t>ミコ</t>
    </rPh>
    <phoneticPr fontId="1"/>
  </si>
  <si>
    <t>更別村</t>
    <rPh sb="0" eb="3">
      <t>サラベツムラ</t>
    </rPh>
    <phoneticPr fontId="1"/>
  </si>
  <si>
    <t>保健福祉課
福祉係</t>
    <rPh sb="0" eb="5">
      <t>ホケンフクシカ</t>
    </rPh>
    <rPh sb="6" eb="8">
      <t>フクシ</t>
    </rPh>
    <rPh sb="8" eb="9">
      <t>カカリ</t>
    </rPh>
    <phoneticPr fontId="1"/>
  </si>
  <si>
    <t>0155-53-3000</t>
    <phoneticPr fontId="1"/>
  </si>
  <si>
    <t>新規に弁当を発注</t>
    <rPh sb="0" eb="2">
      <t>シンキ</t>
    </rPh>
    <rPh sb="3" eb="5">
      <t>ベントウ</t>
    </rPh>
    <rPh sb="6" eb="8">
      <t>ハッチュウ</t>
    </rPh>
    <phoneticPr fontId="1"/>
  </si>
  <si>
    <t>配食サービスの弁当</t>
    <rPh sb="0" eb="1">
      <t>クバ</t>
    </rPh>
    <rPh sb="1" eb="2">
      <t>ショク</t>
    </rPh>
    <rPh sb="7" eb="9">
      <t>ベントウ</t>
    </rPh>
    <phoneticPr fontId="1"/>
  </si>
  <si>
    <t>大樹町</t>
    <rPh sb="0" eb="2">
      <t>タイキ</t>
    </rPh>
    <rPh sb="2" eb="3">
      <t>チョウ</t>
    </rPh>
    <phoneticPr fontId="1"/>
  </si>
  <si>
    <t>保健福祉課
福祉係</t>
    <rPh sb="0" eb="2">
      <t>ホケン</t>
    </rPh>
    <rPh sb="2" eb="5">
      <t>フクシカ</t>
    </rPh>
    <rPh sb="6" eb="8">
      <t>フクシ</t>
    </rPh>
    <rPh sb="8" eb="9">
      <t>カカリ</t>
    </rPh>
    <phoneticPr fontId="1"/>
  </si>
  <si>
    <t>01558-6-4833</t>
    <phoneticPr fontId="1"/>
  </si>
  <si>
    <t>エコクラフトの購入がなかった
【丈夫なので以前に買ったものが壊れていない）</t>
    <rPh sb="7" eb="9">
      <t>コウニュウ</t>
    </rPh>
    <rPh sb="16" eb="18">
      <t>ジョウブ</t>
    </rPh>
    <rPh sb="21" eb="23">
      <t>イゼン</t>
    </rPh>
    <rPh sb="24" eb="25">
      <t>カ</t>
    </rPh>
    <rPh sb="30" eb="31">
      <t>コワ</t>
    </rPh>
    <phoneticPr fontId="1"/>
  </si>
  <si>
    <t>引き続き購入を継続するとともに、新規購入を検討する</t>
    <rPh sb="0" eb="1">
      <t>ヒ</t>
    </rPh>
    <rPh sb="2" eb="3">
      <t>ツヅ</t>
    </rPh>
    <rPh sb="4" eb="6">
      <t>コウニュウ</t>
    </rPh>
    <rPh sb="7" eb="9">
      <t>ケイゾク</t>
    </rPh>
    <rPh sb="16" eb="18">
      <t>シンキ</t>
    </rPh>
    <rPh sb="18" eb="20">
      <t>コウニュウ</t>
    </rPh>
    <rPh sb="21" eb="23">
      <t>ケントウ</t>
    </rPh>
    <phoneticPr fontId="1"/>
  </si>
  <si>
    <t>広尾町</t>
    <rPh sb="0" eb="3">
      <t>ヒロオチョウ</t>
    </rPh>
    <phoneticPr fontId="1"/>
  </si>
  <si>
    <t>01558-2-0172</t>
    <phoneticPr fontId="1"/>
  </si>
  <si>
    <t>毎年、達成すべき目標額を設定</t>
    <rPh sb="0" eb="2">
      <t>マイトシ</t>
    </rPh>
    <rPh sb="3" eb="5">
      <t>タッセイ</t>
    </rPh>
    <rPh sb="8" eb="11">
      <t>モクヒョウガク</t>
    </rPh>
    <rPh sb="12" eb="14">
      <t>セッテイ</t>
    </rPh>
    <phoneticPr fontId="1"/>
  </si>
  <si>
    <t>幕別町</t>
    <rPh sb="0" eb="3">
      <t>マクベツチョウ</t>
    </rPh>
    <phoneticPr fontId="1"/>
  </si>
  <si>
    <t>住民福祉部福祉課障がい福祉係</t>
    <rPh sb="0" eb="2">
      <t>ジュウミン</t>
    </rPh>
    <rPh sb="2" eb="4">
      <t>フクシ</t>
    </rPh>
    <rPh sb="4" eb="5">
      <t>ブ</t>
    </rPh>
    <rPh sb="5" eb="7">
      <t>フクシ</t>
    </rPh>
    <rPh sb="7" eb="8">
      <t>カ</t>
    </rPh>
    <rPh sb="8" eb="9">
      <t>ショウ</t>
    </rPh>
    <rPh sb="11" eb="13">
      <t>フクシ</t>
    </rPh>
    <rPh sb="13" eb="14">
      <t>カカリ</t>
    </rPh>
    <phoneticPr fontId="1"/>
  </si>
  <si>
    <t>0155-54-6612</t>
    <phoneticPr fontId="1"/>
  </si>
  <si>
    <t>役務（印刷）は、当初予算に対し支出が少なかったこと、物品（食料品）は当初予算に対し支出が多かったことによる。</t>
    <rPh sb="0" eb="2">
      <t>エキム</t>
    </rPh>
    <rPh sb="3" eb="5">
      <t>インサツ</t>
    </rPh>
    <rPh sb="8" eb="10">
      <t>トウショ</t>
    </rPh>
    <rPh sb="10" eb="12">
      <t>ヨサン</t>
    </rPh>
    <rPh sb="13" eb="14">
      <t>タイ</t>
    </rPh>
    <rPh sb="15" eb="17">
      <t>シシュツ</t>
    </rPh>
    <rPh sb="18" eb="19">
      <t>スク</t>
    </rPh>
    <rPh sb="26" eb="28">
      <t>ブッピン</t>
    </rPh>
    <rPh sb="29" eb="32">
      <t>ショクリョウヒン</t>
    </rPh>
    <rPh sb="34" eb="36">
      <t>トウショ</t>
    </rPh>
    <rPh sb="36" eb="38">
      <t>ヨサン</t>
    </rPh>
    <rPh sb="39" eb="40">
      <t>タイ</t>
    </rPh>
    <rPh sb="41" eb="43">
      <t>シシュツ</t>
    </rPh>
    <rPh sb="44" eb="45">
      <t>オオ</t>
    </rPh>
    <phoneticPr fontId="1"/>
  </si>
  <si>
    <t>調達目標設定の際は前年度までの支出傾向も含めて精査する</t>
    <rPh sb="0" eb="2">
      <t>チョウタツ</t>
    </rPh>
    <rPh sb="2" eb="4">
      <t>モクヒョウ</t>
    </rPh>
    <rPh sb="4" eb="6">
      <t>セッテイ</t>
    </rPh>
    <rPh sb="7" eb="8">
      <t>サイ</t>
    </rPh>
    <rPh sb="9" eb="12">
      <t>ゼンネンド</t>
    </rPh>
    <rPh sb="15" eb="17">
      <t>シシュツ</t>
    </rPh>
    <rPh sb="17" eb="19">
      <t>ケイコウ</t>
    </rPh>
    <rPh sb="20" eb="21">
      <t>フク</t>
    </rPh>
    <rPh sb="23" eb="25">
      <t>セイサ</t>
    </rPh>
    <phoneticPr fontId="1"/>
  </si>
  <si>
    <t>池田町</t>
    <rPh sb="0" eb="3">
      <t>イケダチョウ</t>
    </rPh>
    <phoneticPr fontId="1"/>
  </si>
  <si>
    <t>015-572-2100</t>
    <phoneticPr fontId="1"/>
  </si>
  <si>
    <t>予算の範囲内で目標額（前年度実績額）を上回ったため</t>
    <rPh sb="0" eb="2">
      <t>ヨサン</t>
    </rPh>
    <rPh sb="3" eb="6">
      <t>ハンイナイ</t>
    </rPh>
    <rPh sb="7" eb="10">
      <t>モクヒョウガク</t>
    </rPh>
    <rPh sb="11" eb="14">
      <t>ゼンネンド</t>
    </rPh>
    <rPh sb="14" eb="17">
      <t>ジッセキガク</t>
    </rPh>
    <rPh sb="19" eb="21">
      <t>ウワマワ</t>
    </rPh>
    <phoneticPr fontId="1"/>
  </si>
  <si>
    <t>豊頃町</t>
    <rPh sb="0" eb="2">
      <t>トヨコロ</t>
    </rPh>
    <rPh sb="2" eb="3">
      <t>チョウ</t>
    </rPh>
    <phoneticPr fontId="1"/>
  </si>
  <si>
    <t>015-574-2214</t>
    <phoneticPr fontId="1"/>
  </si>
  <si>
    <t>前年度の実績額、件数とも同等となった。</t>
    <rPh sb="0" eb="3">
      <t>ゼンネンド</t>
    </rPh>
    <rPh sb="4" eb="7">
      <t>ジッセキガク</t>
    </rPh>
    <rPh sb="8" eb="10">
      <t>ケンスウ</t>
    </rPh>
    <rPh sb="12" eb="13">
      <t>ドウ</t>
    </rPh>
    <rPh sb="13" eb="14">
      <t>ヒト</t>
    </rPh>
    <phoneticPr fontId="1"/>
  </si>
  <si>
    <t>昨年度と同様の施設から調達することができたため</t>
    <rPh sb="0" eb="3">
      <t>サクネンド</t>
    </rPh>
    <rPh sb="4" eb="6">
      <t>ドウヨウ</t>
    </rPh>
    <rPh sb="7" eb="9">
      <t>シセツ</t>
    </rPh>
    <rPh sb="11" eb="13">
      <t>チョウタツ</t>
    </rPh>
    <phoneticPr fontId="1"/>
  </si>
  <si>
    <t>本別町</t>
    <rPh sb="0" eb="3">
      <t>ホンベツチョウ</t>
    </rPh>
    <phoneticPr fontId="1"/>
  </si>
  <si>
    <t>0156-22-8520</t>
    <phoneticPr fontId="1"/>
  </si>
  <si>
    <t>足寄町</t>
    <rPh sb="0" eb="3">
      <t>アショロチョウ</t>
    </rPh>
    <phoneticPr fontId="1"/>
  </si>
  <si>
    <t>足寄町役場福祉課保健福祉室福祉担当</t>
    <rPh sb="0" eb="3">
      <t>アショロチョウ</t>
    </rPh>
    <rPh sb="3" eb="5">
      <t>ヤクバ</t>
    </rPh>
    <rPh sb="5" eb="8">
      <t>フクシカ</t>
    </rPh>
    <rPh sb="8" eb="10">
      <t>ホケン</t>
    </rPh>
    <rPh sb="10" eb="12">
      <t>フクシ</t>
    </rPh>
    <rPh sb="12" eb="13">
      <t>シツ</t>
    </rPh>
    <rPh sb="13" eb="15">
      <t>フクシ</t>
    </rPh>
    <rPh sb="15" eb="17">
      <t>タントウ</t>
    </rPh>
    <phoneticPr fontId="1"/>
  </si>
  <si>
    <t>0156-25-2141</t>
    <phoneticPr fontId="1"/>
  </si>
  <si>
    <t>委託業務の変更のため</t>
    <rPh sb="0" eb="2">
      <t>イタク</t>
    </rPh>
    <rPh sb="2" eb="4">
      <t>ギョウム</t>
    </rPh>
    <rPh sb="5" eb="7">
      <t>ヘンコウ</t>
    </rPh>
    <phoneticPr fontId="1"/>
  </si>
  <si>
    <t>陸別町</t>
    <rPh sb="0" eb="1">
      <t>リク</t>
    </rPh>
    <rPh sb="1" eb="2">
      <t>ベツ</t>
    </rPh>
    <rPh sb="2" eb="3">
      <t>マチ</t>
    </rPh>
    <phoneticPr fontId="1"/>
  </si>
  <si>
    <t>保健福祉センター
福祉担当</t>
    <rPh sb="0" eb="2">
      <t>ホケン</t>
    </rPh>
    <rPh sb="2" eb="4">
      <t>フクシ</t>
    </rPh>
    <rPh sb="9" eb="11">
      <t>フクシ</t>
    </rPh>
    <rPh sb="11" eb="13">
      <t>タントウ</t>
    </rPh>
    <phoneticPr fontId="1"/>
  </si>
  <si>
    <t>０１５６－２７－８００１</t>
    <phoneticPr fontId="1"/>
  </si>
  <si>
    <t>浦幌町</t>
    <rPh sb="0" eb="3">
      <t>ウラホロチョウ</t>
    </rPh>
    <phoneticPr fontId="1"/>
  </si>
  <si>
    <t>保健福祉課
社会福祉係</t>
    <rPh sb="0" eb="2">
      <t>ホケン</t>
    </rPh>
    <rPh sb="2" eb="5">
      <t>フクシカ</t>
    </rPh>
    <rPh sb="6" eb="8">
      <t>シャカイ</t>
    </rPh>
    <rPh sb="8" eb="10">
      <t>フクシ</t>
    </rPh>
    <rPh sb="10" eb="11">
      <t>カカリ</t>
    </rPh>
    <phoneticPr fontId="1"/>
  </si>
  <si>
    <t>015-576-5111</t>
    <phoneticPr fontId="1"/>
  </si>
  <si>
    <t>福祉係</t>
    <phoneticPr fontId="1"/>
  </si>
  <si>
    <t>0154-64-2116</t>
    <phoneticPr fontId="1"/>
  </si>
  <si>
    <t>北海道</t>
    <rPh sb="0" eb="3">
      <t>ホッカイドウ</t>
    </rPh>
    <phoneticPr fontId="1"/>
  </si>
  <si>
    <t>a</t>
    <phoneticPr fontId="1"/>
  </si>
  <si>
    <t>b</t>
    <phoneticPr fontId="1"/>
  </si>
  <si>
    <t>ｃ</t>
    <phoneticPr fontId="1"/>
  </si>
  <si>
    <t>地方独立行政法人
北海道立総合研究機構</t>
    <rPh sb="0" eb="2">
      <t>チホウ</t>
    </rPh>
    <rPh sb="2" eb="4">
      <t>ドクリツ</t>
    </rPh>
    <rPh sb="4" eb="6">
      <t>ギョウセイ</t>
    </rPh>
    <rPh sb="6" eb="8">
      <t>ホウジン</t>
    </rPh>
    <rPh sb="9" eb="12">
      <t>ホッカイドウ</t>
    </rPh>
    <rPh sb="12" eb="13">
      <t>リツ</t>
    </rPh>
    <rPh sb="13" eb="15">
      <t>ソウゴウ</t>
    </rPh>
    <rPh sb="15" eb="17">
      <t>ケンキュウ</t>
    </rPh>
    <rPh sb="17" eb="19">
      <t>キコウ</t>
    </rPh>
    <phoneticPr fontId="1"/>
  </si>
  <si>
    <t>本部 経営企画部 財務グループ
 主査（財務会計）</t>
    <rPh sb="0" eb="2">
      <t>ホンブ</t>
    </rPh>
    <rPh sb="3" eb="5">
      <t>ケイエイ</t>
    </rPh>
    <rPh sb="5" eb="8">
      <t>キカクブ</t>
    </rPh>
    <rPh sb="9" eb="11">
      <t>ザイム</t>
    </rPh>
    <rPh sb="17" eb="19">
      <t>シュサ</t>
    </rPh>
    <rPh sb="20" eb="22">
      <t>ザイム</t>
    </rPh>
    <rPh sb="22" eb="24">
      <t>カイケイ</t>
    </rPh>
    <phoneticPr fontId="1"/>
  </si>
  <si>
    <t>011-747-2815
（直通）</t>
    <rPh sb="14" eb="16">
      <t>チョクツウ</t>
    </rPh>
    <phoneticPr fontId="1"/>
  </si>
  <si>
    <t>印刷製本の調達率が全体の
１０％を上回ること</t>
    <phoneticPr fontId="1"/>
  </si>
  <si>
    <t>法人内部の認識不足</t>
    <rPh sb="0" eb="2">
      <t>ホウジン</t>
    </rPh>
    <rPh sb="2" eb="4">
      <t>ナイブ</t>
    </rPh>
    <rPh sb="5" eb="7">
      <t>ニンシキ</t>
    </rPh>
    <rPh sb="7" eb="9">
      <t>ブソク</t>
    </rPh>
    <phoneticPr fontId="1"/>
  </si>
  <si>
    <t>法人内部に対し、さらなる調達方針の徹底を行う。</t>
    <rPh sb="0" eb="2">
      <t>ホウジン</t>
    </rPh>
    <rPh sb="2" eb="4">
      <t>ナイブ</t>
    </rPh>
    <rPh sb="5" eb="6">
      <t>タイ</t>
    </rPh>
    <rPh sb="12" eb="14">
      <t>チョウタツ</t>
    </rPh>
    <rPh sb="14" eb="16">
      <t>ホウシン</t>
    </rPh>
    <rPh sb="17" eb="19">
      <t>テッテイ</t>
    </rPh>
    <rPh sb="20" eb="21">
      <t>オコナ</t>
    </rPh>
    <phoneticPr fontId="1"/>
  </si>
  <si>
    <t>公立大学法人
札幌市立大学</t>
    <rPh sb="0" eb="2">
      <t>コウリツ</t>
    </rPh>
    <rPh sb="2" eb="4">
      <t>ダイガク</t>
    </rPh>
    <rPh sb="4" eb="6">
      <t>ホウジン</t>
    </rPh>
    <rPh sb="7" eb="11">
      <t>サッポロシリツ</t>
    </rPh>
    <rPh sb="11" eb="13">
      <t>ダイガク</t>
    </rPh>
    <phoneticPr fontId="1"/>
  </si>
  <si>
    <t>a</t>
    <phoneticPr fontId="1"/>
  </si>
  <si>
    <t>前年度の目標と同額</t>
    <rPh sb="0" eb="3">
      <t>ゼンネンド</t>
    </rPh>
    <rPh sb="4" eb="6">
      <t>モクヒョウ</t>
    </rPh>
    <rPh sb="7" eb="9">
      <t>ドウガク</t>
    </rPh>
    <phoneticPr fontId="1"/>
  </si>
  <si>
    <t>各担当課に障害者就労施設等から調達するよう働きかけた。</t>
    <rPh sb="0" eb="1">
      <t>カク</t>
    </rPh>
    <rPh sb="1" eb="4">
      <t>タントウカ</t>
    </rPh>
    <rPh sb="5" eb="8">
      <t>ショウガイシャ</t>
    </rPh>
    <rPh sb="8" eb="10">
      <t>シュウロウ</t>
    </rPh>
    <rPh sb="10" eb="12">
      <t>シセツ</t>
    </rPh>
    <rPh sb="12" eb="13">
      <t>トウ</t>
    </rPh>
    <rPh sb="15" eb="17">
      <t>チョウタツ</t>
    </rPh>
    <rPh sb="21" eb="22">
      <t>ハタラ</t>
    </rPh>
    <phoneticPr fontId="1"/>
  </si>
  <si>
    <t>b</t>
    <phoneticPr fontId="1"/>
  </si>
  <si>
    <t>ｃ</t>
    <phoneticPr fontId="1"/>
  </si>
  <si>
    <t>公立大学法人
公立はこだて未来大学</t>
    <rPh sb="0" eb="6">
      <t>コウリツ</t>
    </rPh>
    <rPh sb="7" eb="17">
      <t>コウリツ</t>
    </rPh>
    <phoneticPr fontId="1"/>
  </si>
  <si>
    <t>財務・研究支援課財務担当</t>
    <rPh sb="0" eb="2">
      <t>ザイム</t>
    </rPh>
    <rPh sb="3" eb="8">
      <t>ケンキュウシエンカ</t>
    </rPh>
    <rPh sb="8" eb="10">
      <t>ザイム</t>
    </rPh>
    <rPh sb="10" eb="12">
      <t>タントウ</t>
    </rPh>
    <phoneticPr fontId="1"/>
  </si>
  <si>
    <t>0138-34-6453</t>
    <phoneticPr fontId="1"/>
  </si>
  <si>
    <t>発注業者を見直した結果，他の業者より明らかに安価に依頼できることがわかったため。</t>
    <rPh sb="0" eb="2">
      <t>ハッチュウ</t>
    </rPh>
    <rPh sb="2" eb="4">
      <t>ギョウシャ</t>
    </rPh>
    <rPh sb="5" eb="7">
      <t>ミナオ</t>
    </rPh>
    <rPh sb="9" eb="11">
      <t>ケッカ</t>
    </rPh>
    <rPh sb="12" eb="13">
      <t>タ</t>
    </rPh>
    <rPh sb="14" eb="16">
      <t>ギョウシャ</t>
    </rPh>
    <rPh sb="18" eb="19">
      <t>アキ</t>
    </rPh>
    <rPh sb="22" eb="24">
      <t>アンカ</t>
    </rPh>
    <rPh sb="25" eb="27">
      <t>イライ</t>
    </rPh>
    <phoneticPr fontId="1"/>
  </si>
  <si>
    <t>合計
（都道府県＋市町村＋地方独立行政法人）</t>
    <rPh sb="0" eb="2">
      <t>ゴウケイ</t>
    </rPh>
    <rPh sb="4" eb="8">
      <t>トドウフケン</t>
    </rPh>
    <rPh sb="9" eb="12">
      <t>シチョウソン</t>
    </rPh>
    <rPh sb="13" eb="15">
      <t>チホウ</t>
    </rPh>
    <rPh sb="15" eb="17">
      <t>ドクリツ</t>
    </rPh>
    <rPh sb="17" eb="19">
      <t>ギョウセイ</t>
    </rPh>
    <rPh sb="19" eb="21">
      <t>ホウジン</t>
    </rPh>
    <phoneticPr fontId="1"/>
  </si>
  <si>
    <t>保健福祉部福祉局障がい者保健福祉課</t>
    <rPh sb="0" eb="2">
      <t>ホケン</t>
    </rPh>
    <rPh sb="2" eb="5">
      <t>フクシブ</t>
    </rPh>
    <rPh sb="5" eb="8">
      <t>フクシキョク</t>
    </rPh>
    <rPh sb="8" eb="9">
      <t>ショウ</t>
    </rPh>
    <rPh sb="11" eb="12">
      <t>シャ</t>
    </rPh>
    <rPh sb="12" eb="14">
      <t>ホケン</t>
    </rPh>
    <rPh sb="14" eb="17">
      <t>フクシカ</t>
    </rPh>
    <phoneticPr fontId="1"/>
  </si>
  <si>
    <t>011-231-4111
内線25-729</t>
    <rPh sb="13" eb="15">
      <t>ナイセン</t>
    </rPh>
    <phoneticPr fontId="1"/>
  </si>
  <si>
    <t>件数は目標を達成したが、金額が下回った。</t>
    <rPh sb="0" eb="2">
      <t>ケンスウ</t>
    </rPh>
    <rPh sb="3" eb="5">
      <t>モクヒョウ</t>
    </rPh>
    <rPh sb="6" eb="8">
      <t>タッセイ</t>
    </rPh>
    <rPh sb="12" eb="14">
      <t>キンガク</t>
    </rPh>
    <rPh sb="15" eb="17">
      <t>シタマワ</t>
    </rPh>
    <phoneticPr fontId="1"/>
  </si>
  <si>
    <t>庁内各課へ調達可能な物品や施設等の情報を発信し、積極的な優先調達を促す。</t>
    <rPh sb="0" eb="2">
      <t>チョウナイ</t>
    </rPh>
    <rPh sb="2" eb="4">
      <t>カクカ</t>
    </rPh>
    <rPh sb="5" eb="7">
      <t>チョウタツ</t>
    </rPh>
    <rPh sb="7" eb="9">
      <t>カノウ</t>
    </rPh>
    <rPh sb="10" eb="12">
      <t>ブッピン</t>
    </rPh>
    <rPh sb="13" eb="15">
      <t>シセツ</t>
    </rPh>
    <rPh sb="15" eb="16">
      <t>トウ</t>
    </rPh>
    <rPh sb="17" eb="19">
      <t>ジョウホウ</t>
    </rPh>
    <rPh sb="20" eb="22">
      <t>ハッシン</t>
    </rPh>
    <rPh sb="24" eb="27">
      <t>セッキョクテキ</t>
    </rPh>
    <rPh sb="28" eb="30">
      <t>ユウセン</t>
    </rPh>
    <rPh sb="30" eb="32">
      <t>チョウタツ</t>
    </rPh>
    <rPh sb="33" eb="34">
      <t>ウナガ</t>
    </rPh>
    <phoneticPr fontId="1"/>
  </si>
  <si>
    <t>地方独立行政
法人合計</t>
    <rPh sb="0" eb="2">
      <t>チホウ</t>
    </rPh>
    <rPh sb="2" eb="4">
      <t>ドクリツ</t>
    </rPh>
    <rPh sb="4" eb="6">
      <t>ギョウセイ</t>
    </rPh>
    <rPh sb="7" eb="9">
      <t>ホウジン</t>
    </rPh>
    <rPh sb="9" eb="11">
      <t>ゴウケイ</t>
    </rPh>
    <phoneticPr fontId="1"/>
  </si>
  <si>
    <t>ｃ</t>
    <phoneticPr fontId="1"/>
  </si>
  <si>
    <t>北海道公立大学法人
札幌医科大学</t>
    <rPh sb="0" eb="3">
      <t>ホッカイドウ</t>
    </rPh>
    <rPh sb="3" eb="5">
      <t>コウリツ</t>
    </rPh>
    <rPh sb="5" eb="7">
      <t>ダイガク</t>
    </rPh>
    <rPh sb="7" eb="9">
      <t>ホウジン</t>
    </rPh>
    <rPh sb="10" eb="12">
      <t>サッポロ</t>
    </rPh>
    <rPh sb="12" eb="14">
      <t>イカ</t>
    </rPh>
    <rPh sb="14" eb="16">
      <t>ダイガク</t>
    </rPh>
    <phoneticPr fontId="1"/>
  </si>
  <si>
    <t>a</t>
    <phoneticPr fontId="1"/>
  </si>
  <si>
    <t>事務局経営企画課財務室経理係</t>
    <rPh sb="0" eb="14">
      <t>ジムキョクケイエイキカクカザイムシツケイリカカリ</t>
    </rPh>
    <phoneticPr fontId="1"/>
  </si>
  <si>
    <t>011-611-2111
（内線 21520）</t>
    <rPh sb="14" eb="16">
      <t>ナイセン</t>
    </rPh>
    <phoneticPr fontId="1"/>
  </si>
  <si>
    <t>700万円以上を目標とする</t>
    <rPh sb="3" eb="5">
      <t>マンエン</t>
    </rPh>
    <rPh sb="5" eb="7">
      <t>イジョウ</t>
    </rPh>
    <rPh sb="8" eb="10">
      <t>モクヒョウ</t>
    </rPh>
    <phoneticPr fontId="1"/>
  </si>
  <si>
    <t>なし</t>
    <phoneticPr fontId="1"/>
  </si>
  <si>
    <t>b</t>
    <phoneticPr fontId="1"/>
  </si>
  <si>
    <t>ｃ</t>
    <phoneticPr fontId="1"/>
  </si>
  <si>
    <t>事務局総務課</t>
    <phoneticPr fontId="1"/>
  </si>
  <si>
    <t>011-592-2300</t>
    <phoneticPr fontId="1"/>
  </si>
  <si>
    <t>01635-2-2040</t>
  </si>
  <si>
    <t>購入する物品がなく、かつ予算が措置できなかったため</t>
    <phoneticPr fontId="1"/>
  </si>
  <si>
    <t>購入に向けた検討を行う</t>
    <phoneticPr fontId="1"/>
  </si>
  <si>
    <t>個人でも購入できる場合は購入し、必要に応じて予算措置を検討する</t>
    <phoneticPr fontId="1"/>
  </si>
  <si>
    <t>保健福祉課福祉係</t>
  </si>
  <si>
    <t>01634-2-2551</t>
  </si>
  <si>
    <t>未実施</t>
  </si>
  <si>
    <t>a</t>
    <phoneticPr fontId="1"/>
  </si>
  <si>
    <t>01634-6-1995</t>
  </si>
  <si>
    <t>実績なし</t>
  </si>
  <si>
    <t>調達できる物品等がないため</t>
  </si>
  <si>
    <t>保健福祉課福祉介護グループ</t>
  </si>
  <si>
    <t>0163-62-1337</t>
  </si>
  <si>
    <t>調達方針未策定となっている。</t>
    <phoneticPr fontId="1"/>
  </si>
  <si>
    <t>社会福祉係</t>
  </si>
  <si>
    <t>0162-82-1001</t>
  </si>
  <si>
    <t>把握できていない事業等も見受けられることから、関係機関にも報告の協力を得る</t>
    <phoneticPr fontId="1"/>
  </si>
  <si>
    <t>0163-86-1001</t>
    <phoneticPr fontId="1"/>
  </si>
  <si>
    <t>調達体制を整備するよう努める</t>
    <rPh sb="0" eb="2">
      <t>チョウタツ</t>
    </rPh>
    <rPh sb="2" eb="4">
      <t>タイセイ</t>
    </rPh>
    <rPh sb="5" eb="7">
      <t>セイビ</t>
    </rPh>
    <rPh sb="11" eb="12">
      <t>ツト</t>
    </rPh>
    <phoneticPr fontId="1"/>
  </si>
  <si>
    <t>町内の障害者就労施設等が地域活動支援センターのみとなるため、調達に至るまでが難しい。</t>
    <rPh sb="0" eb="2">
      <t>チョウナイ</t>
    </rPh>
    <rPh sb="3" eb="4">
      <t>ショウ</t>
    </rPh>
    <rPh sb="4" eb="5">
      <t>ガイ</t>
    </rPh>
    <rPh sb="5" eb="6">
      <t>シャ</t>
    </rPh>
    <rPh sb="6" eb="8">
      <t>シュウロウ</t>
    </rPh>
    <rPh sb="8" eb="10">
      <t>シセツ</t>
    </rPh>
    <rPh sb="10" eb="11">
      <t>トウ</t>
    </rPh>
    <rPh sb="12" eb="14">
      <t>チイキ</t>
    </rPh>
    <rPh sb="14" eb="16">
      <t>カツドウ</t>
    </rPh>
    <rPh sb="16" eb="18">
      <t>シエン</t>
    </rPh>
    <rPh sb="30" eb="32">
      <t>チョウタツ</t>
    </rPh>
    <rPh sb="33" eb="34">
      <t>イタ</t>
    </rPh>
    <rPh sb="38" eb="39">
      <t>ムズカ</t>
    </rPh>
    <phoneticPr fontId="1"/>
  </si>
  <si>
    <t>地域活動支援センターの対象者のスキルアップ等に努め、町内の調達において可能・不可能をしっかりと見極める。</t>
    <rPh sb="0" eb="2">
      <t>チイキ</t>
    </rPh>
    <rPh sb="2" eb="4">
      <t>カツドウ</t>
    </rPh>
    <rPh sb="4" eb="6">
      <t>シエン</t>
    </rPh>
    <rPh sb="11" eb="14">
      <t>タイショウシャ</t>
    </rPh>
    <rPh sb="21" eb="22">
      <t>トウ</t>
    </rPh>
    <rPh sb="23" eb="24">
      <t>ツト</t>
    </rPh>
    <rPh sb="26" eb="28">
      <t>チョウナイ</t>
    </rPh>
    <rPh sb="29" eb="31">
      <t>チョウタツ</t>
    </rPh>
    <rPh sb="35" eb="37">
      <t>カノウ</t>
    </rPh>
    <rPh sb="38" eb="41">
      <t>フカノウ</t>
    </rPh>
    <rPh sb="47" eb="49">
      <t>ミキワ</t>
    </rPh>
    <phoneticPr fontId="1"/>
  </si>
  <si>
    <t>a</t>
    <phoneticPr fontId="1"/>
  </si>
  <si>
    <t>くらし支援課福祉係</t>
  </si>
  <si>
    <t>0163-84-2345</t>
  </si>
  <si>
    <t>町内（島内）に施設がなく発注等の連携がとりづらいことから実績がなかったため</t>
  </si>
  <si>
    <t>町外（島外）の施設との連携</t>
  </si>
  <si>
    <t>特になし</t>
  </si>
  <si>
    <t>a</t>
    <phoneticPr fontId="1"/>
  </si>
  <si>
    <t>福祉課福祉介護係</t>
    <rPh sb="0" eb="3">
      <t>フクシカ</t>
    </rPh>
    <rPh sb="3" eb="5">
      <t>フクシ</t>
    </rPh>
    <rPh sb="5" eb="7">
      <t>カイゴ</t>
    </rPh>
    <rPh sb="7" eb="8">
      <t>カカ</t>
    </rPh>
    <phoneticPr fontId="1"/>
  </si>
  <si>
    <t>0163-82-1113</t>
    <phoneticPr fontId="1"/>
  </si>
  <si>
    <t>目標額3万円</t>
    <rPh sb="0" eb="3">
      <t>モクヒョウガク</t>
    </rPh>
    <rPh sb="4" eb="6">
      <t>マンエン</t>
    </rPh>
    <phoneticPr fontId="1"/>
  </si>
  <si>
    <t>毎年交通安全旗の調達を行っているため</t>
    <rPh sb="0" eb="2">
      <t>マイトシ</t>
    </rPh>
    <rPh sb="2" eb="4">
      <t>コウツウ</t>
    </rPh>
    <rPh sb="4" eb="6">
      <t>アンゼン</t>
    </rPh>
    <rPh sb="6" eb="7">
      <t>キ</t>
    </rPh>
    <rPh sb="8" eb="10">
      <t>チョウタツ</t>
    </rPh>
    <rPh sb="11" eb="12">
      <t>オコナ</t>
    </rPh>
    <phoneticPr fontId="1"/>
  </si>
  <si>
    <t>なし</t>
    <phoneticPr fontId="1"/>
  </si>
  <si>
    <t>保健福祉課福祉グループ</t>
  </si>
  <si>
    <t>01632-5-1113</t>
  </si>
  <si>
    <t>調達元の減</t>
  </si>
  <si>
    <t>需要拡大</t>
  </si>
  <si>
    <t>稚内市</t>
    <rPh sb="0" eb="3">
      <t>ワッカナイシ</t>
    </rPh>
    <phoneticPr fontId="1"/>
  </si>
  <si>
    <t>猿払村</t>
    <rPh sb="0" eb="3">
      <t>サルフツムラ</t>
    </rPh>
    <phoneticPr fontId="1"/>
  </si>
  <si>
    <t>浜頓別町</t>
    <rPh sb="0" eb="4">
      <t>ハマトンベツチョウ</t>
    </rPh>
    <phoneticPr fontId="1"/>
  </si>
  <si>
    <t>中頓別町</t>
    <rPh sb="0" eb="4">
      <t>ナカトンベツチョウ</t>
    </rPh>
    <phoneticPr fontId="1"/>
  </si>
  <si>
    <t>枝幸町</t>
    <rPh sb="0" eb="3">
      <t>エサシチョウ</t>
    </rPh>
    <phoneticPr fontId="1"/>
  </si>
  <si>
    <t>豊富町</t>
    <rPh sb="0" eb="3">
      <t>トヨトミチョウ</t>
    </rPh>
    <phoneticPr fontId="1"/>
  </si>
  <si>
    <t>礼文町</t>
    <rPh sb="0" eb="3">
      <t>レブンチョウ</t>
    </rPh>
    <phoneticPr fontId="1"/>
  </si>
  <si>
    <t>利尻町</t>
    <rPh sb="0" eb="3">
      <t>リシリチョウ</t>
    </rPh>
    <phoneticPr fontId="1"/>
  </si>
  <si>
    <t>利尻富士町</t>
    <rPh sb="0" eb="5">
      <t>リシリフジチョウ</t>
    </rPh>
    <phoneticPr fontId="1"/>
  </si>
  <si>
    <t>幌延町</t>
    <rPh sb="0" eb="3">
      <t>ホロノベチョウ</t>
    </rPh>
    <phoneticPr fontId="1"/>
  </si>
  <si>
    <t>※この範囲に管内市町村の実績を挿入すると
計算式により管内合計が出ます</t>
    <rPh sb="3" eb="5">
      <t>ハンイ</t>
    </rPh>
    <rPh sb="6" eb="8">
      <t>カンナイ</t>
    </rPh>
    <rPh sb="8" eb="11">
      <t>シチョウソン</t>
    </rPh>
    <rPh sb="12" eb="14">
      <t>ジッセキ</t>
    </rPh>
    <rPh sb="15" eb="17">
      <t>ソウニュウ</t>
    </rPh>
    <rPh sb="21" eb="24">
      <t>ケイサンシキ</t>
    </rPh>
    <rPh sb="27" eb="29">
      <t>カンナイ</t>
    </rPh>
    <rPh sb="29" eb="31">
      <t>ゴウケイ</t>
    </rPh>
    <rPh sb="32" eb="33">
      <t>デ</t>
    </rPh>
    <phoneticPr fontId="1"/>
  </si>
  <si>
    <t>小樽市</t>
    <rPh sb="0" eb="2">
      <t>オタル</t>
    </rPh>
    <rPh sb="2" eb="3">
      <t>シ</t>
    </rPh>
    <phoneticPr fontId="1"/>
  </si>
  <si>
    <t>a</t>
    <phoneticPr fontId="1"/>
  </si>
  <si>
    <t>福祉部障害福祉課</t>
    <rPh sb="0" eb="2">
      <t>フクシ</t>
    </rPh>
    <rPh sb="2" eb="3">
      <t>ブ</t>
    </rPh>
    <rPh sb="3" eb="5">
      <t>ショウガイ</t>
    </rPh>
    <rPh sb="5" eb="7">
      <t>フクシ</t>
    </rPh>
    <rPh sb="7" eb="8">
      <t>カ</t>
    </rPh>
    <phoneticPr fontId="1"/>
  </si>
  <si>
    <t>0134-32-4111</t>
    <phoneticPr fontId="1"/>
  </si>
  <si>
    <t>各部局等は、予算の適正な執行、契約における公正性及び競争性に留意しつつ、できる限り幅広い分野から調達するよう努める。</t>
    <rPh sb="0" eb="3">
      <t>カクブキョク</t>
    </rPh>
    <rPh sb="3" eb="4">
      <t>ナド</t>
    </rPh>
    <rPh sb="6" eb="8">
      <t>ヨサン</t>
    </rPh>
    <rPh sb="9" eb="11">
      <t>テキセイ</t>
    </rPh>
    <rPh sb="12" eb="14">
      <t>シッコウ</t>
    </rPh>
    <rPh sb="15" eb="17">
      <t>ケイヤク</t>
    </rPh>
    <rPh sb="21" eb="24">
      <t>コウセイセイ</t>
    </rPh>
    <rPh sb="24" eb="25">
      <t>オヨ</t>
    </rPh>
    <rPh sb="26" eb="28">
      <t>キョウソウ</t>
    </rPh>
    <rPh sb="28" eb="29">
      <t>セイ</t>
    </rPh>
    <rPh sb="30" eb="32">
      <t>リュウイ</t>
    </rPh>
    <rPh sb="39" eb="40">
      <t>カギ</t>
    </rPh>
    <rPh sb="41" eb="43">
      <t>ハバヒロ</t>
    </rPh>
    <rPh sb="44" eb="46">
      <t>ブンヤ</t>
    </rPh>
    <rPh sb="48" eb="50">
      <t>チョウタツ</t>
    </rPh>
    <rPh sb="54" eb="55">
      <t>ツト</t>
    </rPh>
    <phoneticPr fontId="1"/>
  </si>
  <si>
    <t>発注できる適当な物品や役務が限られており、市内の福祉サービス事業所への物品等の発注は難しいため、数値目標を定めていない。</t>
    <rPh sb="21" eb="23">
      <t>シナイ</t>
    </rPh>
    <rPh sb="24" eb="26">
      <t>フクシ</t>
    </rPh>
    <rPh sb="30" eb="33">
      <t>ジギョウショ</t>
    </rPh>
    <rPh sb="35" eb="38">
      <t>ブッピントウ</t>
    </rPh>
    <rPh sb="39" eb="41">
      <t>ハッチュウ</t>
    </rPh>
    <rPh sb="42" eb="43">
      <t>ムズカ</t>
    </rPh>
    <rPh sb="48" eb="50">
      <t>スウチ</t>
    </rPh>
    <rPh sb="50" eb="52">
      <t>モクヒョウ</t>
    </rPh>
    <rPh sb="53" eb="54">
      <t>サダ</t>
    </rPh>
    <phoneticPr fontId="1"/>
  </si>
  <si>
    <t>島牧村</t>
    <rPh sb="0" eb="3">
      <t>シママキムラ</t>
    </rPh>
    <phoneticPr fontId="1"/>
  </si>
  <si>
    <t>福祉課福祉係</t>
    <rPh sb="0" eb="3">
      <t>フクシカ</t>
    </rPh>
    <rPh sb="3" eb="5">
      <t>フクシ</t>
    </rPh>
    <rPh sb="5" eb="6">
      <t>カカリ</t>
    </rPh>
    <phoneticPr fontId="1"/>
  </si>
  <si>
    <t>0136-75-6001</t>
    <phoneticPr fontId="1"/>
  </si>
  <si>
    <t>活用できる役務等がある際は積極的に活用する</t>
    <rPh sb="0" eb="2">
      <t>カツヨウ</t>
    </rPh>
    <rPh sb="5" eb="7">
      <t>エキム</t>
    </rPh>
    <rPh sb="7" eb="8">
      <t>トウ</t>
    </rPh>
    <rPh sb="11" eb="12">
      <t>サイ</t>
    </rPh>
    <rPh sb="13" eb="16">
      <t>セッキョクテキ</t>
    </rPh>
    <rPh sb="17" eb="19">
      <t>カツヨウ</t>
    </rPh>
    <phoneticPr fontId="1"/>
  </si>
  <si>
    <t>近隣の事業所が少なく、役務が限定されるため</t>
    <rPh sb="0" eb="2">
      <t>キンリン</t>
    </rPh>
    <rPh sb="3" eb="6">
      <t>ジギョウショ</t>
    </rPh>
    <rPh sb="7" eb="8">
      <t>スク</t>
    </rPh>
    <rPh sb="11" eb="13">
      <t>エキム</t>
    </rPh>
    <rPh sb="14" eb="16">
      <t>ゲンテイ</t>
    </rPh>
    <phoneticPr fontId="1"/>
  </si>
  <si>
    <t>△</t>
    <phoneticPr fontId="1"/>
  </si>
  <si>
    <t>印刷業務を発注し、令和元年度については実績ができた。</t>
    <rPh sb="0" eb="2">
      <t>インサツ</t>
    </rPh>
    <rPh sb="2" eb="4">
      <t>ギョウム</t>
    </rPh>
    <rPh sb="5" eb="7">
      <t>ハッチュウ</t>
    </rPh>
    <rPh sb="9" eb="10">
      <t>レイ</t>
    </rPh>
    <rPh sb="10" eb="11">
      <t>ワ</t>
    </rPh>
    <rPh sb="11" eb="13">
      <t>ガンネン</t>
    </rPh>
    <rPh sb="13" eb="14">
      <t>ド</t>
    </rPh>
    <rPh sb="19" eb="21">
      <t>ジッセキ</t>
    </rPh>
    <phoneticPr fontId="1"/>
  </si>
  <si>
    <t>寿都町</t>
    <rPh sb="0" eb="3">
      <t>スッツチョウ</t>
    </rPh>
    <phoneticPr fontId="1"/>
  </si>
  <si>
    <t>a</t>
    <phoneticPr fontId="1"/>
  </si>
  <si>
    <t>町民課社会福祉係</t>
    <rPh sb="0" eb="2">
      <t>チョウミン</t>
    </rPh>
    <rPh sb="2" eb="3">
      <t>カ</t>
    </rPh>
    <rPh sb="3" eb="5">
      <t>シャカイ</t>
    </rPh>
    <rPh sb="5" eb="7">
      <t>フクシ</t>
    </rPh>
    <rPh sb="7" eb="8">
      <t>ガカリ</t>
    </rPh>
    <phoneticPr fontId="1"/>
  </si>
  <si>
    <t>0136-62-2513</t>
    <phoneticPr fontId="1"/>
  </si>
  <si>
    <t>目標の策定なし</t>
    <rPh sb="0" eb="2">
      <t>モクヒョウ</t>
    </rPh>
    <rPh sb="3" eb="5">
      <t>サクテイ</t>
    </rPh>
    <phoneticPr fontId="1"/>
  </si>
  <si>
    <t>黒松内町</t>
    <rPh sb="0" eb="4">
      <t>クロマツナイチョウ</t>
    </rPh>
    <phoneticPr fontId="1"/>
  </si>
  <si>
    <t>0136-72-4285</t>
    <phoneticPr fontId="1"/>
  </si>
  <si>
    <t>物品等の調達に当たっては他の業者との公平性を損なわないように配慮し、適正な予算の執行に努めながら障害者就労施設等からの優先調達の可能性について十分検討のうえ、調達するものとする。</t>
    <phoneticPr fontId="1"/>
  </si>
  <si>
    <t>前年度同様の物品・役務の調達があったが、事業費の削減等から実績額が下回った（前年対比92.5％）ため。</t>
    <rPh sb="0" eb="3">
      <t>ゼンネンド</t>
    </rPh>
    <rPh sb="3" eb="5">
      <t>ドウヨウ</t>
    </rPh>
    <rPh sb="6" eb="8">
      <t>ブッピン</t>
    </rPh>
    <rPh sb="9" eb="11">
      <t>エキム</t>
    </rPh>
    <rPh sb="12" eb="14">
      <t>チョウタツ</t>
    </rPh>
    <rPh sb="20" eb="23">
      <t>ジギョウヒ</t>
    </rPh>
    <rPh sb="24" eb="26">
      <t>サクゲン</t>
    </rPh>
    <rPh sb="26" eb="27">
      <t>トウ</t>
    </rPh>
    <rPh sb="29" eb="32">
      <t>ジッセキガク</t>
    </rPh>
    <rPh sb="33" eb="34">
      <t>シタ</t>
    </rPh>
    <rPh sb="34" eb="35">
      <t>マワ</t>
    </rPh>
    <phoneticPr fontId="1"/>
  </si>
  <si>
    <t>新たに発注可能な役務について担当課がリストアップし、関係する部署と協議する。</t>
    <rPh sb="0" eb="1">
      <t>アラ</t>
    </rPh>
    <rPh sb="3" eb="5">
      <t>ハッチュウ</t>
    </rPh>
    <rPh sb="5" eb="7">
      <t>カノウ</t>
    </rPh>
    <rPh sb="8" eb="10">
      <t>エキム</t>
    </rPh>
    <rPh sb="14" eb="16">
      <t>タントウ</t>
    </rPh>
    <rPh sb="16" eb="17">
      <t>カ</t>
    </rPh>
    <rPh sb="26" eb="28">
      <t>カンケイ</t>
    </rPh>
    <rPh sb="30" eb="32">
      <t>ブショ</t>
    </rPh>
    <rPh sb="33" eb="35">
      <t>キョウギ</t>
    </rPh>
    <phoneticPr fontId="1"/>
  </si>
  <si>
    <t>蘭越町</t>
    <rPh sb="0" eb="3">
      <t>ランコシチョウ</t>
    </rPh>
    <phoneticPr fontId="1"/>
  </si>
  <si>
    <t>住民福祉課
福祉係</t>
    <rPh sb="0" eb="2">
      <t>ジュウミン</t>
    </rPh>
    <rPh sb="2" eb="5">
      <t>フクシカ</t>
    </rPh>
    <rPh sb="6" eb="8">
      <t>フクシ</t>
    </rPh>
    <rPh sb="8" eb="9">
      <t>カカリ</t>
    </rPh>
    <phoneticPr fontId="1"/>
  </si>
  <si>
    <t>0136-57-5111</t>
    <phoneticPr fontId="1"/>
  </si>
  <si>
    <t>目標額　850千円</t>
    <rPh sb="0" eb="3">
      <t>モクヒョウガク</t>
    </rPh>
    <rPh sb="7" eb="9">
      <t>センエン</t>
    </rPh>
    <phoneticPr fontId="1"/>
  </si>
  <si>
    <t>　学校給食の食材として調達しているため、全体の給食費及び他の食材とのバランスから、目標額を達成しなかった。</t>
    <rPh sb="1" eb="3">
      <t>ガッコウ</t>
    </rPh>
    <rPh sb="3" eb="5">
      <t>キュウショク</t>
    </rPh>
    <rPh sb="6" eb="8">
      <t>ショクザイ</t>
    </rPh>
    <rPh sb="11" eb="13">
      <t>チョウタツ</t>
    </rPh>
    <rPh sb="20" eb="22">
      <t>ゼンタイ</t>
    </rPh>
    <rPh sb="23" eb="26">
      <t>キュウショクヒ</t>
    </rPh>
    <rPh sb="26" eb="27">
      <t>オヨ</t>
    </rPh>
    <rPh sb="28" eb="29">
      <t>タ</t>
    </rPh>
    <rPh sb="30" eb="32">
      <t>ショクザイ</t>
    </rPh>
    <rPh sb="41" eb="44">
      <t>モクヒョウガク</t>
    </rPh>
    <rPh sb="45" eb="47">
      <t>タッセイ</t>
    </rPh>
    <phoneticPr fontId="1"/>
  </si>
  <si>
    <t>　給食費に大きな影響が出ないよう、１人当たりの量を調整する等の工夫をしているが、目標額の達成に向けてより一層計画的に取り組む。</t>
    <rPh sb="1" eb="3">
      <t>キュウショク</t>
    </rPh>
    <rPh sb="3" eb="4">
      <t>ヒ</t>
    </rPh>
    <rPh sb="5" eb="6">
      <t>オオ</t>
    </rPh>
    <rPh sb="8" eb="10">
      <t>エイキョウ</t>
    </rPh>
    <rPh sb="11" eb="12">
      <t>デ</t>
    </rPh>
    <rPh sb="18" eb="19">
      <t>ニン</t>
    </rPh>
    <rPh sb="19" eb="20">
      <t>ア</t>
    </rPh>
    <rPh sb="23" eb="24">
      <t>リョウ</t>
    </rPh>
    <rPh sb="25" eb="27">
      <t>チョウセイ</t>
    </rPh>
    <rPh sb="29" eb="30">
      <t>トウ</t>
    </rPh>
    <rPh sb="31" eb="33">
      <t>クフウ</t>
    </rPh>
    <rPh sb="40" eb="42">
      <t>モクヒョウ</t>
    </rPh>
    <rPh sb="42" eb="43">
      <t>ガク</t>
    </rPh>
    <rPh sb="44" eb="46">
      <t>タッセイ</t>
    </rPh>
    <rPh sb="47" eb="48">
      <t>ム</t>
    </rPh>
    <rPh sb="52" eb="54">
      <t>イッソウ</t>
    </rPh>
    <rPh sb="54" eb="57">
      <t>ケイカクテキ</t>
    </rPh>
    <rPh sb="58" eb="59">
      <t>ト</t>
    </rPh>
    <rPh sb="60" eb="61">
      <t>ク</t>
    </rPh>
    <phoneticPr fontId="1"/>
  </si>
  <si>
    <t>ニセコ町</t>
    <rPh sb="3" eb="4">
      <t>チョウ</t>
    </rPh>
    <phoneticPr fontId="1"/>
  </si>
  <si>
    <t>a</t>
    <phoneticPr fontId="1"/>
  </si>
  <si>
    <t>0136-44-2101</t>
    <phoneticPr fontId="1"/>
  </si>
  <si>
    <t>使用・利用等の機会がなかったため</t>
    <rPh sb="0" eb="2">
      <t>シヨウ</t>
    </rPh>
    <rPh sb="3" eb="6">
      <t>リヨウトウ</t>
    </rPh>
    <rPh sb="7" eb="9">
      <t>キカイ</t>
    </rPh>
    <phoneticPr fontId="1"/>
  </si>
  <si>
    <t>使用・利用等の周知及び検討</t>
    <rPh sb="0" eb="2">
      <t>シヨウ</t>
    </rPh>
    <rPh sb="3" eb="6">
      <t>リヨウトウ</t>
    </rPh>
    <rPh sb="7" eb="9">
      <t>シュウチ</t>
    </rPh>
    <rPh sb="9" eb="10">
      <t>オヨ</t>
    </rPh>
    <rPh sb="11" eb="13">
      <t>ケントウ</t>
    </rPh>
    <phoneticPr fontId="1"/>
  </si>
  <si>
    <t>真狩村</t>
    <rPh sb="0" eb="3">
      <t>マッカリムラ</t>
    </rPh>
    <phoneticPr fontId="1"/>
  </si>
  <si>
    <t>0136-45-3612</t>
    <phoneticPr fontId="1"/>
  </si>
  <si>
    <t>実績なし</t>
    <rPh sb="0" eb="2">
      <t>ジッセキ</t>
    </rPh>
    <phoneticPr fontId="1"/>
  </si>
  <si>
    <t>村内に障害者就労施設等がないため優先調達は実施していない</t>
    <rPh sb="0" eb="2">
      <t>ソンナイ</t>
    </rPh>
    <rPh sb="3" eb="6">
      <t>ショウガイシャ</t>
    </rPh>
    <rPh sb="6" eb="8">
      <t>シュウロウ</t>
    </rPh>
    <rPh sb="8" eb="10">
      <t>シセツ</t>
    </rPh>
    <rPh sb="10" eb="11">
      <t>トウ</t>
    </rPh>
    <rPh sb="16" eb="18">
      <t>ユウセン</t>
    </rPh>
    <rPh sb="18" eb="20">
      <t>チョウタツ</t>
    </rPh>
    <rPh sb="21" eb="23">
      <t>ジッシ</t>
    </rPh>
    <phoneticPr fontId="1"/>
  </si>
  <si>
    <t>村内に障害者就労施設等があれば優先調達を実施する</t>
    <rPh sb="15" eb="17">
      <t>ユウセン</t>
    </rPh>
    <phoneticPr fontId="1"/>
  </si>
  <si>
    <t>留寿都村</t>
    <rPh sb="0" eb="4">
      <t>ルスツムラ</t>
    </rPh>
    <phoneticPr fontId="1"/>
  </si>
  <si>
    <t>住民福祉課</t>
    <rPh sb="0" eb="2">
      <t>ジュウミン</t>
    </rPh>
    <rPh sb="2" eb="4">
      <t>フクシ</t>
    </rPh>
    <rPh sb="4" eb="5">
      <t>カ</t>
    </rPh>
    <phoneticPr fontId="1"/>
  </si>
  <si>
    <t>0136ー46－3131</t>
    <phoneticPr fontId="1"/>
  </si>
  <si>
    <t>方針未策定</t>
    <rPh sb="0" eb="2">
      <t>ホウシン</t>
    </rPh>
    <rPh sb="2" eb="3">
      <t>ミ</t>
    </rPh>
    <rPh sb="3" eb="5">
      <t>サクテイ</t>
    </rPh>
    <phoneticPr fontId="1"/>
  </si>
  <si>
    <t>喜茂別町</t>
    <rPh sb="0" eb="4">
      <t>キモベツチョウ</t>
    </rPh>
    <phoneticPr fontId="1"/>
  </si>
  <si>
    <t>住民課　　　　　　　　社会福祉係</t>
    <rPh sb="0" eb="3">
      <t>ジュウミンカ</t>
    </rPh>
    <rPh sb="11" eb="13">
      <t>シャカイ</t>
    </rPh>
    <rPh sb="13" eb="15">
      <t>フクシ</t>
    </rPh>
    <rPh sb="15" eb="16">
      <t>カカリ</t>
    </rPh>
    <phoneticPr fontId="1"/>
  </si>
  <si>
    <t>0136-33-2211</t>
    <phoneticPr fontId="1"/>
  </si>
  <si>
    <t>前年度と同様のため</t>
    <rPh sb="0" eb="3">
      <t>ゼンネンド</t>
    </rPh>
    <rPh sb="4" eb="6">
      <t>ドウヨウ</t>
    </rPh>
    <phoneticPr fontId="1"/>
  </si>
  <si>
    <t>京極町</t>
    <rPh sb="0" eb="3">
      <t>キョウゴクチョウ</t>
    </rPh>
    <phoneticPr fontId="1"/>
  </si>
  <si>
    <t>0136-42-2111</t>
    <phoneticPr fontId="1"/>
  </si>
  <si>
    <t>災害物資として購入しており備蓄が足りていたことと地震による影響で予算が捻出できなかったため</t>
    <rPh sb="0" eb="2">
      <t>サイガイ</t>
    </rPh>
    <rPh sb="2" eb="4">
      <t>ブッシ</t>
    </rPh>
    <rPh sb="7" eb="9">
      <t>コウニュウ</t>
    </rPh>
    <rPh sb="13" eb="15">
      <t>ビチク</t>
    </rPh>
    <rPh sb="16" eb="17">
      <t>タ</t>
    </rPh>
    <rPh sb="24" eb="26">
      <t>ジシン</t>
    </rPh>
    <rPh sb="29" eb="31">
      <t>エイキョウ</t>
    </rPh>
    <rPh sb="32" eb="34">
      <t>ヨサン</t>
    </rPh>
    <rPh sb="35" eb="37">
      <t>ネンシュツ</t>
    </rPh>
    <phoneticPr fontId="1"/>
  </si>
  <si>
    <t>予算の範囲内で積極的に調達できるように努める。</t>
    <rPh sb="0" eb="2">
      <t>ヨサン</t>
    </rPh>
    <rPh sb="3" eb="5">
      <t>ハンイ</t>
    </rPh>
    <rPh sb="5" eb="6">
      <t>ナイ</t>
    </rPh>
    <rPh sb="7" eb="10">
      <t>セッキョクテキ</t>
    </rPh>
    <rPh sb="11" eb="13">
      <t>チョウタツ</t>
    </rPh>
    <rPh sb="19" eb="20">
      <t>ツト</t>
    </rPh>
    <phoneticPr fontId="1"/>
  </si>
  <si>
    <t>倶知安町</t>
    <rPh sb="0" eb="4">
      <t>クッチャンチョウ</t>
    </rPh>
    <phoneticPr fontId="1"/>
  </si>
  <si>
    <t>福祉医療課
社会福祉係</t>
    <rPh sb="0" eb="2">
      <t>フクシ</t>
    </rPh>
    <rPh sb="2" eb="4">
      <t>イリョウ</t>
    </rPh>
    <rPh sb="4" eb="5">
      <t>カ</t>
    </rPh>
    <rPh sb="6" eb="8">
      <t>シャカイ</t>
    </rPh>
    <rPh sb="8" eb="10">
      <t>フクシ</t>
    </rPh>
    <rPh sb="10" eb="11">
      <t>カカリ</t>
    </rPh>
    <phoneticPr fontId="11"/>
  </si>
  <si>
    <t>0136-23-0500</t>
  </si>
  <si>
    <t>特に目標を設定していない。</t>
    <rPh sb="0" eb="1">
      <t>トク</t>
    </rPh>
    <rPh sb="2" eb="4">
      <t>モクヒョウ</t>
    </rPh>
    <rPh sb="5" eb="7">
      <t>セッテイ</t>
    </rPh>
    <phoneticPr fontId="11"/>
  </si>
  <si>
    <t>調達可能な物品の範囲が極めて矮小であるため事情判断により目標を定めていないため</t>
    <rPh sb="0" eb="2">
      <t>チョウタツ</t>
    </rPh>
    <rPh sb="2" eb="4">
      <t>カノウ</t>
    </rPh>
    <rPh sb="5" eb="7">
      <t>ブッピン</t>
    </rPh>
    <rPh sb="8" eb="10">
      <t>ハンイ</t>
    </rPh>
    <rPh sb="11" eb="12">
      <t>キワ</t>
    </rPh>
    <rPh sb="15" eb="16">
      <t>ショウ</t>
    </rPh>
    <rPh sb="21" eb="23">
      <t>ジジョウ</t>
    </rPh>
    <rPh sb="23" eb="25">
      <t>ハンダン</t>
    </rPh>
    <rPh sb="28" eb="30">
      <t>モクヒョウ</t>
    </rPh>
    <rPh sb="31" eb="32">
      <t>サダ</t>
    </rPh>
    <phoneticPr fontId="11"/>
  </si>
  <si>
    <t>調達可能物品について、できうる限り障害者就労施設等から調達することを目標とし関係部局に対し推進に向け働きかけを行っていく</t>
    <rPh sb="0" eb="2">
      <t>チョウタツ</t>
    </rPh>
    <rPh sb="2" eb="4">
      <t>カノウ</t>
    </rPh>
    <rPh sb="4" eb="6">
      <t>ブッピン</t>
    </rPh>
    <rPh sb="15" eb="16">
      <t>カギ</t>
    </rPh>
    <rPh sb="17" eb="20">
      <t>ショウガイシャ</t>
    </rPh>
    <rPh sb="20" eb="22">
      <t>シュウロウ</t>
    </rPh>
    <rPh sb="22" eb="24">
      <t>シセツ</t>
    </rPh>
    <rPh sb="24" eb="25">
      <t>トウ</t>
    </rPh>
    <rPh sb="27" eb="29">
      <t>チョウタツ</t>
    </rPh>
    <rPh sb="34" eb="36">
      <t>モクヒョウ</t>
    </rPh>
    <rPh sb="38" eb="40">
      <t>カンケイ</t>
    </rPh>
    <rPh sb="40" eb="42">
      <t>ブキョク</t>
    </rPh>
    <rPh sb="43" eb="44">
      <t>タイ</t>
    </rPh>
    <rPh sb="45" eb="47">
      <t>スイシン</t>
    </rPh>
    <rPh sb="48" eb="49">
      <t>ム</t>
    </rPh>
    <rPh sb="50" eb="51">
      <t>ハタラ</t>
    </rPh>
    <rPh sb="55" eb="56">
      <t>オコナ</t>
    </rPh>
    <phoneticPr fontId="11"/>
  </si>
  <si>
    <t>共和町</t>
    <rPh sb="0" eb="3">
      <t>キョウワチョウ</t>
    </rPh>
    <phoneticPr fontId="1"/>
  </si>
  <si>
    <t>保健福祉課
福祉介護係</t>
    <rPh sb="0" eb="5">
      <t>ホケンフクシカ</t>
    </rPh>
    <rPh sb="6" eb="10">
      <t>フクシカイゴ</t>
    </rPh>
    <rPh sb="10" eb="11">
      <t>カカリ</t>
    </rPh>
    <phoneticPr fontId="1"/>
  </si>
  <si>
    <t>0135-73-2011</t>
    <phoneticPr fontId="1"/>
  </si>
  <si>
    <t>前年度と同実績だったため。</t>
    <rPh sb="0" eb="3">
      <t>ゼンネンド</t>
    </rPh>
    <rPh sb="4" eb="5">
      <t>ドウ</t>
    </rPh>
    <rPh sb="5" eb="7">
      <t>ジッセキ</t>
    </rPh>
    <phoneticPr fontId="1"/>
  </si>
  <si>
    <t>前年実績を下回らないよう、調達を推進する。</t>
    <rPh sb="0" eb="2">
      <t>ゼンネン</t>
    </rPh>
    <rPh sb="2" eb="4">
      <t>ジッセキ</t>
    </rPh>
    <rPh sb="5" eb="7">
      <t>シタマワ</t>
    </rPh>
    <rPh sb="13" eb="15">
      <t>チョウタツ</t>
    </rPh>
    <rPh sb="16" eb="18">
      <t>スイシン</t>
    </rPh>
    <phoneticPr fontId="1"/>
  </si>
  <si>
    <t>岩内町</t>
    <rPh sb="0" eb="3">
      <t>イワナイチョウ</t>
    </rPh>
    <phoneticPr fontId="1"/>
  </si>
  <si>
    <t>民生部保健福祉課社会福祉・子育て支援担当</t>
    <rPh sb="0" eb="3">
      <t>ミンセイブ</t>
    </rPh>
    <rPh sb="3" eb="5">
      <t>ホケン</t>
    </rPh>
    <rPh sb="5" eb="8">
      <t>フクシカ</t>
    </rPh>
    <rPh sb="8" eb="10">
      <t>シャカイ</t>
    </rPh>
    <rPh sb="10" eb="12">
      <t>フクシ</t>
    </rPh>
    <rPh sb="13" eb="15">
      <t>コソダ</t>
    </rPh>
    <rPh sb="16" eb="18">
      <t>シエン</t>
    </rPh>
    <rPh sb="18" eb="20">
      <t>タントウ</t>
    </rPh>
    <phoneticPr fontId="1"/>
  </si>
  <si>
    <t>0135-67-7083</t>
    <phoneticPr fontId="1"/>
  </si>
  <si>
    <t>一部委託せず職員で対応したため</t>
    <rPh sb="0" eb="2">
      <t>イチブ</t>
    </rPh>
    <rPh sb="2" eb="4">
      <t>イタク</t>
    </rPh>
    <rPh sb="6" eb="8">
      <t>ショクイン</t>
    </rPh>
    <rPh sb="9" eb="11">
      <t>タイオウ</t>
    </rPh>
    <phoneticPr fontId="1"/>
  </si>
  <si>
    <t>委託できる業務が無いかの見直し</t>
    <rPh sb="0" eb="2">
      <t>イタク</t>
    </rPh>
    <rPh sb="5" eb="7">
      <t>ギョウム</t>
    </rPh>
    <rPh sb="8" eb="9">
      <t>ナ</t>
    </rPh>
    <rPh sb="12" eb="14">
      <t>ミナオ</t>
    </rPh>
    <phoneticPr fontId="1"/>
  </si>
  <si>
    <t>泊村</t>
    <rPh sb="0" eb="2">
      <t>トマリムラ</t>
    </rPh>
    <phoneticPr fontId="1"/>
  </si>
  <si>
    <t>0135-75-2134</t>
    <phoneticPr fontId="1"/>
  </si>
  <si>
    <t>村が開催する行事にて、村民（高齢者）への配布用品を購入するため、昨年度の購入業者から調達し、昨年度実績を上回ったため。</t>
    <rPh sb="0" eb="1">
      <t>ムラ</t>
    </rPh>
    <rPh sb="2" eb="4">
      <t>カイサイ</t>
    </rPh>
    <rPh sb="6" eb="8">
      <t>ギョウジ</t>
    </rPh>
    <rPh sb="11" eb="13">
      <t>ソンミン</t>
    </rPh>
    <rPh sb="14" eb="17">
      <t>コウレイシャ</t>
    </rPh>
    <rPh sb="20" eb="22">
      <t>ハイフ</t>
    </rPh>
    <rPh sb="22" eb="24">
      <t>ヨウヒン</t>
    </rPh>
    <rPh sb="25" eb="27">
      <t>コウニュウ</t>
    </rPh>
    <rPh sb="32" eb="34">
      <t>サクネン</t>
    </rPh>
    <rPh sb="34" eb="35">
      <t>ド</t>
    </rPh>
    <rPh sb="36" eb="38">
      <t>コウニュウ</t>
    </rPh>
    <rPh sb="38" eb="40">
      <t>ギョウシャ</t>
    </rPh>
    <rPh sb="42" eb="44">
      <t>チョウタツ</t>
    </rPh>
    <rPh sb="46" eb="49">
      <t>サクネンド</t>
    </rPh>
    <rPh sb="49" eb="51">
      <t>ジッセキ</t>
    </rPh>
    <rPh sb="52" eb="54">
      <t>ウワマワ</t>
    </rPh>
    <phoneticPr fontId="1"/>
  </si>
  <si>
    <t>神恵内村</t>
    <rPh sb="0" eb="4">
      <t>カモエナイムラ</t>
    </rPh>
    <phoneticPr fontId="1"/>
  </si>
  <si>
    <t>住民課福祉係</t>
    <rPh sb="0" eb="3">
      <t>ジュウミンカ</t>
    </rPh>
    <rPh sb="3" eb="6">
      <t>フクシカカリ</t>
    </rPh>
    <phoneticPr fontId="1"/>
  </si>
  <si>
    <t>0135-76-5011</t>
    <phoneticPr fontId="1"/>
  </si>
  <si>
    <t>近隣に障害者就労施設がないため</t>
    <rPh sb="0" eb="2">
      <t>キンリン</t>
    </rPh>
    <rPh sb="3" eb="6">
      <t>ショウガイシャ</t>
    </rPh>
    <rPh sb="6" eb="8">
      <t>シュウロウ</t>
    </rPh>
    <rPh sb="8" eb="10">
      <t>シセツ</t>
    </rPh>
    <phoneticPr fontId="1"/>
  </si>
  <si>
    <t>近隣だけでなく管内で調達出来るものがないか調べる</t>
    <rPh sb="0" eb="2">
      <t>キンリン</t>
    </rPh>
    <rPh sb="7" eb="9">
      <t>カンナイ</t>
    </rPh>
    <rPh sb="10" eb="12">
      <t>チョウタツ</t>
    </rPh>
    <rPh sb="12" eb="14">
      <t>デキ</t>
    </rPh>
    <rPh sb="21" eb="22">
      <t>シラ</t>
    </rPh>
    <phoneticPr fontId="1"/>
  </si>
  <si>
    <t>積丹町</t>
    <rPh sb="0" eb="3">
      <t>シャコタンチョウ</t>
    </rPh>
    <phoneticPr fontId="1"/>
  </si>
  <si>
    <t>（0135）44－2113</t>
    <phoneticPr fontId="1"/>
  </si>
  <si>
    <t>当町には事業所がなく設定が困難</t>
    <rPh sb="0" eb="2">
      <t>トウチョウ</t>
    </rPh>
    <rPh sb="4" eb="7">
      <t>ジギョウショ</t>
    </rPh>
    <rPh sb="10" eb="12">
      <t>セッテイ</t>
    </rPh>
    <rPh sb="13" eb="15">
      <t>コンナン</t>
    </rPh>
    <phoneticPr fontId="1"/>
  </si>
  <si>
    <t>古平町</t>
    <rPh sb="0" eb="3">
      <t>フルビラチョウ</t>
    </rPh>
    <phoneticPr fontId="1"/>
  </si>
  <si>
    <t>町民課社会福祉係</t>
    <rPh sb="0" eb="2">
      <t>チョウミン</t>
    </rPh>
    <rPh sb="2" eb="3">
      <t>カ</t>
    </rPh>
    <rPh sb="3" eb="5">
      <t>シャカイ</t>
    </rPh>
    <rPh sb="5" eb="7">
      <t>フクシ</t>
    </rPh>
    <rPh sb="7" eb="8">
      <t>カカ</t>
    </rPh>
    <phoneticPr fontId="1"/>
  </si>
  <si>
    <t>0135-42-2181</t>
    <phoneticPr fontId="1"/>
  </si>
  <si>
    <t>清掃の単価が上がったため</t>
    <rPh sb="0" eb="2">
      <t>セイソウ</t>
    </rPh>
    <rPh sb="3" eb="5">
      <t>タンカ</t>
    </rPh>
    <rPh sb="6" eb="7">
      <t>ア</t>
    </rPh>
    <phoneticPr fontId="1"/>
  </si>
  <si>
    <t>特に無し</t>
    <rPh sb="0" eb="1">
      <t>トク</t>
    </rPh>
    <rPh sb="2" eb="3">
      <t>ナ</t>
    </rPh>
    <phoneticPr fontId="1"/>
  </si>
  <si>
    <t>仁木町</t>
    <rPh sb="0" eb="3">
      <t>ニキチョウ</t>
    </rPh>
    <phoneticPr fontId="1"/>
  </si>
  <si>
    <t>住民課おもいやり係</t>
    <rPh sb="0" eb="3">
      <t>ジュウミンカ</t>
    </rPh>
    <rPh sb="8" eb="9">
      <t>カカリ</t>
    </rPh>
    <phoneticPr fontId="1"/>
  </si>
  <si>
    <t>0135-32-2513</t>
    <phoneticPr fontId="1"/>
  </si>
  <si>
    <t>余市町</t>
    <rPh sb="0" eb="3">
      <t>ヨイチチョウ</t>
    </rPh>
    <phoneticPr fontId="1"/>
  </si>
  <si>
    <t>民生部福祉課福祉係</t>
    <rPh sb="0" eb="2">
      <t>ミンセイ</t>
    </rPh>
    <rPh sb="2" eb="3">
      <t>ブ</t>
    </rPh>
    <rPh sb="3" eb="6">
      <t>フクシカ</t>
    </rPh>
    <rPh sb="6" eb="8">
      <t>フクシ</t>
    </rPh>
    <rPh sb="8" eb="9">
      <t>カカ</t>
    </rPh>
    <phoneticPr fontId="1"/>
  </si>
  <si>
    <t>0135-21-2120</t>
    <phoneticPr fontId="1"/>
  </si>
  <si>
    <t>物品及び役務の各件数は前年度実績と同数であるが、金額については下回っている。</t>
    <rPh sb="0" eb="2">
      <t>ブッピン</t>
    </rPh>
    <rPh sb="2" eb="3">
      <t>オヨ</t>
    </rPh>
    <rPh sb="4" eb="6">
      <t>エキム</t>
    </rPh>
    <rPh sb="7" eb="8">
      <t>カク</t>
    </rPh>
    <rPh sb="8" eb="10">
      <t>ケンスウ</t>
    </rPh>
    <rPh sb="11" eb="14">
      <t>ゼンネンド</t>
    </rPh>
    <rPh sb="14" eb="16">
      <t>ジッセキ</t>
    </rPh>
    <rPh sb="17" eb="18">
      <t>ドウ</t>
    </rPh>
    <rPh sb="18" eb="19">
      <t>スウ</t>
    </rPh>
    <rPh sb="24" eb="26">
      <t>キンガク</t>
    </rPh>
    <rPh sb="31" eb="33">
      <t>シタマワ</t>
    </rPh>
    <phoneticPr fontId="1"/>
  </si>
  <si>
    <t>件数当たりの金額が減少したため、達成していない。</t>
    <rPh sb="0" eb="2">
      <t>ケンスウ</t>
    </rPh>
    <rPh sb="2" eb="3">
      <t>ア</t>
    </rPh>
    <rPh sb="6" eb="8">
      <t>キンガク</t>
    </rPh>
    <rPh sb="9" eb="11">
      <t>ゲンショウ</t>
    </rPh>
    <rPh sb="16" eb="18">
      <t>タッセイ</t>
    </rPh>
    <phoneticPr fontId="1"/>
  </si>
  <si>
    <t>優先調達方針について庁舎内及びホームページにて周知を図るとともに、物品購入の機会があった際には、庁舎内等周知を図るよう努める。</t>
    <rPh sb="0" eb="2">
      <t>ユウセン</t>
    </rPh>
    <rPh sb="2" eb="4">
      <t>チョウタツ</t>
    </rPh>
    <rPh sb="4" eb="6">
      <t>ホウシン</t>
    </rPh>
    <rPh sb="10" eb="12">
      <t>チョウシャ</t>
    </rPh>
    <rPh sb="12" eb="13">
      <t>ナイ</t>
    </rPh>
    <rPh sb="13" eb="14">
      <t>オヨ</t>
    </rPh>
    <rPh sb="23" eb="25">
      <t>シュウチ</t>
    </rPh>
    <rPh sb="26" eb="27">
      <t>ハカ</t>
    </rPh>
    <rPh sb="33" eb="35">
      <t>ブッピン</t>
    </rPh>
    <rPh sb="35" eb="37">
      <t>コウニュウ</t>
    </rPh>
    <rPh sb="38" eb="40">
      <t>キカイ</t>
    </rPh>
    <rPh sb="44" eb="45">
      <t>サイ</t>
    </rPh>
    <rPh sb="48" eb="50">
      <t>チョウシャ</t>
    </rPh>
    <rPh sb="50" eb="51">
      <t>ナイ</t>
    </rPh>
    <rPh sb="51" eb="52">
      <t>トウ</t>
    </rPh>
    <rPh sb="52" eb="54">
      <t>シュウチ</t>
    </rPh>
    <rPh sb="55" eb="56">
      <t>ハカ</t>
    </rPh>
    <rPh sb="59" eb="60">
      <t>ツト</t>
    </rPh>
    <phoneticPr fontId="1"/>
  </si>
  <si>
    <t>赤井川村</t>
    <rPh sb="0" eb="4">
      <t>アカイガワムラ</t>
    </rPh>
    <phoneticPr fontId="1"/>
  </si>
  <si>
    <t>保健福祉課
保健福祉係</t>
    <rPh sb="0" eb="2">
      <t>ホケン</t>
    </rPh>
    <rPh sb="2" eb="5">
      <t>フクシカ</t>
    </rPh>
    <rPh sb="6" eb="8">
      <t>ホケン</t>
    </rPh>
    <rPh sb="8" eb="10">
      <t>フクシ</t>
    </rPh>
    <rPh sb="10" eb="11">
      <t>カカリ</t>
    </rPh>
    <phoneticPr fontId="1"/>
  </si>
  <si>
    <t>0135-35-2050</t>
    <phoneticPr fontId="1"/>
  </si>
  <si>
    <t>調達内容に障害者就労施設から導入可能なものがなかったため。</t>
    <rPh sb="0" eb="2">
      <t>チョウタツ</t>
    </rPh>
    <rPh sb="2" eb="4">
      <t>ナイヨウ</t>
    </rPh>
    <rPh sb="5" eb="8">
      <t>ショウガイシャ</t>
    </rPh>
    <rPh sb="8" eb="10">
      <t>シュウロウ</t>
    </rPh>
    <rPh sb="10" eb="12">
      <t>シセツ</t>
    </rPh>
    <rPh sb="14" eb="16">
      <t>ドウニュウ</t>
    </rPh>
    <rPh sb="16" eb="18">
      <t>カノウ</t>
    </rPh>
    <phoneticPr fontId="1"/>
  </si>
  <si>
    <t>村内に対象となる事業所なく、調達の内容、規模等優先調達の対象となる案件も少ない。対象案件があった場合、積極的に検討して区こととする。</t>
    <rPh sb="0" eb="2">
      <t>ソンナイ</t>
    </rPh>
    <rPh sb="3" eb="5">
      <t>タイショウ</t>
    </rPh>
    <rPh sb="8" eb="11">
      <t>ジギョウショ</t>
    </rPh>
    <rPh sb="14" eb="16">
      <t>チョウタツ</t>
    </rPh>
    <rPh sb="17" eb="19">
      <t>ナイヨウ</t>
    </rPh>
    <rPh sb="20" eb="22">
      <t>キボ</t>
    </rPh>
    <rPh sb="22" eb="23">
      <t>トウ</t>
    </rPh>
    <rPh sb="23" eb="25">
      <t>ユウセン</t>
    </rPh>
    <rPh sb="25" eb="27">
      <t>チョウタツ</t>
    </rPh>
    <rPh sb="28" eb="30">
      <t>タイショウ</t>
    </rPh>
    <rPh sb="33" eb="35">
      <t>アンケン</t>
    </rPh>
    <rPh sb="36" eb="37">
      <t>スク</t>
    </rPh>
    <rPh sb="40" eb="42">
      <t>タイショウ</t>
    </rPh>
    <rPh sb="42" eb="44">
      <t>アンケン</t>
    </rPh>
    <rPh sb="48" eb="50">
      <t>バアイ</t>
    </rPh>
    <rPh sb="51" eb="54">
      <t>セッキョクテキ</t>
    </rPh>
    <rPh sb="55" eb="57">
      <t>ケントウ</t>
    </rPh>
    <rPh sb="59" eb="60">
      <t>ク</t>
    </rPh>
    <phoneticPr fontId="1"/>
  </si>
  <si>
    <t>なし</t>
    <phoneticPr fontId="1"/>
  </si>
  <si>
    <t>保健福祉部社会福祉課障害福祉係</t>
    <rPh sb="0" eb="2">
      <t>ホケン</t>
    </rPh>
    <rPh sb="2" eb="4">
      <t>フクシ</t>
    </rPh>
    <rPh sb="4" eb="5">
      <t>ブ</t>
    </rPh>
    <rPh sb="5" eb="7">
      <t>シャカイ</t>
    </rPh>
    <rPh sb="7" eb="9">
      <t>フクシ</t>
    </rPh>
    <rPh sb="9" eb="10">
      <t>カ</t>
    </rPh>
    <rPh sb="10" eb="12">
      <t>ショウガイ</t>
    </rPh>
    <rPh sb="12" eb="14">
      <t>フクシ</t>
    </rPh>
    <rPh sb="14" eb="15">
      <t>カカ</t>
    </rPh>
    <phoneticPr fontId="1"/>
  </si>
  <si>
    <t>保健福祉部
障がい福祉課
総務係</t>
    <rPh sb="0" eb="2">
      <t>ホケン</t>
    </rPh>
    <rPh sb="2" eb="4">
      <t>フクシ</t>
    </rPh>
    <rPh sb="4" eb="5">
      <t>ブ</t>
    </rPh>
    <rPh sb="6" eb="7">
      <t>ショウ</t>
    </rPh>
    <rPh sb="9" eb="12">
      <t>フクシカ</t>
    </rPh>
    <rPh sb="13" eb="15">
      <t>ソウム</t>
    </rPh>
    <rPh sb="15" eb="16">
      <t>ガカリ</t>
    </rPh>
    <phoneticPr fontId="1"/>
  </si>
  <si>
    <t>保健福祉部福祉課障がい福祉係</t>
    <rPh sb="0" eb="2">
      <t>ホケン</t>
    </rPh>
    <rPh sb="2" eb="4">
      <t>フクシ</t>
    </rPh>
    <rPh sb="4" eb="5">
      <t>ブ</t>
    </rPh>
    <rPh sb="5" eb="7">
      <t>フクシ</t>
    </rPh>
    <rPh sb="7" eb="8">
      <t>カ</t>
    </rPh>
    <rPh sb="8" eb="9">
      <t>ショウ</t>
    </rPh>
    <rPh sb="11" eb="13">
      <t>フクシ</t>
    </rPh>
    <rPh sb="13" eb="14">
      <t>カカリ</t>
    </rPh>
    <phoneticPr fontId="1"/>
  </si>
  <si>
    <t>保健福祉課
福祉事業グループ</t>
    <rPh sb="0" eb="2">
      <t>ホケン</t>
    </rPh>
    <rPh sb="2" eb="5">
      <t>フクシカ</t>
    </rPh>
    <rPh sb="6" eb="8">
      <t>フクシ</t>
    </rPh>
    <rPh sb="8" eb="10">
      <t>ジギョウ</t>
    </rPh>
    <phoneticPr fontId="1"/>
  </si>
  <si>
    <t>保健福祉課
福祉障がいグループ</t>
    <rPh sb="0" eb="2">
      <t>ホケン</t>
    </rPh>
    <rPh sb="2" eb="5">
      <t>フクシカ</t>
    </rPh>
    <rPh sb="6" eb="8">
      <t>フクシ</t>
    </rPh>
    <rPh sb="8" eb="9">
      <t>ショウ</t>
    </rPh>
    <phoneticPr fontId="1"/>
  </si>
  <si>
    <t>高齢・障がい担当</t>
    <rPh sb="0" eb="2">
      <t>コウレイ</t>
    </rPh>
    <rPh sb="3" eb="4">
      <t>ショウ</t>
    </rPh>
    <rPh sb="6" eb="8">
      <t>タントウ</t>
    </rPh>
    <phoneticPr fontId="1"/>
  </si>
  <si>
    <t>保健福祉課
地域福祉係</t>
    <rPh sb="0" eb="2">
      <t>ホケン</t>
    </rPh>
    <rPh sb="2" eb="4">
      <t>フクシ</t>
    </rPh>
    <rPh sb="4" eb="5">
      <t>カ</t>
    </rPh>
    <rPh sb="6" eb="8">
      <t>チイキ</t>
    </rPh>
    <rPh sb="8" eb="10">
      <t>フクシ</t>
    </rPh>
    <rPh sb="10" eb="11">
      <t>カカリ</t>
    </rPh>
    <phoneticPr fontId="11"/>
  </si>
  <si>
    <t>住民課
福祉担当</t>
    <rPh sb="0" eb="3">
      <t>ジュウミンカ</t>
    </rPh>
    <rPh sb="4" eb="6">
      <t>フクシ</t>
    </rPh>
    <rPh sb="6" eb="8">
      <t>タントウ</t>
    </rPh>
    <phoneticPr fontId="1"/>
  </si>
  <si>
    <t>福祉課
障がい福祉担当</t>
    <rPh sb="0" eb="2">
      <t>フクシ</t>
    </rPh>
    <rPh sb="2" eb="3">
      <t>カ</t>
    </rPh>
    <rPh sb="4" eb="5">
      <t>ショウ</t>
    </rPh>
    <rPh sb="7" eb="9">
      <t>フクシ</t>
    </rPh>
    <rPh sb="9" eb="11">
      <t>タントウ</t>
    </rPh>
    <phoneticPr fontId="1"/>
  </si>
  <si>
    <t>福祉部介護課
障がい支援係</t>
    <rPh sb="0" eb="2">
      <t>フクシ</t>
    </rPh>
    <rPh sb="2" eb="3">
      <t>ブ</t>
    </rPh>
    <rPh sb="3" eb="6">
      <t>カイゴカ</t>
    </rPh>
    <rPh sb="7" eb="8">
      <t>ショウ</t>
    </rPh>
    <rPh sb="10" eb="13">
      <t>シエンカカリ</t>
    </rPh>
    <phoneticPr fontId="1"/>
  </si>
  <si>
    <t>健康推進課</t>
    <rPh sb="0" eb="2">
      <t>ケンコウ</t>
    </rPh>
    <rPh sb="2" eb="5">
      <t>スイシンカ</t>
    </rPh>
    <phoneticPr fontId="1"/>
  </si>
  <si>
    <t>福祉部障がい福祉課</t>
    <rPh sb="0" eb="2">
      <t>フクシ</t>
    </rPh>
    <rPh sb="2" eb="3">
      <t>ブ</t>
    </rPh>
    <rPh sb="3" eb="4">
      <t>ショウ</t>
    </rPh>
    <rPh sb="6" eb="9">
      <t>フクシカ</t>
    </rPh>
    <phoneticPr fontId="1"/>
  </si>
  <si>
    <t>健康福祉課
子育て福祉グループ</t>
    <rPh sb="0" eb="2">
      <t>ケンコウ</t>
    </rPh>
    <rPh sb="2" eb="4">
      <t>フクシ</t>
    </rPh>
    <rPh sb="4" eb="5">
      <t>カ</t>
    </rPh>
    <rPh sb="6" eb="8">
      <t>コソダ</t>
    </rPh>
    <rPh sb="9" eb="11">
      <t>フクシ</t>
    </rPh>
    <phoneticPr fontId="1"/>
  </si>
  <si>
    <t>住民福祉部福祉課</t>
    <rPh sb="0" eb="2">
      <t>ジュウミン</t>
    </rPh>
    <rPh sb="2" eb="4">
      <t>フクシ</t>
    </rPh>
    <rPh sb="4" eb="5">
      <t>ブ</t>
    </rPh>
    <rPh sb="5" eb="8">
      <t>フクシカ</t>
    </rPh>
    <phoneticPr fontId="1"/>
  </si>
  <si>
    <t>保健福祉部
障がい保健福祉課　
社会参加・事業担当</t>
    <rPh sb="0" eb="2">
      <t>ホケン</t>
    </rPh>
    <rPh sb="2" eb="4">
      <t>フクシ</t>
    </rPh>
    <rPh sb="4" eb="5">
      <t>ブ</t>
    </rPh>
    <rPh sb="6" eb="7">
      <t>ショウ</t>
    </rPh>
    <rPh sb="9" eb="14">
      <t>ホケンフクシカ</t>
    </rPh>
    <rPh sb="16" eb="20">
      <t>シャカイサンカ</t>
    </rPh>
    <rPh sb="21" eb="25">
      <t>ジギョウタントウ</t>
    </rPh>
    <phoneticPr fontId="1"/>
  </si>
  <si>
    <t>保健福祉課障がい福祉係　</t>
    <rPh sb="0" eb="2">
      <t>ホケン</t>
    </rPh>
    <rPh sb="2" eb="5">
      <t>フクシカ</t>
    </rPh>
    <rPh sb="5" eb="6">
      <t>ショウ</t>
    </rPh>
    <rPh sb="8" eb="10">
      <t>フクシ</t>
    </rPh>
    <rPh sb="10" eb="11">
      <t>カカリ</t>
    </rPh>
    <phoneticPr fontId="11"/>
  </si>
  <si>
    <t>健康福祉部福祉課福祉係</t>
    <rPh sb="0" eb="2">
      <t>ケンコウ</t>
    </rPh>
    <rPh sb="2" eb="5">
      <t>フクシブ</t>
    </rPh>
    <rPh sb="5" eb="8">
      <t>フクシカ</t>
    </rPh>
    <rPh sb="8" eb="10">
      <t>フクシ</t>
    </rPh>
    <rPh sb="10" eb="11">
      <t>カカリ</t>
    </rPh>
    <phoneticPr fontId="12"/>
  </si>
  <si>
    <t>保健福祉課社会福祉室</t>
    <rPh sb="0" eb="2">
      <t>ホケン</t>
    </rPh>
    <rPh sb="2" eb="5">
      <t>フクシカ</t>
    </rPh>
    <rPh sb="5" eb="7">
      <t>シャカイ</t>
    </rPh>
    <rPh sb="7" eb="9">
      <t>フクシ</t>
    </rPh>
    <rPh sb="9" eb="10">
      <t>シツ</t>
    </rPh>
    <phoneticPr fontId="1"/>
  </si>
  <si>
    <t>健康福祉課</t>
    <rPh sb="0" eb="2">
      <t>ケンコウ</t>
    </rPh>
    <rPh sb="2" eb="5">
      <t>フクシカ</t>
    </rPh>
    <phoneticPr fontId="1"/>
  </si>
  <si>
    <t>住民課幸福推進室　　　　</t>
    <rPh sb="0" eb="3">
      <t>ジュウミンカ</t>
    </rPh>
    <rPh sb="3" eb="5">
      <t>コウフク</t>
    </rPh>
    <rPh sb="5" eb="8">
      <t>スイシンシツ</t>
    </rPh>
    <phoneticPr fontId="1"/>
  </si>
  <si>
    <t>保健福祉課福祉係</t>
    <phoneticPr fontId="1"/>
  </si>
  <si>
    <t>保健福祉課保健福祉グループ</t>
    <phoneticPr fontId="1"/>
  </si>
  <si>
    <t>町民課
障がい者福祉係</t>
    <rPh sb="0" eb="2">
      <t>チョウミン</t>
    </rPh>
    <rPh sb="2" eb="3">
      <t>カ</t>
    </rPh>
    <rPh sb="4" eb="5">
      <t>ショウ</t>
    </rPh>
    <rPh sb="7" eb="8">
      <t>シャ</t>
    </rPh>
    <rPh sb="8" eb="10">
      <t>フクシ</t>
    </rPh>
    <rPh sb="10" eb="11">
      <t>カカリ</t>
    </rPh>
    <phoneticPr fontId="1"/>
  </si>
  <si>
    <t>保健福祉部福祉課障がい福祉係</t>
    <rPh sb="0" eb="2">
      <t>ホケン</t>
    </rPh>
    <rPh sb="2" eb="5">
      <t>フクシブ</t>
    </rPh>
    <rPh sb="5" eb="8">
      <t>フクシカ</t>
    </rPh>
    <rPh sb="8" eb="9">
      <t>ショウ</t>
    </rPh>
    <rPh sb="11" eb="13">
      <t>フクシ</t>
    </rPh>
    <rPh sb="13" eb="14">
      <t>カカリ</t>
    </rPh>
    <phoneticPr fontId="1"/>
  </si>
  <si>
    <t>保健福祉課　
福祉係</t>
    <rPh sb="0" eb="2">
      <t>ホケン</t>
    </rPh>
    <rPh sb="2" eb="5">
      <t>フクシカ</t>
    </rPh>
    <rPh sb="7" eb="9">
      <t>フクシ</t>
    </rPh>
    <rPh sb="9" eb="10">
      <t>カカリ</t>
    </rPh>
    <phoneticPr fontId="1"/>
  </si>
  <si>
    <t>0125-32-2216</t>
    <phoneticPr fontId="1"/>
  </si>
  <si>
    <t>目標は設定しておらず、「可能な限り調達に努める」としている。</t>
    <rPh sb="0" eb="2">
      <t>モクヒョウ</t>
    </rPh>
    <rPh sb="3" eb="5">
      <t>セッテイ</t>
    </rPh>
    <rPh sb="12" eb="14">
      <t>カノウ</t>
    </rPh>
    <rPh sb="15" eb="16">
      <t>カギ</t>
    </rPh>
    <rPh sb="17" eb="19">
      <t>チョウタツ</t>
    </rPh>
    <rPh sb="20" eb="21">
      <t>ツト</t>
    </rPh>
    <phoneticPr fontId="1"/>
  </si>
  <si>
    <t>当市には大規模なクリーニング施設があるが、発注先が株式会社となるため該当にならない。</t>
    <rPh sb="0" eb="2">
      <t>トウシ</t>
    </rPh>
    <rPh sb="4" eb="7">
      <t>ダイキボ</t>
    </rPh>
    <rPh sb="14" eb="16">
      <t>シセツ</t>
    </rPh>
    <rPh sb="21" eb="23">
      <t>ハッチュウ</t>
    </rPh>
    <rPh sb="23" eb="24">
      <t>サキ</t>
    </rPh>
    <rPh sb="25" eb="27">
      <t>カブシキ</t>
    </rPh>
    <rPh sb="27" eb="29">
      <t>カイシャ</t>
    </rPh>
    <rPh sb="34" eb="36">
      <t>ガイトウ</t>
    </rPh>
    <phoneticPr fontId="1"/>
  </si>
  <si>
    <t>クリーニング以外の役務の調達について検討する。
また、施設から直接調達できる仕組みを検討する。</t>
    <rPh sb="6" eb="8">
      <t>イガイ</t>
    </rPh>
    <rPh sb="9" eb="11">
      <t>エキム</t>
    </rPh>
    <rPh sb="12" eb="14">
      <t>チョウタツ</t>
    </rPh>
    <rPh sb="18" eb="20">
      <t>ケントウ</t>
    </rPh>
    <rPh sb="27" eb="29">
      <t>シセツ</t>
    </rPh>
    <rPh sb="31" eb="33">
      <t>チョクセツ</t>
    </rPh>
    <rPh sb="33" eb="35">
      <t>チョウタツ</t>
    </rPh>
    <rPh sb="38" eb="40">
      <t>シク</t>
    </rPh>
    <rPh sb="42" eb="44">
      <t>ケントウ</t>
    </rPh>
    <phoneticPr fontId="1"/>
  </si>
  <si>
    <t>②</t>
    <phoneticPr fontId="1"/>
  </si>
  <si>
    <t>物品等の調達にあたって適正な
予算の執行に努めながら、
障がい者就労施設等からの
優先調達の可能性について
十分検討のうえ、調達する。</t>
    <rPh sb="0" eb="2">
      <t>ブッピン</t>
    </rPh>
    <rPh sb="2" eb="3">
      <t>トウ</t>
    </rPh>
    <rPh sb="4" eb="6">
      <t>チョウタツ</t>
    </rPh>
    <rPh sb="11" eb="13">
      <t>テキセイ</t>
    </rPh>
    <rPh sb="15" eb="17">
      <t>ヨサン</t>
    </rPh>
    <rPh sb="18" eb="20">
      <t>シッコウ</t>
    </rPh>
    <rPh sb="21" eb="22">
      <t>ツト</t>
    </rPh>
    <rPh sb="28" eb="29">
      <t>ショウ</t>
    </rPh>
    <rPh sb="31" eb="32">
      <t>シャ</t>
    </rPh>
    <rPh sb="32" eb="34">
      <t>シュウロウ</t>
    </rPh>
    <rPh sb="34" eb="37">
      <t>シセツナド</t>
    </rPh>
    <rPh sb="41" eb="43">
      <t>ユウセン</t>
    </rPh>
    <rPh sb="43" eb="45">
      <t>チョウタツ</t>
    </rPh>
    <rPh sb="46" eb="49">
      <t>カノウセイ</t>
    </rPh>
    <rPh sb="54" eb="56">
      <t>ジュウブン</t>
    </rPh>
    <rPh sb="56" eb="58">
      <t>ケントウ</t>
    </rPh>
    <rPh sb="62" eb="64">
      <t>チョウタツ</t>
    </rPh>
    <phoneticPr fontId="1"/>
  </si>
  <si>
    <t>調達方針を初めて作成
したこともあり、担当係
から各部署への周知不足
のため目標達成には
至らなかった。</t>
    <rPh sb="0" eb="2">
      <t>チョウタツ</t>
    </rPh>
    <rPh sb="2" eb="4">
      <t>ホウシン</t>
    </rPh>
    <rPh sb="5" eb="6">
      <t>ハジ</t>
    </rPh>
    <rPh sb="8" eb="10">
      <t>サクセイ</t>
    </rPh>
    <rPh sb="19" eb="21">
      <t>タントウ</t>
    </rPh>
    <rPh sb="21" eb="22">
      <t>カカリ</t>
    </rPh>
    <rPh sb="25" eb="28">
      <t>カクブショ</t>
    </rPh>
    <rPh sb="30" eb="32">
      <t>シュウチ</t>
    </rPh>
    <rPh sb="32" eb="34">
      <t>ブソク</t>
    </rPh>
    <rPh sb="38" eb="40">
      <t>モクヒョウ</t>
    </rPh>
    <rPh sb="40" eb="42">
      <t>タッセイ</t>
    </rPh>
    <rPh sb="45" eb="46">
      <t>イタ</t>
    </rPh>
    <phoneticPr fontId="1"/>
  </si>
  <si>
    <t>各部署への周知を
行う。</t>
    <rPh sb="0" eb="3">
      <t>カクブショ</t>
    </rPh>
    <rPh sb="5" eb="7">
      <t>シュウチ</t>
    </rPh>
    <rPh sb="9" eb="10">
      <t>オコナ</t>
    </rPh>
    <phoneticPr fontId="1"/>
  </si>
  <si>
    <t>前年度程度</t>
    <rPh sb="0" eb="3">
      <t>ゼンネンド</t>
    </rPh>
    <rPh sb="3" eb="5">
      <t>テイド</t>
    </rPh>
    <phoneticPr fontId="1"/>
  </si>
  <si>
    <t>前年度を下回ってはいるが、95%とほぼ前年並みといえる。</t>
    <rPh sb="0" eb="3">
      <t>ゼンネンド</t>
    </rPh>
    <rPh sb="4" eb="6">
      <t>シタマワ</t>
    </rPh>
    <rPh sb="19" eb="21">
      <t>ゼンネン</t>
    </rPh>
    <rPh sb="21" eb="22">
      <t>ナ</t>
    </rPh>
    <phoneticPr fontId="1"/>
  </si>
  <si>
    <t>生活福祉部　　　　　社会福祉課</t>
    <rPh sb="0" eb="2">
      <t>セイカツ</t>
    </rPh>
    <rPh sb="2" eb="5">
      <t>フクシブ</t>
    </rPh>
    <rPh sb="10" eb="12">
      <t>シャカイ</t>
    </rPh>
    <rPh sb="12" eb="15">
      <t>フクシカ</t>
    </rPh>
    <phoneticPr fontId="1"/>
  </si>
  <si>
    <t>0162-23-6453</t>
    <phoneticPr fontId="1"/>
  </si>
  <si>
    <t>未策定のため</t>
    <rPh sb="0" eb="3">
      <t>ミサクテイ</t>
    </rPh>
    <phoneticPr fontId="1"/>
  </si>
  <si>
    <t>01377-2-2454</t>
    <phoneticPr fontId="1"/>
  </si>
  <si>
    <t>具体的な実績目標は無し</t>
    <rPh sb="0" eb="3">
      <t>グタイテキ</t>
    </rPh>
    <rPh sb="4" eb="6">
      <t>ジッセキ</t>
    </rPh>
    <rPh sb="6" eb="8">
      <t>モクヒョウ</t>
    </rPh>
    <rPh sb="9" eb="10">
      <t>ナ</t>
    </rPh>
    <phoneticPr fontId="1"/>
  </si>
  <si>
    <t>具体的な目標はなし</t>
    <rPh sb="0" eb="3">
      <t>グタイテキ</t>
    </rPh>
    <rPh sb="4" eb="6">
      <t>モクヒョウ</t>
    </rPh>
    <phoneticPr fontId="1"/>
  </si>
  <si>
    <t>0166-83-5430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</si>
</sst>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7">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b/>
      <sz val="9"/>
      <color indexed="81"/>
      <name val="MS P ゴシック"/>
      <family val="3"/>
      <charset val="128"/>
    </font>
    <font>
      <sz val="9"/>
      <name val="ＭＳ Ｐゴシック"/>
      <family val="3"/>
      <charset val="128"/>
      <scheme val="minor"/>
    </font>
    <font>
      <b/>
      <sz val="9"/>
      <color indexed="81"/>
      <name val="ＭＳ Ｐゴシック"/>
      <family val="3"/>
      <charset val="128"/>
    </font>
    <font>
      <sz val="8"/>
      <name val="ＭＳ Ｐゴシック"/>
      <family val="3"/>
      <charset val="128"/>
      <scheme val="minor"/>
    </font>
    <font>
      <sz val="11"/>
      <name val="ＭＳ Ｐゴシック"/>
      <family val="2"/>
      <charset val="128"/>
      <scheme val="minor"/>
    </font>
    <font>
      <b/>
      <sz val="16"/>
      <name val="ＭＳ Ｐゴシック"/>
      <family val="2"/>
      <charset val="128"/>
      <scheme val="minor"/>
    </font>
    <font>
      <sz val="10"/>
      <name val="ＭＳ Ｐゴシック"/>
      <family val="3"/>
      <charset val="128"/>
      <scheme val="minor"/>
    </font>
    <font>
      <sz val="12"/>
      <name val="ＭＳ Ｐゴシック"/>
      <family val="3"/>
      <charset val="128"/>
      <scheme val="minor"/>
    </font>
    <font>
      <sz val="14"/>
      <name val="ＭＳ Ｐゴシック"/>
      <family val="3"/>
      <charset val="128"/>
      <scheme val="minor"/>
    </font>
    <font>
      <sz val="14"/>
      <name val="ＭＳ Ｐゴシック"/>
      <family val="3"/>
      <charset val="128"/>
    </font>
    <font>
      <sz val="12"/>
      <name val="ＭＳ Ｐゴシック"/>
      <family val="3"/>
      <charset val="128"/>
    </font>
    <font>
      <sz val="10"/>
      <name val="ＭＳ Ｐゴシック"/>
      <family val="3"/>
      <charset val="128"/>
    </font>
    <font>
      <sz val="11"/>
      <color indexed="81"/>
      <name val="MS P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1" tint="0.499984740745262"/>
        <bgColor indexed="64"/>
      </patternFill>
    </fill>
    <fill>
      <patternFill patternType="solid">
        <fgColor theme="0"/>
        <bgColor indexed="64"/>
      </patternFill>
    </fill>
    <fill>
      <patternFill patternType="solid">
        <fgColor theme="0" tint="-0.499984740745262"/>
        <bgColor indexed="64"/>
      </patternFill>
    </fill>
  </fills>
  <borders count="1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704">
    <xf numFmtId="0" fontId="0" fillId="0" borderId="0" xfId="0">
      <alignment vertical="center"/>
    </xf>
    <xf numFmtId="0" fontId="4" fillId="0" borderId="0" xfId="0" applyFont="1" applyAlignment="1">
      <alignment horizontal="right" vertical="center"/>
    </xf>
    <xf numFmtId="0" fontId="6" fillId="0" borderId="0" xfId="0" applyFont="1">
      <alignment vertical="center"/>
    </xf>
    <xf numFmtId="0" fontId="0" fillId="0" borderId="67" xfId="0" applyBorder="1">
      <alignment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4" fillId="0" borderId="43" xfId="0" applyFont="1" applyBorder="1">
      <alignment vertical="center"/>
    </xf>
    <xf numFmtId="0" fontId="4" fillId="0" borderId="44" xfId="0" applyFont="1" applyBorder="1" applyAlignment="1">
      <alignment vertical="center" wrapText="1"/>
    </xf>
    <xf numFmtId="0" fontId="4" fillId="0" borderId="59" xfId="0" applyFont="1" applyBorder="1">
      <alignment vertical="center"/>
    </xf>
    <xf numFmtId="0" fontId="4" fillId="0" borderId="60" xfId="0" applyFont="1" applyBorder="1" applyAlignment="1">
      <alignment vertical="center" wrapText="1"/>
    </xf>
    <xf numFmtId="0" fontId="4" fillId="0" borderId="51" xfId="0" applyFont="1" applyBorder="1">
      <alignment vertical="center"/>
    </xf>
    <xf numFmtId="0" fontId="4" fillId="0" borderId="52" xfId="0" applyFont="1" applyBorder="1" applyAlignment="1">
      <alignment vertical="center" wrapText="1"/>
    </xf>
    <xf numFmtId="0" fontId="4" fillId="0" borderId="71" xfId="0" applyFont="1" applyBorder="1">
      <alignment vertical="center"/>
    </xf>
    <xf numFmtId="0" fontId="4" fillId="0" borderId="72" xfId="0" applyFont="1" applyBorder="1" applyAlignment="1">
      <alignment vertical="center" wrapText="1"/>
    </xf>
    <xf numFmtId="0" fontId="7" fillId="0" borderId="0" xfId="0" applyFont="1" applyBorder="1" applyAlignment="1">
      <alignment horizontal="center" vertical="center"/>
    </xf>
    <xf numFmtId="0" fontId="2" fillId="0" borderId="0" xfId="0" applyFont="1" applyBorder="1">
      <alignment vertical="center"/>
    </xf>
    <xf numFmtId="0" fontId="3" fillId="0" borderId="67" xfId="0" applyFont="1" applyBorder="1" applyAlignment="1">
      <alignment horizontal="center" vertical="center" wrapText="1"/>
    </xf>
    <xf numFmtId="0" fontId="4" fillId="0" borderId="68" xfId="0" applyFont="1" applyBorder="1">
      <alignment vertical="center"/>
    </xf>
    <xf numFmtId="0" fontId="4" fillId="0" borderId="69" xfId="0" applyFont="1" applyBorder="1" applyAlignment="1">
      <alignment vertical="center" wrapText="1"/>
    </xf>
    <xf numFmtId="0" fontId="4" fillId="0" borderId="72" xfId="0" applyFont="1" applyBorder="1">
      <alignment vertical="center"/>
    </xf>
    <xf numFmtId="38" fontId="8" fillId="0" borderId="0" xfId="1" applyFont="1" applyFill="1">
      <alignment vertical="center"/>
    </xf>
    <xf numFmtId="38" fontId="8" fillId="3" borderId="2" xfId="1" applyFont="1" applyFill="1" applyBorder="1" applyAlignment="1">
      <alignment vertical="center"/>
    </xf>
    <xf numFmtId="38" fontId="8" fillId="3" borderId="0" xfId="1" applyFont="1" applyFill="1" applyBorder="1" applyAlignment="1">
      <alignment vertical="center"/>
    </xf>
    <xf numFmtId="38" fontId="8" fillId="0" borderId="0" xfId="1" applyFont="1">
      <alignment vertical="center"/>
    </xf>
    <xf numFmtId="38" fontId="9" fillId="0" borderId="0" xfId="1" applyFont="1">
      <alignment vertical="center"/>
    </xf>
    <xf numFmtId="38" fontId="8" fillId="3" borderId="74" xfId="1" applyFont="1" applyFill="1" applyBorder="1" applyAlignment="1">
      <alignment vertical="center"/>
    </xf>
    <xf numFmtId="38" fontId="8" fillId="3" borderId="75" xfId="1" applyFont="1" applyFill="1" applyBorder="1" applyAlignment="1">
      <alignment vertical="center"/>
    </xf>
    <xf numFmtId="38" fontId="18" fillId="0" borderId="0" xfId="1" applyFont="1">
      <alignment vertical="center"/>
    </xf>
    <xf numFmtId="38" fontId="9" fillId="0" borderId="0" xfId="1" applyFont="1" applyFill="1" applyAlignment="1">
      <alignment vertical="center"/>
    </xf>
    <xf numFmtId="38" fontId="20" fillId="0" borderId="0" xfId="1" applyFont="1" applyFill="1">
      <alignment vertical="center"/>
    </xf>
    <xf numFmtId="38" fontId="15" fillId="0" borderId="0" xfId="1" applyFont="1" applyFill="1">
      <alignment vertical="center"/>
    </xf>
    <xf numFmtId="38" fontId="8" fillId="0" borderId="0" xfId="1" applyFont="1" applyFill="1" applyAlignment="1">
      <alignment horizontal="right" vertical="center"/>
    </xf>
    <xf numFmtId="38" fontId="8" fillId="0" borderId="0" xfId="1" applyFont="1" applyFill="1" applyBorder="1">
      <alignment vertical="center"/>
    </xf>
    <xf numFmtId="38" fontId="8" fillId="0" borderId="31" xfId="1" applyFont="1" applyBorder="1" applyAlignment="1">
      <alignment horizontal="center" vertical="center"/>
    </xf>
    <xf numFmtId="38" fontId="8" fillId="0" borderId="0" xfId="1" applyFont="1" applyFill="1" applyBorder="1" applyAlignment="1">
      <alignment vertical="top" wrapText="1"/>
    </xf>
    <xf numFmtId="38" fontId="8" fillId="4" borderId="83" xfId="1" applyFont="1" applyFill="1" applyBorder="1" applyAlignment="1">
      <alignment horizontal="center" vertical="top" wrapText="1"/>
    </xf>
    <xf numFmtId="38" fontId="8" fillId="0" borderId="23" xfId="1" applyFont="1" applyBorder="1" applyAlignment="1">
      <alignment horizontal="center" vertical="center"/>
    </xf>
    <xf numFmtId="38" fontId="20" fillId="0" borderId="16" xfId="1" applyFont="1" applyBorder="1" applyAlignment="1">
      <alignment horizontal="center" vertical="center" wrapText="1"/>
    </xf>
    <xf numFmtId="38" fontId="8" fillId="0" borderId="16" xfId="1" applyFont="1" applyBorder="1" applyAlignment="1">
      <alignment horizontal="center" vertical="center"/>
    </xf>
    <xf numFmtId="38" fontId="8" fillId="0" borderId="17" xfId="1" applyFont="1" applyBorder="1" applyAlignment="1">
      <alignment horizontal="center" vertical="center" wrapText="1"/>
    </xf>
    <xf numFmtId="38" fontId="8" fillId="0" borderId="33" xfId="1" applyFont="1" applyBorder="1" applyAlignment="1">
      <alignment horizontal="center" vertical="center"/>
    </xf>
    <xf numFmtId="38" fontId="8" fillId="0" borderId="20" xfId="1" applyFont="1" applyBorder="1" applyAlignment="1">
      <alignment horizontal="center" vertical="center" wrapText="1"/>
    </xf>
    <xf numFmtId="38" fontId="20" fillId="0" borderId="23" xfId="1" applyFont="1" applyBorder="1" applyAlignment="1">
      <alignment horizontal="center" vertical="center"/>
    </xf>
    <xf numFmtId="38" fontId="8" fillId="0" borderId="17" xfId="1" applyFont="1" applyBorder="1" applyAlignment="1">
      <alignment horizontal="right" vertical="center" wrapText="1"/>
    </xf>
    <xf numFmtId="38" fontId="21" fillId="0" borderId="41" xfId="1" applyFont="1" applyBorder="1" applyAlignment="1">
      <alignment horizontal="center" vertical="center"/>
    </xf>
    <xf numFmtId="38" fontId="8" fillId="0" borderId="42" xfId="1" applyFont="1" applyBorder="1" applyAlignment="1">
      <alignment vertical="center" wrapText="1"/>
    </xf>
    <xf numFmtId="38" fontId="8" fillId="0" borderId="43" xfId="1" applyFont="1" applyBorder="1" applyAlignment="1">
      <alignment vertical="center"/>
    </xf>
    <xf numFmtId="38" fontId="8" fillId="0" borderId="43" xfId="1" applyFont="1" applyBorder="1" applyAlignment="1">
      <alignment vertical="center" wrapText="1"/>
    </xf>
    <xf numFmtId="38" fontId="8" fillId="0" borderId="44" xfId="1" applyFont="1" applyBorder="1" applyAlignment="1">
      <alignment vertical="center" wrapText="1"/>
    </xf>
    <xf numFmtId="38" fontId="8" fillId="0" borderId="45" xfId="1" applyFont="1" applyBorder="1" applyAlignment="1">
      <alignment vertical="center" wrapText="1"/>
    </xf>
    <xf numFmtId="38" fontId="20" fillId="0" borderId="43" xfId="1" applyFont="1" applyBorder="1" applyAlignment="1">
      <alignment vertical="center" wrapText="1"/>
    </xf>
    <xf numFmtId="38" fontId="8" fillId="0" borderId="46" xfId="1" applyFont="1" applyBorder="1" applyAlignment="1">
      <alignment vertical="center" wrapText="1"/>
    </xf>
    <xf numFmtId="38" fontId="20" fillId="0" borderId="42" xfId="1" applyFont="1" applyBorder="1" applyAlignment="1">
      <alignment vertical="center" wrapText="1"/>
    </xf>
    <xf numFmtId="38" fontId="8" fillId="0" borderId="59" xfId="1" applyFont="1" applyBorder="1" applyAlignment="1">
      <alignment vertical="center" wrapText="1"/>
    </xf>
    <xf numFmtId="38" fontId="8" fillId="0" borderId="60" xfId="1" applyFont="1" applyBorder="1" applyAlignment="1">
      <alignment vertical="center"/>
    </xf>
    <xf numFmtId="38" fontId="21" fillId="0" borderId="49" xfId="1" applyFont="1" applyBorder="1" applyAlignment="1">
      <alignment horizontal="center" vertical="center"/>
    </xf>
    <xf numFmtId="38" fontId="8" fillId="0" borderId="50" xfId="1" applyFont="1" applyBorder="1" applyAlignment="1">
      <alignment vertical="center"/>
    </xf>
    <xf numFmtId="38" fontId="8" fillId="0" borderId="51" xfId="1" applyFont="1" applyBorder="1" applyAlignment="1">
      <alignment vertical="center"/>
    </xf>
    <xf numFmtId="38" fontId="8" fillId="0" borderId="51" xfId="1" applyFont="1" applyBorder="1" applyAlignment="1">
      <alignment vertical="center" wrapText="1"/>
    </xf>
    <xf numFmtId="38" fontId="8" fillId="0" borderId="52" xfId="1" applyFont="1" applyBorder="1" applyAlignment="1">
      <alignment vertical="center" wrapText="1"/>
    </xf>
    <xf numFmtId="38" fontId="8" fillId="0" borderId="53" xfId="1" applyFont="1" applyBorder="1" applyAlignment="1">
      <alignment vertical="center"/>
    </xf>
    <xf numFmtId="38" fontId="8" fillId="0" borderId="54" xfId="1" applyFont="1" applyBorder="1" applyAlignment="1">
      <alignment vertical="center" wrapText="1"/>
    </xf>
    <xf numFmtId="38" fontId="20" fillId="0" borderId="50" xfId="1" applyFont="1" applyBorder="1" applyAlignment="1">
      <alignment vertical="center" wrapText="1"/>
    </xf>
    <xf numFmtId="38" fontId="8" fillId="0" borderId="52" xfId="1" applyFont="1" applyBorder="1" applyAlignment="1">
      <alignment vertical="center"/>
    </xf>
    <xf numFmtId="38" fontId="21" fillId="0" borderId="57" xfId="1" applyFont="1" applyBorder="1" applyAlignment="1">
      <alignment horizontal="center" vertical="center"/>
    </xf>
    <xf numFmtId="38" fontId="8" fillId="0" borderId="61" xfId="1" applyFont="1" applyBorder="1" applyAlignment="1">
      <alignment vertical="center"/>
    </xf>
    <xf numFmtId="38" fontId="8" fillId="0" borderId="62" xfId="1" applyFont="1" applyBorder="1" applyAlignment="1">
      <alignment vertical="center"/>
    </xf>
    <xf numFmtId="38" fontId="8" fillId="0" borderId="62" xfId="1" applyFont="1" applyBorder="1" applyAlignment="1">
      <alignment vertical="center" wrapText="1"/>
    </xf>
    <xf numFmtId="38" fontId="8" fillId="0" borderId="63" xfId="1" applyFont="1" applyBorder="1" applyAlignment="1">
      <alignment vertical="center" wrapText="1"/>
    </xf>
    <xf numFmtId="38" fontId="8" fillId="0" borderId="64" xfId="1" applyFont="1" applyBorder="1" applyAlignment="1">
      <alignment vertical="center"/>
    </xf>
    <xf numFmtId="38" fontId="8" fillId="0" borderId="65" xfId="1" applyFont="1" applyBorder="1" applyAlignment="1">
      <alignment vertical="center" wrapText="1"/>
    </xf>
    <xf numFmtId="38" fontId="20" fillId="0" borderId="61" xfId="1" applyFont="1" applyBorder="1" applyAlignment="1">
      <alignment vertical="center" wrapText="1"/>
    </xf>
    <xf numFmtId="38" fontId="8" fillId="0" borderId="62" xfId="1" applyFont="1" applyBorder="1" applyAlignment="1">
      <alignment horizontal="center" vertical="center"/>
    </xf>
    <xf numFmtId="38" fontId="8" fillId="0" borderId="63" xfId="1" applyFont="1" applyBorder="1" applyAlignment="1">
      <alignment horizontal="center" vertical="center"/>
    </xf>
    <xf numFmtId="38" fontId="21" fillId="2" borderId="37" xfId="1" applyFont="1" applyFill="1" applyBorder="1" applyAlignment="1">
      <alignment horizontal="center" vertical="center"/>
    </xf>
    <xf numFmtId="38" fontId="8" fillId="2" borderId="30" xfId="1" applyFont="1" applyFill="1" applyBorder="1" applyAlignment="1">
      <alignment vertical="center"/>
    </xf>
    <xf numFmtId="38" fontId="8" fillId="2" borderId="22" xfId="1" applyFont="1" applyFill="1" applyBorder="1" applyAlignment="1">
      <alignment vertical="center"/>
    </xf>
    <xf numFmtId="38" fontId="8" fillId="2" borderId="11" xfId="1" applyFont="1" applyFill="1" applyBorder="1" applyAlignment="1">
      <alignment vertical="center"/>
    </xf>
    <xf numFmtId="38" fontId="8" fillId="2" borderId="6" xfId="1" applyFont="1" applyFill="1" applyBorder="1" applyAlignment="1">
      <alignment vertical="center"/>
    </xf>
    <xf numFmtId="38" fontId="20" fillId="2" borderId="22" xfId="1" applyFont="1" applyFill="1" applyBorder="1" applyAlignment="1">
      <alignment vertical="center"/>
    </xf>
    <xf numFmtId="38" fontId="8" fillId="2" borderId="7" xfId="1" applyFont="1" applyFill="1" applyBorder="1" applyAlignment="1">
      <alignment vertical="center"/>
    </xf>
    <xf numFmtId="38" fontId="20" fillId="2" borderId="30" xfId="1" applyFont="1" applyFill="1" applyBorder="1" applyAlignment="1">
      <alignment vertical="center"/>
    </xf>
    <xf numFmtId="38" fontId="20" fillId="0" borderId="43" xfId="1" applyFont="1" applyBorder="1" applyAlignment="1">
      <alignment vertical="center"/>
    </xf>
    <xf numFmtId="38" fontId="8" fillId="0" borderId="44" xfId="1" applyFont="1" applyBorder="1" applyAlignment="1">
      <alignment horizontal="right" vertical="center"/>
    </xf>
    <xf numFmtId="38" fontId="20" fillId="0" borderId="51" xfId="1" applyFont="1" applyBorder="1" applyAlignment="1">
      <alignment vertical="center"/>
    </xf>
    <xf numFmtId="38" fontId="8" fillId="0" borderId="52" xfId="1" applyFont="1" applyBorder="1" applyAlignment="1">
      <alignment horizontal="right" vertical="center"/>
    </xf>
    <xf numFmtId="38" fontId="20" fillId="0" borderId="62" xfId="1" applyFont="1" applyBorder="1" applyAlignment="1">
      <alignment vertical="center"/>
    </xf>
    <xf numFmtId="38" fontId="8" fillId="0" borderId="63" xfId="1" applyFont="1" applyBorder="1" applyAlignment="1">
      <alignment horizontal="right" vertical="center"/>
    </xf>
    <xf numFmtId="38" fontId="21" fillId="2" borderId="38" xfId="1" applyFont="1" applyFill="1" applyBorder="1" applyAlignment="1">
      <alignment horizontal="center" vertical="center"/>
    </xf>
    <xf numFmtId="38" fontId="8" fillId="2" borderId="23" xfId="1" applyFont="1" applyFill="1" applyBorder="1" applyAlignment="1">
      <alignment vertical="center"/>
    </xf>
    <xf numFmtId="38" fontId="20" fillId="2" borderId="16" xfId="1" applyFont="1" applyFill="1" applyBorder="1" applyAlignment="1">
      <alignment vertical="center"/>
    </xf>
    <xf numFmtId="38" fontId="8" fillId="2" borderId="16" xfId="1" applyFont="1" applyFill="1" applyBorder="1" applyAlignment="1">
      <alignment vertical="center"/>
    </xf>
    <xf numFmtId="38" fontId="8" fillId="2" borderId="26" xfId="1" applyFont="1" applyFill="1" applyBorder="1" applyAlignment="1">
      <alignment vertical="center"/>
    </xf>
    <xf numFmtId="38" fontId="8" fillId="2" borderId="9" xfId="1" applyFont="1" applyFill="1" applyBorder="1" applyAlignment="1">
      <alignment vertical="center"/>
    </xf>
    <xf numFmtId="38" fontId="8" fillId="2" borderId="66" xfId="1" applyFont="1" applyFill="1" applyBorder="1" applyAlignment="1">
      <alignment vertical="center"/>
    </xf>
    <xf numFmtId="38" fontId="20" fillId="2" borderId="26" xfId="1" applyFont="1" applyFill="1" applyBorder="1" applyAlignment="1">
      <alignment vertical="center"/>
    </xf>
    <xf numFmtId="38" fontId="8" fillId="2" borderId="10" xfId="1" applyFont="1" applyFill="1" applyBorder="1" applyAlignment="1">
      <alignment vertical="center"/>
    </xf>
    <xf numFmtId="38" fontId="20" fillId="2" borderId="29" xfId="1" applyFont="1" applyFill="1" applyBorder="1" applyAlignment="1">
      <alignment vertical="center"/>
    </xf>
    <xf numFmtId="38" fontId="8" fillId="2" borderId="9" xfId="1" applyFont="1" applyFill="1" applyBorder="1" applyAlignment="1">
      <alignment horizontal="right" vertical="center"/>
    </xf>
    <xf numFmtId="38" fontId="8" fillId="2" borderId="29" xfId="1" applyFont="1" applyFill="1" applyBorder="1" applyAlignment="1">
      <alignment vertical="center"/>
    </xf>
    <xf numFmtId="38" fontId="20" fillId="0" borderId="43" xfId="1" applyFont="1" applyBorder="1" applyAlignment="1">
      <alignment horizontal="right" vertical="center" wrapText="1"/>
    </xf>
    <xf numFmtId="38" fontId="8" fillId="0" borderId="51" xfId="1" applyFont="1" applyBorder="1" applyAlignment="1">
      <alignment horizontal="right" vertical="center"/>
    </xf>
    <xf numFmtId="38" fontId="8" fillId="0" borderId="64" xfId="1" applyFont="1" applyFill="1" applyBorder="1" applyAlignment="1">
      <alignment vertical="center"/>
    </xf>
    <xf numFmtId="38" fontId="20" fillId="0" borderId="62" xfId="1" applyFont="1" applyFill="1" applyBorder="1" applyAlignment="1">
      <alignment vertical="center"/>
    </xf>
    <xf numFmtId="38" fontId="8" fillId="0" borderId="62" xfId="1" applyFont="1" applyBorder="1" applyAlignment="1">
      <alignment horizontal="right" vertical="center"/>
    </xf>
    <xf numFmtId="38" fontId="8" fillId="2" borderId="11" xfId="1" applyFont="1" applyFill="1" applyBorder="1" applyAlignment="1">
      <alignment horizontal="right" vertical="center"/>
    </xf>
    <xf numFmtId="38" fontId="8" fillId="0" borderId="42" xfId="1" applyFont="1" applyBorder="1" applyAlignment="1">
      <alignment horizontal="right" vertical="center" shrinkToFit="1"/>
    </xf>
    <xf numFmtId="38" fontId="20" fillId="0" borderId="43" xfId="1" applyFont="1" applyBorder="1" applyAlignment="1">
      <alignment horizontal="right" vertical="center" shrinkToFit="1"/>
    </xf>
    <xf numFmtId="38" fontId="8" fillId="0" borderId="43" xfId="1" applyFont="1" applyBorder="1" applyAlignment="1">
      <alignment horizontal="right" vertical="center" shrinkToFit="1"/>
    </xf>
    <xf numFmtId="38" fontId="8" fillId="0" borderId="44" xfId="1" applyFont="1" applyBorder="1" applyAlignment="1">
      <alignment horizontal="right" vertical="center" shrinkToFit="1"/>
    </xf>
    <xf numFmtId="38" fontId="8" fillId="0" borderId="45" xfId="1" applyFont="1" applyBorder="1" applyAlignment="1">
      <alignment horizontal="right" vertical="center" shrinkToFit="1"/>
    </xf>
    <xf numFmtId="38" fontId="8" fillId="0" borderId="46" xfId="1" applyFont="1" applyBorder="1" applyAlignment="1">
      <alignment horizontal="right" vertical="center" shrinkToFit="1"/>
    </xf>
    <xf numFmtId="38" fontId="20" fillId="0" borderId="42" xfId="1" applyFont="1" applyBorder="1" applyAlignment="1">
      <alignment horizontal="right" vertical="center" shrinkToFit="1"/>
    </xf>
    <xf numFmtId="38" fontId="8" fillId="0" borderId="43" xfId="1" applyFont="1" applyBorder="1" applyAlignment="1">
      <alignment horizontal="right" vertical="center" wrapText="1"/>
    </xf>
    <xf numFmtId="38" fontId="8" fillId="0" borderId="50" xfId="1" applyFont="1" applyBorder="1" applyAlignment="1">
      <alignment horizontal="right" vertical="center" shrinkToFit="1"/>
    </xf>
    <xf numFmtId="38" fontId="20" fillId="0" borderId="51" xfId="1" applyFont="1" applyBorder="1" applyAlignment="1">
      <alignment horizontal="right" vertical="center" shrinkToFit="1"/>
    </xf>
    <xf numFmtId="38" fontId="8" fillId="0" borderId="51" xfId="1" applyFont="1" applyBorder="1" applyAlignment="1">
      <alignment horizontal="right" vertical="center" shrinkToFit="1"/>
    </xf>
    <xf numFmtId="38" fontId="8" fillId="0" borderId="52" xfId="1" applyFont="1" applyBorder="1" applyAlignment="1">
      <alignment horizontal="right" vertical="center" shrinkToFit="1"/>
    </xf>
    <xf numFmtId="38" fontId="8" fillId="0" borderId="53" xfId="1" applyFont="1" applyBorder="1" applyAlignment="1">
      <alignment horizontal="right" vertical="center" shrinkToFit="1"/>
    </xf>
    <xf numFmtId="38" fontId="8" fillId="0" borderId="54" xfId="1" applyFont="1" applyBorder="1" applyAlignment="1">
      <alignment horizontal="right" vertical="center" shrinkToFit="1"/>
    </xf>
    <xf numFmtId="38" fontId="20" fillId="0" borderId="50" xfId="1" applyFont="1" applyBorder="1" applyAlignment="1">
      <alignment horizontal="right" vertical="center" shrinkToFit="1"/>
    </xf>
    <xf numFmtId="38" fontId="8" fillId="0" borderId="61" xfId="1" applyFont="1" applyBorder="1" applyAlignment="1">
      <alignment horizontal="right" vertical="center" shrinkToFit="1"/>
    </xf>
    <xf numFmtId="38" fontId="20" fillId="0" borderId="62" xfId="1" applyFont="1" applyBorder="1" applyAlignment="1">
      <alignment horizontal="right" vertical="center" shrinkToFit="1"/>
    </xf>
    <xf numFmtId="38" fontId="8" fillId="0" borderId="62" xfId="1" applyFont="1" applyBorder="1" applyAlignment="1">
      <alignment horizontal="right" vertical="center" shrinkToFit="1"/>
    </xf>
    <xf numFmtId="38" fontId="8" fillId="0" borderId="63" xfId="1" applyFont="1" applyBorder="1" applyAlignment="1">
      <alignment horizontal="right" vertical="center" shrinkToFit="1"/>
    </xf>
    <xf numFmtId="38" fontId="8" fillId="0" borderId="64" xfId="1" applyFont="1" applyBorder="1" applyAlignment="1">
      <alignment horizontal="right" vertical="center" shrinkToFit="1"/>
    </xf>
    <xf numFmtId="38" fontId="8" fillId="0" borderId="65" xfId="1" applyFont="1" applyBorder="1" applyAlignment="1">
      <alignment horizontal="right" vertical="center" shrinkToFit="1"/>
    </xf>
    <xf numFmtId="38" fontId="20" fillId="0" borderId="61" xfId="1" applyFont="1" applyBorder="1" applyAlignment="1">
      <alignment horizontal="right" vertical="center" shrinkToFit="1"/>
    </xf>
    <xf numFmtId="38" fontId="8" fillId="2" borderId="23" xfId="1" applyFont="1" applyFill="1" applyBorder="1" applyAlignment="1">
      <alignment vertical="center" shrinkToFit="1"/>
    </xf>
    <xf numFmtId="38" fontId="20" fillId="2" borderId="16" xfId="1" applyFont="1" applyFill="1" applyBorder="1" applyAlignment="1">
      <alignment vertical="center" shrinkToFit="1"/>
    </xf>
    <xf numFmtId="38" fontId="8" fillId="2" borderId="16" xfId="1" applyFont="1" applyFill="1" applyBorder="1" applyAlignment="1">
      <alignment vertical="center" shrinkToFit="1"/>
    </xf>
    <xf numFmtId="38" fontId="8" fillId="2" borderId="22" xfId="1" applyFont="1" applyFill="1" applyBorder="1" applyAlignment="1">
      <alignment vertical="center" shrinkToFit="1"/>
    </xf>
    <xf numFmtId="38" fontId="8" fillId="2" borderId="11" xfId="1" applyFont="1" applyFill="1" applyBorder="1" applyAlignment="1">
      <alignment vertical="center" shrinkToFit="1"/>
    </xf>
    <xf numFmtId="38" fontId="8" fillId="2" borderId="6" xfId="1" applyFont="1" applyFill="1" applyBorder="1" applyAlignment="1">
      <alignment vertical="center" shrinkToFit="1"/>
    </xf>
    <xf numFmtId="38" fontId="20" fillId="2" borderId="22" xfId="1" applyFont="1" applyFill="1" applyBorder="1" applyAlignment="1">
      <alignment vertical="center" shrinkToFit="1"/>
    </xf>
    <xf numFmtId="38" fontId="8" fillId="2" borderId="7" xfId="1" applyFont="1" applyFill="1" applyBorder="1" applyAlignment="1">
      <alignment vertical="center" shrinkToFit="1"/>
    </xf>
    <xf numFmtId="38" fontId="20" fillId="2" borderId="30" xfId="1" applyFont="1" applyFill="1" applyBorder="1" applyAlignment="1">
      <alignment vertical="center" shrinkToFit="1"/>
    </xf>
    <xf numFmtId="0" fontId="21" fillId="0" borderId="41" xfId="0" applyFont="1" applyBorder="1" applyAlignment="1">
      <alignment horizontal="center" vertical="center"/>
    </xf>
    <xf numFmtId="176" fontId="8" fillId="0" borderId="42" xfId="0" applyNumberFormat="1" applyFont="1" applyBorder="1" applyAlignment="1">
      <alignment vertical="center" wrapText="1"/>
    </xf>
    <xf numFmtId="176" fontId="8" fillId="0" borderId="43" xfId="0" applyNumberFormat="1" applyFont="1" applyBorder="1" applyAlignment="1">
      <alignment vertical="center"/>
    </xf>
    <xf numFmtId="176" fontId="8" fillId="0" borderId="43" xfId="0" applyNumberFormat="1" applyFont="1" applyBorder="1" applyAlignment="1">
      <alignment vertical="center" wrapText="1"/>
    </xf>
    <xf numFmtId="176" fontId="8" fillId="0" borderId="44" xfId="0" applyNumberFormat="1" applyFont="1" applyBorder="1" applyAlignment="1">
      <alignment vertical="center" wrapText="1"/>
    </xf>
    <xf numFmtId="176" fontId="8" fillId="0" borderId="45" xfId="0" applyNumberFormat="1" applyFont="1" applyBorder="1" applyAlignment="1">
      <alignment vertical="center" wrapText="1"/>
    </xf>
    <xf numFmtId="176" fontId="8" fillId="0" borderId="46" xfId="0" applyNumberFormat="1" applyFont="1" applyBorder="1" applyAlignment="1">
      <alignment vertical="center" wrapText="1"/>
    </xf>
    <xf numFmtId="176" fontId="8" fillId="0" borderId="44" xfId="0" applyNumberFormat="1" applyFont="1" applyBorder="1" applyAlignment="1">
      <alignment vertical="center"/>
    </xf>
    <xf numFmtId="0" fontId="8" fillId="0" borderId="3" xfId="0" applyFont="1" applyFill="1" applyBorder="1">
      <alignment vertical="center"/>
    </xf>
    <xf numFmtId="0" fontId="8" fillId="0" borderId="0" xfId="0" applyFont="1" applyFill="1" applyBorder="1">
      <alignment vertical="center"/>
    </xf>
    <xf numFmtId="0" fontId="8" fillId="0" borderId="0" xfId="0" applyFont="1" applyFill="1">
      <alignment vertical="center"/>
    </xf>
    <xf numFmtId="0" fontId="8" fillId="0" borderId="0" xfId="0" applyFont="1">
      <alignment vertical="center"/>
    </xf>
    <xf numFmtId="0" fontId="21" fillId="0" borderId="49" xfId="0" applyFont="1" applyBorder="1" applyAlignment="1">
      <alignment horizontal="center" vertical="center"/>
    </xf>
    <xf numFmtId="176" fontId="8" fillId="0" borderId="50" xfId="0" applyNumberFormat="1" applyFont="1" applyBorder="1" applyAlignment="1">
      <alignment vertical="center"/>
    </xf>
    <xf numFmtId="176" fontId="8" fillId="0" borderId="51" xfId="0" applyNumberFormat="1" applyFont="1" applyBorder="1" applyAlignment="1">
      <alignment vertical="center"/>
    </xf>
    <xf numFmtId="176" fontId="8" fillId="0" borderId="51" xfId="0" applyNumberFormat="1" applyFont="1" applyBorder="1" applyAlignment="1">
      <alignment vertical="center" wrapText="1"/>
    </xf>
    <xf numFmtId="176" fontId="8" fillId="0" borderId="52" xfId="0" applyNumberFormat="1" applyFont="1" applyBorder="1" applyAlignment="1">
      <alignment vertical="center" wrapText="1"/>
    </xf>
    <xf numFmtId="176" fontId="8" fillId="0" borderId="53" xfId="0" applyNumberFormat="1" applyFont="1" applyBorder="1" applyAlignment="1">
      <alignment vertical="center"/>
    </xf>
    <xf numFmtId="176" fontId="8" fillId="0" borderId="54" xfId="0" applyNumberFormat="1" applyFont="1" applyBorder="1" applyAlignment="1">
      <alignment vertical="center" wrapText="1"/>
    </xf>
    <xf numFmtId="176" fontId="8" fillId="0" borderId="50" xfId="0" applyNumberFormat="1" applyFont="1" applyBorder="1" applyAlignment="1">
      <alignment vertical="center" wrapText="1"/>
    </xf>
    <xf numFmtId="176" fontId="8" fillId="0" borderId="52" xfId="0" applyNumberFormat="1" applyFont="1" applyBorder="1" applyAlignment="1">
      <alignment vertical="center"/>
    </xf>
    <xf numFmtId="0" fontId="21" fillId="0" borderId="57" xfId="0" applyFont="1" applyBorder="1" applyAlignment="1">
      <alignment horizontal="center" vertical="center"/>
    </xf>
    <xf numFmtId="176" fontId="8" fillId="0" borderId="61" xfId="0" applyNumberFormat="1" applyFont="1" applyBorder="1" applyAlignment="1">
      <alignment vertical="center"/>
    </xf>
    <xf numFmtId="176" fontId="8" fillId="0" borderId="62" xfId="0" applyNumberFormat="1" applyFont="1" applyBorder="1" applyAlignment="1">
      <alignment vertical="center"/>
    </xf>
    <xf numFmtId="176" fontId="8" fillId="0" borderId="62" xfId="0" applyNumberFormat="1" applyFont="1" applyBorder="1" applyAlignment="1">
      <alignment vertical="center" wrapText="1"/>
    </xf>
    <xf numFmtId="176" fontId="8" fillId="0" borderId="63" xfId="0" applyNumberFormat="1" applyFont="1" applyBorder="1" applyAlignment="1">
      <alignment vertical="center" wrapText="1"/>
    </xf>
    <xf numFmtId="176" fontId="8" fillId="0" borderId="64" xfId="0" applyNumberFormat="1" applyFont="1" applyBorder="1" applyAlignment="1">
      <alignment vertical="center"/>
    </xf>
    <xf numFmtId="176" fontId="8" fillId="0" borderId="65" xfId="0" applyNumberFormat="1" applyFont="1" applyBorder="1" applyAlignment="1">
      <alignment vertical="center" wrapText="1"/>
    </xf>
    <xf numFmtId="176" fontId="8" fillId="0" borderId="61" xfId="0" applyNumberFormat="1" applyFont="1" applyBorder="1" applyAlignment="1">
      <alignment vertical="center" wrapText="1"/>
    </xf>
    <xf numFmtId="176" fontId="8" fillId="0" borderId="62" xfId="0" applyNumberFormat="1" applyFont="1" applyBorder="1" applyAlignment="1">
      <alignment horizontal="center" vertical="center"/>
    </xf>
    <xf numFmtId="176" fontId="8" fillId="0" borderId="63" xfId="0" applyNumberFormat="1" applyFont="1" applyBorder="1" applyAlignment="1">
      <alignment horizontal="center" vertical="center"/>
    </xf>
    <xf numFmtId="0" fontId="21" fillId="2" borderId="38" xfId="0" applyFont="1" applyFill="1" applyBorder="1" applyAlignment="1">
      <alignment horizontal="center" vertical="center"/>
    </xf>
    <xf numFmtId="176" fontId="8" fillId="2" borderId="23" xfId="0" applyNumberFormat="1" applyFont="1" applyFill="1" applyBorder="1" applyAlignment="1">
      <alignment vertical="center"/>
    </xf>
    <xf numFmtId="176" fontId="8" fillId="2" borderId="16" xfId="0" applyNumberFormat="1" applyFont="1" applyFill="1" applyBorder="1" applyAlignment="1">
      <alignment vertical="center"/>
    </xf>
    <xf numFmtId="176" fontId="8" fillId="2" borderId="26" xfId="0" applyNumberFormat="1" applyFont="1" applyFill="1" applyBorder="1" applyAlignment="1">
      <alignment vertical="center"/>
    </xf>
    <xf numFmtId="176" fontId="8" fillId="2" borderId="9" xfId="0" applyNumberFormat="1" applyFont="1" applyFill="1" applyBorder="1" applyAlignment="1">
      <alignment vertical="center"/>
    </xf>
    <xf numFmtId="176" fontId="8" fillId="2" borderId="66" xfId="0" applyNumberFormat="1" applyFont="1" applyFill="1" applyBorder="1" applyAlignment="1">
      <alignment vertical="center"/>
    </xf>
    <xf numFmtId="176" fontId="8" fillId="2" borderId="10" xfId="0" applyNumberFormat="1" applyFont="1" applyFill="1" applyBorder="1" applyAlignment="1">
      <alignment vertical="center"/>
    </xf>
    <xf numFmtId="176" fontId="8" fillId="2" borderId="29" xfId="0" applyNumberFormat="1" applyFont="1" applyFill="1" applyBorder="1" applyAlignment="1">
      <alignment vertical="center"/>
    </xf>
    <xf numFmtId="38" fontId="24" fillId="0" borderId="41" xfId="1" applyFont="1" applyBorder="1" applyAlignment="1">
      <alignment horizontal="center" vertical="center"/>
    </xf>
    <xf numFmtId="38" fontId="24" fillId="0" borderId="49" xfId="1" applyFont="1" applyBorder="1" applyAlignment="1">
      <alignment horizontal="center" vertical="center"/>
    </xf>
    <xf numFmtId="38" fontId="24" fillId="0" borderId="57" xfId="1" applyFont="1" applyBorder="1" applyAlignment="1">
      <alignment horizontal="center" vertical="center"/>
    </xf>
    <xf numFmtId="38" fontId="24" fillId="2" borderId="37" xfId="1" applyFont="1" applyFill="1" applyBorder="1" applyAlignment="1">
      <alignment horizontal="center" vertical="center"/>
    </xf>
    <xf numFmtId="38" fontId="21" fillId="2" borderId="35" xfId="1" applyFont="1" applyFill="1" applyBorder="1" applyAlignment="1">
      <alignment horizontal="center" vertical="center"/>
    </xf>
    <xf numFmtId="38" fontId="8" fillId="2" borderId="27" xfId="1" applyFont="1" applyFill="1" applyBorder="1" applyAlignment="1">
      <alignment vertical="center"/>
    </xf>
    <xf numFmtId="38" fontId="20" fillId="2" borderId="28" xfId="1" applyFont="1" applyFill="1" applyBorder="1" applyAlignment="1">
      <alignment vertical="center"/>
    </xf>
    <xf numFmtId="38" fontId="8" fillId="2" borderId="28" xfId="1" applyFont="1" applyFill="1" applyBorder="1" applyAlignment="1">
      <alignment vertical="center"/>
    </xf>
    <xf numFmtId="38" fontId="8" fillId="2" borderId="12" xfId="1" applyFont="1" applyFill="1" applyBorder="1" applyAlignment="1">
      <alignment vertical="center"/>
    </xf>
    <xf numFmtId="38" fontId="8" fillId="2" borderId="81" xfId="1" applyFont="1" applyFill="1" applyBorder="1" applyAlignment="1">
      <alignment vertical="center"/>
    </xf>
    <xf numFmtId="38" fontId="8" fillId="2" borderId="77" xfId="1" applyFont="1" applyFill="1" applyBorder="1" applyAlignment="1">
      <alignment vertical="center"/>
    </xf>
    <xf numFmtId="38" fontId="20" fillId="2" borderId="27" xfId="1" applyFont="1" applyFill="1" applyBorder="1" applyAlignment="1">
      <alignment vertical="center"/>
    </xf>
    <xf numFmtId="38" fontId="8" fillId="2" borderId="12" xfId="1" applyFont="1" applyFill="1" applyBorder="1" applyAlignment="1">
      <alignment horizontal="right" vertical="center"/>
    </xf>
    <xf numFmtId="38" fontId="21" fillId="0" borderId="87" xfId="1" applyFont="1" applyBorder="1" applyAlignment="1">
      <alignment horizontal="center" vertical="center"/>
    </xf>
    <xf numFmtId="38" fontId="8" fillId="0" borderId="58" xfId="1" applyFont="1" applyBorder="1" applyAlignment="1">
      <alignment vertical="center" wrapText="1"/>
    </xf>
    <xf numFmtId="38" fontId="20" fillId="0" borderId="59" xfId="1" applyFont="1" applyBorder="1" applyAlignment="1">
      <alignment vertical="center"/>
    </xf>
    <xf numFmtId="38" fontId="20" fillId="0" borderId="59" xfId="1" applyFont="1" applyBorder="1" applyAlignment="1">
      <alignment vertical="center" wrapText="1"/>
    </xf>
    <xf numFmtId="38" fontId="8" fillId="0" borderId="60" xfId="1" applyFont="1" applyBorder="1" applyAlignment="1">
      <alignment vertical="center" wrapText="1"/>
    </xf>
    <xf numFmtId="38" fontId="8" fillId="0" borderId="88" xfId="1" applyFont="1" applyBorder="1" applyAlignment="1">
      <alignment vertical="center" wrapText="1"/>
    </xf>
    <xf numFmtId="38" fontId="8" fillId="0" borderId="89" xfId="1" applyFont="1" applyBorder="1" applyAlignment="1">
      <alignment vertical="center" wrapText="1"/>
    </xf>
    <xf numFmtId="38" fontId="20" fillId="0" borderId="58" xfId="1" applyFont="1" applyBorder="1" applyAlignment="1">
      <alignment vertical="center" wrapText="1"/>
    </xf>
    <xf numFmtId="38" fontId="8" fillId="0" borderId="60" xfId="1" applyFont="1" applyBorder="1" applyAlignment="1">
      <alignment horizontal="right" vertical="center"/>
    </xf>
    <xf numFmtId="38" fontId="8" fillId="0" borderId="43" xfId="1" applyFont="1" applyBorder="1" applyAlignment="1">
      <alignment vertical="center" shrinkToFit="1"/>
    </xf>
    <xf numFmtId="38" fontId="20" fillId="0" borderId="42" xfId="1" applyFont="1" applyBorder="1" applyAlignment="1">
      <alignment vertical="center" shrinkToFit="1"/>
    </xf>
    <xf numFmtId="38" fontId="8" fillId="0" borderId="51" xfId="1" applyFont="1" applyBorder="1" applyAlignment="1">
      <alignment vertical="center" shrinkToFit="1"/>
    </xf>
    <xf numFmtId="38" fontId="8" fillId="0" borderId="62" xfId="1" applyFont="1" applyBorder="1" applyAlignment="1">
      <alignment vertical="center" shrinkToFit="1"/>
    </xf>
    <xf numFmtId="38" fontId="8" fillId="0" borderId="62" xfId="1" applyFont="1" applyBorder="1" applyAlignment="1">
      <alignment horizontal="center" vertical="center" shrinkToFit="1"/>
    </xf>
    <xf numFmtId="0" fontId="8" fillId="0" borderId="42" xfId="0" applyFont="1" applyBorder="1" applyAlignment="1">
      <alignment vertical="center" wrapText="1"/>
    </xf>
    <xf numFmtId="0" fontId="8" fillId="0" borderId="43" xfId="0" applyFont="1" applyBorder="1" applyAlignment="1">
      <alignment vertical="center"/>
    </xf>
    <xf numFmtId="0" fontId="8" fillId="0" borderId="43" xfId="0" applyFont="1" applyBorder="1" applyAlignment="1">
      <alignment vertical="center" wrapText="1"/>
    </xf>
    <xf numFmtId="0" fontId="8" fillId="0" borderId="44" xfId="0" applyFont="1" applyBorder="1" applyAlignment="1">
      <alignment vertical="center" wrapText="1"/>
    </xf>
    <xf numFmtId="0" fontId="8" fillId="0" borderId="45" xfId="0" applyFont="1" applyBorder="1" applyAlignment="1">
      <alignment vertical="center" wrapText="1"/>
    </xf>
    <xf numFmtId="0" fontId="8" fillId="0" borderId="46" xfId="0" applyFont="1" applyBorder="1" applyAlignment="1">
      <alignment vertical="center" wrapText="1"/>
    </xf>
    <xf numFmtId="0" fontId="8" fillId="0" borderId="44" xfId="0" applyFont="1" applyBorder="1" applyAlignment="1">
      <alignment vertical="center"/>
    </xf>
    <xf numFmtId="0" fontId="8" fillId="0" borderId="50" xfId="0" applyFont="1" applyBorder="1" applyAlignment="1">
      <alignment vertical="center"/>
    </xf>
    <xf numFmtId="0" fontId="8" fillId="0" borderId="51" xfId="0" applyFont="1" applyBorder="1" applyAlignment="1">
      <alignment vertical="center"/>
    </xf>
    <xf numFmtId="0" fontId="8" fillId="0" borderId="51" xfId="0" applyFont="1" applyBorder="1" applyAlignment="1">
      <alignment vertical="center" wrapText="1"/>
    </xf>
    <xf numFmtId="0" fontId="8" fillId="0" borderId="52" xfId="0" applyFont="1" applyBorder="1" applyAlignment="1">
      <alignment vertical="center" wrapText="1"/>
    </xf>
    <xf numFmtId="0" fontId="8" fillId="0" borderId="53" xfId="0" applyFont="1" applyBorder="1" applyAlignment="1">
      <alignment vertical="center"/>
    </xf>
    <xf numFmtId="0" fontId="8" fillId="0" borderId="54" xfId="0" applyFont="1" applyBorder="1" applyAlignment="1">
      <alignment vertical="center" wrapText="1"/>
    </xf>
    <xf numFmtId="0" fontId="8" fillId="0" borderId="50" xfId="0" applyFont="1" applyBorder="1" applyAlignment="1">
      <alignment vertical="center" wrapText="1"/>
    </xf>
    <xf numFmtId="0" fontId="8" fillId="0" borderId="52" xfId="0" applyFont="1" applyBorder="1" applyAlignment="1">
      <alignment vertical="center"/>
    </xf>
    <xf numFmtId="0" fontId="8" fillId="0" borderId="61" xfId="0" applyFont="1" applyBorder="1" applyAlignment="1">
      <alignment vertical="center"/>
    </xf>
    <xf numFmtId="0" fontId="8" fillId="0" borderId="62" xfId="0" applyFont="1" applyBorder="1" applyAlignment="1">
      <alignment vertical="center"/>
    </xf>
    <xf numFmtId="0" fontId="8" fillId="0" borderId="62" xfId="0" applyFont="1" applyBorder="1" applyAlignment="1">
      <alignment vertical="center" wrapText="1"/>
    </xf>
    <xf numFmtId="0" fontId="8" fillId="0" borderId="63" xfId="0" applyFont="1" applyBorder="1" applyAlignment="1">
      <alignment vertical="center" wrapText="1"/>
    </xf>
    <xf numFmtId="0" fontId="8" fillId="0" borderId="64" xfId="0" applyFont="1" applyBorder="1" applyAlignment="1">
      <alignment vertical="center"/>
    </xf>
    <xf numFmtId="0" fontId="8" fillId="0" borderId="65" xfId="0" applyFont="1" applyBorder="1" applyAlignment="1">
      <alignment vertical="center" wrapText="1"/>
    </xf>
    <xf numFmtId="0" fontId="8" fillId="0" borderId="61" xfId="0" applyFont="1" applyBorder="1" applyAlignment="1">
      <alignment vertical="center" wrapText="1"/>
    </xf>
    <xf numFmtId="0" fontId="8" fillId="0" borderId="62" xfId="0" applyFont="1" applyBorder="1" applyAlignment="1">
      <alignment horizontal="right" vertical="center"/>
    </xf>
    <xf numFmtId="0" fontId="8" fillId="0" borderId="63" xfId="0" applyFont="1" applyBorder="1" applyAlignment="1">
      <alignment horizontal="right" vertical="center"/>
    </xf>
    <xf numFmtId="0" fontId="8" fillId="2" borderId="23" xfId="0" applyFont="1" applyFill="1" applyBorder="1" applyAlignment="1">
      <alignment vertical="center"/>
    </xf>
    <xf numFmtId="0" fontId="8" fillId="2" borderId="16" xfId="0" applyFont="1" applyFill="1" applyBorder="1" applyAlignment="1">
      <alignment vertical="center"/>
    </xf>
    <xf numFmtId="0" fontId="8" fillId="2" borderId="26" xfId="0" applyFont="1" applyFill="1" applyBorder="1" applyAlignment="1">
      <alignment vertical="center"/>
    </xf>
    <xf numFmtId="0" fontId="8" fillId="2" borderId="9" xfId="0" applyFont="1" applyFill="1" applyBorder="1" applyAlignment="1">
      <alignment vertical="center"/>
    </xf>
    <xf numFmtId="0" fontId="8" fillId="2" borderId="66" xfId="0" applyFont="1" applyFill="1" applyBorder="1" applyAlignment="1">
      <alignment vertical="center"/>
    </xf>
    <xf numFmtId="0" fontId="8" fillId="2" borderId="10" xfId="0" applyFont="1" applyFill="1" applyBorder="1" applyAlignment="1">
      <alignment vertical="center"/>
    </xf>
    <xf numFmtId="0" fontId="8" fillId="2" borderId="29" xfId="0" applyFont="1" applyFill="1" applyBorder="1" applyAlignment="1">
      <alignment vertical="center"/>
    </xf>
    <xf numFmtId="0" fontId="21" fillId="2" borderId="37" xfId="0" applyFont="1" applyFill="1" applyBorder="1" applyAlignment="1">
      <alignment horizontal="center" vertical="center"/>
    </xf>
    <xf numFmtId="0" fontId="8" fillId="2" borderId="22" xfId="0" applyFont="1" applyFill="1" applyBorder="1" applyAlignment="1">
      <alignment vertical="center"/>
    </xf>
    <xf numFmtId="0" fontId="8" fillId="2" borderId="11" xfId="0" applyFont="1" applyFill="1" applyBorder="1" applyAlignment="1">
      <alignment vertical="center"/>
    </xf>
    <xf numFmtId="0" fontId="8" fillId="2" borderId="6" xfId="0" applyFont="1" applyFill="1" applyBorder="1" applyAlignment="1">
      <alignment vertical="center"/>
    </xf>
    <xf numFmtId="0" fontId="8" fillId="2" borderId="7" xfId="0" applyFont="1" applyFill="1" applyBorder="1" applyAlignment="1">
      <alignment vertical="center"/>
    </xf>
    <xf numFmtId="0" fontId="8" fillId="2" borderId="30" xfId="0" applyFont="1" applyFill="1" applyBorder="1" applyAlignment="1">
      <alignment vertical="center"/>
    </xf>
    <xf numFmtId="0" fontId="8" fillId="2" borderId="11" xfId="0" applyFont="1" applyFill="1" applyBorder="1" applyAlignment="1">
      <alignment horizontal="right" vertical="center"/>
    </xf>
    <xf numFmtId="38" fontId="21" fillId="0" borderId="43" xfId="1" applyFont="1" applyBorder="1" applyAlignment="1">
      <alignment vertical="center" wrapText="1"/>
    </xf>
    <xf numFmtId="38" fontId="20" fillId="0" borderId="43" xfId="1" applyFont="1" applyBorder="1" applyAlignment="1">
      <alignment vertical="center" shrinkToFit="1"/>
    </xf>
    <xf numFmtId="38" fontId="25" fillId="0" borderId="0" xfId="1" applyFont="1" applyAlignment="1">
      <alignment vertical="center" shrinkToFit="1"/>
    </xf>
    <xf numFmtId="38" fontId="8" fillId="0" borderId="42" xfId="1" applyFont="1" applyBorder="1" applyAlignment="1">
      <alignment vertical="center" shrinkToFit="1"/>
    </xf>
    <xf numFmtId="38" fontId="8" fillId="0" borderId="44" xfId="1" applyFont="1" applyBorder="1" applyAlignment="1">
      <alignment vertical="center" shrinkToFit="1"/>
    </xf>
    <xf numFmtId="38" fontId="8" fillId="0" borderId="45" xfId="1" applyFont="1" applyBorder="1" applyAlignment="1">
      <alignment vertical="center" shrinkToFit="1"/>
    </xf>
    <xf numFmtId="38" fontId="8" fillId="0" borderId="46" xfId="1" applyFont="1" applyBorder="1" applyAlignment="1">
      <alignment vertical="center" shrinkToFit="1"/>
    </xf>
    <xf numFmtId="38" fontId="8" fillId="0" borderId="50" xfId="1" applyFont="1" applyBorder="1" applyAlignment="1">
      <alignment vertical="center" shrinkToFit="1"/>
    </xf>
    <xf numFmtId="38" fontId="8" fillId="0" borderId="52" xfId="1" applyFont="1" applyBorder="1" applyAlignment="1">
      <alignment vertical="center" shrinkToFit="1"/>
    </xf>
    <xf numFmtId="38" fontId="8" fillId="0" borderId="53" xfId="1" applyFont="1" applyBorder="1" applyAlignment="1">
      <alignment vertical="center" shrinkToFit="1"/>
    </xf>
    <xf numFmtId="38" fontId="8" fillId="0" borderId="54" xfId="1" applyFont="1" applyBorder="1" applyAlignment="1">
      <alignment vertical="center" shrinkToFit="1"/>
    </xf>
    <xf numFmtId="38" fontId="20" fillId="0" borderId="50" xfId="1" applyFont="1" applyBorder="1" applyAlignment="1">
      <alignment vertical="center" shrinkToFit="1"/>
    </xf>
    <xf numFmtId="38" fontId="8" fillId="0" borderId="61" xfId="1" applyFont="1" applyBorder="1" applyAlignment="1">
      <alignment vertical="center" shrinkToFit="1"/>
    </xf>
    <xf numFmtId="38" fontId="8" fillId="0" borderId="63" xfId="1" applyFont="1" applyBorder="1" applyAlignment="1">
      <alignment vertical="center" shrinkToFit="1"/>
    </xf>
    <xf numFmtId="38" fontId="8" fillId="0" borderId="64" xfId="1" applyFont="1" applyBorder="1" applyAlignment="1">
      <alignment vertical="center" shrinkToFit="1"/>
    </xf>
    <xf numFmtId="38" fontId="8" fillId="0" borderId="65" xfId="1" applyFont="1" applyBorder="1" applyAlignment="1">
      <alignment vertical="center" shrinkToFit="1"/>
    </xf>
    <xf numFmtId="38" fontId="20" fillId="0" borderId="61" xfId="1" applyFont="1" applyBorder="1" applyAlignment="1">
      <alignment vertical="center" shrinkToFit="1"/>
    </xf>
    <xf numFmtId="38" fontId="8" fillId="2" borderId="11" xfId="1" applyFont="1" applyFill="1" applyBorder="1" applyAlignment="1">
      <alignment horizontal="right" vertical="center" shrinkToFit="1"/>
    </xf>
    <xf numFmtId="38" fontId="8" fillId="0" borderId="75" xfId="1" applyFont="1" applyBorder="1" applyAlignment="1">
      <alignment vertical="center" textRotation="255" wrapText="1"/>
    </xf>
    <xf numFmtId="38" fontId="8" fillId="2" borderId="25" xfId="1" applyFont="1" applyFill="1" applyBorder="1" applyAlignment="1">
      <alignment vertical="center"/>
    </xf>
    <xf numFmtId="38" fontId="20" fillId="2" borderId="21" xfId="1" applyFont="1" applyFill="1" applyBorder="1" applyAlignment="1">
      <alignment vertical="center"/>
    </xf>
    <xf numFmtId="38" fontId="8" fillId="2" borderId="21" xfId="1" applyFont="1" applyFill="1" applyBorder="1" applyAlignment="1">
      <alignment vertical="center"/>
    </xf>
    <xf numFmtId="38" fontId="8" fillId="0" borderId="50" xfId="1" applyFont="1" applyBorder="1" applyAlignment="1">
      <alignment vertical="center" wrapText="1"/>
    </xf>
    <xf numFmtId="38" fontId="20" fillId="0" borderId="51" xfId="1" applyFont="1" applyBorder="1" applyAlignment="1">
      <alignment vertical="center" wrapText="1"/>
    </xf>
    <xf numFmtId="38" fontId="8" fillId="0" borderId="53" xfId="1" applyFont="1" applyBorder="1" applyAlignment="1">
      <alignment vertical="center" wrapText="1"/>
    </xf>
    <xf numFmtId="38" fontId="8" fillId="0" borderId="51" xfId="1" applyFont="1" applyBorder="1" applyAlignment="1">
      <alignment horizontal="center" vertical="center"/>
    </xf>
    <xf numFmtId="38" fontId="21" fillId="2" borderId="49" xfId="1" applyFont="1" applyFill="1" applyBorder="1" applyAlignment="1">
      <alignment horizontal="center" vertical="center"/>
    </xf>
    <xf numFmtId="38" fontId="8" fillId="2" borderId="50" xfId="1" applyFont="1" applyFill="1" applyBorder="1" applyAlignment="1">
      <alignment vertical="center"/>
    </xf>
    <xf numFmtId="38" fontId="20" fillId="2" borderId="51" xfId="1" applyFont="1" applyFill="1" applyBorder="1" applyAlignment="1">
      <alignment vertical="center"/>
    </xf>
    <xf numFmtId="38" fontId="8" fillId="2" borderId="51" xfId="1" applyFont="1" applyFill="1" applyBorder="1" applyAlignment="1">
      <alignment vertical="center"/>
    </xf>
    <xf numFmtId="38" fontId="8" fillId="2" borderId="52" xfId="1" applyFont="1" applyFill="1" applyBorder="1" applyAlignment="1">
      <alignment vertical="center"/>
    </xf>
    <xf numFmtId="38" fontId="8" fillId="2" borderId="53" xfId="1" applyFont="1" applyFill="1" applyBorder="1" applyAlignment="1">
      <alignment vertical="center"/>
    </xf>
    <xf numFmtId="38" fontId="8" fillId="2" borderId="54" xfId="1" applyFont="1" applyFill="1" applyBorder="1" applyAlignment="1">
      <alignment vertical="center"/>
    </xf>
    <xf numFmtId="38" fontId="20" fillId="2" borderId="50" xfId="1" applyFont="1" applyFill="1" applyBorder="1" applyAlignment="1">
      <alignment vertical="center"/>
    </xf>
    <xf numFmtId="38" fontId="8" fillId="2" borderId="52" xfId="1" applyFont="1" applyFill="1" applyBorder="1" applyAlignment="1">
      <alignment horizontal="right" vertical="center"/>
    </xf>
    <xf numFmtId="38" fontId="20" fillId="0" borderId="45" xfId="1" applyFont="1" applyBorder="1" applyAlignment="1">
      <alignment vertical="center" wrapText="1"/>
    </xf>
    <xf numFmtId="38" fontId="8" fillId="5" borderId="2" xfId="1" applyFont="1" applyFill="1" applyBorder="1" applyAlignment="1">
      <alignment vertical="center"/>
    </xf>
    <xf numFmtId="38" fontId="8" fillId="5" borderId="0" xfId="1" applyFont="1" applyFill="1" applyBorder="1" applyAlignment="1">
      <alignment vertical="center"/>
    </xf>
    <xf numFmtId="38" fontId="8" fillId="5" borderId="0" xfId="1" applyFont="1" applyFill="1" applyBorder="1" applyAlignment="1">
      <alignment horizontal="center" vertical="center"/>
    </xf>
    <xf numFmtId="38" fontId="20" fillId="2" borderId="6" xfId="1" applyFont="1" applyFill="1" applyBorder="1" applyAlignment="1">
      <alignment vertical="center"/>
    </xf>
    <xf numFmtId="38" fontId="8" fillId="5" borderId="5" xfId="1" applyFont="1" applyFill="1" applyBorder="1" applyAlignment="1">
      <alignment vertical="center"/>
    </xf>
    <xf numFmtId="38" fontId="8" fillId="0" borderId="44" xfId="1" applyFont="1" applyBorder="1" applyAlignment="1">
      <alignment vertical="center"/>
    </xf>
    <xf numFmtId="38" fontId="8" fillId="0" borderId="0" xfId="1" applyFont="1" applyBorder="1">
      <alignment vertical="center"/>
    </xf>
    <xf numFmtId="38" fontId="8" fillId="0" borderId="61" xfId="1" applyFont="1" applyBorder="1" applyAlignment="1">
      <alignment vertical="center" wrapText="1"/>
    </xf>
    <xf numFmtId="38" fontId="8" fillId="0" borderId="0" xfId="1" applyFont="1" applyBorder="1" applyAlignment="1">
      <alignment vertical="center"/>
    </xf>
    <xf numFmtId="38" fontId="21" fillId="2" borderId="100" xfId="1" applyFont="1" applyFill="1" applyBorder="1" applyAlignment="1">
      <alignment horizontal="center" vertical="center"/>
    </xf>
    <xf numFmtId="38" fontId="8" fillId="2" borderId="101" xfId="1" applyFont="1" applyFill="1" applyBorder="1" applyAlignment="1">
      <alignment vertical="center"/>
    </xf>
    <xf numFmtId="38" fontId="8" fillId="2" borderId="102" xfId="1" applyFont="1" applyFill="1" applyBorder="1" applyAlignment="1">
      <alignment vertical="center"/>
    </xf>
    <xf numFmtId="38" fontId="8" fillId="2" borderId="103" xfId="1" applyFont="1" applyFill="1" applyBorder="1" applyAlignment="1">
      <alignment vertical="center"/>
    </xf>
    <xf numFmtId="38" fontId="8" fillId="2" borderId="104" xfId="1" applyFont="1" applyFill="1" applyBorder="1" applyAlignment="1">
      <alignment vertical="center"/>
    </xf>
    <xf numFmtId="38" fontId="8" fillId="2" borderId="105" xfId="1" applyFont="1" applyFill="1" applyBorder="1" applyAlignment="1">
      <alignment vertical="center"/>
    </xf>
    <xf numFmtId="38" fontId="8" fillId="4" borderId="0" xfId="1" applyFont="1" applyFill="1" applyBorder="1" applyAlignment="1">
      <alignment vertical="center"/>
    </xf>
    <xf numFmtId="38" fontId="8" fillId="0" borderId="111" xfId="1" applyFont="1" applyBorder="1" applyAlignment="1">
      <alignment vertical="center" wrapText="1"/>
    </xf>
    <xf numFmtId="38" fontId="8" fillId="0" borderId="113" xfId="1" applyFont="1" applyBorder="1" applyAlignment="1">
      <alignment vertical="center" wrapText="1"/>
    </xf>
    <xf numFmtId="38" fontId="8" fillId="0" borderId="112" xfId="1" applyFont="1" applyBorder="1" applyAlignment="1">
      <alignment vertical="center" wrapText="1"/>
    </xf>
    <xf numFmtId="38" fontId="20" fillId="0" borderId="88" xfId="1" applyFont="1" applyBorder="1" applyAlignment="1">
      <alignment vertical="center" wrapText="1"/>
    </xf>
    <xf numFmtId="38" fontId="21" fillId="0" borderId="95" xfId="1" applyFont="1" applyBorder="1" applyAlignment="1">
      <alignment horizontal="center" vertical="center"/>
    </xf>
    <xf numFmtId="38" fontId="8" fillId="0" borderId="64" xfId="1" applyFont="1" applyBorder="1" applyAlignment="1">
      <alignment vertical="center" wrapText="1"/>
    </xf>
    <xf numFmtId="38" fontId="8" fillId="0" borderId="96" xfId="1" applyFont="1" applyBorder="1" applyAlignment="1">
      <alignment vertical="center" wrapText="1"/>
    </xf>
    <xf numFmtId="38" fontId="8" fillId="0" borderId="97" xfId="1" applyFont="1" applyBorder="1" applyAlignment="1">
      <alignment vertical="center" wrapText="1"/>
    </xf>
    <xf numFmtId="38" fontId="20" fillId="0" borderId="62" xfId="1" applyFont="1" applyBorder="1" applyAlignment="1">
      <alignment vertical="center" wrapText="1"/>
    </xf>
    <xf numFmtId="38" fontId="21" fillId="2" borderId="94" xfId="1" applyFont="1" applyFill="1" applyBorder="1" applyAlignment="1">
      <alignment horizontal="center" vertical="center"/>
    </xf>
    <xf numFmtId="38" fontId="20" fillId="2" borderId="79" xfId="1" applyFont="1" applyFill="1" applyBorder="1" applyAlignment="1">
      <alignment vertical="center"/>
    </xf>
    <xf numFmtId="38" fontId="8" fillId="2" borderId="15" xfId="1" applyFont="1" applyFill="1" applyBorder="1" applyAlignment="1">
      <alignment vertical="center"/>
    </xf>
    <xf numFmtId="38" fontId="20" fillId="2" borderId="15" xfId="1" applyFont="1" applyFill="1" applyBorder="1" applyAlignment="1">
      <alignment vertical="center"/>
    </xf>
    <xf numFmtId="38" fontId="8" fillId="2" borderId="82" xfId="1" applyFont="1" applyFill="1" applyBorder="1" applyAlignment="1">
      <alignment vertical="center"/>
    </xf>
    <xf numFmtId="38" fontId="20" fillId="2" borderId="66" xfId="1" applyFont="1" applyFill="1" applyBorder="1" applyAlignment="1">
      <alignment vertical="center"/>
    </xf>
    <xf numFmtId="38" fontId="15" fillId="2" borderId="26" xfId="1" applyFont="1" applyFill="1" applyBorder="1" applyAlignment="1">
      <alignment vertical="center"/>
    </xf>
    <xf numFmtId="38" fontId="20" fillId="0" borderId="0" xfId="1" applyFont="1">
      <alignment vertical="center"/>
    </xf>
    <xf numFmtId="38" fontId="15" fillId="0" borderId="0" xfId="1" applyFont="1">
      <alignment vertical="center"/>
    </xf>
    <xf numFmtId="38" fontId="8" fillId="0" borderId="0" xfId="1" applyFont="1" applyAlignment="1">
      <alignment horizontal="right" vertical="center"/>
    </xf>
    <xf numFmtId="38" fontId="20" fillId="4" borderId="0" xfId="1" applyFont="1" applyFill="1">
      <alignment vertical="center"/>
    </xf>
    <xf numFmtId="38" fontId="8" fillId="0" borderId="0" xfId="1" applyFont="1" applyFill="1" applyAlignment="1">
      <alignment horizontal="left" vertical="top"/>
    </xf>
    <xf numFmtId="38" fontId="8" fillId="0" borderId="2" xfId="1" applyFont="1" applyBorder="1" applyAlignment="1">
      <alignment horizontal="left" vertical="top"/>
    </xf>
    <xf numFmtId="38" fontId="8" fillId="0" borderId="0" xfId="1" applyFont="1" applyBorder="1" applyAlignment="1">
      <alignment horizontal="left" vertical="top"/>
    </xf>
    <xf numFmtId="38" fontId="8" fillId="4" borderId="0" xfId="1" applyFont="1" applyFill="1" applyBorder="1" applyAlignment="1">
      <alignment horizontal="left" vertical="top"/>
    </xf>
    <xf numFmtId="38" fontId="8" fillId="0" borderId="0" xfId="1" applyFont="1" applyAlignment="1">
      <alignment horizontal="left" vertical="top"/>
    </xf>
    <xf numFmtId="38" fontId="21" fillId="0" borderId="41" xfId="1" applyFont="1" applyFill="1" applyBorder="1" applyAlignment="1">
      <alignment horizontal="center" vertical="center"/>
    </xf>
    <xf numFmtId="38" fontId="8" fillId="0" borderId="42" xfId="1" applyFont="1" applyFill="1" applyBorder="1" applyAlignment="1">
      <alignment vertical="center" wrapText="1"/>
    </xf>
    <xf numFmtId="38" fontId="20" fillId="0" borderId="43" xfId="1" applyFont="1" applyFill="1" applyBorder="1" applyAlignment="1">
      <alignment vertical="center"/>
    </xf>
    <xf numFmtId="38" fontId="8" fillId="0" borderId="43" xfId="1" applyFont="1" applyFill="1" applyBorder="1" applyAlignment="1">
      <alignment vertical="center" wrapText="1"/>
    </xf>
    <xf numFmtId="38" fontId="20" fillId="0" borderId="43" xfId="1" applyFont="1" applyFill="1" applyBorder="1" applyAlignment="1">
      <alignment vertical="center" wrapText="1"/>
    </xf>
    <xf numFmtId="38" fontId="8" fillId="0" borderId="44" xfId="1" applyFont="1" applyFill="1" applyBorder="1" applyAlignment="1">
      <alignment vertical="center" wrapText="1"/>
    </xf>
    <xf numFmtId="38" fontId="8" fillId="0" borderId="45" xfId="1" applyFont="1" applyFill="1" applyBorder="1" applyAlignment="1">
      <alignment vertical="center" wrapText="1"/>
    </xf>
    <xf numFmtId="38" fontId="8" fillId="0" borderId="46" xfId="1" applyFont="1" applyFill="1" applyBorder="1" applyAlignment="1">
      <alignment vertical="center" wrapText="1"/>
    </xf>
    <xf numFmtId="38" fontId="20" fillId="0" borderId="42" xfId="1" applyFont="1" applyFill="1" applyBorder="1" applyAlignment="1">
      <alignment vertical="center" wrapText="1"/>
    </xf>
    <xf numFmtId="38" fontId="8" fillId="0" borderId="44" xfId="1" applyFont="1" applyFill="1" applyBorder="1" applyAlignment="1">
      <alignment horizontal="right" vertical="center"/>
    </xf>
    <xf numFmtId="38" fontId="21" fillId="0" borderId="49" xfId="1" applyFont="1" applyFill="1" applyBorder="1" applyAlignment="1">
      <alignment horizontal="center" vertical="center"/>
    </xf>
    <xf numFmtId="38" fontId="8" fillId="0" borderId="50" xfId="1" applyFont="1" applyFill="1" applyBorder="1" applyAlignment="1">
      <alignment vertical="center"/>
    </xf>
    <xf numFmtId="38" fontId="20" fillId="0" borderId="51" xfId="1" applyFont="1" applyFill="1" applyBorder="1" applyAlignment="1">
      <alignment vertical="center"/>
    </xf>
    <xf numFmtId="38" fontId="8" fillId="0" borderId="51" xfId="1" applyFont="1" applyFill="1" applyBorder="1" applyAlignment="1">
      <alignment vertical="center"/>
    </xf>
    <xf numFmtId="38" fontId="8" fillId="0" borderId="51" xfId="1" applyFont="1" applyFill="1" applyBorder="1" applyAlignment="1">
      <alignment vertical="center" wrapText="1"/>
    </xf>
    <xf numFmtId="38" fontId="8" fillId="0" borderId="52" xfId="1" applyFont="1" applyFill="1" applyBorder="1" applyAlignment="1">
      <alignment vertical="center" wrapText="1"/>
    </xf>
    <xf numFmtId="38" fontId="8" fillId="0" borderId="53" xfId="1" applyFont="1" applyFill="1" applyBorder="1" applyAlignment="1">
      <alignment vertical="center"/>
    </xf>
    <xf numFmtId="38" fontId="8" fillId="0" borderId="54" xfId="1" applyFont="1" applyFill="1" applyBorder="1" applyAlignment="1">
      <alignment vertical="center" wrapText="1"/>
    </xf>
    <xf numFmtId="38" fontId="20" fillId="0" borderId="50" xfId="1" applyFont="1" applyFill="1" applyBorder="1" applyAlignment="1">
      <alignment vertical="center" wrapText="1"/>
    </xf>
    <xf numFmtId="38" fontId="8" fillId="0" borderId="52" xfId="1" applyFont="1" applyFill="1" applyBorder="1" applyAlignment="1">
      <alignment horizontal="right" vertical="center"/>
    </xf>
    <xf numFmtId="38" fontId="21" fillId="0" borderId="57" xfId="1" applyFont="1" applyFill="1" applyBorder="1" applyAlignment="1">
      <alignment horizontal="center" vertical="center"/>
    </xf>
    <xf numFmtId="38" fontId="8" fillId="0" borderId="61" xfId="1" applyFont="1" applyFill="1" applyBorder="1" applyAlignment="1">
      <alignment vertical="center"/>
    </xf>
    <xf numFmtId="38" fontId="8" fillId="0" borderId="62" xfId="1" applyFont="1" applyFill="1" applyBorder="1" applyAlignment="1">
      <alignment vertical="center"/>
    </xf>
    <xf numFmtId="38" fontId="8" fillId="0" borderId="62" xfId="1" applyFont="1" applyFill="1" applyBorder="1" applyAlignment="1">
      <alignment vertical="center" wrapText="1"/>
    </xf>
    <xf numFmtId="38" fontId="8" fillId="0" borderId="63" xfId="1" applyFont="1" applyFill="1" applyBorder="1" applyAlignment="1">
      <alignment vertical="center" wrapText="1"/>
    </xf>
    <xf numFmtId="38" fontId="8" fillId="0" borderId="65" xfId="1" applyFont="1" applyFill="1" applyBorder="1" applyAlignment="1">
      <alignment vertical="center" wrapText="1"/>
    </xf>
    <xf numFmtId="38" fontId="20" fillId="0" borderId="61" xfId="1" applyFont="1" applyFill="1" applyBorder="1" applyAlignment="1">
      <alignment vertical="center" wrapText="1"/>
    </xf>
    <xf numFmtId="38" fontId="8" fillId="0" borderId="62" xfId="1" applyFont="1" applyFill="1" applyBorder="1" applyAlignment="1">
      <alignment horizontal="center" vertical="center"/>
    </xf>
    <xf numFmtId="38" fontId="8" fillId="0" borderId="63" xfId="1" applyFont="1" applyFill="1" applyBorder="1" applyAlignment="1">
      <alignment horizontal="right" vertical="center"/>
    </xf>
    <xf numFmtId="38" fontId="21" fillId="0" borderId="37" xfId="1" applyFont="1" applyFill="1" applyBorder="1" applyAlignment="1">
      <alignment horizontal="center" vertical="center"/>
    </xf>
    <xf numFmtId="38" fontId="8" fillId="0" borderId="23" xfId="1" applyFont="1" applyFill="1" applyBorder="1" applyAlignment="1">
      <alignment vertical="center"/>
    </xf>
    <xf numFmtId="38" fontId="8" fillId="0" borderId="16" xfId="1" applyFont="1" applyFill="1" applyBorder="1" applyAlignment="1">
      <alignment vertical="center"/>
    </xf>
    <xf numFmtId="38" fontId="8" fillId="0" borderId="22" xfId="1" applyFont="1" applyFill="1" applyBorder="1" applyAlignment="1">
      <alignment vertical="center"/>
    </xf>
    <xf numFmtId="38" fontId="8" fillId="0" borderId="11" xfId="1" applyFont="1" applyFill="1" applyBorder="1" applyAlignment="1">
      <alignment vertical="center"/>
    </xf>
    <xf numFmtId="38" fontId="8" fillId="0" borderId="6" xfId="1" applyFont="1" applyFill="1" applyBorder="1" applyAlignment="1">
      <alignment vertical="center"/>
    </xf>
    <xf numFmtId="38" fontId="8" fillId="0" borderId="7" xfId="1" applyFont="1" applyFill="1" applyBorder="1" applyAlignment="1">
      <alignment vertical="center"/>
    </xf>
    <xf numFmtId="38" fontId="20" fillId="0" borderId="30" xfId="1" applyFont="1" applyFill="1" applyBorder="1" applyAlignment="1">
      <alignment vertical="center"/>
    </xf>
    <xf numFmtId="38" fontId="8" fillId="0" borderId="11" xfId="1" applyFont="1" applyFill="1" applyBorder="1" applyAlignment="1">
      <alignment horizontal="right" vertical="center"/>
    </xf>
    <xf numFmtId="0" fontId="21" fillId="0" borderId="41" xfId="0" applyFont="1" applyFill="1" applyBorder="1" applyAlignment="1">
      <alignment horizontal="center" vertical="center"/>
    </xf>
    <xf numFmtId="0" fontId="8" fillId="0" borderId="42" xfId="0" applyFont="1" applyFill="1" applyBorder="1" applyAlignment="1">
      <alignment vertical="center" wrapText="1"/>
    </xf>
    <xf numFmtId="0" fontId="8" fillId="0" borderId="43" xfId="0" applyFont="1" applyFill="1" applyBorder="1" applyAlignment="1">
      <alignment vertical="center"/>
    </xf>
    <xf numFmtId="0" fontId="8" fillId="0" borderId="43" xfId="0" applyFont="1" applyFill="1" applyBorder="1" applyAlignment="1">
      <alignment vertical="center" wrapText="1"/>
    </xf>
    <xf numFmtId="0" fontId="8" fillId="0" borderId="44" xfId="0" applyFont="1" applyFill="1" applyBorder="1" applyAlignment="1">
      <alignment vertical="center" wrapText="1"/>
    </xf>
    <xf numFmtId="0" fontId="8" fillId="0" borderId="45" xfId="0" applyFont="1" applyFill="1" applyBorder="1" applyAlignment="1">
      <alignment vertical="center" wrapText="1"/>
    </xf>
    <xf numFmtId="0" fontId="8" fillId="0" borderId="46" xfId="0" applyFont="1" applyFill="1" applyBorder="1" applyAlignment="1">
      <alignment vertical="center" wrapText="1"/>
    </xf>
    <xf numFmtId="0" fontId="8" fillId="0" borderId="44" xfId="0" applyFont="1" applyFill="1" applyBorder="1" applyAlignment="1">
      <alignment vertical="center"/>
    </xf>
    <xf numFmtId="0" fontId="21" fillId="0" borderId="49" xfId="0" applyFont="1" applyFill="1" applyBorder="1" applyAlignment="1">
      <alignment horizontal="center" vertical="center"/>
    </xf>
    <xf numFmtId="0" fontId="8" fillId="0" borderId="50" xfId="0" applyFont="1" applyFill="1" applyBorder="1" applyAlignment="1">
      <alignment vertical="center"/>
    </xf>
    <xf numFmtId="0" fontId="8" fillId="0" borderId="51" xfId="0" applyFont="1" applyFill="1" applyBorder="1" applyAlignment="1">
      <alignment vertical="center"/>
    </xf>
    <xf numFmtId="0" fontId="8" fillId="0" borderId="51" xfId="0" applyFont="1" applyFill="1" applyBorder="1" applyAlignment="1">
      <alignment vertical="center" wrapText="1"/>
    </xf>
    <xf numFmtId="0" fontId="8" fillId="0" borderId="52" xfId="0" applyFont="1" applyFill="1" applyBorder="1" applyAlignment="1">
      <alignment vertical="center" wrapText="1"/>
    </xf>
    <xf numFmtId="0" fontId="8" fillId="0" borderId="53" xfId="0" applyFont="1" applyFill="1" applyBorder="1" applyAlignment="1">
      <alignment vertical="center"/>
    </xf>
    <xf numFmtId="0" fontId="8" fillId="0" borderId="54" xfId="0" applyFont="1" applyFill="1" applyBorder="1" applyAlignment="1">
      <alignment vertical="center" wrapText="1"/>
    </xf>
    <xf numFmtId="0" fontId="8" fillId="0" borderId="50" xfId="0" applyFont="1" applyFill="1" applyBorder="1" applyAlignment="1">
      <alignment vertical="center" wrapText="1"/>
    </xf>
    <xf numFmtId="0" fontId="8" fillId="0" borderId="52" xfId="0" applyFont="1" applyFill="1" applyBorder="1" applyAlignment="1">
      <alignment vertical="center"/>
    </xf>
    <xf numFmtId="0" fontId="21" fillId="0" borderId="57" xfId="0" applyFont="1" applyFill="1" applyBorder="1" applyAlignment="1">
      <alignment horizontal="center" vertical="center"/>
    </xf>
    <xf numFmtId="0" fontId="8" fillId="0" borderId="61" xfId="0" applyFont="1" applyFill="1" applyBorder="1" applyAlignment="1">
      <alignment vertical="center"/>
    </xf>
    <xf numFmtId="0" fontId="8" fillId="0" borderId="62" xfId="0" applyFont="1" applyFill="1" applyBorder="1" applyAlignment="1">
      <alignment vertical="center"/>
    </xf>
    <xf numFmtId="0" fontId="8" fillId="0" borderId="62" xfId="0" applyFont="1" applyFill="1" applyBorder="1" applyAlignment="1">
      <alignment vertical="center" wrapText="1"/>
    </xf>
    <xf numFmtId="0" fontId="8" fillId="0" borderId="63" xfId="0" applyFont="1" applyFill="1" applyBorder="1" applyAlignment="1">
      <alignment vertical="center" wrapText="1"/>
    </xf>
    <xf numFmtId="0" fontId="8" fillId="0" borderId="64" xfId="0" applyFont="1" applyFill="1" applyBorder="1" applyAlignment="1">
      <alignment vertical="center"/>
    </xf>
    <xf numFmtId="0" fontId="8" fillId="0" borderId="65" xfId="0" applyFont="1" applyFill="1" applyBorder="1" applyAlignment="1">
      <alignment vertical="center" wrapText="1"/>
    </xf>
    <xf numFmtId="0" fontId="8" fillId="0" borderId="61" xfId="0" applyFont="1" applyFill="1" applyBorder="1" applyAlignment="1">
      <alignment vertical="center" wrapText="1"/>
    </xf>
    <xf numFmtId="0" fontId="8" fillId="0" borderId="62" xfId="0" applyFont="1" applyFill="1" applyBorder="1" applyAlignment="1">
      <alignment horizontal="right" vertical="center"/>
    </xf>
    <xf numFmtId="0" fontId="8" fillId="0" borderId="63" xfId="0" applyFont="1" applyFill="1" applyBorder="1" applyAlignment="1">
      <alignment horizontal="right" vertical="center"/>
    </xf>
    <xf numFmtId="38" fontId="8" fillId="0" borderId="75" xfId="1" applyFont="1" applyFill="1" applyBorder="1" applyAlignment="1">
      <alignment vertical="center" textRotation="255" wrapText="1"/>
    </xf>
    <xf numFmtId="38" fontId="8" fillId="0" borderId="43" xfId="1" applyFont="1" applyFill="1" applyBorder="1" applyAlignment="1">
      <alignment vertical="center"/>
    </xf>
    <xf numFmtId="38" fontId="8" fillId="0" borderId="2" xfId="1" applyFont="1" applyBorder="1" applyAlignment="1">
      <alignment horizontal="center" vertical="center"/>
    </xf>
    <xf numFmtId="38" fontId="8" fillId="0" borderId="0" xfId="1" applyFont="1" applyBorder="1" applyAlignment="1">
      <alignment horizontal="center" vertical="center"/>
    </xf>
    <xf numFmtId="38" fontId="8" fillId="0" borderId="35" xfId="1" applyFont="1" applyBorder="1" applyAlignment="1">
      <alignment horizontal="center" vertical="center"/>
    </xf>
    <xf numFmtId="38" fontId="8" fillId="0" borderId="37" xfId="1" applyFont="1" applyBorder="1" applyAlignment="1">
      <alignment horizontal="center" vertical="center"/>
    </xf>
    <xf numFmtId="38" fontId="13" fillId="0" borderId="35" xfId="1" applyFont="1" applyBorder="1" applyAlignment="1">
      <alignment horizontal="center" vertical="center"/>
    </xf>
    <xf numFmtId="38" fontId="13" fillId="0" borderId="37" xfId="1" applyFont="1" applyBorder="1" applyAlignment="1">
      <alignment horizontal="center" vertical="center"/>
    </xf>
    <xf numFmtId="38" fontId="8" fillId="0" borderId="34" xfId="1" applyFont="1" applyBorder="1" applyAlignment="1">
      <alignment horizontal="left" vertical="center" wrapText="1"/>
    </xf>
    <xf numFmtId="38" fontId="8" fillId="0" borderId="35" xfId="1" applyFont="1" applyBorder="1" applyAlignment="1">
      <alignment horizontal="left" vertical="center" wrapText="1"/>
    </xf>
    <xf numFmtId="38" fontId="8" fillId="0" borderId="37" xfId="1" applyFont="1" applyBorder="1" applyAlignment="1">
      <alignment horizontal="left" vertical="center" wrapText="1"/>
    </xf>
    <xf numFmtId="38" fontId="8" fillId="0" borderId="34" xfId="1" applyFont="1" applyBorder="1" applyAlignment="1">
      <alignment horizontal="center" vertical="center"/>
    </xf>
    <xf numFmtId="0" fontId="22" fillId="0" borderId="4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47" xfId="0" applyFont="1" applyFill="1" applyBorder="1" applyAlignment="1">
      <alignment horizontal="center" vertical="center"/>
    </xf>
    <xf numFmtId="0" fontId="8" fillId="4" borderId="27" xfId="0" applyFont="1" applyFill="1" applyBorder="1" applyAlignment="1">
      <alignment horizontal="left" vertical="top" wrapText="1"/>
    </xf>
    <xf numFmtId="0" fontId="8" fillId="4" borderId="30" xfId="0" applyFont="1" applyFill="1" applyBorder="1" applyAlignment="1">
      <alignment horizontal="left" vertical="top" wrapText="1"/>
    </xf>
    <xf numFmtId="0" fontId="8" fillId="4" borderId="75" xfId="0" applyFont="1" applyFill="1" applyBorder="1" applyAlignment="1">
      <alignment horizontal="center" vertical="top" wrapText="1"/>
    </xf>
    <xf numFmtId="0" fontId="8" fillId="4" borderId="76"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6" xfId="0" applyFont="1" applyFill="1" applyBorder="1" applyAlignment="1">
      <alignment horizontal="center" vertical="center" wrapText="1"/>
    </xf>
    <xf numFmtId="0" fontId="8" fillId="0" borderId="35"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38" fontId="22" fillId="0" borderId="47" xfId="1" applyFont="1" applyBorder="1" applyAlignment="1">
      <alignment horizontal="center" vertical="center"/>
    </xf>
    <xf numFmtId="38" fontId="22" fillId="0" borderId="48" xfId="1" applyFont="1" applyBorder="1" applyAlignment="1">
      <alignment horizontal="center" vertical="center"/>
    </xf>
    <xf numFmtId="38" fontId="22" fillId="0" borderId="86" xfId="1" applyFont="1" applyBorder="1" applyAlignment="1">
      <alignment horizontal="center" vertical="center"/>
    </xf>
    <xf numFmtId="38" fontId="8" fillId="4" borderId="27" xfId="1" applyFont="1" applyFill="1" applyBorder="1" applyAlignment="1">
      <alignment horizontal="left" vertical="top" wrapText="1"/>
    </xf>
    <xf numFmtId="38" fontId="8" fillId="4" borderId="30" xfId="1" applyFont="1" applyFill="1" applyBorder="1" applyAlignment="1">
      <alignment horizontal="left" vertical="top" wrapText="1"/>
    </xf>
    <xf numFmtId="38" fontId="8" fillId="4" borderId="75" xfId="1" applyFont="1" applyFill="1" applyBorder="1" applyAlignment="1">
      <alignment horizontal="center" vertical="top" wrapText="1"/>
    </xf>
    <xf numFmtId="38" fontId="8" fillId="4" borderId="76" xfId="1" applyFont="1" applyFill="1" applyBorder="1" applyAlignment="1">
      <alignment horizontal="center" vertical="top" wrapText="1"/>
    </xf>
    <xf numFmtId="38" fontId="8" fillId="4" borderId="3" xfId="1" applyFont="1" applyFill="1" applyBorder="1" applyAlignment="1">
      <alignment horizontal="center" vertical="center" wrapText="1"/>
    </xf>
    <xf numFmtId="38" fontId="8" fillId="4" borderId="75" xfId="1" applyFont="1" applyFill="1" applyBorder="1" applyAlignment="1">
      <alignment horizontal="center" vertical="center" wrapText="1"/>
    </xf>
    <xf numFmtId="38" fontId="8" fillId="4" borderId="4" xfId="1" applyFont="1" applyFill="1" applyBorder="1" applyAlignment="1">
      <alignment horizontal="center" vertical="center" wrapText="1"/>
    </xf>
    <xf numFmtId="38" fontId="8" fillId="4" borderId="76" xfId="1" applyFont="1" applyFill="1" applyBorder="1" applyAlignment="1">
      <alignment horizontal="center" vertical="center" wrapText="1"/>
    </xf>
    <xf numFmtId="38" fontId="8" fillId="0" borderId="35" xfId="1" applyFont="1" applyBorder="1" applyAlignment="1">
      <alignment horizontal="center" vertical="center" wrapText="1"/>
    </xf>
    <xf numFmtId="38" fontId="8" fillId="0" borderId="37" xfId="1" applyFont="1" applyBorder="1" applyAlignment="1">
      <alignment horizontal="center" vertical="center" wrapText="1"/>
    </xf>
    <xf numFmtId="0" fontId="8" fillId="0" borderId="73" xfId="0" applyFont="1" applyFill="1" applyBorder="1" applyAlignment="1">
      <alignment horizontal="center" vertical="top" wrapText="1"/>
    </xf>
    <xf numFmtId="0" fontId="8" fillId="0" borderId="27" xfId="0" applyFont="1" applyFill="1" applyBorder="1" applyAlignment="1">
      <alignment horizontal="center" vertical="top" wrapText="1"/>
    </xf>
    <xf numFmtId="0" fontId="8" fillId="0" borderId="30" xfId="0" applyFont="1" applyFill="1" applyBorder="1" applyAlignment="1">
      <alignment horizontal="center" vertical="top" wrapText="1"/>
    </xf>
    <xf numFmtId="0" fontId="22" fillId="0" borderId="92" xfId="0" applyFont="1" applyFill="1" applyBorder="1" applyAlignment="1">
      <alignment horizontal="center" vertical="center"/>
    </xf>
    <xf numFmtId="0" fontId="22" fillId="0" borderId="93" xfId="0" applyFont="1" applyFill="1" applyBorder="1" applyAlignment="1">
      <alignment horizontal="center" vertical="center"/>
    </xf>
    <xf numFmtId="0" fontId="22" fillId="0" borderId="48" xfId="0" applyFont="1" applyFill="1" applyBorder="1" applyAlignment="1">
      <alignment horizontal="center" vertical="center"/>
    </xf>
    <xf numFmtId="0" fontId="8" fillId="4" borderId="27" xfId="0" applyFont="1" applyFill="1" applyBorder="1" applyAlignment="1">
      <alignment horizontal="left" vertical="top" wrapText="1" shrinkToFit="1"/>
    </xf>
    <xf numFmtId="0" fontId="8" fillId="4" borderId="30" xfId="0" applyFont="1" applyFill="1" applyBorder="1" applyAlignment="1">
      <alignment horizontal="left" vertical="top" wrapText="1" shrinkToFit="1"/>
    </xf>
    <xf numFmtId="0" fontId="8" fillId="4" borderId="75" xfId="0" applyFont="1" applyFill="1" applyBorder="1" applyAlignment="1">
      <alignment horizontal="center" vertical="center" wrapText="1"/>
    </xf>
    <xf numFmtId="0" fontId="8" fillId="4" borderId="76" xfId="0" applyFont="1" applyFill="1" applyBorder="1" applyAlignment="1">
      <alignment horizontal="center" vertical="center" wrapText="1"/>
    </xf>
    <xf numFmtId="0" fontId="8" fillId="0" borderId="35"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8" fillId="0" borderId="35"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vertical="center" wrapText="1"/>
    </xf>
    <xf numFmtId="0" fontId="8" fillId="0" borderId="37" xfId="0" applyFont="1" applyFill="1" applyBorder="1" applyAlignment="1">
      <alignment vertical="center" wrapText="1"/>
    </xf>
    <xf numFmtId="0" fontId="8" fillId="4" borderId="73" xfId="0" applyFont="1" applyFill="1" applyBorder="1" applyAlignment="1">
      <alignment horizontal="left" vertical="top" wrapText="1"/>
    </xf>
    <xf numFmtId="0" fontId="8" fillId="4" borderId="78"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22" fillId="0" borderId="47" xfId="0" applyFont="1" applyBorder="1" applyAlignment="1">
      <alignment horizontal="center" vertical="center"/>
    </xf>
    <xf numFmtId="0" fontId="8" fillId="0" borderId="48" xfId="0" applyFont="1" applyBorder="1" applyAlignment="1">
      <alignment horizontal="center" vertical="center"/>
    </xf>
    <xf numFmtId="0" fontId="8" fillId="0" borderId="86" xfId="0" applyFont="1" applyBorder="1" applyAlignment="1">
      <alignment horizontal="center" vertical="center"/>
    </xf>
    <xf numFmtId="0" fontId="8" fillId="0" borderId="47" xfId="0" applyFont="1" applyBorder="1" applyAlignment="1">
      <alignment horizontal="center" vertical="center"/>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0" borderId="35" xfId="0" applyFont="1" applyBorder="1" applyAlignment="1">
      <alignment horizontal="center" vertical="center"/>
    </xf>
    <xf numFmtId="0" fontId="8" fillId="0" borderId="37" xfId="0" applyFont="1" applyBorder="1" applyAlignment="1">
      <alignment horizontal="center" vertical="center"/>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37" xfId="0" applyFont="1" applyBorder="1" applyAlignment="1">
      <alignment horizontal="left"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38" fontId="8" fillId="0" borderId="3" xfId="1" applyFont="1" applyBorder="1" applyAlignment="1">
      <alignment horizontal="left" vertical="center" wrapText="1"/>
    </xf>
    <xf numFmtId="38" fontId="8" fillId="0" borderId="4" xfId="1" applyFont="1" applyBorder="1" applyAlignment="1">
      <alignment horizontal="left" vertical="center" wrapText="1"/>
    </xf>
    <xf numFmtId="0" fontId="8" fillId="0" borderId="34" xfId="0" applyFont="1" applyBorder="1" applyAlignment="1">
      <alignment vertical="center" wrapText="1"/>
    </xf>
    <xf numFmtId="0" fontId="8" fillId="0" borderId="35" xfId="0" applyFont="1" applyBorder="1" applyAlignment="1">
      <alignment vertical="center" wrapText="1"/>
    </xf>
    <xf numFmtId="0" fontId="8" fillId="0" borderId="37" xfId="0" applyFont="1" applyBorder="1" applyAlignment="1">
      <alignment vertical="center" wrapText="1"/>
    </xf>
    <xf numFmtId="0" fontId="8" fillId="0" borderId="75" xfId="0" applyFont="1" applyBorder="1" applyAlignment="1">
      <alignment horizontal="center" vertical="center" textRotation="255" wrapText="1"/>
    </xf>
    <xf numFmtId="0" fontId="22" fillId="0" borderId="92" xfId="0" applyFont="1" applyBorder="1" applyAlignment="1">
      <alignment horizontal="center" vertical="center"/>
    </xf>
    <xf numFmtId="0" fontId="22" fillId="0" borderId="93" xfId="0" applyFont="1" applyBorder="1" applyAlignment="1">
      <alignment horizontal="center" vertical="center"/>
    </xf>
    <xf numFmtId="0" fontId="22" fillId="0" borderId="48" xfId="0" applyFont="1" applyBorder="1" applyAlignment="1">
      <alignment horizontal="center" vertical="center"/>
    </xf>
    <xf numFmtId="0" fontId="8" fillId="0" borderId="34" xfId="0" applyFont="1" applyBorder="1" applyAlignment="1">
      <alignment horizontal="center" vertical="center"/>
    </xf>
    <xf numFmtId="0" fontId="8" fillId="0" borderId="3" xfId="0" applyFont="1" applyBorder="1" applyAlignment="1">
      <alignment vertical="center" wrapText="1"/>
    </xf>
    <xf numFmtId="0" fontId="8" fillId="0" borderId="4" xfId="0" applyFont="1" applyBorder="1" applyAlignment="1">
      <alignment vertical="center" wrapText="1"/>
    </xf>
    <xf numFmtId="0" fontId="22" fillId="0" borderId="107" xfId="0" applyFont="1" applyBorder="1" applyAlignment="1">
      <alignment horizontal="center" vertical="center"/>
    </xf>
    <xf numFmtId="0" fontId="22" fillId="0" borderId="108" xfId="0" applyFont="1" applyBorder="1" applyAlignment="1">
      <alignment horizontal="center" vertical="center"/>
    </xf>
    <xf numFmtId="0" fontId="22" fillId="0" borderId="109" xfId="0" applyFont="1" applyBorder="1" applyAlignment="1">
      <alignment horizontal="center" vertical="center"/>
    </xf>
    <xf numFmtId="0" fontId="22" fillId="0" borderId="3" xfId="0" applyFont="1" applyBorder="1" applyAlignment="1">
      <alignment horizontal="center" vertical="center"/>
    </xf>
    <xf numFmtId="0" fontId="22" fillId="0" borderId="0" xfId="0" applyFont="1" applyBorder="1" applyAlignment="1">
      <alignment horizontal="center" vertical="center"/>
    </xf>
    <xf numFmtId="0" fontId="22" fillId="0" borderId="75" xfId="0" applyFont="1" applyBorder="1" applyAlignment="1">
      <alignment horizontal="center" vertical="center"/>
    </xf>
    <xf numFmtId="0" fontId="22" fillId="0" borderId="110" xfId="0" applyFont="1" applyBorder="1" applyAlignment="1">
      <alignment horizontal="center" vertical="center"/>
    </xf>
    <xf numFmtId="0" fontId="8" fillId="4" borderId="78" xfId="0" applyFont="1" applyFill="1" applyBorder="1" applyAlignment="1">
      <alignment horizontal="center" vertical="top" wrapText="1"/>
    </xf>
    <xf numFmtId="0" fontId="8" fillId="4" borderId="12" xfId="0" applyFont="1" applyFill="1" applyBorder="1" applyAlignment="1">
      <alignment horizontal="center" vertical="top" wrapText="1"/>
    </xf>
    <xf numFmtId="0" fontId="8" fillId="4" borderId="11" xfId="0" applyFont="1" applyFill="1" applyBorder="1" applyAlignment="1">
      <alignment horizontal="center" vertical="top" wrapText="1"/>
    </xf>
    <xf numFmtId="0" fontId="8" fillId="4" borderId="1" xfId="0" applyFont="1" applyFill="1" applyBorder="1" applyAlignment="1">
      <alignment horizontal="center" vertical="center" wrapText="1"/>
    </xf>
    <xf numFmtId="0" fontId="8" fillId="4" borderId="74" xfId="0" applyFont="1" applyFill="1" applyBorder="1" applyAlignment="1">
      <alignment horizontal="center" vertical="center" wrapText="1"/>
    </xf>
    <xf numFmtId="0" fontId="22" fillId="0" borderId="107" xfId="0" applyFont="1" applyFill="1" applyBorder="1" applyAlignment="1">
      <alignment horizontal="center" vertical="center"/>
    </xf>
    <xf numFmtId="0" fontId="22" fillId="0" borderId="108" xfId="0" applyFont="1" applyFill="1" applyBorder="1" applyAlignment="1">
      <alignment horizontal="center" vertical="center"/>
    </xf>
    <xf numFmtId="0" fontId="22" fillId="0" borderId="109"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110" xfId="0" applyFont="1" applyFill="1" applyBorder="1" applyAlignment="1">
      <alignment horizontal="center" vertical="center"/>
    </xf>
    <xf numFmtId="0" fontId="8" fillId="0" borderId="73" xfId="0" applyFont="1" applyFill="1" applyBorder="1" applyAlignment="1">
      <alignment horizontal="left" vertical="top" wrapText="1"/>
    </xf>
    <xf numFmtId="0" fontId="8" fillId="0" borderId="27" xfId="0" applyFont="1" applyFill="1" applyBorder="1" applyAlignment="1">
      <alignment horizontal="left" vertical="top" wrapText="1"/>
    </xf>
    <xf numFmtId="0" fontId="8" fillId="0" borderId="30" xfId="0" applyFont="1" applyFill="1" applyBorder="1" applyAlignment="1">
      <alignment horizontal="left" vertical="top" wrapText="1"/>
    </xf>
    <xf numFmtId="0" fontId="8" fillId="0" borderId="78" xfId="0" applyFont="1" applyFill="1" applyBorder="1" applyAlignment="1">
      <alignment horizontal="center" vertical="top" wrapText="1"/>
    </xf>
    <xf numFmtId="0" fontId="8" fillId="0" borderId="12" xfId="0" applyFont="1" applyFill="1" applyBorder="1" applyAlignment="1">
      <alignment horizontal="center" vertical="top" wrapText="1"/>
    </xf>
    <xf numFmtId="0" fontId="8" fillId="0" borderId="11"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34" xfId="0" applyFont="1" applyFill="1" applyBorder="1" applyAlignment="1">
      <alignment horizontal="center" vertical="center"/>
    </xf>
    <xf numFmtId="38" fontId="22" fillId="0" borderId="92" xfId="1" applyFont="1" applyBorder="1" applyAlignment="1">
      <alignment horizontal="center" vertical="center" wrapText="1"/>
    </xf>
    <xf numFmtId="38" fontId="8" fillId="0" borderId="93" xfId="1" applyFont="1" applyBorder="1" applyAlignment="1">
      <alignment horizontal="center" vertical="center" wrapText="1"/>
    </xf>
    <xf numFmtId="38" fontId="22" fillId="0" borderId="47" xfId="1" applyFont="1" applyBorder="1" applyAlignment="1">
      <alignment horizontal="center" vertical="center" wrapText="1"/>
    </xf>
    <xf numFmtId="38" fontId="8" fillId="0" borderId="48" xfId="1" applyFont="1" applyBorder="1" applyAlignment="1">
      <alignment horizontal="center" vertical="center" wrapText="1"/>
    </xf>
    <xf numFmtId="38" fontId="8" fillId="0" borderId="55" xfId="1" applyFont="1" applyBorder="1" applyAlignment="1">
      <alignment horizontal="center" vertical="center" wrapText="1"/>
    </xf>
    <xf numFmtId="38" fontId="8" fillId="0" borderId="56" xfId="1" applyFont="1" applyBorder="1" applyAlignment="1">
      <alignment horizontal="center" vertical="center" wrapText="1"/>
    </xf>
    <xf numFmtId="38" fontId="22" fillId="0" borderId="39" xfId="1" applyFont="1" applyBorder="1" applyAlignment="1">
      <alignment horizontal="center" vertical="center" wrapText="1"/>
    </xf>
    <xf numFmtId="38" fontId="22" fillId="0" borderId="40" xfId="1" applyFont="1" applyBorder="1" applyAlignment="1">
      <alignment horizontal="center" vertical="center"/>
    </xf>
    <xf numFmtId="38" fontId="22" fillId="0" borderId="55" xfId="1" applyFont="1" applyBorder="1" applyAlignment="1">
      <alignment horizontal="center" vertical="center"/>
    </xf>
    <xf numFmtId="38" fontId="22" fillId="0" borderId="56" xfId="1" applyFont="1" applyBorder="1" applyAlignment="1">
      <alignment horizontal="center" vertical="center"/>
    </xf>
    <xf numFmtId="38" fontId="8" fillId="4" borderId="73" xfId="1" applyFont="1" applyFill="1" applyBorder="1" applyAlignment="1">
      <alignment horizontal="left" vertical="top" wrapText="1"/>
    </xf>
    <xf numFmtId="38" fontId="8" fillId="4" borderId="74" xfId="1" applyFont="1" applyFill="1" applyBorder="1" applyAlignment="1">
      <alignment horizontal="center" vertical="center" wrapText="1"/>
    </xf>
    <xf numFmtId="38" fontId="8" fillId="4" borderId="1" xfId="1" applyFont="1" applyFill="1" applyBorder="1" applyAlignment="1">
      <alignment horizontal="center" vertical="center" wrapText="1"/>
    </xf>
    <xf numFmtId="38" fontId="8" fillId="0" borderId="98" xfId="1" applyFont="1" applyBorder="1" applyAlignment="1">
      <alignment horizontal="center" vertical="center" wrapText="1"/>
    </xf>
    <xf numFmtId="38" fontId="8" fillId="0" borderId="99" xfId="1" applyFont="1" applyBorder="1" applyAlignment="1">
      <alignment horizontal="center" vertical="center" wrapText="1"/>
    </xf>
    <xf numFmtId="38" fontId="19" fillId="0" borderId="0" xfId="1" applyFont="1" applyFill="1" applyAlignment="1">
      <alignment horizontal="center" vertical="center"/>
    </xf>
    <xf numFmtId="38" fontId="8" fillId="4" borderId="74" xfId="1" applyFont="1" applyFill="1" applyBorder="1" applyAlignment="1">
      <alignment horizontal="center" vertical="top" wrapText="1"/>
    </xf>
    <xf numFmtId="38" fontId="8" fillId="0" borderId="34" xfId="1" applyFont="1" applyBorder="1" applyAlignment="1">
      <alignment horizontal="center" vertical="center" wrapText="1"/>
    </xf>
    <xf numFmtId="38" fontId="8" fillId="0" borderId="34" xfId="1" applyFont="1" applyBorder="1" applyAlignment="1">
      <alignment vertical="center" wrapText="1"/>
    </xf>
    <xf numFmtId="38" fontId="8" fillId="0" borderId="35" xfId="1" applyFont="1" applyBorder="1" applyAlignment="1">
      <alignment vertical="center" wrapText="1"/>
    </xf>
    <xf numFmtId="38" fontId="8" fillId="0" borderId="37" xfId="1" applyFont="1" applyBorder="1" applyAlignment="1">
      <alignment vertical="center" wrapText="1"/>
    </xf>
    <xf numFmtId="38" fontId="8" fillId="0" borderId="35" xfId="1" applyFont="1" applyBorder="1" applyAlignment="1">
      <alignment horizontal="left" vertical="top"/>
    </xf>
    <xf numFmtId="38" fontId="8" fillId="0" borderId="37" xfId="1" applyFont="1" applyBorder="1" applyAlignment="1">
      <alignment horizontal="left" vertical="top"/>
    </xf>
    <xf numFmtId="38" fontId="8" fillId="4" borderId="78" xfId="1" applyFont="1" applyFill="1" applyBorder="1" applyAlignment="1">
      <alignment horizontal="center" vertical="top" wrapText="1"/>
    </xf>
    <xf numFmtId="38" fontId="8" fillId="4" borderId="12" xfId="1" applyFont="1" applyFill="1" applyBorder="1" applyAlignment="1">
      <alignment horizontal="center" vertical="top" wrapText="1"/>
    </xf>
    <xf numFmtId="38" fontId="8" fillId="4" borderId="11" xfId="1" applyFont="1" applyFill="1" applyBorder="1" applyAlignment="1">
      <alignment horizontal="center" vertical="top" wrapText="1"/>
    </xf>
    <xf numFmtId="38" fontId="8" fillId="4" borderId="78" xfId="1" applyFont="1" applyFill="1" applyBorder="1" applyAlignment="1">
      <alignment horizontal="center" vertical="center" wrapText="1"/>
    </xf>
    <xf numFmtId="38" fontId="8" fillId="4" borderId="12" xfId="1" applyFont="1" applyFill="1" applyBorder="1" applyAlignment="1">
      <alignment horizontal="center" vertical="center" wrapText="1"/>
    </xf>
    <xf numFmtId="38" fontId="8" fillId="4" borderId="11" xfId="1" applyFont="1" applyFill="1" applyBorder="1" applyAlignment="1">
      <alignment horizontal="center" vertical="center" wrapText="1"/>
    </xf>
    <xf numFmtId="38" fontId="8" fillId="0" borderId="75" xfId="1" applyFont="1" applyBorder="1" applyAlignment="1">
      <alignment horizontal="center" vertical="center" wrapText="1"/>
    </xf>
    <xf numFmtId="38" fontId="8" fillId="0" borderId="75" xfId="1" applyFont="1" applyBorder="1" applyAlignment="1">
      <alignment horizontal="center" vertical="center"/>
    </xf>
    <xf numFmtId="38" fontId="8" fillId="0" borderId="76" xfId="1" applyFont="1" applyBorder="1" applyAlignment="1">
      <alignment horizontal="center" vertical="center"/>
    </xf>
    <xf numFmtId="38" fontId="8" fillId="0" borderId="28" xfId="1" applyFont="1" applyBorder="1" applyAlignment="1">
      <alignment horizontal="center" vertical="center" wrapText="1"/>
    </xf>
    <xf numFmtId="38" fontId="8" fillId="4" borderId="80" xfId="1" applyFont="1" applyFill="1" applyBorder="1" applyAlignment="1">
      <alignment horizontal="left" vertical="top" wrapText="1"/>
    </xf>
    <xf numFmtId="38" fontId="8" fillId="4" borderId="81" xfId="1" applyFont="1" applyFill="1" applyBorder="1" applyAlignment="1">
      <alignment horizontal="left" vertical="top" wrapText="1"/>
    </xf>
    <xf numFmtId="38" fontId="8" fillId="4" borderId="6" xfId="1" applyFont="1" applyFill="1" applyBorder="1" applyAlignment="1">
      <alignment horizontal="left" vertical="top" wrapText="1"/>
    </xf>
    <xf numFmtId="38" fontId="8" fillId="0" borderId="83" xfId="1" applyFont="1" applyBorder="1" applyAlignment="1">
      <alignment horizontal="center" vertical="center" wrapText="1"/>
    </xf>
    <xf numFmtId="38" fontId="8" fillId="0" borderId="84" xfId="1" applyFont="1" applyBorder="1" applyAlignment="1">
      <alignment horizontal="center" vertical="center" wrapText="1"/>
    </xf>
    <xf numFmtId="38" fontId="8" fillId="0" borderId="3" xfId="1" applyFont="1" applyBorder="1" applyAlignment="1">
      <alignment horizontal="center" vertical="center" wrapText="1"/>
    </xf>
    <xf numFmtId="38" fontId="8" fillId="0" borderId="81" xfId="1" applyFont="1" applyBorder="1" applyAlignment="1">
      <alignment horizontal="center" vertical="center" wrapText="1"/>
    </xf>
    <xf numFmtId="38" fontId="8" fillId="0" borderId="4" xfId="1" applyFont="1" applyBorder="1" applyAlignment="1">
      <alignment horizontal="center" vertical="center" wrapText="1"/>
    </xf>
    <xf numFmtId="38" fontId="8" fillId="0" borderId="6" xfId="1" applyFont="1" applyBorder="1" applyAlignment="1">
      <alignment horizontal="center" vertical="center" wrapText="1"/>
    </xf>
    <xf numFmtId="38" fontId="8" fillId="0" borderId="85" xfId="1" applyFont="1" applyBorder="1" applyAlignment="1">
      <alignment horizontal="center" vertical="center" wrapText="1"/>
    </xf>
    <xf numFmtId="0" fontId="8" fillId="0" borderId="35" xfId="0" applyFont="1" applyBorder="1" applyAlignment="1">
      <alignment horizontal="justify" vertical="center"/>
    </xf>
    <xf numFmtId="0" fontId="8" fillId="0" borderId="37" xfId="0" applyFont="1" applyBorder="1" applyAlignment="1">
      <alignment horizontal="justify" vertical="center"/>
    </xf>
    <xf numFmtId="0" fontId="8" fillId="0" borderId="35" xfId="0" applyFont="1" applyBorder="1" applyAlignment="1">
      <alignment horizontal="justify" vertical="center" wrapText="1"/>
    </xf>
    <xf numFmtId="38" fontId="8" fillId="0" borderId="48" xfId="1" applyFont="1" applyBorder="1" applyAlignment="1">
      <alignment horizontal="center" vertical="center"/>
    </xf>
    <xf numFmtId="38" fontId="8" fillId="0" borderId="86" xfId="1" applyFont="1" applyBorder="1" applyAlignment="1">
      <alignment horizontal="center" vertical="center"/>
    </xf>
    <xf numFmtId="38" fontId="8" fillId="0" borderId="47" xfId="1" applyFont="1" applyBorder="1" applyAlignment="1">
      <alignment horizontal="center" vertical="center"/>
    </xf>
    <xf numFmtId="38" fontId="8" fillId="0" borderId="31" xfId="1" applyFont="1" applyBorder="1" applyAlignment="1">
      <alignment horizontal="center" vertical="center" wrapText="1"/>
    </xf>
    <xf numFmtId="38" fontId="8" fillId="0" borderId="106" xfId="1" applyFont="1" applyBorder="1" applyAlignment="1">
      <alignment horizontal="center" vertical="center" wrapText="1"/>
    </xf>
    <xf numFmtId="38" fontId="8" fillId="0" borderId="55" xfId="1" applyFont="1" applyBorder="1" applyAlignment="1">
      <alignment horizontal="center" vertical="center"/>
    </xf>
    <xf numFmtId="38" fontId="8" fillId="0" borderId="56" xfId="1" applyFont="1" applyBorder="1" applyAlignment="1">
      <alignment horizontal="center" vertical="center"/>
    </xf>
    <xf numFmtId="38" fontId="8" fillId="3" borderId="2" xfId="1" applyFont="1" applyFill="1" applyBorder="1" applyAlignment="1">
      <alignment horizontal="center" vertical="center" wrapText="1"/>
    </xf>
    <xf numFmtId="38" fontId="8" fillId="3" borderId="0" xfId="1" applyFont="1" applyFill="1" applyBorder="1" applyAlignment="1">
      <alignment horizontal="center" vertical="center" wrapText="1"/>
    </xf>
    <xf numFmtId="38" fontId="8" fillId="3" borderId="5" xfId="1" applyFont="1" applyFill="1" applyBorder="1" applyAlignment="1">
      <alignment horizontal="center" vertical="center" wrapText="1"/>
    </xf>
    <xf numFmtId="38" fontId="8" fillId="0" borderId="75" xfId="1" applyFont="1" applyBorder="1" applyAlignment="1">
      <alignment horizontal="center" vertical="center" textRotation="255" wrapText="1"/>
    </xf>
    <xf numFmtId="38" fontId="8" fillId="0" borderId="21" xfId="1" applyFont="1" applyBorder="1" applyAlignment="1">
      <alignment horizontal="center" vertical="center"/>
    </xf>
    <xf numFmtId="38" fontId="8" fillId="0" borderId="36" xfId="1" applyFont="1" applyBorder="1" applyAlignment="1">
      <alignment horizontal="center" vertical="center"/>
    </xf>
    <xf numFmtId="38" fontId="8" fillId="0" borderId="28" xfId="1" applyFont="1" applyBorder="1" applyAlignment="1">
      <alignment horizontal="center" vertical="center"/>
    </xf>
    <xf numFmtId="38" fontId="8" fillId="0" borderId="12" xfId="1" applyFont="1" applyBorder="1" applyAlignment="1">
      <alignment horizontal="center" vertical="center"/>
    </xf>
    <xf numFmtId="38" fontId="8" fillId="0" borderId="26" xfId="1" applyFont="1" applyBorder="1" applyAlignment="1">
      <alignment horizontal="center" vertical="center"/>
    </xf>
    <xf numFmtId="38" fontId="8" fillId="0" borderId="9" xfId="1" applyFont="1" applyBorder="1" applyAlignment="1">
      <alignment horizontal="center" vertical="center"/>
    </xf>
    <xf numFmtId="38" fontId="8" fillId="0" borderId="2" xfId="1" applyFont="1" applyBorder="1" applyAlignment="1">
      <alignment horizontal="center" vertical="center"/>
    </xf>
    <xf numFmtId="38" fontId="8" fillId="0" borderId="25" xfId="1" applyFont="1" applyBorder="1" applyAlignment="1">
      <alignment horizontal="center" vertical="center" wrapText="1"/>
    </xf>
    <xf numFmtId="38" fontId="8" fillId="0" borderId="21" xfId="1" applyFont="1" applyBorder="1">
      <alignment vertical="center"/>
    </xf>
    <xf numFmtId="38" fontId="8" fillId="0" borderId="27" xfId="1" applyFont="1" applyBorder="1">
      <alignment vertical="center"/>
    </xf>
    <xf numFmtId="38" fontId="8" fillId="0" borderId="28" xfId="1" applyFont="1" applyBorder="1">
      <alignment vertical="center"/>
    </xf>
    <xf numFmtId="38" fontId="8" fillId="0" borderId="29" xfId="1" applyFont="1" applyBorder="1">
      <alignment vertical="center"/>
    </xf>
    <xf numFmtId="38" fontId="8" fillId="0" borderId="26" xfId="1" applyFont="1" applyBorder="1">
      <alignment vertical="center"/>
    </xf>
    <xf numFmtId="38" fontId="8" fillId="0" borderId="0" xfId="1" applyFont="1" applyBorder="1" applyAlignment="1">
      <alignment horizontal="center" vertical="center"/>
    </xf>
    <xf numFmtId="38" fontId="8" fillId="5" borderId="1" xfId="1" applyFont="1" applyFill="1" applyBorder="1" applyAlignment="1">
      <alignment horizontal="left" vertical="top"/>
    </xf>
    <xf numFmtId="38" fontId="8" fillId="5" borderId="3" xfId="1" applyFont="1" applyFill="1" applyBorder="1" applyAlignment="1">
      <alignment horizontal="left" vertical="top"/>
    </xf>
    <xf numFmtId="38" fontId="8" fillId="5" borderId="4" xfId="1" applyFont="1" applyFill="1" applyBorder="1" applyAlignment="1">
      <alignment horizontal="left" vertical="top"/>
    </xf>
    <xf numFmtId="38" fontId="8" fillId="0" borderId="15" xfId="1" applyFont="1" applyBorder="1" applyAlignment="1">
      <alignment horizontal="center" vertical="center" wrapText="1"/>
    </xf>
    <xf numFmtId="38" fontId="8" fillId="0" borderId="15" xfId="1" applyFont="1" applyBorder="1" applyAlignment="1">
      <alignment horizontal="center" vertical="center"/>
    </xf>
    <xf numFmtId="38" fontId="8" fillId="0" borderId="32" xfId="1" applyFont="1" applyBorder="1" applyAlignment="1">
      <alignment horizontal="center" vertical="center" wrapText="1"/>
    </xf>
    <xf numFmtId="38" fontId="8" fillId="0" borderId="32" xfId="1" applyFont="1" applyBorder="1" applyAlignment="1">
      <alignment horizontal="center" vertical="center"/>
    </xf>
    <xf numFmtId="38" fontId="21" fillId="0" borderId="1" xfId="1" applyFont="1" applyBorder="1" applyAlignment="1">
      <alignment horizontal="center" vertical="center" wrapText="1"/>
    </xf>
    <xf numFmtId="38" fontId="21" fillId="0" borderId="2" xfId="1" applyFont="1" applyBorder="1" applyAlignment="1">
      <alignment horizontal="center" vertical="center" wrapText="1"/>
    </xf>
    <xf numFmtId="38" fontId="21" fillId="0" borderId="3" xfId="1" applyFont="1" applyBorder="1" applyAlignment="1">
      <alignment horizontal="center" vertical="center" wrapText="1"/>
    </xf>
    <xf numFmtId="38" fontId="21" fillId="0" borderId="0" xfId="1" applyFont="1" applyBorder="1" applyAlignment="1">
      <alignment horizontal="center" vertical="center" wrapText="1"/>
    </xf>
    <xf numFmtId="38" fontId="21" fillId="0" borderId="4" xfId="1" applyFont="1" applyBorder="1" applyAlignment="1">
      <alignment horizontal="center" vertical="center" wrapText="1"/>
    </xf>
    <xf numFmtId="38" fontId="21" fillId="0" borderId="5" xfId="1" applyFont="1" applyBorder="1" applyAlignment="1">
      <alignment horizontal="center" vertical="center" wrapText="1"/>
    </xf>
    <xf numFmtId="38" fontId="8" fillId="0" borderId="24" xfId="1" applyFont="1" applyBorder="1" applyAlignment="1">
      <alignment horizontal="center" vertical="center"/>
    </xf>
    <xf numFmtId="38" fontId="8" fillId="0" borderId="13" xfId="1" applyFont="1" applyBorder="1" applyAlignment="1">
      <alignment horizontal="center" vertical="center"/>
    </xf>
    <xf numFmtId="38" fontId="8" fillId="0" borderId="14" xfId="1" applyFont="1" applyBorder="1" applyAlignment="1">
      <alignment horizontal="center" vertical="center"/>
    </xf>
    <xf numFmtId="38" fontId="8" fillId="0" borderId="8" xfId="1" applyFont="1" applyBorder="1" applyAlignment="1">
      <alignment horizontal="center" vertical="center"/>
    </xf>
    <xf numFmtId="38" fontId="8" fillId="0" borderId="18" xfId="1" applyFont="1" applyBorder="1" applyAlignment="1">
      <alignment horizontal="center" vertical="center"/>
    </xf>
    <xf numFmtId="38" fontId="8" fillId="0" borderId="1" xfId="1" applyFont="1" applyBorder="1" applyAlignment="1">
      <alignment horizontal="center" vertical="center"/>
    </xf>
    <xf numFmtId="38" fontId="8" fillId="0" borderId="21" xfId="1" applyFont="1" applyBorder="1" applyAlignment="1">
      <alignment horizontal="center" vertical="center" wrapText="1"/>
    </xf>
    <xf numFmtId="38" fontId="8" fillId="0" borderId="19" xfId="1" applyFont="1" applyBorder="1" applyAlignment="1">
      <alignment horizontal="center" vertical="center"/>
    </xf>
    <xf numFmtId="38" fontId="8" fillId="0" borderId="27" xfId="1" applyFont="1" applyBorder="1" applyAlignment="1">
      <alignment horizontal="center" vertical="center" wrapText="1"/>
    </xf>
    <xf numFmtId="38" fontId="8" fillId="0" borderId="77" xfId="1" applyFont="1" applyBorder="1" applyAlignment="1">
      <alignment horizontal="center" vertical="center"/>
    </xf>
    <xf numFmtId="38" fontId="8" fillId="0" borderId="27" xfId="1" applyFont="1" applyBorder="1" applyAlignment="1">
      <alignment horizontal="center" vertical="center"/>
    </xf>
    <xf numFmtId="38" fontId="8" fillId="0" borderId="29" xfId="1" applyFont="1" applyBorder="1" applyAlignment="1">
      <alignment horizontal="center" vertical="center"/>
    </xf>
    <xf numFmtId="38" fontId="8" fillId="0" borderId="10" xfId="1" applyFont="1" applyBorder="1" applyAlignment="1">
      <alignment horizontal="center" vertical="center"/>
    </xf>
    <xf numFmtId="38" fontId="8" fillId="0" borderId="24" xfId="1" applyFont="1" applyBorder="1" applyAlignment="1">
      <alignment horizontal="center" vertical="center" wrapText="1"/>
    </xf>
    <xf numFmtId="38" fontId="8" fillId="0" borderId="79" xfId="1" applyFont="1" applyBorder="1" applyAlignment="1">
      <alignment horizontal="center" vertical="center"/>
    </xf>
    <xf numFmtId="38" fontId="8" fillId="0" borderId="82" xfId="1" applyFont="1" applyBorder="1" applyAlignment="1">
      <alignment horizontal="center" vertical="center"/>
    </xf>
    <xf numFmtId="38" fontId="22" fillId="0" borderId="39" xfId="1" applyFont="1" applyBorder="1" applyAlignment="1">
      <alignment horizontal="center" vertical="center"/>
    </xf>
    <xf numFmtId="38" fontId="22" fillId="0" borderId="90" xfId="1" applyFont="1" applyBorder="1" applyAlignment="1">
      <alignment horizontal="center" vertical="center"/>
    </xf>
    <xf numFmtId="38" fontId="22" fillId="0" borderId="47" xfId="1" applyFont="1" applyFill="1" applyBorder="1" applyAlignment="1">
      <alignment horizontal="center" vertical="center"/>
    </xf>
    <xf numFmtId="38" fontId="8" fillId="0" borderId="48" xfId="1" applyFont="1" applyFill="1" applyBorder="1" applyAlignment="1">
      <alignment horizontal="center" vertical="center"/>
    </xf>
    <xf numFmtId="38" fontId="8" fillId="0" borderId="86" xfId="1" applyFont="1" applyFill="1" applyBorder="1" applyAlignment="1">
      <alignment horizontal="center" vertical="center"/>
    </xf>
    <xf numFmtId="38" fontId="8" fillId="0" borderId="47" xfId="1" applyFont="1" applyFill="1" applyBorder="1" applyAlignment="1">
      <alignment horizontal="center" vertical="center"/>
    </xf>
    <xf numFmtId="0" fontId="8" fillId="4" borderId="27" xfId="0" applyFont="1" applyFill="1" applyBorder="1" applyAlignment="1">
      <alignment horizontal="center" vertical="top" wrapText="1"/>
    </xf>
    <xf numFmtId="0" fontId="8" fillId="4" borderId="30" xfId="0" applyFont="1" applyFill="1" applyBorder="1" applyAlignment="1">
      <alignment horizontal="center" vertical="top" wrapText="1"/>
    </xf>
    <xf numFmtId="38" fontId="8" fillId="0" borderId="40" xfId="1" applyFont="1" applyBorder="1" applyAlignment="1">
      <alignment horizontal="center" vertical="center"/>
    </xf>
    <xf numFmtId="38" fontId="23" fillId="0" borderId="47" xfId="1" applyFont="1" applyFill="1" applyBorder="1" applyAlignment="1">
      <alignment horizontal="center" vertical="center"/>
    </xf>
    <xf numFmtId="38" fontId="23" fillId="0" borderId="48" xfId="1" applyFont="1" applyFill="1" applyBorder="1" applyAlignment="1">
      <alignment horizontal="center" vertical="center"/>
    </xf>
    <xf numFmtId="38" fontId="23" fillId="0" borderId="86" xfId="1" applyFont="1" applyFill="1" applyBorder="1" applyAlignment="1">
      <alignment horizontal="center" vertical="center"/>
    </xf>
    <xf numFmtId="38" fontId="8" fillId="0" borderId="3" xfId="1" applyFont="1" applyFill="1" applyBorder="1" applyAlignment="1">
      <alignment horizontal="center" vertical="center" wrapText="1"/>
    </xf>
    <xf numFmtId="38" fontId="8" fillId="0" borderId="75" xfId="1" applyFont="1" applyFill="1" applyBorder="1" applyAlignment="1">
      <alignment horizontal="center" vertical="center" wrapText="1"/>
    </xf>
    <xf numFmtId="38" fontId="8" fillId="0" borderId="4" xfId="1" applyFont="1" applyFill="1" applyBorder="1" applyAlignment="1">
      <alignment horizontal="center" vertical="center" wrapText="1"/>
    </xf>
    <xf numFmtId="38" fontId="8" fillId="0" borderId="76" xfId="1" applyFont="1" applyFill="1" applyBorder="1" applyAlignment="1">
      <alignment horizontal="center" vertical="center" wrapText="1"/>
    </xf>
    <xf numFmtId="38" fontId="8" fillId="4" borderId="75" xfId="1" applyFont="1" applyFill="1" applyBorder="1" applyAlignment="1">
      <alignment horizontal="left" vertical="top" wrapText="1"/>
    </xf>
    <xf numFmtId="38" fontId="8" fillId="4" borderId="76" xfId="1" applyFont="1" applyFill="1" applyBorder="1" applyAlignment="1">
      <alignment horizontal="left" vertical="top" wrapText="1"/>
    </xf>
    <xf numFmtId="38" fontId="8" fillId="0" borderId="34" xfId="1" applyFont="1" applyFill="1" applyBorder="1" applyAlignment="1">
      <alignment horizontal="center" vertical="center"/>
    </xf>
    <xf numFmtId="38" fontId="8" fillId="0" borderId="35" xfId="1" applyFont="1" applyFill="1" applyBorder="1" applyAlignment="1">
      <alignment horizontal="center" vertical="center"/>
    </xf>
    <xf numFmtId="38" fontId="22" fillId="0" borderId="48" xfId="1" applyFont="1" applyFill="1" applyBorder="1" applyAlignment="1">
      <alignment horizontal="center" vertical="center"/>
    </xf>
    <xf numFmtId="38" fontId="22" fillId="0" borderId="86" xfId="1" applyFont="1" applyFill="1" applyBorder="1" applyAlignment="1">
      <alignment horizontal="center" vertical="center"/>
    </xf>
    <xf numFmtId="38" fontId="8" fillId="0" borderId="34" xfId="1" applyFont="1" applyBorder="1" applyAlignment="1">
      <alignment horizontal="left" vertical="top"/>
    </xf>
    <xf numFmtId="38" fontId="8" fillId="0" borderId="34" xfId="1" applyFont="1" applyBorder="1" applyAlignment="1">
      <alignment horizontal="left" vertical="top" wrapText="1"/>
    </xf>
    <xf numFmtId="38" fontId="8" fillId="0" borderId="35" xfId="1" applyFont="1" applyBorder="1" applyAlignment="1">
      <alignment horizontal="left" vertical="top" wrapText="1"/>
    </xf>
    <xf numFmtId="38" fontId="8" fillId="0" borderId="37" xfId="1" applyFont="1" applyBorder="1" applyAlignment="1">
      <alignment horizontal="left" vertical="top" wrapText="1"/>
    </xf>
    <xf numFmtId="38" fontId="13" fillId="0" borderId="35" xfId="1" applyFont="1" applyFill="1" applyBorder="1" applyAlignment="1">
      <alignment horizontal="center" vertical="center"/>
    </xf>
    <xf numFmtId="38" fontId="13" fillId="0" borderId="37" xfId="1" applyFont="1" applyFill="1" applyBorder="1" applyAlignment="1">
      <alignment horizontal="center" vertical="center"/>
    </xf>
    <xf numFmtId="38" fontId="8" fillId="0" borderId="35" xfId="1" applyFont="1" applyFill="1" applyBorder="1" applyAlignment="1">
      <alignment horizontal="left" vertical="center" wrapText="1"/>
    </xf>
    <xf numFmtId="38" fontId="8" fillId="0" borderId="37" xfId="1" applyFont="1" applyFill="1" applyBorder="1" applyAlignment="1">
      <alignment horizontal="left" vertical="center" wrapText="1"/>
    </xf>
    <xf numFmtId="38" fontId="8" fillId="0" borderId="37" xfId="1" applyFont="1" applyFill="1" applyBorder="1" applyAlignment="1">
      <alignment horizontal="center" vertical="center"/>
    </xf>
    <xf numFmtId="38" fontId="8" fillId="4" borderId="78" xfId="1" applyFont="1" applyFill="1" applyBorder="1" applyAlignment="1">
      <alignment vertical="top" wrapText="1"/>
    </xf>
    <xf numFmtId="38" fontId="8" fillId="4" borderId="12" xfId="1" applyFont="1" applyFill="1" applyBorder="1" applyAlignment="1">
      <alignment vertical="top" wrapText="1"/>
    </xf>
    <xf numFmtId="38" fontId="8" fillId="4" borderId="11" xfId="1" applyFont="1" applyFill="1" applyBorder="1" applyAlignment="1">
      <alignment vertical="top" wrapText="1"/>
    </xf>
    <xf numFmtId="38" fontId="8" fillId="0" borderId="35" xfId="1" applyFont="1" applyBorder="1" applyAlignment="1">
      <alignment horizontal="left" vertical="center" wrapText="1" shrinkToFit="1"/>
    </xf>
    <xf numFmtId="38" fontId="8" fillId="0" borderId="37" xfId="1" applyFont="1" applyBorder="1" applyAlignment="1">
      <alignment horizontal="left" vertical="center" wrapText="1" shrinkToFit="1"/>
    </xf>
    <xf numFmtId="38" fontId="17" fillId="0" borderId="35" xfId="1" applyFont="1" applyBorder="1" applyAlignment="1">
      <alignment horizontal="left" vertical="center" wrapText="1"/>
    </xf>
    <xf numFmtId="38" fontId="17" fillId="0" borderId="37" xfId="1" applyFont="1" applyBorder="1" applyAlignment="1">
      <alignment horizontal="left" vertical="center" wrapText="1"/>
    </xf>
    <xf numFmtId="38" fontId="15" fillId="0" borderId="35" xfId="1" applyFont="1" applyBorder="1" applyAlignment="1">
      <alignment horizontal="left" vertical="center" wrapText="1"/>
    </xf>
    <xf numFmtId="38" fontId="15" fillId="0" borderId="37" xfId="1" applyFont="1" applyBorder="1" applyAlignment="1">
      <alignment horizontal="left" vertical="center" wrapText="1"/>
    </xf>
    <xf numFmtId="38" fontId="8" fillId="0" borderId="35" xfId="1" applyFont="1" applyBorder="1" applyAlignment="1">
      <alignment vertical="top" wrapText="1"/>
    </xf>
    <xf numFmtId="38" fontId="8" fillId="0" borderId="37" xfId="1" applyFont="1" applyBorder="1" applyAlignment="1">
      <alignment vertical="top" wrapText="1"/>
    </xf>
    <xf numFmtId="38" fontId="8" fillId="0" borderId="35" xfId="1" applyFont="1" applyBorder="1" applyAlignment="1">
      <alignment vertical="top"/>
    </xf>
    <xf numFmtId="38" fontId="8" fillId="0" borderId="37" xfId="1" applyFont="1" applyBorder="1" applyAlignment="1">
      <alignment vertical="top"/>
    </xf>
    <xf numFmtId="38" fontId="8" fillId="4" borderId="74" xfId="1" applyFont="1" applyFill="1" applyBorder="1" applyAlignment="1">
      <alignment horizontal="left" vertical="top" wrapText="1"/>
    </xf>
    <xf numFmtId="38" fontId="8" fillId="4" borderId="78" xfId="1" applyFont="1" applyFill="1" applyBorder="1" applyAlignment="1">
      <alignment horizontal="left" vertical="top" wrapText="1"/>
    </xf>
    <xf numFmtId="38" fontId="8" fillId="4" borderId="12" xfId="1" applyFont="1" applyFill="1" applyBorder="1" applyAlignment="1">
      <alignment horizontal="left" vertical="top" wrapText="1"/>
    </xf>
    <xf numFmtId="38" fontId="8" fillId="4" borderId="11" xfId="1" applyFont="1" applyFill="1" applyBorder="1" applyAlignment="1">
      <alignment horizontal="left" vertical="top" wrapText="1"/>
    </xf>
    <xf numFmtId="38" fontId="21" fillId="4" borderId="75" xfId="1" applyFont="1" applyFill="1" applyBorder="1" applyAlignment="1">
      <alignment horizontal="left" vertical="top" wrapText="1"/>
    </xf>
    <xf numFmtId="38" fontId="21" fillId="4" borderId="76" xfId="1" applyFont="1" applyFill="1" applyBorder="1" applyAlignment="1">
      <alignment horizontal="left" vertical="top" wrapText="1"/>
    </xf>
    <xf numFmtId="38" fontId="8" fillId="0" borderId="35" xfId="1" applyFont="1" applyFill="1" applyBorder="1" applyAlignment="1">
      <alignment horizontal="center" vertical="center" wrapText="1"/>
    </xf>
    <xf numFmtId="38" fontId="8" fillId="0" borderId="37" xfId="1" applyFont="1" applyFill="1" applyBorder="1" applyAlignment="1">
      <alignment horizontal="center" vertical="center" wrapText="1"/>
    </xf>
    <xf numFmtId="38" fontId="13" fillId="0" borderId="35" xfId="1" applyFont="1" applyFill="1" applyBorder="1" applyAlignment="1">
      <alignment horizontal="left" vertical="center" wrapText="1"/>
    </xf>
    <xf numFmtId="38" fontId="13" fillId="0" borderId="37" xfId="1" applyFont="1" applyFill="1" applyBorder="1" applyAlignment="1">
      <alignment horizontal="left" vertical="center" wrapText="1"/>
    </xf>
    <xf numFmtId="38" fontId="8" fillId="0" borderId="35" xfId="1" applyFont="1" applyFill="1" applyBorder="1" applyAlignment="1">
      <alignment vertical="center" wrapText="1"/>
    </xf>
    <xf numFmtId="38" fontId="8" fillId="0" borderId="37" xfId="1" applyFont="1" applyFill="1" applyBorder="1" applyAlignment="1">
      <alignment vertical="center" wrapText="1"/>
    </xf>
    <xf numFmtId="38" fontId="8" fillId="0" borderId="1" xfId="1" applyFont="1" applyFill="1" applyBorder="1" applyAlignment="1">
      <alignment horizontal="center" vertical="center" wrapText="1"/>
    </xf>
    <xf numFmtId="38" fontId="8" fillId="0" borderId="74" xfId="1" applyFont="1" applyFill="1" applyBorder="1" applyAlignment="1">
      <alignment horizontal="center" vertical="center" wrapText="1"/>
    </xf>
    <xf numFmtId="38" fontId="8" fillId="0" borderId="34" xfId="1" applyFont="1" applyFill="1" applyBorder="1" applyAlignment="1">
      <alignment horizontal="left" vertical="center" wrapText="1"/>
    </xf>
    <xf numFmtId="38" fontId="8" fillId="0" borderId="73" xfId="1" applyFont="1" applyFill="1" applyBorder="1" applyAlignment="1">
      <alignment horizontal="left" vertical="top" wrapText="1"/>
    </xf>
    <xf numFmtId="38" fontId="8" fillId="0" borderId="27" xfId="1" applyFont="1" applyFill="1" applyBorder="1" applyAlignment="1">
      <alignment horizontal="left" vertical="top" wrapText="1"/>
    </xf>
    <xf numFmtId="38" fontId="8" fillId="0" borderId="30" xfId="1" applyFont="1" applyFill="1" applyBorder="1" applyAlignment="1">
      <alignment horizontal="left" vertical="top" wrapText="1"/>
    </xf>
    <xf numFmtId="38" fontId="8" fillId="0" borderId="78" xfId="1" applyFont="1" applyFill="1" applyBorder="1" applyAlignment="1">
      <alignment horizontal="center" vertical="top" wrapText="1"/>
    </xf>
    <xf numFmtId="38" fontId="8" fillId="0" borderId="12" xfId="1" applyFont="1" applyFill="1" applyBorder="1" applyAlignment="1">
      <alignment horizontal="center" vertical="top" wrapText="1"/>
    </xf>
    <xf numFmtId="38" fontId="8" fillId="0" borderId="11" xfId="1" applyFont="1" applyFill="1" applyBorder="1" applyAlignment="1">
      <alignment horizontal="center" vertical="top" wrapText="1"/>
    </xf>
    <xf numFmtId="38" fontId="8" fillId="0" borderId="35" xfId="1" applyFont="1" applyBorder="1" applyAlignment="1">
      <alignment horizontal="left" vertical="center"/>
    </xf>
    <xf numFmtId="38" fontId="8" fillId="0" borderId="37" xfId="1" applyFont="1" applyBorder="1" applyAlignment="1">
      <alignment horizontal="left" vertical="center"/>
    </xf>
    <xf numFmtId="38" fontId="8" fillId="0" borderId="75" xfId="1" applyFont="1" applyFill="1" applyBorder="1" applyAlignment="1">
      <alignment horizontal="center" vertical="top" wrapText="1"/>
    </xf>
    <xf numFmtId="38" fontId="8" fillId="0" borderId="76" xfId="1" applyFont="1" applyFill="1" applyBorder="1" applyAlignment="1">
      <alignment horizontal="center" vertical="top" wrapText="1"/>
    </xf>
    <xf numFmtId="38" fontId="8" fillId="0" borderId="34" xfId="1" applyFont="1" applyBorder="1" applyAlignment="1">
      <alignment horizontal="center" vertical="center" wrapText="1" shrinkToFit="1"/>
    </xf>
    <xf numFmtId="38" fontId="8" fillId="0" borderId="35" xfId="1" applyFont="1" applyBorder="1" applyAlignment="1">
      <alignment horizontal="center" vertical="center" wrapText="1" shrinkToFit="1"/>
    </xf>
    <xf numFmtId="38" fontId="8" fillId="0" borderId="37" xfId="1" applyFont="1" applyBorder="1" applyAlignment="1">
      <alignment horizontal="center" vertical="center" wrapText="1" shrinkToFit="1"/>
    </xf>
    <xf numFmtId="38" fontId="8" fillId="0" borderId="35" xfId="1" applyFont="1" applyBorder="1" applyAlignment="1">
      <alignment horizontal="center" vertical="center" shrinkToFit="1"/>
    </xf>
    <xf numFmtId="38" fontId="8" fillId="0" borderId="37" xfId="1" applyFont="1" applyBorder="1" applyAlignment="1">
      <alignment horizontal="center" vertical="center" shrinkToFit="1"/>
    </xf>
    <xf numFmtId="38" fontId="20" fillId="4" borderId="78" xfId="1" applyFont="1" applyFill="1" applyBorder="1" applyAlignment="1">
      <alignment horizontal="center" vertical="center" wrapText="1"/>
    </xf>
    <xf numFmtId="38" fontId="20" fillId="4" borderId="12" xfId="1" applyFont="1" applyFill="1" applyBorder="1" applyAlignment="1">
      <alignment horizontal="center" vertical="center" wrapText="1"/>
    </xf>
    <xf numFmtId="38" fontId="20" fillId="4" borderId="11" xfId="1" applyFont="1" applyFill="1" applyBorder="1" applyAlignment="1">
      <alignment horizontal="center" vertical="center" wrapText="1"/>
    </xf>
    <xf numFmtId="38" fontId="8" fillId="0" borderId="34" xfId="1" applyFont="1" applyFill="1" applyBorder="1" applyAlignment="1">
      <alignment vertical="center" wrapText="1"/>
    </xf>
    <xf numFmtId="38" fontId="8" fillId="0" borderId="34" xfId="1" applyFont="1" applyFill="1" applyBorder="1" applyAlignment="1">
      <alignment horizontal="center" vertical="center" wrapText="1"/>
    </xf>
    <xf numFmtId="38" fontId="8" fillId="4" borderId="75" xfId="1" applyFont="1" applyFill="1" applyBorder="1" applyAlignment="1">
      <alignment horizontal="center" vertical="center"/>
    </xf>
    <xf numFmtId="38" fontId="8" fillId="4" borderId="76" xfId="1" applyFont="1" applyFill="1" applyBorder="1" applyAlignment="1">
      <alignment horizontal="center" vertical="center"/>
    </xf>
    <xf numFmtId="38" fontId="15" fillId="0" borderId="34" xfId="1" applyFont="1" applyFill="1" applyBorder="1" applyAlignment="1">
      <alignment horizontal="center" vertical="center"/>
    </xf>
    <xf numFmtId="38" fontId="15" fillId="0" borderId="35" xfId="1" applyFont="1" applyFill="1" applyBorder="1" applyAlignment="1">
      <alignment horizontal="center" vertical="center"/>
    </xf>
    <xf numFmtId="38" fontId="15" fillId="0" borderId="37" xfId="1" applyFont="1" applyFill="1" applyBorder="1" applyAlignment="1">
      <alignment horizontal="center" vertical="center"/>
    </xf>
    <xf numFmtId="0" fontId="8" fillId="0" borderId="1" xfId="0" applyFont="1" applyBorder="1" applyAlignment="1">
      <alignment horizontal="center" vertical="center"/>
    </xf>
    <xf numFmtId="38" fontId="8" fillId="4" borderId="47" xfId="1" applyFont="1" applyFill="1" applyBorder="1" applyAlignment="1">
      <alignment horizontal="center" vertical="center" wrapText="1"/>
    </xf>
    <xf numFmtId="38" fontId="8" fillId="4" borderId="86" xfId="1" applyFont="1" applyFill="1" applyBorder="1" applyAlignment="1">
      <alignment horizontal="center" vertical="center" wrapText="1"/>
    </xf>
    <xf numFmtId="38" fontId="8" fillId="0" borderId="49" xfId="1" applyFont="1" applyBorder="1" applyAlignment="1">
      <alignment horizontal="center" vertical="center"/>
    </xf>
    <xf numFmtId="38" fontId="8" fillId="4" borderId="50" xfId="1" applyFont="1" applyFill="1" applyBorder="1" applyAlignment="1">
      <alignment horizontal="left" vertical="top" wrapText="1"/>
    </xf>
    <xf numFmtId="38" fontId="8" fillId="4" borderId="86" xfId="1" applyFont="1" applyFill="1" applyBorder="1" applyAlignment="1">
      <alignment horizontal="center" vertical="top" wrapText="1"/>
    </xf>
    <xf numFmtId="38" fontId="22" fillId="0" borderId="91" xfId="1" applyFont="1" applyBorder="1" applyAlignment="1">
      <alignment horizontal="center" vertical="center"/>
    </xf>
    <xf numFmtId="38" fontId="8" fillId="4" borderId="52" xfId="1"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3" fillId="0" borderId="42"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0" xfId="0" applyFont="1" applyBorder="1" applyAlignment="1">
      <alignment horizontal="center" vertical="center"/>
    </xf>
    <xf numFmtId="0" fontId="3" fillId="0" borderId="70" xfId="0" applyFont="1" applyBorder="1" applyAlignment="1">
      <alignment horizontal="center" vertical="center"/>
    </xf>
    <xf numFmtId="0" fontId="3" fillId="0" borderId="7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7" xfId="0" applyFont="1" applyBorder="1" applyAlignment="1">
      <alignment horizontal="center" vertical="center"/>
    </xf>
    <xf numFmtId="0" fontId="3" fillId="0" borderId="30"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171452</xdr:colOff>
      <xdr:row>0</xdr:row>
      <xdr:rowOff>158750</xdr:rowOff>
    </xdr:from>
    <xdr:to>
      <xdr:col>4</xdr:col>
      <xdr:colOff>285751</xdr:colOff>
      <xdr:row>1</xdr:row>
      <xdr:rowOff>79376</xdr:rowOff>
    </xdr:to>
    <xdr:sp macro="" textlink="">
      <xdr:nvSpPr>
        <xdr:cNvPr id="2" name="正方形/長方形 1"/>
        <xdr:cNvSpPr/>
      </xdr:nvSpPr>
      <xdr:spPr>
        <a:xfrm>
          <a:off x="171452" y="158750"/>
          <a:ext cx="1368424" cy="238126"/>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aseline="0">
              <a:solidFill>
                <a:sysClr val="windowText" lastClr="000000"/>
              </a:solidFill>
            </a:rPr>
            <a:t>地方公共団体等</a:t>
          </a:r>
          <a:endParaRPr kumimoji="1" lang="en-US" altLang="ja-JP" sz="1100" baseline="0">
            <a:solidFill>
              <a:sysClr val="windowText" lastClr="000000"/>
            </a:solidFill>
          </a:endParaRPr>
        </a:p>
      </xdr:txBody>
    </xdr:sp>
    <xdr:clientData/>
  </xdr:twoCellAnchor>
  <xdr:twoCellAnchor>
    <xdr:from>
      <xdr:col>42</xdr:col>
      <xdr:colOff>2268512</xdr:colOff>
      <xdr:row>0</xdr:row>
      <xdr:rowOff>47625</xdr:rowOff>
    </xdr:from>
    <xdr:to>
      <xdr:col>42</xdr:col>
      <xdr:colOff>3292448</xdr:colOff>
      <xdr:row>0</xdr:row>
      <xdr:rowOff>304801</xdr:rowOff>
    </xdr:to>
    <xdr:sp macro="" textlink="">
      <xdr:nvSpPr>
        <xdr:cNvPr id="4" name="正方形/長方形 3"/>
        <xdr:cNvSpPr/>
      </xdr:nvSpPr>
      <xdr:spPr>
        <a:xfrm>
          <a:off x="30272012" y="47625"/>
          <a:ext cx="1023936" cy="257176"/>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769"/>
  <sheetViews>
    <sheetView tabSelected="1" view="pageBreakPreview" zoomScale="70" zoomScaleNormal="70" zoomScaleSheetLayoutView="70" workbookViewId="0">
      <pane xSplit="5" ySplit="7" topLeftCell="AE8" activePane="bottomRight" state="frozen"/>
      <selection pane="topRight" activeCell="F1" sqref="F1"/>
      <selection pane="bottomLeft" activeCell="A8" sqref="A8"/>
      <selection pane="bottomRight" activeCell="AJ12" sqref="AJ12:AJ15"/>
    </sheetView>
  </sheetViews>
  <sheetFormatPr defaultRowHeight="13.5"/>
  <cols>
    <col min="1" max="1" width="4.25" style="27" customWidth="1"/>
    <col min="2" max="3" width="4.625" style="27" customWidth="1"/>
    <col min="4" max="4" width="14.125" style="27" customWidth="1"/>
    <col min="5" max="5" width="4.625" style="27" customWidth="1"/>
    <col min="6" max="6" width="6.375" style="27" customWidth="1"/>
    <col min="7" max="7" width="5.5" style="27" customWidth="1"/>
    <col min="8" max="8" width="10.125" style="309" customWidth="1"/>
    <col min="9" max="9" width="5.375" style="27" customWidth="1"/>
    <col min="10" max="10" width="10.125" style="309" customWidth="1"/>
    <col min="11" max="11" width="4.625" style="27" customWidth="1"/>
    <col min="12" max="12" width="10.125" style="309" customWidth="1"/>
    <col min="13" max="13" width="4.625" style="27" customWidth="1"/>
    <col min="14" max="14" width="10" style="309" customWidth="1"/>
    <col min="15" max="15" width="5.625" style="27" customWidth="1"/>
    <col min="16" max="16" width="12.875" style="27" customWidth="1"/>
    <col min="17" max="17" width="5.625" style="27" customWidth="1"/>
    <col min="18" max="18" width="11" style="309" customWidth="1"/>
    <col min="19" max="19" width="5.875" style="27" customWidth="1"/>
    <col min="20" max="20" width="10.125" style="309" customWidth="1"/>
    <col min="21" max="21" width="4.625" style="27" customWidth="1"/>
    <col min="22" max="22" width="10.875" style="309" customWidth="1"/>
    <col min="23" max="23" width="4.625" style="27" customWidth="1"/>
    <col min="24" max="24" width="10.25" style="309" customWidth="1"/>
    <col min="25" max="25" width="4.625" style="27" customWidth="1"/>
    <col min="26" max="26" width="10.125" style="309" customWidth="1"/>
    <col min="27" max="27" width="4.625" style="27" customWidth="1"/>
    <col min="28" max="28" width="12.25" style="309" customWidth="1"/>
    <col min="29" max="29" width="5.625" style="27" customWidth="1"/>
    <col min="30" max="30" width="14.125" style="27" customWidth="1"/>
    <col min="31" max="31" width="6.5" style="310" customWidth="1"/>
    <col min="32" max="32" width="18.125" style="27" customWidth="1"/>
    <col min="33" max="33" width="6.75" style="27" customWidth="1"/>
    <col min="34" max="34" width="15.5" style="311" customWidth="1"/>
    <col min="35" max="35" width="15.5" style="317" customWidth="1"/>
    <col min="36" max="36" width="15.5" style="27" customWidth="1"/>
    <col min="37" max="37" width="4" style="27" customWidth="1"/>
    <col min="38" max="38" width="44.625" style="23" customWidth="1"/>
    <col min="39" max="39" width="28" style="23" customWidth="1"/>
    <col min="40" max="40" width="14.25" style="23" customWidth="1"/>
    <col min="41" max="41" width="23.25" style="23" customWidth="1"/>
    <col min="42" max="42" width="21.375" style="23" customWidth="1"/>
    <col min="43" max="43" width="44.625" style="23" customWidth="1"/>
    <col min="44" max="44" width="18.25" style="27" customWidth="1"/>
    <col min="45" max="46" width="26.5" style="27" customWidth="1"/>
    <col min="47" max="49" width="4.625" style="27" customWidth="1"/>
    <col min="50" max="16384" width="9" style="27"/>
  </cols>
  <sheetData>
    <row r="1" spans="1:48" ht="30" customHeight="1">
      <c r="B1" s="516" t="s">
        <v>26</v>
      </c>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c r="AI1" s="516"/>
      <c r="AJ1" s="516"/>
      <c r="AK1" s="516"/>
      <c r="AL1" s="516"/>
      <c r="AM1" s="516"/>
      <c r="AN1" s="516"/>
      <c r="AO1" s="516"/>
      <c r="AP1" s="516"/>
      <c r="AQ1" s="28"/>
      <c r="AR1" s="20"/>
      <c r="AS1" s="20"/>
      <c r="AT1" s="20"/>
      <c r="AU1" s="20"/>
      <c r="AV1" s="20"/>
    </row>
    <row r="2" spans="1:48" ht="14.25" thickBot="1">
      <c r="B2" s="20"/>
      <c r="C2" s="20"/>
      <c r="D2" s="20"/>
      <c r="E2" s="20"/>
      <c r="F2" s="20"/>
      <c r="G2" s="20"/>
      <c r="H2" s="29"/>
      <c r="I2" s="20"/>
      <c r="J2" s="29"/>
      <c r="K2" s="20"/>
      <c r="L2" s="29"/>
      <c r="M2" s="20"/>
      <c r="N2" s="29"/>
      <c r="O2" s="20"/>
      <c r="P2" s="20"/>
      <c r="Q2" s="20"/>
      <c r="R2" s="29"/>
      <c r="S2" s="20"/>
      <c r="T2" s="29"/>
      <c r="U2" s="20"/>
      <c r="V2" s="29"/>
      <c r="W2" s="20"/>
      <c r="X2" s="29"/>
      <c r="Y2" s="20"/>
      <c r="Z2" s="29"/>
      <c r="AA2" s="20"/>
      <c r="AB2" s="29"/>
      <c r="AC2" s="20"/>
      <c r="AD2" s="20"/>
      <c r="AE2" s="30"/>
      <c r="AF2" s="20"/>
      <c r="AG2" s="20"/>
      <c r="AH2" s="31"/>
      <c r="AI2" s="313"/>
      <c r="AJ2" s="31"/>
      <c r="AK2" s="31"/>
      <c r="AL2" s="20"/>
      <c r="AM2" s="20"/>
      <c r="AN2" s="20"/>
      <c r="AO2" s="20"/>
      <c r="AP2" s="20"/>
      <c r="AQ2" s="31" t="s">
        <v>4</v>
      </c>
      <c r="AR2" s="32"/>
      <c r="AS2" s="32"/>
      <c r="AT2" s="20"/>
      <c r="AU2" s="20"/>
      <c r="AV2" s="20"/>
    </row>
    <row r="3" spans="1:48" ht="13.5" customHeight="1" thickBot="1">
      <c r="B3" s="579" t="s">
        <v>79</v>
      </c>
      <c r="C3" s="580"/>
      <c r="D3" s="580"/>
      <c r="E3" s="580"/>
      <c r="F3" s="518" t="s">
        <v>0</v>
      </c>
      <c r="G3" s="585" t="s">
        <v>1</v>
      </c>
      <c r="H3" s="586"/>
      <c r="I3" s="586"/>
      <c r="J3" s="586"/>
      <c r="K3" s="586"/>
      <c r="L3" s="586"/>
      <c r="M3" s="586"/>
      <c r="N3" s="586"/>
      <c r="O3" s="586"/>
      <c r="P3" s="587"/>
      <c r="Q3" s="588" t="s">
        <v>2</v>
      </c>
      <c r="R3" s="586"/>
      <c r="S3" s="586"/>
      <c r="T3" s="586"/>
      <c r="U3" s="586"/>
      <c r="V3" s="586"/>
      <c r="W3" s="586"/>
      <c r="X3" s="586"/>
      <c r="Y3" s="586"/>
      <c r="Z3" s="586"/>
      <c r="AA3" s="586"/>
      <c r="AB3" s="586"/>
      <c r="AC3" s="586"/>
      <c r="AD3" s="589"/>
      <c r="AE3" s="590"/>
      <c r="AF3" s="564"/>
      <c r="AG3" s="564"/>
      <c r="AH3" s="564"/>
      <c r="AI3" s="314"/>
      <c r="AJ3" s="385"/>
      <c r="AK3" s="33"/>
      <c r="AL3" s="550" t="s">
        <v>80</v>
      </c>
      <c r="AM3" s="550"/>
      <c r="AN3" s="550"/>
      <c r="AO3" s="550"/>
      <c r="AP3" s="550"/>
      <c r="AQ3" s="551"/>
      <c r="AR3" s="34"/>
      <c r="AS3" s="34"/>
      <c r="AT3" s="34"/>
      <c r="AU3" s="20"/>
      <c r="AV3" s="20"/>
    </row>
    <row r="4" spans="1:48" ht="13.5" customHeight="1">
      <c r="B4" s="581"/>
      <c r="C4" s="582"/>
      <c r="D4" s="582"/>
      <c r="E4" s="582"/>
      <c r="F4" s="422"/>
      <c r="G4" s="565" t="s">
        <v>6</v>
      </c>
      <c r="H4" s="566"/>
      <c r="I4" s="591" t="s">
        <v>17</v>
      </c>
      <c r="J4" s="566"/>
      <c r="K4" s="591" t="s">
        <v>18</v>
      </c>
      <c r="L4" s="566"/>
      <c r="M4" s="591" t="s">
        <v>24</v>
      </c>
      <c r="N4" s="566"/>
      <c r="O4" s="558" t="s">
        <v>10</v>
      </c>
      <c r="P4" s="559"/>
      <c r="Q4" s="577" t="s">
        <v>7</v>
      </c>
      <c r="R4" s="576"/>
      <c r="S4" s="575" t="s">
        <v>21</v>
      </c>
      <c r="T4" s="576"/>
      <c r="U4" s="575" t="s">
        <v>19</v>
      </c>
      <c r="V4" s="576"/>
      <c r="W4" s="575" t="s">
        <v>8</v>
      </c>
      <c r="X4" s="576"/>
      <c r="Y4" s="575" t="s">
        <v>20</v>
      </c>
      <c r="Z4" s="576"/>
      <c r="AA4" s="575" t="s">
        <v>23</v>
      </c>
      <c r="AB4" s="576"/>
      <c r="AC4" s="576" t="s">
        <v>13</v>
      </c>
      <c r="AD4" s="592"/>
      <c r="AE4" s="593" t="s">
        <v>15</v>
      </c>
      <c r="AF4" s="594"/>
      <c r="AG4" s="598" t="s">
        <v>3</v>
      </c>
      <c r="AH4" s="587"/>
      <c r="AI4" s="534" t="s">
        <v>85</v>
      </c>
      <c r="AJ4" s="524" t="s">
        <v>86</v>
      </c>
      <c r="AK4" s="35"/>
      <c r="AL4" s="543" t="s">
        <v>87</v>
      </c>
      <c r="AM4" s="538"/>
      <c r="AN4" s="560" t="s">
        <v>81</v>
      </c>
      <c r="AO4" s="571" t="s">
        <v>82</v>
      </c>
      <c r="AP4" s="533" t="s">
        <v>88</v>
      </c>
      <c r="AQ4" s="530" t="s">
        <v>94</v>
      </c>
      <c r="AR4" s="34"/>
      <c r="AS4" s="34"/>
      <c r="AT4" s="34"/>
      <c r="AU4" s="20"/>
      <c r="AV4" s="20"/>
    </row>
    <row r="5" spans="1:48" ht="24" customHeight="1">
      <c r="B5" s="581"/>
      <c r="C5" s="582"/>
      <c r="D5" s="582"/>
      <c r="E5" s="582"/>
      <c r="F5" s="422"/>
      <c r="G5" s="567"/>
      <c r="H5" s="568"/>
      <c r="I5" s="568"/>
      <c r="J5" s="568"/>
      <c r="K5" s="568"/>
      <c r="L5" s="568"/>
      <c r="M5" s="568"/>
      <c r="N5" s="568"/>
      <c r="O5" s="560"/>
      <c r="P5" s="561"/>
      <c r="Q5" s="578"/>
      <c r="R5" s="576"/>
      <c r="S5" s="576"/>
      <c r="T5" s="576"/>
      <c r="U5" s="576"/>
      <c r="V5" s="576"/>
      <c r="W5" s="576"/>
      <c r="X5" s="576"/>
      <c r="Y5" s="576"/>
      <c r="Z5" s="576"/>
      <c r="AA5" s="576"/>
      <c r="AB5" s="576"/>
      <c r="AC5" s="576"/>
      <c r="AD5" s="592"/>
      <c r="AE5" s="595"/>
      <c r="AF5" s="594"/>
      <c r="AG5" s="599"/>
      <c r="AH5" s="600"/>
      <c r="AI5" s="535"/>
      <c r="AJ5" s="525"/>
      <c r="AK5" s="537" t="s">
        <v>90</v>
      </c>
      <c r="AL5" s="538"/>
      <c r="AM5" s="558" t="s">
        <v>89</v>
      </c>
      <c r="AN5" s="560"/>
      <c r="AO5" s="571"/>
      <c r="AP5" s="533"/>
      <c r="AQ5" s="531"/>
      <c r="AR5" s="34"/>
      <c r="AS5" s="34"/>
      <c r="AT5" s="34"/>
      <c r="AU5" s="20"/>
      <c r="AV5" s="20"/>
    </row>
    <row r="6" spans="1:48" ht="21.75" customHeight="1">
      <c r="B6" s="581"/>
      <c r="C6" s="582"/>
      <c r="D6" s="582"/>
      <c r="E6" s="582"/>
      <c r="F6" s="422"/>
      <c r="G6" s="569"/>
      <c r="H6" s="570"/>
      <c r="I6" s="570"/>
      <c r="J6" s="570"/>
      <c r="K6" s="570"/>
      <c r="L6" s="570"/>
      <c r="M6" s="570"/>
      <c r="N6" s="570"/>
      <c r="O6" s="562"/>
      <c r="P6" s="563"/>
      <c r="Q6" s="578"/>
      <c r="R6" s="576"/>
      <c r="S6" s="576"/>
      <c r="T6" s="576"/>
      <c r="U6" s="576"/>
      <c r="V6" s="576"/>
      <c r="W6" s="576"/>
      <c r="X6" s="576"/>
      <c r="Y6" s="576"/>
      <c r="Z6" s="576"/>
      <c r="AA6" s="576"/>
      <c r="AB6" s="576"/>
      <c r="AC6" s="576"/>
      <c r="AD6" s="592"/>
      <c r="AE6" s="596"/>
      <c r="AF6" s="597"/>
      <c r="AG6" s="599"/>
      <c r="AH6" s="600"/>
      <c r="AI6" s="535"/>
      <c r="AJ6" s="525"/>
      <c r="AK6" s="539"/>
      <c r="AL6" s="540"/>
      <c r="AM6" s="560"/>
      <c r="AN6" s="560"/>
      <c r="AO6" s="571"/>
      <c r="AP6" s="533"/>
      <c r="AQ6" s="531"/>
      <c r="AR6" s="34"/>
      <c r="AS6" s="34"/>
      <c r="AT6" s="34"/>
      <c r="AU6" s="20"/>
      <c r="AV6" s="20"/>
    </row>
    <row r="7" spans="1:48" ht="42.75" customHeight="1" thickBot="1">
      <c r="B7" s="583"/>
      <c r="C7" s="584"/>
      <c r="D7" s="584"/>
      <c r="E7" s="584"/>
      <c r="F7" s="423"/>
      <c r="G7" s="36" t="s">
        <v>9</v>
      </c>
      <c r="H7" s="37" t="s">
        <v>11</v>
      </c>
      <c r="I7" s="38" t="s">
        <v>9</v>
      </c>
      <c r="J7" s="37" t="s">
        <v>11</v>
      </c>
      <c r="K7" s="38" t="s">
        <v>9</v>
      </c>
      <c r="L7" s="37" t="s">
        <v>12</v>
      </c>
      <c r="M7" s="38" t="s">
        <v>9</v>
      </c>
      <c r="N7" s="37" t="s">
        <v>12</v>
      </c>
      <c r="O7" s="38" t="s">
        <v>9</v>
      </c>
      <c r="P7" s="39" t="s">
        <v>12</v>
      </c>
      <c r="Q7" s="40" t="s">
        <v>9</v>
      </c>
      <c r="R7" s="37" t="s">
        <v>12</v>
      </c>
      <c r="S7" s="38" t="s">
        <v>9</v>
      </c>
      <c r="T7" s="37" t="s">
        <v>12</v>
      </c>
      <c r="U7" s="38" t="s">
        <v>9</v>
      </c>
      <c r="V7" s="37" t="s">
        <v>12</v>
      </c>
      <c r="W7" s="38" t="s">
        <v>9</v>
      </c>
      <c r="X7" s="37" t="s">
        <v>12</v>
      </c>
      <c r="Y7" s="38" t="s">
        <v>9</v>
      </c>
      <c r="Z7" s="37" t="s">
        <v>12</v>
      </c>
      <c r="AA7" s="38" t="s">
        <v>9</v>
      </c>
      <c r="AB7" s="37" t="s">
        <v>12</v>
      </c>
      <c r="AC7" s="38" t="s">
        <v>9</v>
      </c>
      <c r="AD7" s="41" t="s">
        <v>12</v>
      </c>
      <c r="AE7" s="42" t="s">
        <v>9</v>
      </c>
      <c r="AF7" s="41" t="s">
        <v>12</v>
      </c>
      <c r="AG7" s="36" t="s">
        <v>9</v>
      </c>
      <c r="AH7" s="43" t="s">
        <v>12</v>
      </c>
      <c r="AI7" s="536"/>
      <c r="AJ7" s="526"/>
      <c r="AK7" s="541"/>
      <c r="AL7" s="542"/>
      <c r="AM7" s="560"/>
      <c r="AN7" s="560"/>
      <c r="AO7" s="571"/>
      <c r="AP7" s="533"/>
      <c r="AQ7" s="532"/>
      <c r="AR7" s="34"/>
      <c r="AS7" s="34"/>
      <c r="AT7" s="34"/>
      <c r="AU7" s="32"/>
      <c r="AV7" s="20"/>
    </row>
    <row r="8" spans="1:48" ht="24" customHeight="1">
      <c r="B8" s="507" t="s">
        <v>720</v>
      </c>
      <c r="C8" s="609"/>
      <c r="D8" s="609"/>
      <c r="E8" s="609"/>
      <c r="F8" s="44" t="s">
        <v>721</v>
      </c>
      <c r="G8" s="45">
        <v>105</v>
      </c>
      <c r="H8" s="46">
        <v>6496034</v>
      </c>
      <c r="I8" s="47">
        <v>70</v>
      </c>
      <c r="J8" s="46">
        <v>7468975</v>
      </c>
      <c r="K8" s="47">
        <v>39</v>
      </c>
      <c r="L8" s="46">
        <v>3059912</v>
      </c>
      <c r="M8" s="47">
        <v>13</v>
      </c>
      <c r="N8" s="47">
        <v>582647</v>
      </c>
      <c r="O8" s="47">
        <f>G8+I8+K8+M8</f>
        <v>227</v>
      </c>
      <c r="P8" s="48">
        <f>H8+J8+L8+N8</f>
        <v>17607568</v>
      </c>
      <c r="Q8" s="49">
        <v>266</v>
      </c>
      <c r="R8" s="50">
        <v>32546955</v>
      </c>
      <c r="S8" s="47">
        <v>136</v>
      </c>
      <c r="T8" s="46">
        <v>44293049</v>
      </c>
      <c r="U8" s="47">
        <v>11</v>
      </c>
      <c r="V8" s="46">
        <v>2221280</v>
      </c>
      <c r="W8" s="47">
        <v>2</v>
      </c>
      <c r="X8" s="46">
        <v>30000</v>
      </c>
      <c r="Y8" s="47">
        <v>1</v>
      </c>
      <c r="Z8" s="46">
        <v>4080000</v>
      </c>
      <c r="AA8" s="47">
        <v>37</v>
      </c>
      <c r="AB8" s="46">
        <v>21765757</v>
      </c>
      <c r="AC8" s="47">
        <f>Q8+S8+U8+W8+Y8+AA8</f>
        <v>453</v>
      </c>
      <c r="AD8" s="51">
        <f>R8+T8+V8+X8+Z8+AB8</f>
        <v>104937041</v>
      </c>
      <c r="AE8" s="52">
        <f>O8+AC8</f>
        <v>680</v>
      </c>
      <c r="AF8" s="47">
        <f>P8+AD8</f>
        <v>122544609</v>
      </c>
      <c r="AG8" s="53">
        <v>189</v>
      </c>
      <c r="AH8" s="54">
        <v>28394369</v>
      </c>
      <c r="AI8" s="511" t="s">
        <v>741</v>
      </c>
      <c r="AJ8" s="517" t="s">
        <v>742</v>
      </c>
      <c r="AK8" s="513" t="s">
        <v>100</v>
      </c>
      <c r="AL8" s="512"/>
      <c r="AM8" s="394"/>
      <c r="AN8" s="394" t="s">
        <v>101</v>
      </c>
      <c r="AO8" s="391" t="s">
        <v>743</v>
      </c>
      <c r="AP8" s="391" t="s">
        <v>744</v>
      </c>
      <c r="AQ8" s="394"/>
      <c r="AR8" s="32"/>
      <c r="AS8" s="32"/>
      <c r="AT8" s="32"/>
      <c r="AU8" s="20"/>
      <c r="AV8" s="20"/>
    </row>
    <row r="9" spans="1:48" ht="24" customHeight="1">
      <c r="B9" s="411"/>
      <c r="C9" s="547"/>
      <c r="D9" s="547"/>
      <c r="E9" s="547"/>
      <c r="F9" s="55" t="s">
        <v>722</v>
      </c>
      <c r="G9" s="56"/>
      <c r="H9" s="57"/>
      <c r="I9" s="57"/>
      <c r="J9" s="57"/>
      <c r="K9" s="57"/>
      <c r="L9" s="57"/>
      <c r="M9" s="57"/>
      <c r="N9" s="57"/>
      <c r="O9" s="58">
        <f>G9+I9+K9+M9</f>
        <v>0</v>
      </c>
      <c r="P9" s="59">
        <f t="shared" ref="P9:P10" si="0">H9+J9+L9+N9</f>
        <v>0</v>
      </c>
      <c r="Q9" s="60"/>
      <c r="R9" s="57"/>
      <c r="S9" s="57"/>
      <c r="T9" s="57"/>
      <c r="U9" s="57"/>
      <c r="V9" s="57"/>
      <c r="W9" s="57"/>
      <c r="X9" s="57"/>
      <c r="Y9" s="57"/>
      <c r="Z9" s="57"/>
      <c r="AA9" s="57"/>
      <c r="AB9" s="57"/>
      <c r="AC9" s="58">
        <f t="shared" ref="AC9:AD10" si="1">Q9+S9+U9+W9+Y9+AA9</f>
        <v>0</v>
      </c>
      <c r="AD9" s="61">
        <f t="shared" si="1"/>
        <v>0</v>
      </c>
      <c r="AE9" s="62">
        <f t="shared" ref="AE9:AF10" si="2">O9+AC9</f>
        <v>0</v>
      </c>
      <c r="AF9" s="58">
        <f t="shared" si="2"/>
        <v>0</v>
      </c>
      <c r="AG9" s="57"/>
      <c r="AH9" s="63"/>
      <c r="AI9" s="414"/>
      <c r="AJ9" s="416"/>
      <c r="AK9" s="418"/>
      <c r="AL9" s="419"/>
      <c r="AM9" s="387"/>
      <c r="AN9" s="387"/>
      <c r="AO9" s="392"/>
      <c r="AP9" s="392"/>
      <c r="AQ9" s="387"/>
      <c r="AR9" s="32"/>
      <c r="AS9" s="32"/>
      <c r="AT9" s="32"/>
      <c r="AU9" s="20"/>
      <c r="AV9" s="20"/>
    </row>
    <row r="10" spans="1:48" ht="24" customHeight="1">
      <c r="B10" s="411"/>
      <c r="C10" s="547"/>
      <c r="D10" s="547"/>
      <c r="E10" s="547"/>
      <c r="F10" s="64" t="s">
        <v>723</v>
      </c>
      <c r="G10" s="65"/>
      <c r="H10" s="66"/>
      <c r="I10" s="66"/>
      <c r="J10" s="66"/>
      <c r="K10" s="66">
        <v>1</v>
      </c>
      <c r="L10" s="66">
        <v>131220</v>
      </c>
      <c r="M10" s="66"/>
      <c r="N10" s="66"/>
      <c r="O10" s="67">
        <f>G10+I10+K10+M10</f>
        <v>1</v>
      </c>
      <c r="P10" s="68">
        <f t="shared" si="0"/>
        <v>131220</v>
      </c>
      <c r="Q10" s="69">
        <v>2</v>
      </c>
      <c r="R10" s="66">
        <v>267796</v>
      </c>
      <c r="S10" s="66">
        <v>20</v>
      </c>
      <c r="T10" s="66">
        <v>920976</v>
      </c>
      <c r="U10" s="66"/>
      <c r="V10" s="66"/>
      <c r="W10" s="66"/>
      <c r="X10" s="66"/>
      <c r="Y10" s="66"/>
      <c r="Z10" s="66"/>
      <c r="AA10" s="66"/>
      <c r="AB10" s="66"/>
      <c r="AC10" s="67">
        <f t="shared" si="1"/>
        <v>22</v>
      </c>
      <c r="AD10" s="70">
        <f t="shared" si="1"/>
        <v>1188772</v>
      </c>
      <c r="AE10" s="71">
        <f t="shared" si="2"/>
        <v>23</v>
      </c>
      <c r="AF10" s="67">
        <f t="shared" si="2"/>
        <v>1319992</v>
      </c>
      <c r="AG10" s="72"/>
      <c r="AH10" s="73"/>
      <c r="AI10" s="414"/>
      <c r="AJ10" s="416"/>
      <c r="AK10" s="418"/>
      <c r="AL10" s="419"/>
      <c r="AM10" s="387"/>
      <c r="AN10" s="387"/>
      <c r="AO10" s="392"/>
      <c r="AP10" s="392"/>
      <c r="AQ10" s="387"/>
      <c r="AR10" s="32"/>
      <c r="AS10" s="32"/>
      <c r="AT10" s="32"/>
      <c r="AU10" s="20"/>
      <c r="AV10" s="20"/>
    </row>
    <row r="11" spans="1:48" ht="24" customHeight="1" thickBot="1">
      <c r="B11" s="552"/>
      <c r="C11" s="553"/>
      <c r="D11" s="553"/>
      <c r="E11" s="553"/>
      <c r="F11" s="74" t="s">
        <v>14</v>
      </c>
      <c r="G11" s="75">
        <f>SUM(G8:G10)</f>
        <v>105</v>
      </c>
      <c r="H11" s="76">
        <f t="shared" ref="H11:AH11" si="3">SUM(H8:H10)</f>
        <v>6496034</v>
      </c>
      <c r="I11" s="76">
        <f t="shared" si="3"/>
        <v>70</v>
      </c>
      <c r="J11" s="76">
        <f t="shared" si="3"/>
        <v>7468975</v>
      </c>
      <c r="K11" s="76">
        <f t="shared" si="3"/>
        <v>40</v>
      </c>
      <c r="L11" s="76">
        <f t="shared" si="3"/>
        <v>3191132</v>
      </c>
      <c r="M11" s="76">
        <f t="shared" si="3"/>
        <v>13</v>
      </c>
      <c r="N11" s="76">
        <f t="shared" si="3"/>
        <v>582647</v>
      </c>
      <c r="O11" s="76">
        <f t="shared" si="3"/>
        <v>228</v>
      </c>
      <c r="P11" s="77">
        <f t="shared" si="3"/>
        <v>17738788</v>
      </c>
      <c r="Q11" s="78">
        <f t="shared" si="3"/>
        <v>268</v>
      </c>
      <c r="R11" s="79">
        <f t="shared" si="3"/>
        <v>32814751</v>
      </c>
      <c r="S11" s="76">
        <f t="shared" si="3"/>
        <v>156</v>
      </c>
      <c r="T11" s="76">
        <f t="shared" si="3"/>
        <v>45214025</v>
      </c>
      <c r="U11" s="76">
        <f t="shared" si="3"/>
        <v>11</v>
      </c>
      <c r="V11" s="76">
        <f t="shared" si="3"/>
        <v>2221280</v>
      </c>
      <c r="W11" s="76">
        <f t="shared" si="3"/>
        <v>2</v>
      </c>
      <c r="X11" s="76">
        <f t="shared" si="3"/>
        <v>30000</v>
      </c>
      <c r="Y11" s="76">
        <f t="shared" si="3"/>
        <v>1</v>
      </c>
      <c r="Z11" s="76">
        <f t="shared" si="3"/>
        <v>4080000</v>
      </c>
      <c r="AA11" s="76">
        <f t="shared" si="3"/>
        <v>37</v>
      </c>
      <c r="AB11" s="76">
        <f t="shared" si="3"/>
        <v>21765757</v>
      </c>
      <c r="AC11" s="76">
        <f t="shared" si="3"/>
        <v>475</v>
      </c>
      <c r="AD11" s="80">
        <f t="shared" si="3"/>
        <v>106125813</v>
      </c>
      <c r="AE11" s="81">
        <f t="shared" si="3"/>
        <v>703</v>
      </c>
      <c r="AF11" s="76">
        <f t="shared" si="3"/>
        <v>123864601</v>
      </c>
      <c r="AG11" s="76">
        <f t="shared" si="3"/>
        <v>189</v>
      </c>
      <c r="AH11" s="77">
        <f t="shared" si="3"/>
        <v>28394369</v>
      </c>
      <c r="AI11" s="415"/>
      <c r="AJ11" s="417"/>
      <c r="AK11" s="420"/>
      <c r="AL11" s="421"/>
      <c r="AM11" s="388"/>
      <c r="AN11" s="388"/>
      <c r="AO11" s="393"/>
      <c r="AP11" s="393"/>
      <c r="AQ11" s="388"/>
      <c r="AR11" s="32"/>
      <c r="AS11" s="32"/>
      <c r="AT11" s="32"/>
      <c r="AU11" s="20"/>
      <c r="AV11" s="20"/>
    </row>
    <row r="12" spans="1:48" ht="24" customHeight="1">
      <c r="A12" s="557"/>
      <c r="B12" s="601" t="s">
        <v>97</v>
      </c>
      <c r="C12" s="508"/>
      <c r="D12" s="508"/>
      <c r="E12" s="602"/>
      <c r="F12" s="44" t="s">
        <v>5</v>
      </c>
      <c r="G12" s="45"/>
      <c r="H12" s="82"/>
      <c r="I12" s="47"/>
      <c r="J12" s="82"/>
      <c r="K12" s="47"/>
      <c r="L12" s="82"/>
      <c r="M12" s="47"/>
      <c r="N12" s="50"/>
      <c r="O12" s="47">
        <v>0</v>
      </c>
      <c r="P12" s="48">
        <v>0</v>
      </c>
      <c r="Q12" s="49"/>
      <c r="R12" s="50"/>
      <c r="S12" s="47">
        <v>1</v>
      </c>
      <c r="T12" s="82">
        <v>133812</v>
      </c>
      <c r="U12" s="47">
        <v>5</v>
      </c>
      <c r="V12" s="82">
        <v>1434300</v>
      </c>
      <c r="W12" s="47"/>
      <c r="X12" s="82"/>
      <c r="Y12" s="47"/>
      <c r="Z12" s="82"/>
      <c r="AA12" s="47"/>
      <c r="AB12" s="82"/>
      <c r="AC12" s="47">
        <f t="shared" ref="AC12:AD14" si="4">Q12+S12+U12+W12+Y12+AA12</f>
        <v>6</v>
      </c>
      <c r="AD12" s="51">
        <f t="shared" si="4"/>
        <v>1568112</v>
      </c>
      <c r="AE12" s="52">
        <v>6</v>
      </c>
      <c r="AF12" s="47">
        <v>1568112</v>
      </c>
      <c r="AG12" s="47">
        <v>6</v>
      </c>
      <c r="AH12" s="83">
        <v>1568112</v>
      </c>
      <c r="AI12" s="414" t="s">
        <v>98</v>
      </c>
      <c r="AJ12" s="416" t="s">
        <v>99</v>
      </c>
      <c r="AK12" s="418" t="s">
        <v>100</v>
      </c>
      <c r="AL12" s="419"/>
      <c r="AM12" s="387"/>
      <c r="AN12" s="387" t="s">
        <v>101</v>
      </c>
      <c r="AO12" s="392" t="s">
        <v>102</v>
      </c>
      <c r="AP12" s="392" t="s">
        <v>103</v>
      </c>
      <c r="AQ12" s="387"/>
      <c r="AR12" s="32"/>
      <c r="AS12" s="32"/>
      <c r="AT12" s="32"/>
      <c r="AU12" s="20"/>
      <c r="AV12" s="20"/>
    </row>
    <row r="13" spans="1:48" ht="24" customHeight="1">
      <c r="A13" s="557"/>
      <c r="B13" s="411"/>
      <c r="C13" s="412"/>
      <c r="D13" s="412"/>
      <c r="E13" s="413"/>
      <c r="F13" s="55" t="s">
        <v>96</v>
      </c>
      <c r="G13" s="56"/>
      <c r="H13" s="84"/>
      <c r="I13" s="57"/>
      <c r="J13" s="84"/>
      <c r="K13" s="57"/>
      <c r="L13" s="84"/>
      <c r="M13" s="57"/>
      <c r="N13" s="84"/>
      <c r="O13" s="58">
        <v>0</v>
      </c>
      <c r="P13" s="59">
        <v>0</v>
      </c>
      <c r="Q13" s="60"/>
      <c r="R13" s="84"/>
      <c r="S13" s="57"/>
      <c r="T13" s="84"/>
      <c r="U13" s="57"/>
      <c r="V13" s="84"/>
      <c r="W13" s="57"/>
      <c r="X13" s="84"/>
      <c r="Y13" s="57"/>
      <c r="Z13" s="84"/>
      <c r="AA13" s="57"/>
      <c r="AB13" s="84"/>
      <c r="AC13" s="58">
        <f t="shared" si="4"/>
        <v>0</v>
      </c>
      <c r="AD13" s="61">
        <f t="shared" si="4"/>
        <v>0</v>
      </c>
      <c r="AE13" s="62">
        <v>0</v>
      </c>
      <c r="AF13" s="58">
        <v>0</v>
      </c>
      <c r="AG13" s="57"/>
      <c r="AH13" s="85"/>
      <c r="AI13" s="414"/>
      <c r="AJ13" s="416"/>
      <c r="AK13" s="418"/>
      <c r="AL13" s="419"/>
      <c r="AM13" s="387"/>
      <c r="AN13" s="387"/>
      <c r="AO13" s="392"/>
      <c r="AP13" s="392"/>
      <c r="AQ13" s="387"/>
      <c r="AR13" s="32"/>
      <c r="AS13" s="32"/>
      <c r="AT13" s="32"/>
      <c r="AU13" s="20"/>
      <c r="AV13" s="20"/>
    </row>
    <row r="14" spans="1:48" ht="24" customHeight="1">
      <c r="A14" s="557"/>
      <c r="B14" s="411"/>
      <c r="C14" s="412"/>
      <c r="D14" s="412"/>
      <c r="E14" s="413"/>
      <c r="F14" s="64" t="s">
        <v>95</v>
      </c>
      <c r="G14" s="65"/>
      <c r="H14" s="86"/>
      <c r="I14" s="66"/>
      <c r="J14" s="86"/>
      <c r="K14" s="66"/>
      <c r="L14" s="86"/>
      <c r="M14" s="66"/>
      <c r="N14" s="86"/>
      <c r="O14" s="67">
        <v>0</v>
      </c>
      <c r="P14" s="68">
        <v>0</v>
      </c>
      <c r="Q14" s="69"/>
      <c r="R14" s="86"/>
      <c r="S14" s="66"/>
      <c r="T14" s="86"/>
      <c r="U14" s="66"/>
      <c r="V14" s="86"/>
      <c r="W14" s="66"/>
      <c r="X14" s="86"/>
      <c r="Y14" s="66"/>
      <c r="Z14" s="86"/>
      <c r="AA14" s="66"/>
      <c r="AB14" s="86"/>
      <c r="AC14" s="67">
        <f t="shared" si="4"/>
        <v>0</v>
      </c>
      <c r="AD14" s="70">
        <f t="shared" si="4"/>
        <v>0</v>
      </c>
      <c r="AE14" s="71">
        <v>0</v>
      </c>
      <c r="AF14" s="67">
        <v>0</v>
      </c>
      <c r="AG14" s="72"/>
      <c r="AH14" s="87"/>
      <c r="AI14" s="414"/>
      <c r="AJ14" s="416"/>
      <c r="AK14" s="418"/>
      <c r="AL14" s="419"/>
      <c r="AM14" s="387"/>
      <c r="AN14" s="387"/>
      <c r="AO14" s="392"/>
      <c r="AP14" s="392"/>
      <c r="AQ14" s="387"/>
      <c r="AR14" s="32"/>
      <c r="AS14" s="32"/>
      <c r="AT14" s="32"/>
      <c r="AU14" s="20"/>
      <c r="AV14" s="20"/>
    </row>
    <row r="15" spans="1:48" ht="24" customHeight="1" thickBot="1">
      <c r="A15" s="557"/>
      <c r="B15" s="411"/>
      <c r="C15" s="412"/>
      <c r="D15" s="412"/>
      <c r="E15" s="413"/>
      <c r="F15" s="88" t="s">
        <v>14</v>
      </c>
      <c r="G15" s="89">
        <f>SUM(G12:G14)</f>
        <v>0</v>
      </c>
      <c r="H15" s="90">
        <f t="shared" ref="H15:AH15" si="5">SUM(H12:H14)</f>
        <v>0</v>
      </c>
      <c r="I15" s="91">
        <f t="shared" si="5"/>
        <v>0</v>
      </c>
      <c r="J15" s="90">
        <f t="shared" si="5"/>
        <v>0</v>
      </c>
      <c r="K15" s="91">
        <f t="shared" si="5"/>
        <v>0</v>
      </c>
      <c r="L15" s="90">
        <f t="shared" si="5"/>
        <v>0</v>
      </c>
      <c r="M15" s="91">
        <f t="shared" si="5"/>
        <v>0</v>
      </c>
      <c r="N15" s="90">
        <f t="shared" si="5"/>
        <v>0</v>
      </c>
      <c r="O15" s="92">
        <f t="shared" si="5"/>
        <v>0</v>
      </c>
      <c r="P15" s="93">
        <f t="shared" si="5"/>
        <v>0</v>
      </c>
      <c r="Q15" s="94">
        <f>SUM(Q12:Q14)</f>
        <v>0</v>
      </c>
      <c r="R15" s="95">
        <f t="shared" ref="R15:AB15" si="6">SUM(R12:R14)</f>
        <v>0</v>
      </c>
      <c r="S15" s="92">
        <f t="shared" si="6"/>
        <v>1</v>
      </c>
      <c r="T15" s="95">
        <f t="shared" si="6"/>
        <v>133812</v>
      </c>
      <c r="U15" s="92">
        <f t="shared" si="6"/>
        <v>5</v>
      </c>
      <c r="V15" s="95">
        <f t="shared" si="6"/>
        <v>1434300</v>
      </c>
      <c r="W15" s="92">
        <f t="shared" si="6"/>
        <v>0</v>
      </c>
      <c r="X15" s="95">
        <f t="shared" si="6"/>
        <v>0</v>
      </c>
      <c r="Y15" s="92">
        <f t="shared" si="6"/>
        <v>0</v>
      </c>
      <c r="Z15" s="95">
        <f t="shared" si="6"/>
        <v>0</v>
      </c>
      <c r="AA15" s="92">
        <f t="shared" si="6"/>
        <v>0</v>
      </c>
      <c r="AB15" s="95">
        <f t="shared" si="6"/>
        <v>0</v>
      </c>
      <c r="AC15" s="92">
        <f>SUM(AC12:AC14)</f>
        <v>6</v>
      </c>
      <c r="AD15" s="96">
        <f>SUM(AD12:AD14)</f>
        <v>1568112</v>
      </c>
      <c r="AE15" s="97">
        <f t="shared" si="5"/>
        <v>6</v>
      </c>
      <c r="AF15" s="92">
        <f>SUM(AF12:AF14)</f>
        <v>1568112</v>
      </c>
      <c r="AG15" s="92">
        <f t="shared" si="5"/>
        <v>6</v>
      </c>
      <c r="AH15" s="98">
        <f t="shared" si="5"/>
        <v>1568112</v>
      </c>
      <c r="AI15" s="415"/>
      <c r="AJ15" s="417"/>
      <c r="AK15" s="420"/>
      <c r="AL15" s="421"/>
      <c r="AM15" s="388"/>
      <c r="AN15" s="388"/>
      <c r="AO15" s="393"/>
      <c r="AP15" s="393"/>
      <c r="AQ15" s="388"/>
      <c r="AR15" s="32"/>
      <c r="AS15" s="32"/>
      <c r="AT15" s="32"/>
      <c r="AU15" s="20"/>
      <c r="AV15" s="20"/>
    </row>
    <row r="16" spans="1:48" ht="24" customHeight="1">
      <c r="A16" s="557"/>
      <c r="B16" s="411" t="s">
        <v>104</v>
      </c>
      <c r="C16" s="547"/>
      <c r="D16" s="547"/>
      <c r="E16" s="548"/>
      <c r="F16" s="44" t="s">
        <v>105</v>
      </c>
      <c r="G16" s="45"/>
      <c r="H16" s="82"/>
      <c r="I16" s="47">
        <v>20</v>
      </c>
      <c r="J16" s="82">
        <v>561487</v>
      </c>
      <c r="K16" s="47">
        <v>22</v>
      </c>
      <c r="L16" s="82">
        <v>286391</v>
      </c>
      <c r="M16" s="47"/>
      <c r="N16" s="50"/>
      <c r="O16" s="47">
        <v>42</v>
      </c>
      <c r="P16" s="48">
        <v>847878</v>
      </c>
      <c r="Q16" s="49">
        <v>10</v>
      </c>
      <c r="R16" s="50">
        <v>483564</v>
      </c>
      <c r="S16" s="47">
        <v>133</v>
      </c>
      <c r="T16" s="82">
        <v>18003519</v>
      </c>
      <c r="U16" s="47"/>
      <c r="V16" s="82"/>
      <c r="W16" s="47"/>
      <c r="X16" s="82"/>
      <c r="Y16" s="47"/>
      <c r="Z16" s="82"/>
      <c r="AA16" s="47">
        <v>5</v>
      </c>
      <c r="AB16" s="82">
        <v>2851524</v>
      </c>
      <c r="AC16" s="47">
        <f t="shared" ref="AC16:AD18" si="7">Q16+S16+U16+W16+Y16+AA16</f>
        <v>148</v>
      </c>
      <c r="AD16" s="51">
        <f t="shared" si="7"/>
        <v>21338607</v>
      </c>
      <c r="AE16" s="52">
        <v>190</v>
      </c>
      <c r="AF16" s="47">
        <v>22186485</v>
      </c>
      <c r="AG16" s="47">
        <v>14</v>
      </c>
      <c r="AH16" s="83">
        <v>449637</v>
      </c>
      <c r="AI16" s="414" t="s">
        <v>106</v>
      </c>
      <c r="AJ16" s="416" t="s">
        <v>107</v>
      </c>
      <c r="AK16" s="418" t="s">
        <v>108</v>
      </c>
      <c r="AL16" s="419"/>
      <c r="AM16" s="387"/>
      <c r="AN16" s="387" t="s">
        <v>109</v>
      </c>
      <c r="AO16" s="387"/>
      <c r="AP16" s="387"/>
      <c r="AQ16" s="422" t="s">
        <v>110</v>
      </c>
      <c r="AR16" s="32"/>
      <c r="AS16" s="32"/>
      <c r="AT16" s="32"/>
      <c r="AU16" s="20"/>
      <c r="AV16" s="20"/>
    </row>
    <row r="17" spans="1:48" ht="24" customHeight="1">
      <c r="A17" s="557"/>
      <c r="B17" s="411"/>
      <c r="C17" s="547"/>
      <c r="D17" s="547"/>
      <c r="E17" s="548"/>
      <c r="F17" s="55" t="s">
        <v>96</v>
      </c>
      <c r="G17" s="56"/>
      <c r="H17" s="84"/>
      <c r="I17" s="57"/>
      <c r="J17" s="84"/>
      <c r="K17" s="57"/>
      <c r="L17" s="84"/>
      <c r="M17" s="57"/>
      <c r="N17" s="84"/>
      <c r="O17" s="58">
        <v>0</v>
      </c>
      <c r="P17" s="59">
        <v>0</v>
      </c>
      <c r="Q17" s="60"/>
      <c r="R17" s="84"/>
      <c r="S17" s="57"/>
      <c r="T17" s="84"/>
      <c r="U17" s="57"/>
      <c r="V17" s="84"/>
      <c r="W17" s="57"/>
      <c r="X17" s="84"/>
      <c r="Y17" s="57"/>
      <c r="Z17" s="84"/>
      <c r="AA17" s="57"/>
      <c r="AB17" s="84"/>
      <c r="AC17" s="58">
        <f t="shared" si="7"/>
        <v>0</v>
      </c>
      <c r="AD17" s="61">
        <f t="shared" si="7"/>
        <v>0</v>
      </c>
      <c r="AE17" s="62">
        <v>0</v>
      </c>
      <c r="AF17" s="58">
        <v>0</v>
      </c>
      <c r="AG17" s="57"/>
      <c r="AH17" s="85"/>
      <c r="AI17" s="414"/>
      <c r="AJ17" s="416"/>
      <c r="AK17" s="418"/>
      <c r="AL17" s="419"/>
      <c r="AM17" s="387"/>
      <c r="AN17" s="387"/>
      <c r="AO17" s="387"/>
      <c r="AP17" s="387"/>
      <c r="AQ17" s="422"/>
      <c r="AR17" s="32"/>
      <c r="AS17" s="32"/>
      <c r="AT17" s="32"/>
      <c r="AU17" s="20"/>
      <c r="AV17" s="20"/>
    </row>
    <row r="18" spans="1:48" ht="24" customHeight="1">
      <c r="A18" s="557"/>
      <c r="B18" s="411"/>
      <c r="C18" s="547"/>
      <c r="D18" s="547"/>
      <c r="E18" s="548"/>
      <c r="F18" s="64" t="s">
        <v>95</v>
      </c>
      <c r="G18" s="65"/>
      <c r="H18" s="86"/>
      <c r="I18" s="66"/>
      <c r="J18" s="86"/>
      <c r="K18" s="66"/>
      <c r="L18" s="86"/>
      <c r="M18" s="66"/>
      <c r="N18" s="86"/>
      <c r="O18" s="67">
        <v>0</v>
      </c>
      <c r="P18" s="68">
        <v>0</v>
      </c>
      <c r="Q18" s="69"/>
      <c r="R18" s="86"/>
      <c r="S18" s="66"/>
      <c r="T18" s="86"/>
      <c r="U18" s="66"/>
      <c r="V18" s="86"/>
      <c r="W18" s="66"/>
      <c r="X18" s="86"/>
      <c r="Y18" s="66"/>
      <c r="Z18" s="86"/>
      <c r="AA18" s="66"/>
      <c r="AB18" s="86"/>
      <c r="AC18" s="67">
        <f t="shared" si="7"/>
        <v>0</v>
      </c>
      <c r="AD18" s="70">
        <f t="shared" si="7"/>
        <v>0</v>
      </c>
      <c r="AE18" s="71">
        <v>0</v>
      </c>
      <c r="AF18" s="67">
        <v>0</v>
      </c>
      <c r="AG18" s="72"/>
      <c r="AH18" s="87"/>
      <c r="AI18" s="414"/>
      <c r="AJ18" s="416"/>
      <c r="AK18" s="418"/>
      <c r="AL18" s="419"/>
      <c r="AM18" s="387"/>
      <c r="AN18" s="387"/>
      <c r="AO18" s="387"/>
      <c r="AP18" s="387"/>
      <c r="AQ18" s="422"/>
      <c r="AR18" s="32"/>
      <c r="AS18" s="32"/>
      <c r="AT18" s="32"/>
      <c r="AU18" s="20"/>
      <c r="AV18" s="20"/>
    </row>
    <row r="19" spans="1:48" ht="24" customHeight="1" thickBot="1">
      <c r="A19" s="557"/>
      <c r="B19" s="549"/>
      <c r="C19" s="547"/>
      <c r="D19" s="547"/>
      <c r="E19" s="548"/>
      <c r="F19" s="88" t="s">
        <v>14</v>
      </c>
      <c r="G19" s="99">
        <f t="shared" ref="G19" si="8">SUM(G16:G18)</f>
        <v>0</v>
      </c>
      <c r="H19" s="95">
        <f t="shared" ref="H19:AH31" si="9">SUM(H16:H18)</f>
        <v>0</v>
      </c>
      <c r="I19" s="92">
        <f t="shared" si="9"/>
        <v>20</v>
      </c>
      <c r="J19" s="95">
        <f t="shared" si="9"/>
        <v>561487</v>
      </c>
      <c r="K19" s="92">
        <f t="shared" si="9"/>
        <v>22</v>
      </c>
      <c r="L19" s="95">
        <f t="shared" si="9"/>
        <v>286391</v>
      </c>
      <c r="M19" s="92">
        <f t="shared" si="9"/>
        <v>0</v>
      </c>
      <c r="N19" s="95">
        <f t="shared" si="9"/>
        <v>0</v>
      </c>
      <c r="O19" s="92">
        <f t="shared" si="9"/>
        <v>42</v>
      </c>
      <c r="P19" s="93">
        <f t="shared" si="9"/>
        <v>847878</v>
      </c>
      <c r="Q19" s="94">
        <f t="shared" si="9"/>
        <v>10</v>
      </c>
      <c r="R19" s="95">
        <f t="shared" si="9"/>
        <v>483564</v>
      </c>
      <c r="S19" s="92">
        <f t="shared" si="9"/>
        <v>133</v>
      </c>
      <c r="T19" s="95">
        <f t="shared" si="9"/>
        <v>18003519</v>
      </c>
      <c r="U19" s="92">
        <f t="shared" si="9"/>
        <v>0</v>
      </c>
      <c r="V19" s="95">
        <f t="shared" si="9"/>
        <v>0</v>
      </c>
      <c r="W19" s="92">
        <f t="shared" si="9"/>
        <v>0</v>
      </c>
      <c r="X19" s="95">
        <f t="shared" si="9"/>
        <v>0</v>
      </c>
      <c r="Y19" s="92">
        <f t="shared" si="9"/>
        <v>0</v>
      </c>
      <c r="Z19" s="95">
        <f t="shared" si="9"/>
        <v>0</v>
      </c>
      <c r="AA19" s="92">
        <f t="shared" si="9"/>
        <v>5</v>
      </c>
      <c r="AB19" s="95">
        <f t="shared" si="9"/>
        <v>2851524</v>
      </c>
      <c r="AC19" s="92">
        <f t="shared" si="9"/>
        <v>148</v>
      </c>
      <c r="AD19" s="96">
        <f>SUM(AD16:AD18)</f>
        <v>21338607</v>
      </c>
      <c r="AE19" s="97">
        <f t="shared" si="9"/>
        <v>190</v>
      </c>
      <c r="AF19" s="92">
        <f>SUM(AF16:AF18)</f>
        <v>22186485</v>
      </c>
      <c r="AG19" s="92">
        <f t="shared" si="9"/>
        <v>14</v>
      </c>
      <c r="AH19" s="98">
        <f t="shared" si="9"/>
        <v>449637</v>
      </c>
      <c r="AI19" s="415"/>
      <c r="AJ19" s="417"/>
      <c r="AK19" s="420"/>
      <c r="AL19" s="421"/>
      <c r="AM19" s="388"/>
      <c r="AN19" s="388"/>
      <c r="AO19" s="388"/>
      <c r="AP19" s="388"/>
      <c r="AQ19" s="423"/>
      <c r="AR19" s="32"/>
      <c r="AS19" s="32"/>
      <c r="AT19" s="32"/>
      <c r="AU19" s="20"/>
      <c r="AV19" s="20"/>
    </row>
    <row r="20" spans="1:48" ht="24" customHeight="1">
      <c r="A20" s="557"/>
      <c r="B20" s="411" t="s">
        <v>111</v>
      </c>
      <c r="C20" s="547"/>
      <c r="D20" s="547"/>
      <c r="E20" s="548"/>
      <c r="F20" s="44" t="s">
        <v>105</v>
      </c>
      <c r="G20" s="45"/>
      <c r="H20" s="82"/>
      <c r="I20" s="47">
        <v>1</v>
      </c>
      <c r="J20" s="82">
        <v>13700</v>
      </c>
      <c r="K20" s="47"/>
      <c r="L20" s="82"/>
      <c r="M20" s="47">
        <v>1</v>
      </c>
      <c r="N20" s="50">
        <v>41520</v>
      </c>
      <c r="O20" s="47">
        <v>2</v>
      </c>
      <c r="P20" s="48">
        <v>55220</v>
      </c>
      <c r="Q20" s="49"/>
      <c r="R20" s="50"/>
      <c r="S20" s="47">
        <v>3</v>
      </c>
      <c r="T20" s="82">
        <v>14573652</v>
      </c>
      <c r="U20" s="47">
        <v>4</v>
      </c>
      <c r="V20" s="82">
        <v>4855680</v>
      </c>
      <c r="W20" s="47"/>
      <c r="X20" s="82"/>
      <c r="Y20" s="47"/>
      <c r="Z20" s="82"/>
      <c r="AA20" s="47"/>
      <c r="AB20" s="82"/>
      <c r="AC20" s="47">
        <f t="shared" ref="AC20:AD22" si="10">Q20+S20+U20+W20+Y20+AA20</f>
        <v>7</v>
      </c>
      <c r="AD20" s="51">
        <f t="shared" si="10"/>
        <v>19429332</v>
      </c>
      <c r="AE20" s="52">
        <v>9</v>
      </c>
      <c r="AF20" s="47">
        <v>19484552</v>
      </c>
      <c r="AG20" s="47">
        <v>3</v>
      </c>
      <c r="AH20" s="83">
        <v>4807080</v>
      </c>
      <c r="AI20" s="414" t="s">
        <v>112</v>
      </c>
      <c r="AJ20" s="416" t="s">
        <v>113</v>
      </c>
      <c r="AK20" s="418" t="s">
        <v>100</v>
      </c>
      <c r="AL20" s="419"/>
      <c r="AM20" s="387"/>
      <c r="AN20" s="387" t="s">
        <v>109</v>
      </c>
      <c r="AO20" s="387"/>
      <c r="AP20" s="387"/>
      <c r="AQ20" s="387"/>
      <c r="AR20" s="32"/>
      <c r="AS20" s="32"/>
      <c r="AT20" s="32"/>
      <c r="AU20" s="20"/>
      <c r="AV20" s="20"/>
    </row>
    <row r="21" spans="1:48" ht="24" customHeight="1">
      <c r="A21" s="557"/>
      <c r="B21" s="411"/>
      <c r="C21" s="547"/>
      <c r="D21" s="547"/>
      <c r="E21" s="548"/>
      <c r="F21" s="55" t="s">
        <v>96</v>
      </c>
      <c r="G21" s="56"/>
      <c r="H21" s="84"/>
      <c r="I21" s="57"/>
      <c r="J21" s="84"/>
      <c r="K21" s="57"/>
      <c r="L21" s="84"/>
      <c r="M21" s="57"/>
      <c r="N21" s="84"/>
      <c r="O21" s="58">
        <v>0</v>
      </c>
      <c r="P21" s="59">
        <v>0</v>
      </c>
      <c r="Q21" s="60"/>
      <c r="R21" s="84"/>
      <c r="S21" s="57"/>
      <c r="T21" s="84"/>
      <c r="U21" s="57"/>
      <c r="V21" s="84"/>
      <c r="W21" s="57"/>
      <c r="X21" s="84"/>
      <c r="Y21" s="57"/>
      <c r="Z21" s="84"/>
      <c r="AA21" s="57"/>
      <c r="AB21" s="84"/>
      <c r="AC21" s="58">
        <f t="shared" si="10"/>
        <v>0</v>
      </c>
      <c r="AD21" s="61">
        <f t="shared" si="10"/>
        <v>0</v>
      </c>
      <c r="AE21" s="62">
        <v>0</v>
      </c>
      <c r="AF21" s="58">
        <v>0</v>
      </c>
      <c r="AG21" s="57"/>
      <c r="AH21" s="85"/>
      <c r="AI21" s="414"/>
      <c r="AJ21" s="416"/>
      <c r="AK21" s="418"/>
      <c r="AL21" s="419"/>
      <c r="AM21" s="387"/>
      <c r="AN21" s="387"/>
      <c r="AO21" s="387"/>
      <c r="AP21" s="387"/>
      <c r="AQ21" s="387"/>
      <c r="AR21" s="32"/>
      <c r="AS21" s="32"/>
      <c r="AT21" s="32"/>
      <c r="AU21" s="20"/>
      <c r="AV21" s="20"/>
    </row>
    <row r="22" spans="1:48" ht="24" customHeight="1">
      <c r="A22" s="557"/>
      <c r="B22" s="411"/>
      <c r="C22" s="547"/>
      <c r="D22" s="547"/>
      <c r="E22" s="548"/>
      <c r="F22" s="64" t="s">
        <v>95</v>
      </c>
      <c r="G22" s="65"/>
      <c r="H22" s="86"/>
      <c r="I22" s="66"/>
      <c r="J22" s="86"/>
      <c r="K22" s="66"/>
      <c r="L22" s="86"/>
      <c r="M22" s="66">
        <v>3</v>
      </c>
      <c r="N22" s="86">
        <v>9193883</v>
      </c>
      <c r="O22" s="67">
        <v>3</v>
      </c>
      <c r="P22" s="68">
        <v>9193883</v>
      </c>
      <c r="Q22" s="69"/>
      <c r="R22" s="86"/>
      <c r="S22" s="66"/>
      <c r="T22" s="86"/>
      <c r="U22" s="66"/>
      <c r="V22" s="86"/>
      <c r="W22" s="66"/>
      <c r="X22" s="86"/>
      <c r="Y22" s="66"/>
      <c r="Z22" s="86"/>
      <c r="AA22" s="66"/>
      <c r="AB22" s="86"/>
      <c r="AC22" s="67">
        <f t="shared" si="10"/>
        <v>0</v>
      </c>
      <c r="AD22" s="70">
        <f t="shared" si="10"/>
        <v>0</v>
      </c>
      <c r="AE22" s="71">
        <v>3</v>
      </c>
      <c r="AF22" s="67">
        <v>9193883</v>
      </c>
      <c r="AG22" s="72"/>
      <c r="AH22" s="87"/>
      <c r="AI22" s="414"/>
      <c r="AJ22" s="416"/>
      <c r="AK22" s="418"/>
      <c r="AL22" s="419"/>
      <c r="AM22" s="387"/>
      <c r="AN22" s="387"/>
      <c r="AO22" s="387"/>
      <c r="AP22" s="387"/>
      <c r="AQ22" s="387"/>
      <c r="AR22" s="32"/>
      <c r="AS22" s="32"/>
      <c r="AT22" s="32"/>
      <c r="AU22" s="20"/>
      <c r="AV22" s="20"/>
    </row>
    <row r="23" spans="1:48" ht="24" customHeight="1" thickBot="1">
      <c r="A23" s="557"/>
      <c r="B23" s="549"/>
      <c r="C23" s="547"/>
      <c r="D23" s="547"/>
      <c r="E23" s="548"/>
      <c r="F23" s="88" t="s">
        <v>14</v>
      </c>
      <c r="G23" s="99">
        <f t="shared" ref="G23" si="11">SUM(G20:G22)</f>
        <v>0</v>
      </c>
      <c r="H23" s="95">
        <f t="shared" si="9"/>
        <v>0</v>
      </c>
      <c r="I23" s="92">
        <f t="shared" si="9"/>
        <v>1</v>
      </c>
      <c r="J23" s="95">
        <f t="shared" si="9"/>
        <v>13700</v>
      </c>
      <c r="K23" s="92">
        <f t="shared" si="9"/>
        <v>0</v>
      </c>
      <c r="L23" s="95">
        <f t="shared" si="9"/>
        <v>0</v>
      </c>
      <c r="M23" s="92">
        <f t="shared" si="9"/>
        <v>4</v>
      </c>
      <c r="N23" s="95">
        <f t="shared" si="9"/>
        <v>9235403</v>
      </c>
      <c r="O23" s="92">
        <f t="shared" si="9"/>
        <v>5</v>
      </c>
      <c r="P23" s="93">
        <f t="shared" si="9"/>
        <v>9249103</v>
      </c>
      <c r="Q23" s="94">
        <f t="shared" si="9"/>
        <v>0</v>
      </c>
      <c r="R23" s="95">
        <f t="shared" si="9"/>
        <v>0</v>
      </c>
      <c r="S23" s="92">
        <f t="shared" si="9"/>
        <v>3</v>
      </c>
      <c r="T23" s="95">
        <f t="shared" si="9"/>
        <v>14573652</v>
      </c>
      <c r="U23" s="92">
        <f t="shared" si="9"/>
        <v>4</v>
      </c>
      <c r="V23" s="95">
        <f t="shared" si="9"/>
        <v>4855680</v>
      </c>
      <c r="W23" s="92">
        <f t="shared" si="9"/>
        <v>0</v>
      </c>
      <c r="X23" s="95">
        <f t="shared" si="9"/>
        <v>0</v>
      </c>
      <c r="Y23" s="92">
        <f t="shared" si="9"/>
        <v>0</v>
      </c>
      <c r="Z23" s="95">
        <f t="shared" si="9"/>
        <v>0</v>
      </c>
      <c r="AA23" s="92">
        <f t="shared" si="9"/>
        <v>0</v>
      </c>
      <c r="AB23" s="95">
        <f t="shared" si="9"/>
        <v>0</v>
      </c>
      <c r="AC23" s="92">
        <f t="shared" si="9"/>
        <v>7</v>
      </c>
      <c r="AD23" s="96">
        <f>SUM(AD20:AD22)</f>
        <v>19429332</v>
      </c>
      <c r="AE23" s="97">
        <f t="shared" si="9"/>
        <v>12</v>
      </c>
      <c r="AF23" s="92">
        <f>SUM(AF20:AF22)</f>
        <v>28678435</v>
      </c>
      <c r="AG23" s="92">
        <f t="shared" si="9"/>
        <v>3</v>
      </c>
      <c r="AH23" s="98">
        <f t="shared" si="9"/>
        <v>4807080</v>
      </c>
      <c r="AI23" s="415"/>
      <c r="AJ23" s="417"/>
      <c r="AK23" s="420"/>
      <c r="AL23" s="421"/>
      <c r="AM23" s="388"/>
      <c r="AN23" s="388"/>
      <c r="AO23" s="388"/>
      <c r="AP23" s="388"/>
      <c r="AQ23" s="388"/>
      <c r="AR23" s="32"/>
      <c r="AS23" s="32"/>
      <c r="AT23" s="32"/>
      <c r="AU23" s="20"/>
      <c r="AV23" s="20"/>
    </row>
    <row r="24" spans="1:48" ht="24" customHeight="1">
      <c r="A24" s="557"/>
      <c r="B24" s="411" t="s">
        <v>114</v>
      </c>
      <c r="C24" s="547"/>
      <c r="D24" s="547"/>
      <c r="E24" s="548"/>
      <c r="F24" s="44" t="s">
        <v>105</v>
      </c>
      <c r="G24" s="45"/>
      <c r="H24" s="82"/>
      <c r="I24" s="47"/>
      <c r="J24" s="82"/>
      <c r="K24" s="47"/>
      <c r="L24" s="82"/>
      <c r="M24" s="47"/>
      <c r="N24" s="50"/>
      <c r="O24" s="47">
        <v>0</v>
      </c>
      <c r="P24" s="48">
        <v>0</v>
      </c>
      <c r="Q24" s="49"/>
      <c r="R24" s="50"/>
      <c r="S24" s="47"/>
      <c r="T24" s="82"/>
      <c r="U24" s="47">
        <v>2</v>
      </c>
      <c r="V24" s="82">
        <v>6655478</v>
      </c>
      <c r="W24" s="47"/>
      <c r="X24" s="82"/>
      <c r="Y24" s="47"/>
      <c r="Z24" s="82"/>
      <c r="AA24" s="47"/>
      <c r="AB24" s="82"/>
      <c r="AC24" s="47">
        <f t="shared" ref="AC24:AD26" si="12">Q24+S24+U24+W24+Y24+AA24</f>
        <v>2</v>
      </c>
      <c r="AD24" s="51">
        <f t="shared" si="12"/>
        <v>6655478</v>
      </c>
      <c r="AE24" s="52">
        <v>2</v>
      </c>
      <c r="AF24" s="47">
        <v>6655478</v>
      </c>
      <c r="AG24" s="47">
        <v>2</v>
      </c>
      <c r="AH24" s="83">
        <v>6655478</v>
      </c>
      <c r="AI24" s="414" t="s">
        <v>115</v>
      </c>
      <c r="AJ24" s="416" t="s">
        <v>116</v>
      </c>
      <c r="AK24" s="418" t="s">
        <v>100</v>
      </c>
      <c r="AL24" s="419"/>
      <c r="AM24" s="387"/>
      <c r="AN24" s="387" t="s">
        <v>109</v>
      </c>
      <c r="AO24" s="520" t="s">
        <v>117</v>
      </c>
      <c r="AP24" s="387"/>
      <c r="AQ24" s="387"/>
      <c r="AR24" s="32"/>
      <c r="AS24" s="32"/>
      <c r="AT24" s="32"/>
      <c r="AU24" s="20"/>
      <c r="AV24" s="20"/>
    </row>
    <row r="25" spans="1:48" ht="24" customHeight="1">
      <c r="A25" s="557"/>
      <c r="B25" s="411"/>
      <c r="C25" s="547"/>
      <c r="D25" s="547"/>
      <c r="E25" s="548"/>
      <c r="F25" s="55" t="s">
        <v>96</v>
      </c>
      <c r="G25" s="56"/>
      <c r="H25" s="84"/>
      <c r="I25" s="57"/>
      <c r="J25" s="84"/>
      <c r="K25" s="57"/>
      <c r="L25" s="84"/>
      <c r="M25" s="57"/>
      <c r="N25" s="84"/>
      <c r="O25" s="58">
        <v>0</v>
      </c>
      <c r="P25" s="59">
        <v>0</v>
      </c>
      <c r="Q25" s="60"/>
      <c r="R25" s="84"/>
      <c r="S25" s="57"/>
      <c r="T25" s="84"/>
      <c r="U25" s="57">
        <v>1</v>
      </c>
      <c r="V25" s="84">
        <v>1836000</v>
      </c>
      <c r="W25" s="57"/>
      <c r="X25" s="84"/>
      <c r="Y25" s="57"/>
      <c r="Z25" s="84"/>
      <c r="AA25" s="57">
        <v>1</v>
      </c>
      <c r="AB25" s="84">
        <v>1587600</v>
      </c>
      <c r="AC25" s="58">
        <f t="shared" si="12"/>
        <v>2</v>
      </c>
      <c r="AD25" s="61">
        <f t="shared" si="12"/>
        <v>3423600</v>
      </c>
      <c r="AE25" s="62">
        <v>2</v>
      </c>
      <c r="AF25" s="58">
        <v>3423600</v>
      </c>
      <c r="AG25" s="57">
        <v>2</v>
      </c>
      <c r="AH25" s="85">
        <v>3423600</v>
      </c>
      <c r="AI25" s="414"/>
      <c r="AJ25" s="416"/>
      <c r="AK25" s="418"/>
      <c r="AL25" s="419"/>
      <c r="AM25" s="387"/>
      <c r="AN25" s="387"/>
      <c r="AO25" s="520"/>
      <c r="AP25" s="387"/>
      <c r="AQ25" s="387"/>
      <c r="AR25" s="32"/>
      <c r="AS25" s="32"/>
      <c r="AT25" s="32"/>
      <c r="AU25" s="20"/>
      <c r="AV25" s="20"/>
    </row>
    <row r="26" spans="1:48" ht="24" customHeight="1">
      <c r="A26" s="557"/>
      <c r="B26" s="411"/>
      <c r="C26" s="547"/>
      <c r="D26" s="547"/>
      <c r="E26" s="548"/>
      <c r="F26" s="64" t="s">
        <v>95</v>
      </c>
      <c r="G26" s="65"/>
      <c r="H26" s="86"/>
      <c r="I26" s="66"/>
      <c r="J26" s="86"/>
      <c r="K26" s="66"/>
      <c r="L26" s="86"/>
      <c r="M26" s="66"/>
      <c r="N26" s="86"/>
      <c r="O26" s="67">
        <v>0</v>
      </c>
      <c r="P26" s="68">
        <v>0</v>
      </c>
      <c r="Q26" s="69"/>
      <c r="R26" s="86"/>
      <c r="S26" s="66"/>
      <c r="T26" s="86"/>
      <c r="U26" s="66"/>
      <c r="V26" s="86"/>
      <c r="W26" s="66"/>
      <c r="X26" s="86"/>
      <c r="Y26" s="66"/>
      <c r="Z26" s="86"/>
      <c r="AA26" s="66"/>
      <c r="AB26" s="86"/>
      <c r="AC26" s="67">
        <f t="shared" si="12"/>
        <v>0</v>
      </c>
      <c r="AD26" s="70">
        <f t="shared" si="12"/>
        <v>0</v>
      </c>
      <c r="AE26" s="71">
        <v>0</v>
      </c>
      <c r="AF26" s="67">
        <v>0</v>
      </c>
      <c r="AG26" s="72"/>
      <c r="AH26" s="87"/>
      <c r="AI26" s="414"/>
      <c r="AJ26" s="416"/>
      <c r="AK26" s="418"/>
      <c r="AL26" s="419"/>
      <c r="AM26" s="387"/>
      <c r="AN26" s="387"/>
      <c r="AO26" s="520"/>
      <c r="AP26" s="387"/>
      <c r="AQ26" s="387"/>
      <c r="AR26" s="32"/>
      <c r="AS26" s="32"/>
      <c r="AT26" s="32"/>
      <c r="AU26" s="20"/>
      <c r="AV26" s="20"/>
    </row>
    <row r="27" spans="1:48" ht="24" customHeight="1" thickBot="1">
      <c r="A27" s="557"/>
      <c r="B27" s="549"/>
      <c r="C27" s="547"/>
      <c r="D27" s="547"/>
      <c r="E27" s="548"/>
      <c r="F27" s="88" t="s">
        <v>14</v>
      </c>
      <c r="G27" s="99">
        <f t="shared" ref="G27" si="13">SUM(G24:G26)</f>
        <v>0</v>
      </c>
      <c r="H27" s="95">
        <f t="shared" si="9"/>
        <v>0</v>
      </c>
      <c r="I27" s="92">
        <f t="shared" si="9"/>
        <v>0</v>
      </c>
      <c r="J27" s="95">
        <f t="shared" si="9"/>
        <v>0</v>
      </c>
      <c r="K27" s="92">
        <f t="shared" si="9"/>
        <v>0</v>
      </c>
      <c r="L27" s="95">
        <f t="shared" si="9"/>
        <v>0</v>
      </c>
      <c r="M27" s="92">
        <f t="shared" si="9"/>
        <v>0</v>
      </c>
      <c r="N27" s="95">
        <f t="shared" si="9"/>
        <v>0</v>
      </c>
      <c r="O27" s="92">
        <f t="shared" si="9"/>
        <v>0</v>
      </c>
      <c r="P27" s="93">
        <f t="shared" si="9"/>
        <v>0</v>
      </c>
      <c r="Q27" s="94">
        <f t="shared" si="9"/>
        <v>0</v>
      </c>
      <c r="R27" s="95">
        <f t="shared" si="9"/>
        <v>0</v>
      </c>
      <c r="S27" s="92">
        <f t="shared" si="9"/>
        <v>0</v>
      </c>
      <c r="T27" s="95">
        <f t="shared" si="9"/>
        <v>0</v>
      </c>
      <c r="U27" s="92">
        <f t="shared" si="9"/>
        <v>3</v>
      </c>
      <c r="V27" s="95">
        <f t="shared" si="9"/>
        <v>8491478</v>
      </c>
      <c r="W27" s="92">
        <f t="shared" si="9"/>
        <v>0</v>
      </c>
      <c r="X27" s="95">
        <f t="shared" si="9"/>
        <v>0</v>
      </c>
      <c r="Y27" s="92">
        <f t="shared" si="9"/>
        <v>0</v>
      </c>
      <c r="Z27" s="95">
        <f t="shared" si="9"/>
        <v>0</v>
      </c>
      <c r="AA27" s="92">
        <f t="shared" si="9"/>
        <v>1</v>
      </c>
      <c r="AB27" s="95">
        <f t="shared" si="9"/>
        <v>1587600</v>
      </c>
      <c r="AC27" s="92">
        <f t="shared" si="9"/>
        <v>4</v>
      </c>
      <c r="AD27" s="96">
        <f>SUM(AD24:AD26)</f>
        <v>10079078</v>
      </c>
      <c r="AE27" s="97">
        <f t="shared" si="9"/>
        <v>4</v>
      </c>
      <c r="AF27" s="92">
        <f>SUM(AF24:AF26)</f>
        <v>10079078</v>
      </c>
      <c r="AG27" s="92">
        <f t="shared" si="9"/>
        <v>4</v>
      </c>
      <c r="AH27" s="98">
        <f t="shared" si="9"/>
        <v>10079078</v>
      </c>
      <c r="AI27" s="415"/>
      <c r="AJ27" s="417"/>
      <c r="AK27" s="420"/>
      <c r="AL27" s="421"/>
      <c r="AM27" s="388"/>
      <c r="AN27" s="388"/>
      <c r="AO27" s="521"/>
      <c r="AP27" s="388"/>
      <c r="AQ27" s="388"/>
      <c r="AR27" s="32"/>
      <c r="AS27" s="32"/>
      <c r="AT27" s="32"/>
      <c r="AU27" s="20"/>
      <c r="AV27" s="20"/>
    </row>
    <row r="28" spans="1:48" ht="24" customHeight="1">
      <c r="A28" s="557"/>
      <c r="B28" s="603" t="s">
        <v>118</v>
      </c>
      <c r="C28" s="604"/>
      <c r="D28" s="604"/>
      <c r="E28" s="605"/>
      <c r="F28" s="44" t="s">
        <v>105</v>
      </c>
      <c r="G28" s="45"/>
      <c r="H28" s="82"/>
      <c r="I28" s="47"/>
      <c r="J28" s="82"/>
      <c r="K28" s="47"/>
      <c r="L28" s="82"/>
      <c r="M28" s="47"/>
      <c r="N28" s="50"/>
      <c r="O28" s="47">
        <f t="shared" ref="O28:P30" si="14">G28+I28+K28+M28</f>
        <v>0</v>
      </c>
      <c r="P28" s="48">
        <f t="shared" si="14"/>
        <v>0</v>
      </c>
      <c r="Q28" s="49"/>
      <c r="R28" s="50"/>
      <c r="S28" s="47"/>
      <c r="T28" s="82"/>
      <c r="U28" s="47"/>
      <c r="V28" s="82"/>
      <c r="W28" s="47"/>
      <c r="X28" s="82"/>
      <c r="Y28" s="47"/>
      <c r="Z28" s="82"/>
      <c r="AA28" s="47"/>
      <c r="AB28" s="82"/>
      <c r="AC28" s="47">
        <f t="shared" ref="AC28:AD30" si="15">Q28+S28+U28+W28+Y28+AA28</f>
        <v>0</v>
      </c>
      <c r="AD28" s="51">
        <f t="shared" si="15"/>
        <v>0</v>
      </c>
      <c r="AE28" s="52">
        <f t="shared" ref="AE28:AF30" si="16">O28+AC28</f>
        <v>0</v>
      </c>
      <c r="AF28" s="47">
        <f t="shared" si="16"/>
        <v>0</v>
      </c>
      <c r="AG28" s="47"/>
      <c r="AH28" s="83"/>
      <c r="AI28" s="607" t="s">
        <v>119</v>
      </c>
      <c r="AJ28" s="401" t="s">
        <v>928</v>
      </c>
      <c r="AK28" s="449" t="s">
        <v>138</v>
      </c>
      <c r="AL28" s="432"/>
      <c r="AM28" s="544" t="s">
        <v>929</v>
      </c>
      <c r="AN28" s="451" t="s">
        <v>154</v>
      </c>
      <c r="AO28" s="544" t="s">
        <v>930</v>
      </c>
      <c r="AP28" s="546" t="s">
        <v>931</v>
      </c>
      <c r="AQ28" s="459"/>
      <c r="AR28" s="32"/>
      <c r="AS28" s="32"/>
      <c r="AT28" s="32"/>
      <c r="AU28" s="20"/>
      <c r="AV28" s="20"/>
    </row>
    <row r="29" spans="1:48" ht="24" customHeight="1">
      <c r="A29" s="557"/>
      <c r="B29" s="603"/>
      <c r="C29" s="604"/>
      <c r="D29" s="604"/>
      <c r="E29" s="605"/>
      <c r="F29" s="55" t="s">
        <v>96</v>
      </c>
      <c r="G29" s="56"/>
      <c r="H29" s="84"/>
      <c r="I29" s="57"/>
      <c r="J29" s="84"/>
      <c r="K29" s="57"/>
      <c r="L29" s="84"/>
      <c r="M29" s="57"/>
      <c r="N29" s="84"/>
      <c r="O29" s="58">
        <f t="shared" si="14"/>
        <v>0</v>
      </c>
      <c r="P29" s="59">
        <f t="shared" si="14"/>
        <v>0</v>
      </c>
      <c r="Q29" s="60"/>
      <c r="R29" s="84"/>
      <c r="S29" s="57"/>
      <c r="T29" s="84"/>
      <c r="U29" s="57"/>
      <c r="V29" s="84"/>
      <c r="W29" s="57"/>
      <c r="X29" s="84"/>
      <c r="Y29" s="57"/>
      <c r="Z29" s="84"/>
      <c r="AA29" s="57"/>
      <c r="AB29" s="84"/>
      <c r="AC29" s="58">
        <f t="shared" si="15"/>
        <v>0</v>
      </c>
      <c r="AD29" s="61">
        <f t="shared" si="15"/>
        <v>0</v>
      </c>
      <c r="AE29" s="62">
        <f t="shared" si="16"/>
        <v>0</v>
      </c>
      <c r="AF29" s="58">
        <f t="shared" si="16"/>
        <v>0</v>
      </c>
      <c r="AG29" s="57"/>
      <c r="AH29" s="85"/>
      <c r="AI29" s="607"/>
      <c r="AJ29" s="401"/>
      <c r="AK29" s="449"/>
      <c r="AL29" s="432"/>
      <c r="AM29" s="544"/>
      <c r="AN29" s="451"/>
      <c r="AO29" s="544"/>
      <c r="AP29" s="544"/>
      <c r="AQ29" s="459"/>
      <c r="AR29" s="32"/>
      <c r="AS29" s="32"/>
      <c r="AT29" s="32"/>
      <c r="AU29" s="20"/>
      <c r="AV29" s="20"/>
    </row>
    <row r="30" spans="1:48" ht="24" customHeight="1">
      <c r="A30" s="557"/>
      <c r="B30" s="603"/>
      <c r="C30" s="604"/>
      <c r="D30" s="604"/>
      <c r="E30" s="605"/>
      <c r="F30" s="64" t="s">
        <v>95</v>
      </c>
      <c r="G30" s="65"/>
      <c r="H30" s="86"/>
      <c r="I30" s="66"/>
      <c r="J30" s="86"/>
      <c r="K30" s="66"/>
      <c r="L30" s="86"/>
      <c r="M30" s="66"/>
      <c r="N30" s="86"/>
      <c r="O30" s="67">
        <f t="shared" si="14"/>
        <v>0</v>
      </c>
      <c r="P30" s="68">
        <f t="shared" si="14"/>
        <v>0</v>
      </c>
      <c r="Q30" s="69"/>
      <c r="R30" s="86"/>
      <c r="S30" s="66"/>
      <c r="T30" s="86"/>
      <c r="U30" s="66"/>
      <c r="V30" s="86"/>
      <c r="W30" s="66"/>
      <c r="X30" s="86"/>
      <c r="Y30" s="66"/>
      <c r="Z30" s="86"/>
      <c r="AA30" s="66"/>
      <c r="AB30" s="86"/>
      <c r="AC30" s="67">
        <f t="shared" si="15"/>
        <v>0</v>
      </c>
      <c r="AD30" s="70">
        <f t="shared" si="15"/>
        <v>0</v>
      </c>
      <c r="AE30" s="71">
        <f t="shared" si="16"/>
        <v>0</v>
      </c>
      <c r="AF30" s="67">
        <f t="shared" si="16"/>
        <v>0</v>
      </c>
      <c r="AG30" s="72"/>
      <c r="AH30" s="87"/>
      <c r="AI30" s="607"/>
      <c r="AJ30" s="401"/>
      <c r="AK30" s="449"/>
      <c r="AL30" s="432"/>
      <c r="AM30" s="544"/>
      <c r="AN30" s="451"/>
      <c r="AO30" s="544"/>
      <c r="AP30" s="544"/>
      <c r="AQ30" s="459"/>
      <c r="AR30" s="32"/>
      <c r="AS30" s="32"/>
      <c r="AT30" s="32"/>
      <c r="AU30" s="20"/>
      <c r="AV30" s="20"/>
    </row>
    <row r="31" spans="1:48" ht="24" customHeight="1" thickBot="1">
      <c r="A31" s="557"/>
      <c r="B31" s="606"/>
      <c r="C31" s="604"/>
      <c r="D31" s="604"/>
      <c r="E31" s="605"/>
      <c r="F31" s="88" t="s">
        <v>14</v>
      </c>
      <c r="G31" s="99">
        <f t="shared" ref="G31" si="17">SUM(G28:G30)</f>
        <v>0</v>
      </c>
      <c r="H31" s="95">
        <f t="shared" si="9"/>
        <v>0</v>
      </c>
      <c r="I31" s="92">
        <f t="shared" si="9"/>
        <v>0</v>
      </c>
      <c r="J31" s="95">
        <f t="shared" si="9"/>
        <v>0</v>
      </c>
      <c r="K31" s="92">
        <f t="shared" si="9"/>
        <v>0</v>
      </c>
      <c r="L31" s="95">
        <f t="shared" si="9"/>
        <v>0</v>
      </c>
      <c r="M31" s="92">
        <f t="shared" si="9"/>
        <v>0</v>
      </c>
      <c r="N31" s="95">
        <f t="shared" si="9"/>
        <v>0</v>
      </c>
      <c r="O31" s="92">
        <f t="shared" si="9"/>
        <v>0</v>
      </c>
      <c r="P31" s="93">
        <f t="shared" si="9"/>
        <v>0</v>
      </c>
      <c r="Q31" s="94">
        <f t="shared" si="9"/>
        <v>0</v>
      </c>
      <c r="R31" s="95">
        <f t="shared" si="9"/>
        <v>0</v>
      </c>
      <c r="S31" s="92">
        <f t="shared" si="9"/>
        <v>0</v>
      </c>
      <c r="T31" s="95">
        <f t="shared" si="9"/>
        <v>0</v>
      </c>
      <c r="U31" s="92">
        <f t="shared" si="9"/>
        <v>0</v>
      </c>
      <c r="V31" s="95">
        <f t="shared" si="9"/>
        <v>0</v>
      </c>
      <c r="W31" s="92">
        <f t="shared" si="9"/>
        <v>0</v>
      </c>
      <c r="X31" s="95">
        <f t="shared" si="9"/>
        <v>0</v>
      </c>
      <c r="Y31" s="92">
        <f t="shared" si="9"/>
        <v>0</v>
      </c>
      <c r="Z31" s="95">
        <f t="shared" si="9"/>
        <v>0</v>
      </c>
      <c r="AA31" s="92">
        <f t="shared" si="9"/>
        <v>0</v>
      </c>
      <c r="AB31" s="95">
        <f t="shared" si="9"/>
        <v>0</v>
      </c>
      <c r="AC31" s="92">
        <f t="shared" si="9"/>
        <v>0</v>
      </c>
      <c r="AD31" s="96">
        <f t="shared" si="9"/>
        <v>0</v>
      </c>
      <c r="AE31" s="97">
        <f t="shared" si="9"/>
        <v>0</v>
      </c>
      <c r="AF31" s="92">
        <f>SUM(AF28:AF30)</f>
        <v>0</v>
      </c>
      <c r="AG31" s="92">
        <f t="shared" si="9"/>
        <v>0</v>
      </c>
      <c r="AH31" s="98">
        <f t="shared" si="9"/>
        <v>0</v>
      </c>
      <c r="AI31" s="608"/>
      <c r="AJ31" s="402"/>
      <c r="AK31" s="450"/>
      <c r="AL31" s="433"/>
      <c r="AM31" s="545"/>
      <c r="AN31" s="452"/>
      <c r="AO31" s="545"/>
      <c r="AP31" s="545"/>
      <c r="AQ31" s="460"/>
      <c r="AR31" s="32"/>
      <c r="AS31" s="32"/>
      <c r="AT31" s="32"/>
      <c r="AU31" s="20"/>
      <c r="AV31" s="20"/>
    </row>
    <row r="32" spans="1:48" ht="24" customHeight="1">
      <c r="A32" s="557"/>
      <c r="B32" s="411" t="s">
        <v>120</v>
      </c>
      <c r="C32" s="547"/>
      <c r="D32" s="547"/>
      <c r="E32" s="548"/>
      <c r="F32" s="44" t="s">
        <v>105</v>
      </c>
      <c r="G32" s="45"/>
      <c r="H32" s="82"/>
      <c r="I32" s="47"/>
      <c r="J32" s="82"/>
      <c r="K32" s="47"/>
      <c r="L32" s="82"/>
      <c r="M32" s="47"/>
      <c r="N32" s="50"/>
      <c r="O32" s="47">
        <f t="shared" ref="O32:P34" si="18">G32+I32+K32+M32</f>
        <v>0</v>
      </c>
      <c r="P32" s="48">
        <f t="shared" si="18"/>
        <v>0</v>
      </c>
      <c r="Q32" s="49"/>
      <c r="R32" s="50"/>
      <c r="S32" s="47"/>
      <c r="T32" s="82"/>
      <c r="U32" s="47"/>
      <c r="V32" s="82"/>
      <c r="W32" s="47"/>
      <c r="X32" s="82"/>
      <c r="Y32" s="47"/>
      <c r="Z32" s="82"/>
      <c r="AA32" s="47"/>
      <c r="AB32" s="82"/>
      <c r="AC32" s="47">
        <f t="shared" ref="AC32:AD34" si="19">Q32+S32+U32+W32+Y32+AA32</f>
        <v>0</v>
      </c>
      <c r="AD32" s="51">
        <f t="shared" si="19"/>
        <v>0</v>
      </c>
      <c r="AE32" s="52">
        <f t="shared" ref="AE32:AF34" si="20">O32+AC32</f>
        <v>0</v>
      </c>
      <c r="AF32" s="47">
        <f t="shared" si="20"/>
        <v>0</v>
      </c>
      <c r="AG32" s="47"/>
      <c r="AH32" s="83"/>
      <c r="AI32" s="511" t="s">
        <v>121</v>
      </c>
      <c r="AJ32" s="416" t="s">
        <v>122</v>
      </c>
      <c r="AK32" s="418"/>
      <c r="AL32" s="419"/>
      <c r="AM32" s="387"/>
      <c r="AN32" s="387"/>
      <c r="AO32" s="387"/>
      <c r="AP32" s="387"/>
      <c r="AQ32" s="387"/>
      <c r="AR32" s="32"/>
      <c r="AS32" s="32"/>
      <c r="AT32" s="32"/>
      <c r="AU32" s="20"/>
      <c r="AV32" s="20"/>
    </row>
    <row r="33" spans="1:48" ht="24" customHeight="1">
      <c r="A33" s="557"/>
      <c r="B33" s="411"/>
      <c r="C33" s="547"/>
      <c r="D33" s="547"/>
      <c r="E33" s="548"/>
      <c r="F33" s="55" t="s">
        <v>96</v>
      </c>
      <c r="G33" s="56"/>
      <c r="H33" s="84"/>
      <c r="I33" s="57"/>
      <c r="J33" s="84"/>
      <c r="K33" s="57"/>
      <c r="L33" s="84"/>
      <c r="M33" s="57"/>
      <c r="N33" s="84"/>
      <c r="O33" s="58">
        <f t="shared" si="18"/>
        <v>0</v>
      </c>
      <c r="P33" s="59">
        <f t="shared" si="18"/>
        <v>0</v>
      </c>
      <c r="Q33" s="60"/>
      <c r="R33" s="84"/>
      <c r="S33" s="57"/>
      <c r="T33" s="84"/>
      <c r="U33" s="57"/>
      <c r="V33" s="84"/>
      <c r="W33" s="57"/>
      <c r="X33" s="84"/>
      <c r="Y33" s="57"/>
      <c r="Z33" s="84"/>
      <c r="AA33" s="57"/>
      <c r="AB33" s="84"/>
      <c r="AC33" s="58">
        <f t="shared" si="19"/>
        <v>0</v>
      </c>
      <c r="AD33" s="61">
        <f t="shared" si="19"/>
        <v>0</v>
      </c>
      <c r="AE33" s="62">
        <f t="shared" si="20"/>
        <v>0</v>
      </c>
      <c r="AF33" s="58">
        <f t="shared" si="20"/>
        <v>0</v>
      </c>
      <c r="AG33" s="57"/>
      <c r="AH33" s="85"/>
      <c r="AI33" s="414"/>
      <c r="AJ33" s="416"/>
      <c r="AK33" s="418"/>
      <c r="AL33" s="419"/>
      <c r="AM33" s="387"/>
      <c r="AN33" s="387"/>
      <c r="AO33" s="387"/>
      <c r="AP33" s="387"/>
      <c r="AQ33" s="387"/>
      <c r="AR33" s="32"/>
      <c r="AS33" s="32"/>
      <c r="AT33" s="32"/>
      <c r="AU33" s="20"/>
      <c r="AV33" s="20"/>
    </row>
    <row r="34" spans="1:48" ht="24" customHeight="1">
      <c r="A34" s="557"/>
      <c r="B34" s="411"/>
      <c r="C34" s="547"/>
      <c r="D34" s="547"/>
      <c r="E34" s="548"/>
      <c r="F34" s="64" t="s">
        <v>95</v>
      </c>
      <c r="G34" s="65"/>
      <c r="H34" s="86"/>
      <c r="I34" s="66"/>
      <c r="J34" s="86"/>
      <c r="K34" s="66"/>
      <c r="L34" s="86"/>
      <c r="M34" s="66"/>
      <c r="N34" s="86"/>
      <c r="O34" s="67">
        <f t="shared" si="18"/>
        <v>0</v>
      </c>
      <c r="P34" s="68">
        <f t="shared" si="18"/>
        <v>0</v>
      </c>
      <c r="Q34" s="69"/>
      <c r="R34" s="86"/>
      <c r="S34" s="66"/>
      <c r="T34" s="86"/>
      <c r="U34" s="66"/>
      <c r="V34" s="86"/>
      <c r="W34" s="66"/>
      <c r="X34" s="86"/>
      <c r="Y34" s="66"/>
      <c r="Z34" s="86"/>
      <c r="AA34" s="66"/>
      <c r="AB34" s="86"/>
      <c r="AC34" s="67">
        <f t="shared" si="19"/>
        <v>0</v>
      </c>
      <c r="AD34" s="70">
        <f t="shared" si="19"/>
        <v>0</v>
      </c>
      <c r="AE34" s="71">
        <f t="shared" si="20"/>
        <v>0</v>
      </c>
      <c r="AF34" s="67">
        <f t="shared" si="20"/>
        <v>0</v>
      </c>
      <c r="AG34" s="72"/>
      <c r="AH34" s="87"/>
      <c r="AI34" s="414"/>
      <c r="AJ34" s="416"/>
      <c r="AK34" s="418"/>
      <c r="AL34" s="419"/>
      <c r="AM34" s="387"/>
      <c r="AN34" s="387"/>
      <c r="AO34" s="387"/>
      <c r="AP34" s="387"/>
      <c r="AQ34" s="387"/>
      <c r="AR34" s="32"/>
      <c r="AS34" s="32"/>
      <c r="AT34" s="32"/>
      <c r="AU34" s="20"/>
      <c r="AV34" s="20"/>
    </row>
    <row r="35" spans="1:48" ht="24" customHeight="1" thickBot="1">
      <c r="A35" s="557"/>
      <c r="B35" s="549"/>
      <c r="C35" s="547"/>
      <c r="D35" s="547"/>
      <c r="E35" s="548"/>
      <c r="F35" s="88" t="s">
        <v>14</v>
      </c>
      <c r="G35" s="99">
        <f t="shared" ref="G35" si="21">SUM(G32:G34)</f>
        <v>0</v>
      </c>
      <c r="H35" s="95">
        <f t="shared" ref="H35:AH47" si="22">SUM(H32:H34)</f>
        <v>0</v>
      </c>
      <c r="I35" s="92">
        <f t="shared" si="22"/>
        <v>0</v>
      </c>
      <c r="J35" s="95">
        <f t="shared" si="22"/>
        <v>0</v>
      </c>
      <c r="K35" s="92">
        <f t="shared" si="22"/>
        <v>0</v>
      </c>
      <c r="L35" s="95">
        <f t="shared" si="22"/>
        <v>0</v>
      </c>
      <c r="M35" s="92">
        <f t="shared" si="22"/>
        <v>0</v>
      </c>
      <c r="N35" s="95">
        <f t="shared" si="22"/>
        <v>0</v>
      </c>
      <c r="O35" s="92">
        <f t="shared" si="22"/>
        <v>0</v>
      </c>
      <c r="P35" s="93">
        <f t="shared" si="22"/>
        <v>0</v>
      </c>
      <c r="Q35" s="94">
        <f t="shared" si="22"/>
        <v>0</v>
      </c>
      <c r="R35" s="95">
        <f t="shared" si="22"/>
        <v>0</v>
      </c>
      <c r="S35" s="92">
        <f t="shared" si="22"/>
        <v>0</v>
      </c>
      <c r="T35" s="95">
        <f t="shared" si="22"/>
        <v>0</v>
      </c>
      <c r="U35" s="92">
        <f t="shared" si="22"/>
        <v>0</v>
      </c>
      <c r="V35" s="95">
        <f t="shared" si="22"/>
        <v>0</v>
      </c>
      <c r="W35" s="92">
        <f t="shared" si="22"/>
        <v>0</v>
      </c>
      <c r="X35" s="95">
        <f t="shared" si="22"/>
        <v>0</v>
      </c>
      <c r="Y35" s="92">
        <f t="shared" si="22"/>
        <v>0</v>
      </c>
      <c r="Z35" s="95">
        <f t="shared" si="22"/>
        <v>0</v>
      </c>
      <c r="AA35" s="92">
        <f t="shared" si="22"/>
        <v>0</v>
      </c>
      <c r="AB35" s="95">
        <f t="shared" si="22"/>
        <v>0</v>
      </c>
      <c r="AC35" s="92">
        <f t="shared" si="22"/>
        <v>0</v>
      </c>
      <c r="AD35" s="96">
        <f t="shared" si="22"/>
        <v>0</v>
      </c>
      <c r="AE35" s="97">
        <f t="shared" si="22"/>
        <v>0</v>
      </c>
      <c r="AF35" s="92">
        <f t="shared" si="22"/>
        <v>0</v>
      </c>
      <c r="AG35" s="92">
        <f t="shared" si="22"/>
        <v>0</v>
      </c>
      <c r="AH35" s="98">
        <f t="shared" si="22"/>
        <v>0</v>
      </c>
      <c r="AI35" s="415"/>
      <c r="AJ35" s="417"/>
      <c r="AK35" s="420"/>
      <c r="AL35" s="421"/>
      <c r="AM35" s="388"/>
      <c r="AN35" s="388"/>
      <c r="AO35" s="388"/>
      <c r="AP35" s="388"/>
      <c r="AQ35" s="388"/>
      <c r="AR35" s="32"/>
      <c r="AS35" s="32"/>
      <c r="AT35" s="32"/>
      <c r="AU35" s="20"/>
      <c r="AV35" s="20"/>
    </row>
    <row r="36" spans="1:48" ht="24" customHeight="1">
      <c r="A36" s="557"/>
      <c r="B36" s="411" t="s">
        <v>123</v>
      </c>
      <c r="C36" s="547"/>
      <c r="D36" s="547"/>
      <c r="E36" s="548"/>
      <c r="F36" s="44" t="s">
        <v>105</v>
      </c>
      <c r="G36" s="45"/>
      <c r="H36" s="82"/>
      <c r="I36" s="47"/>
      <c r="J36" s="82"/>
      <c r="K36" s="47"/>
      <c r="L36" s="82"/>
      <c r="M36" s="47">
        <v>1</v>
      </c>
      <c r="N36" s="50">
        <v>466000</v>
      </c>
      <c r="O36" s="47">
        <v>1</v>
      </c>
      <c r="P36" s="48">
        <v>466000</v>
      </c>
      <c r="Q36" s="49">
        <v>1</v>
      </c>
      <c r="R36" s="50">
        <v>3294000</v>
      </c>
      <c r="S36" s="47"/>
      <c r="T36" s="82"/>
      <c r="U36" s="47">
        <v>3</v>
      </c>
      <c r="V36" s="82">
        <v>1723000</v>
      </c>
      <c r="W36" s="47"/>
      <c r="X36" s="82"/>
      <c r="Y36" s="47"/>
      <c r="Z36" s="82"/>
      <c r="AA36" s="47">
        <v>1</v>
      </c>
      <c r="AB36" s="82">
        <v>69000</v>
      </c>
      <c r="AC36" s="47">
        <f t="shared" ref="AC36:AD38" si="23">Q36+S36+U36+W36+Y36+AA36</f>
        <v>5</v>
      </c>
      <c r="AD36" s="51">
        <f t="shared" si="23"/>
        <v>5086000</v>
      </c>
      <c r="AE36" s="52">
        <v>6</v>
      </c>
      <c r="AF36" s="47">
        <v>5552000</v>
      </c>
      <c r="AG36" s="47"/>
      <c r="AH36" s="83"/>
      <c r="AI36" s="414" t="s">
        <v>905</v>
      </c>
      <c r="AJ36" s="416" t="s">
        <v>124</v>
      </c>
      <c r="AK36" s="418" t="s">
        <v>108</v>
      </c>
      <c r="AL36" s="419"/>
      <c r="AM36" s="387"/>
      <c r="AN36" s="387" t="s">
        <v>101</v>
      </c>
      <c r="AO36" s="518" t="s">
        <v>125</v>
      </c>
      <c r="AP36" s="518" t="s">
        <v>126</v>
      </c>
      <c r="AQ36" s="387"/>
      <c r="AR36" s="32"/>
      <c r="AS36" s="32"/>
      <c r="AT36" s="32"/>
      <c r="AU36" s="20"/>
      <c r="AV36" s="20"/>
    </row>
    <row r="37" spans="1:48" ht="24" customHeight="1">
      <c r="A37" s="557"/>
      <c r="B37" s="411"/>
      <c r="C37" s="547"/>
      <c r="D37" s="547"/>
      <c r="E37" s="548"/>
      <c r="F37" s="55" t="s">
        <v>96</v>
      </c>
      <c r="G37" s="56"/>
      <c r="H37" s="84"/>
      <c r="I37" s="57"/>
      <c r="J37" s="84"/>
      <c r="K37" s="57"/>
      <c r="L37" s="84"/>
      <c r="M37" s="57"/>
      <c r="N37" s="84"/>
      <c r="O37" s="58">
        <v>0</v>
      </c>
      <c r="P37" s="59">
        <v>0</v>
      </c>
      <c r="Q37" s="60"/>
      <c r="R37" s="84"/>
      <c r="S37" s="57"/>
      <c r="T37" s="84"/>
      <c r="U37" s="57"/>
      <c r="V37" s="84"/>
      <c r="W37" s="57"/>
      <c r="X37" s="84"/>
      <c r="Y37" s="57"/>
      <c r="Z37" s="84"/>
      <c r="AA37" s="57"/>
      <c r="AB37" s="84"/>
      <c r="AC37" s="58">
        <f t="shared" si="23"/>
        <v>0</v>
      </c>
      <c r="AD37" s="61">
        <f t="shared" si="23"/>
        <v>0</v>
      </c>
      <c r="AE37" s="62">
        <v>0</v>
      </c>
      <c r="AF37" s="58">
        <v>0</v>
      </c>
      <c r="AG37" s="57"/>
      <c r="AH37" s="85"/>
      <c r="AI37" s="414"/>
      <c r="AJ37" s="416"/>
      <c r="AK37" s="418"/>
      <c r="AL37" s="419"/>
      <c r="AM37" s="387"/>
      <c r="AN37" s="387"/>
      <c r="AO37" s="422"/>
      <c r="AP37" s="422"/>
      <c r="AQ37" s="387"/>
      <c r="AR37" s="32"/>
      <c r="AS37" s="32"/>
      <c r="AT37" s="32"/>
      <c r="AU37" s="20"/>
      <c r="AV37" s="20"/>
    </row>
    <row r="38" spans="1:48" ht="24" customHeight="1">
      <c r="A38" s="557"/>
      <c r="B38" s="411"/>
      <c r="C38" s="547"/>
      <c r="D38" s="547"/>
      <c r="E38" s="548"/>
      <c r="F38" s="64" t="s">
        <v>95</v>
      </c>
      <c r="G38" s="65"/>
      <c r="H38" s="86"/>
      <c r="I38" s="66"/>
      <c r="J38" s="86"/>
      <c r="K38" s="66"/>
      <c r="L38" s="86"/>
      <c r="M38" s="66"/>
      <c r="N38" s="86"/>
      <c r="O38" s="67">
        <v>0</v>
      </c>
      <c r="P38" s="68">
        <v>0</v>
      </c>
      <c r="Q38" s="69"/>
      <c r="R38" s="86"/>
      <c r="S38" s="66"/>
      <c r="T38" s="86"/>
      <c r="U38" s="66"/>
      <c r="V38" s="86"/>
      <c r="W38" s="66"/>
      <c r="X38" s="86"/>
      <c r="Y38" s="66"/>
      <c r="Z38" s="86"/>
      <c r="AA38" s="66"/>
      <c r="AB38" s="86"/>
      <c r="AC38" s="67">
        <f t="shared" si="23"/>
        <v>0</v>
      </c>
      <c r="AD38" s="70">
        <f t="shared" si="23"/>
        <v>0</v>
      </c>
      <c r="AE38" s="71">
        <v>0</v>
      </c>
      <c r="AF38" s="67">
        <v>0</v>
      </c>
      <c r="AG38" s="72"/>
      <c r="AH38" s="87"/>
      <c r="AI38" s="414"/>
      <c r="AJ38" s="416"/>
      <c r="AK38" s="418"/>
      <c r="AL38" s="419"/>
      <c r="AM38" s="387"/>
      <c r="AN38" s="387"/>
      <c r="AO38" s="422"/>
      <c r="AP38" s="422"/>
      <c r="AQ38" s="387"/>
      <c r="AR38" s="32"/>
      <c r="AS38" s="32"/>
      <c r="AT38" s="32"/>
      <c r="AU38" s="20"/>
      <c r="AV38" s="20"/>
    </row>
    <row r="39" spans="1:48" ht="24" customHeight="1" thickBot="1">
      <c r="A39" s="557"/>
      <c r="B39" s="549"/>
      <c r="C39" s="547"/>
      <c r="D39" s="547"/>
      <c r="E39" s="548"/>
      <c r="F39" s="88" t="s">
        <v>14</v>
      </c>
      <c r="G39" s="99">
        <f t="shared" ref="G39" si="24">SUM(G36:G38)</f>
        <v>0</v>
      </c>
      <c r="H39" s="95">
        <f t="shared" si="22"/>
        <v>0</v>
      </c>
      <c r="I39" s="92">
        <f t="shared" si="22"/>
        <v>0</v>
      </c>
      <c r="J39" s="95">
        <f t="shared" si="22"/>
        <v>0</v>
      </c>
      <c r="K39" s="92">
        <f t="shared" si="22"/>
        <v>0</v>
      </c>
      <c r="L39" s="95">
        <f t="shared" si="22"/>
        <v>0</v>
      </c>
      <c r="M39" s="92">
        <f t="shared" si="22"/>
        <v>1</v>
      </c>
      <c r="N39" s="95">
        <f t="shared" si="22"/>
        <v>466000</v>
      </c>
      <c r="O39" s="92">
        <f t="shared" si="22"/>
        <v>1</v>
      </c>
      <c r="P39" s="93">
        <f t="shared" si="22"/>
        <v>466000</v>
      </c>
      <c r="Q39" s="94">
        <f t="shared" si="22"/>
        <v>1</v>
      </c>
      <c r="R39" s="95">
        <f t="shared" si="22"/>
        <v>3294000</v>
      </c>
      <c r="S39" s="92">
        <f t="shared" si="22"/>
        <v>0</v>
      </c>
      <c r="T39" s="95">
        <f t="shared" si="22"/>
        <v>0</v>
      </c>
      <c r="U39" s="92">
        <f t="shared" si="22"/>
        <v>3</v>
      </c>
      <c r="V39" s="95">
        <f t="shared" si="22"/>
        <v>1723000</v>
      </c>
      <c r="W39" s="92">
        <f t="shared" si="22"/>
        <v>0</v>
      </c>
      <c r="X39" s="95">
        <f t="shared" si="22"/>
        <v>0</v>
      </c>
      <c r="Y39" s="92">
        <f t="shared" si="22"/>
        <v>0</v>
      </c>
      <c r="Z39" s="95">
        <f t="shared" si="22"/>
        <v>0</v>
      </c>
      <c r="AA39" s="92">
        <f t="shared" si="22"/>
        <v>1</v>
      </c>
      <c r="AB39" s="95">
        <f t="shared" si="22"/>
        <v>69000</v>
      </c>
      <c r="AC39" s="92">
        <f t="shared" si="22"/>
        <v>5</v>
      </c>
      <c r="AD39" s="96">
        <f>SUM(AD36:AD38)</f>
        <v>5086000</v>
      </c>
      <c r="AE39" s="97">
        <f t="shared" si="22"/>
        <v>6</v>
      </c>
      <c r="AF39" s="92">
        <f>SUM(AF36:AF38)</f>
        <v>5552000</v>
      </c>
      <c r="AG39" s="92">
        <f t="shared" si="22"/>
        <v>0</v>
      </c>
      <c r="AH39" s="98">
        <f t="shared" si="22"/>
        <v>0</v>
      </c>
      <c r="AI39" s="415"/>
      <c r="AJ39" s="417"/>
      <c r="AK39" s="420"/>
      <c r="AL39" s="421"/>
      <c r="AM39" s="388"/>
      <c r="AN39" s="388"/>
      <c r="AO39" s="423"/>
      <c r="AP39" s="423"/>
      <c r="AQ39" s="388"/>
      <c r="AR39" s="32"/>
      <c r="AS39" s="32"/>
      <c r="AT39" s="32"/>
      <c r="AU39" s="20"/>
      <c r="AV39" s="20"/>
    </row>
    <row r="40" spans="1:48" ht="24" customHeight="1">
      <c r="A40" s="557"/>
      <c r="B40" s="411" t="s">
        <v>127</v>
      </c>
      <c r="C40" s="547"/>
      <c r="D40" s="547"/>
      <c r="E40" s="548"/>
      <c r="F40" s="44" t="s">
        <v>105</v>
      </c>
      <c r="G40" s="45"/>
      <c r="H40" s="82"/>
      <c r="I40" s="47">
        <v>77</v>
      </c>
      <c r="J40" s="82">
        <v>290820</v>
      </c>
      <c r="K40" s="47"/>
      <c r="L40" s="82"/>
      <c r="M40" s="47"/>
      <c r="N40" s="50"/>
      <c r="O40" s="47">
        <v>77</v>
      </c>
      <c r="P40" s="48">
        <v>290820</v>
      </c>
      <c r="Q40" s="49"/>
      <c r="R40" s="50"/>
      <c r="S40" s="47"/>
      <c r="T40" s="82"/>
      <c r="U40" s="47"/>
      <c r="V40" s="82"/>
      <c r="W40" s="47"/>
      <c r="X40" s="82"/>
      <c r="Y40" s="47"/>
      <c r="Z40" s="82"/>
      <c r="AA40" s="47"/>
      <c r="AB40" s="82"/>
      <c r="AC40" s="47">
        <f t="shared" ref="AC40:AD42" si="25">Q40+S40+U40+W40+Y40+AA40</f>
        <v>0</v>
      </c>
      <c r="AD40" s="51">
        <f t="shared" si="25"/>
        <v>0</v>
      </c>
      <c r="AE40" s="52">
        <v>77</v>
      </c>
      <c r="AF40" s="47">
        <v>290820</v>
      </c>
      <c r="AG40" s="47"/>
      <c r="AH40" s="83"/>
      <c r="AI40" s="511" t="s">
        <v>128</v>
      </c>
      <c r="AJ40" s="524" t="s">
        <v>129</v>
      </c>
      <c r="AK40" s="418" t="s">
        <v>100</v>
      </c>
      <c r="AL40" s="419"/>
      <c r="AM40" s="387"/>
      <c r="AN40" s="387" t="s">
        <v>109</v>
      </c>
      <c r="AO40" s="387" t="s">
        <v>130</v>
      </c>
      <c r="AP40" s="387"/>
      <c r="AQ40" s="394"/>
      <c r="AR40" s="32"/>
      <c r="AS40" s="32"/>
      <c r="AT40" s="32"/>
      <c r="AU40" s="20"/>
      <c r="AV40" s="20"/>
    </row>
    <row r="41" spans="1:48" ht="24" customHeight="1">
      <c r="A41" s="557"/>
      <c r="B41" s="411"/>
      <c r="C41" s="547"/>
      <c r="D41" s="547"/>
      <c r="E41" s="548"/>
      <c r="F41" s="55" t="s">
        <v>96</v>
      </c>
      <c r="G41" s="56"/>
      <c r="H41" s="84"/>
      <c r="I41" s="57"/>
      <c r="J41" s="84"/>
      <c r="K41" s="57"/>
      <c r="L41" s="84"/>
      <c r="M41" s="57"/>
      <c r="N41" s="84"/>
      <c r="O41" s="58">
        <v>0</v>
      </c>
      <c r="P41" s="59">
        <v>0</v>
      </c>
      <c r="Q41" s="60"/>
      <c r="R41" s="84"/>
      <c r="S41" s="57"/>
      <c r="T41" s="84"/>
      <c r="U41" s="57"/>
      <c r="V41" s="84"/>
      <c r="W41" s="57"/>
      <c r="X41" s="84"/>
      <c r="Y41" s="57"/>
      <c r="Z41" s="84"/>
      <c r="AA41" s="57"/>
      <c r="AB41" s="84"/>
      <c r="AC41" s="58">
        <f t="shared" si="25"/>
        <v>0</v>
      </c>
      <c r="AD41" s="61">
        <f t="shared" si="25"/>
        <v>0</v>
      </c>
      <c r="AE41" s="62">
        <v>0</v>
      </c>
      <c r="AF41" s="58">
        <v>0</v>
      </c>
      <c r="AG41" s="57"/>
      <c r="AH41" s="85"/>
      <c r="AI41" s="414"/>
      <c r="AJ41" s="525"/>
      <c r="AK41" s="418"/>
      <c r="AL41" s="419"/>
      <c r="AM41" s="387"/>
      <c r="AN41" s="387"/>
      <c r="AO41" s="387"/>
      <c r="AP41" s="387"/>
      <c r="AQ41" s="387"/>
      <c r="AR41" s="32"/>
      <c r="AS41" s="32"/>
      <c r="AT41" s="32"/>
      <c r="AU41" s="20"/>
      <c r="AV41" s="20"/>
    </row>
    <row r="42" spans="1:48" ht="24" customHeight="1">
      <c r="A42" s="557"/>
      <c r="B42" s="411"/>
      <c r="C42" s="547"/>
      <c r="D42" s="547"/>
      <c r="E42" s="548"/>
      <c r="F42" s="64" t="s">
        <v>95</v>
      </c>
      <c r="G42" s="65"/>
      <c r="H42" s="86"/>
      <c r="I42" s="66"/>
      <c r="J42" s="86"/>
      <c r="K42" s="66"/>
      <c r="L42" s="86"/>
      <c r="M42" s="66"/>
      <c r="N42" s="86"/>
      <c r="O42" s="67">
        <v>0</v>
      </c>
      <c r="P42" s="68">
        <v>0</v>
      </c>
      <c r="Q42" s="69"/>
      <c r="R42" s="86"/>
      <c r="S42" s="66"/>
      <c r="T42" s="86"/>
      <c r="U42" s="66"/>
      <c r="V42" s="86"/>
      <c r="W42" s="66"/>
      <c r="X42" s="86"/>
      <c r="Y42" s="66"/>
      <c r="Z42" s="86"/>
      <c r="AA42" s="66"/>
      <c r="AB42" s="86"/>
      <c r="AC42" s="67">
        <f t="shared" si="25"/>
        <v>0</v>
      </c>
      <c r="AD42" s="70">
        <f t="shared" si="25"/>
        <v>0</v>
      </c>
      <c r="AE42" s="71">
        <v>0</v>
      </c>
      <c r="AF42" s="67">
        <v>0</v>
      </c>
      <c r="AG42" s="72"/>
      <c r="AH42" s="87"/>
      <c r="AI42" s="414"/>
      <c r="AJ42" s="525"/>
      <c r="AK42" s="418"/>
      <c r="AL42" s="419"/>
      <c r="AM42" s="387"/>
      <c r="AN42" s="387"/>
      <c r="AO42" s="387"/>
      <c r="AP42" s="387"/>
      <c r="AQ42" s="387"/>
      <c r="AR42" s="32"/>
      <c r="AS42" s="32"/>
      <c r="AT42" s="32"/>
      <c r="AU42" s="20"/>
      <c r="AV42" s="20"/>
    </row>
    <row r="43" spans="1:48" ht="24" customHeight="1" thickBot="1">
      <c r="A43" s="557"/>
      <c r="B43" s="549"/>
      <c r="C43" s="547"/>
      <c r="D43" s="547"/>
      <c r="E43" s="548"/>
      <c r="F43" s="88" t="s">
        <v>14</v>
      </c>
      <c r="G43" s="99">
        <f t="shared" ref="G43" si="26">SUM(G40:G42)</f>
        <v>0</v>
      </c>
      <c r="H43" s="95">
        <f t="shared" si="22"/>
        <v>0</v>
      </c>
      <c r="I43" s="92">
        <f t="shared" si="22"/>
        <v>77</v>
      </c>
      <c r="J43" s="95">
        <f t="shared" si="22"/>
        <v>290820</v>
      </c>
      <c r="K43" s="92">
        <f t="shared" si="22"/>
        <v>0</v>
      </c>
      <c r="L43" s="95">
        <f t="shared" si="22"/>
        <v>0</v>
      </c>
      <c r="M43" s="92">
        <f t="shared" si="22"/>
        <v>0</v>
      </c>
      <c r="N43" s="95">
        <f t="shared" si="22"/>
        <v>0</v>
      </c>
      <c r="O43" s="92">
        <f t="shared" si="22"/>
        <v>77</v>
      </c>
      <c r="P43" s="93">
        <f t="shared" si="22"/>
        <v>290820</v>
      </c>
      <c r="Q43" s="94">
        <f t="shared" si="22"/>
        <v>0</v>
      </c>
      <c r="R43" s="95">
        <f t="shared" si="22"/>
        <v>0</v>
      </c>
      <c r="S43" s="92">
        <f t="shared" si="22"/>
        <v>0</v>
      </c>
      <c r="T43" s="95">
        <f t="shared" si="22"/>
        <v>0</v>
      </c>
      <c r="U43" s="92">
        <f t="shared" si="22"/>
        <v>0</v>
      </c>
      <c r="V43" s="95">
        <f t="shared" si="22"/>
        <v>0</v>
      </c>
      <c r="W43" s="92">
        <f t="shared" si="22"/>
        <v>0</v>
      </c>
      <c r="X43" s="95">
        <f t="shared" si="22"/>
        <v>0</v>
      </c>
      <c r="Y43" s="92">
        <f t="shared" si="22"/>
        <v>0</v>
      </c>
      <c r="Z43" s="95">
        <f t="shared" si="22"/>
        <v>0</v>
      </c>
      <c r="AA43" s="92">
        <f t="shared" si="22"/>
        <v>0</v>
      </c>
      <c r="AB43" s="95">
        <f t="shared" si="22"/>
        <v>0</v>
      </c>
      <c r="AC43" s="92">
        <f t="shared" si="22"/>
        <v>0</v>
      </c>
      <c r="AD43" s="96">
        <f t="shared" si="22"/>
        <v>0</v>
      </c>
      <c r="AE43" s="97">
        <f t="shared" si="22"/>
        <v>77</v>
      </c>
      <c r="AF43" s="92">
        <f>SUM(AF40:AF42)</f>
        <v>290820</v>
      </c>
      <c r="AG43" s="92">
        <f t="shared" si="22"/>
        <v>0</v>
      </c>
      <c r="AH43" s="98">
        <f t="shared" si="22"/>
        <v>0</v>
      </c>
      <c r="AI43" s="415"/>
      <c r="AJ43" s="526"/>
      <c r="AK43" s="420"/>
      <c r="AL43" s="421"/>
      <c r="AM43" s="388"/>
      <c r="AN43" s="388"/>
      <c r="AO43" s="388"/>
      <c r="AP43" s="388"/>
      <c r="AQ43" s="388"/>
      <c r="AR43" s="32"/>
      <c r="AS43" s="32"/>
      <c r="AT43" s="32"/>
      <c r="AU43" s="20"/>
      <c r="AV43" s="20"/>
    </row>
    <row r="44" spans="1:48" ht="24" customHeight="1">
      <c r="A44" s="557"/>
      <c r="B44" s="411" t="s">
        <v>131</v>
      </c>
      <c r="C44" s="547"/>
      <c r="D44" s="547"/>
      <c r="E44" s="548"/>
      <c r="F44" s="44" t="s">
        <v>105</v>
      </c>
      <c r="G44" s="45"/>
      <c r="H44" s="82"/>
      <c r="I44" s="47"/>
      <c r="J44" s="82"/>
      <c r="K44" s="47"/>
      <c r="L44" s="82"/>
      <c r="M44" s="47"/>
      <c r="N44" s="50"/>
      <c r="O44" s="47">
        <v>0</v>
      </c>
      <c r="P44" s="48">
        <v>0</v>
      </c>
      <c r="Q44" s="49"/>
      <c r="R44" s="50"/>
      <c r="S44" s="47">
        <v>32</v>
      </c>
      <c r="T44" s="82">
        <v>166683</v>
      </c>
      <c r="U44" s="47"/>
      <c r="V44" s="82"/>
      <c r="W44" s="47"/>
      <c r="X44" s="82"/>
      <c r="Y44" s="47"/>
      <c r="Z44" s="82"/>
      <c r="AA44" s="47"/>
      <c r="AB44" s="82"/>
      <c r="AC44" s="47">
        <f t="shared" ref="AC44:AD46" si="27">Q44+S44+U44+W44+Y44+AA44</f>
        <v>32</v>
      </c>
      <c r="AD44" s="51">
        <f t="shared" si="27"/>
        <v>166683</v>
      </c>
      <c r="AE44" s="52">
        <v>32</v>
      </c>
      <c r="AF44" s="47">
        <v>166683</v>
      </c>
      <c r="AG44" s="47"/>
      <c r="AH44" s="83"/>
      <c r="AI44" s="511" t="s">
        <v>906</v>
      </c>
      <c r="AJ44" s="632" t="s">
        <v>132</v>
      </c>
      <c r="AK44" s="418" t="s">
        <v>100</v>
      </c>
      <c r="AL44" s="419"/>
      <c r="AM44" s="387"/>
      <c r="AN44" s="387" t="s">
        <v>101</v>
      </c>
      <c r="AO44" s="391" t="s">
        <v>133</v>
      </c>
      <c r="AP44" s="391" t="s">
        <v>134</v>
      </c>
      <c r="AQ44" s="387"/>
      <c r="AR44" s="32"/>
      <c r="AS44" s="32"/>
      <c r="AT44" s="32"/>
      <c r="AU44" s="20"/>
      <c r="AV44" s="20"/>
    </row>
    <row r="45" spans="1:48" ht="24" customHeight="1">
      <c r="A45" s="557"/>
      <c r="B45" s="411"/>
      <c r="C45" s="547"/>
      <c r="D45" s="547"/>
      <c r="E45" s="548"/>
      <c r="F45" s="55" t="s">
        <v>96</v>
      </c>
      <c r="G45" s="56"/>
      <c r="H45" s="84"/>
      <c r="I45" s="57"/>
      <c r="J45" s="84"/>
      <c r="K45" s="57"/>
      <c r="L45" s="84"/>
      <c r="M45" s="57"/>
      <c r="N45" s="84"/>
      <c r="O45" s="58">
        <v>0</v>
      </c>
      <c r="P45" s="59">
        <v>0</v>
      </c>
      <c r="Q45" s="60"/>
      <c r="R45" s="84"/>
      <c r="S45" s="57"/>
      <c r="T45" s="84"/>
      <c r="U45" s="57"/>
      <c r="V45" s="84"/>
      <c r="W45" s="57"/>
      <c r="X45" s="84"/>
      <c r="Y45" s="57"/>
      <c r="Z45" s="84"/>
      <c r="AA45" s="57"/>
      <c r="AB45" s="84"/>
      <c r="AC45" s="58">
        <f t="shared" si="27"/>
        <v>0</v>
      </c>
      <c r="AD45" s="61">
        <f t="shared" si="27"/>
        <v>0</v>
      </c>
      <c r="AE45" s="62">
        <v>0</v>
      </c>
      <c r="AF45" s="58">
        <v>0</v>
      </c>
      <c r="AG45" s="57"/>
      <c r="AH45" s="85"/>
      <c r="AI45" s="414"/>
      <c r="AJ45" s="633"/>
      <c r="AK45" s="418"/>
      <c r="AL45" s="419"/>
      <c r="AM45" s="387"/>
      <c r="AN45" s="387"/>
      <c r="AO45" s="392"/>
      <c r="AP45" s="392"/>
      <c r="AQ45" s="387"/>
      <c r="AR45" s="32"/>
      <c r="AS45" s="32"/>
      <c r="AT45" s="32"/>
      <c r="AU45" s="20"/>
      <c r="AV45" s="20"/>
    </row>
    <row r="46" spans="1:48" ht="24" customHeight="1">
      <c r="A46" s="557"/>
      <c r="B46" s="411"/>
      <c r="C46" s="547"/>
      <c r="D46" s="547"/>
      <c r="E46" s="548"/>
      <c r="F46" s="64" t="s">
        <v>95</v>
      </c>
      <c r="G46" s="65"/>
      <c r="H46" s="86"/>
      <c r="I46" s="66"/>
      <c r="J46" s="86"/>
      <c r="K46" s="66"/>
      <c r="L46" s="86"/>
      <c r="M46" s="66"/>
      <c r="N46" s="86"/>
      <c r="O46" s="67">
        <v>0</v>
      </c>
      <c r="P46" s="68">
        <v>0</v>
      </c>
      <c r="Q46" s="69"/>
      <c r="R46" s="86"/>
      <c r="S46" s="66"/>
      <c r="T46" s="86"/>
      <c r="U46" s="66"/>
      <c r="V46" s="86"/>
      <c r="W46" s="66"/>
      <c r="X46" s="86"/>
      <c r="Y46" s="66"/>
      <c r="Z46" s="86"/>
      <c r="AA46" s="66"/>
      <c r="AB46" s="86"/>
      <c r="AC46" s="67">
        <f t="shared" si="27"/>
        <v>0</v>
      </c>
      <c r="AD46" s="70">
        <f t="shared" si="27"/>
        <v>0</v>
      </c>
      <c r="AE46" s="71">
        <v>0</v>
      </c>
      <c r="AF46" s="67">
        <v>0</v>
      </c>
      <c r="AG46" s="72"/>
      <c r="AH46" s="87"/>
      <c r="AI46" s="414"/>
      <c r="AJ46" s="633"/>
      <c r="AK46" s="418"/>
      <c r="AL46" s="419"/>
      <c r="AM46" s="387"/>
      <c r="AN46" s="387"/>
      <c r="AO46" s="392"/>
      <c r="AP46" s="392"/>
      <c r="AQ46" s="387"/>
      <c r="AR46" s="32"/>
      <c r="AS46" s="32"/>
      <c r="AT46" s="32"/>
      <c r="AU46" s="20"/>
      <c r="AV46" s="20"/>
    </row>
    <row r="47" spans="1:48" ht="24" customHeight="1" thickBot="1">
      <c r="A47" s="557"/>
      <c r="B47" s="549"/>
      <c r="C47" s="547"/>
      <c r="D47" s="547"/>
      <c r="E47" s="548"/>
      <c r="F47" s="88" t="s">
        <v>14</v>
      </c>
      <c r="G47" s="99">
        <f t="shared" ref="G47" si="28">SUM(G44:G46)</f>
        <v>0</v>
      </c>
      <c r="H47" s="95">
        <f t="shared" si="22"/>
        <v>0</v>
      </c>
      <c r="I47" s="92">
        <f t="shared" si="22"/>
        <v>0</v>
      </c>
      <c r="J47" s="95">
        <f t="shared" si="22"/>
        <v>0</v>
      </c>
      <c r="K47" s="92">
        <f t="shared" si="22"/>
        <v>0</v>
      </c>
      <c r="L47" s="95">
        <f t="shared" si="22"/>
        <v>0</v>
      </c>
      <c r="M47" s="92">
        <f t="shared" si="22"/>
        <v>0</v>
      </c>
      <c r="N47" s="95">
        <f t="shared" si="22"/>
        <v>0</v>
      </c>
      <c r="O47" s="92">
        <f t="shared" si="22"/>
        <v>0</v>
      </c>
      <c r="P47" s="93">
        <f t="shared" si="22"/>
        <v>0</v>
      </c>
      <c r="Q47" s="94">
        <f t="shared" si="22"/>
        <v>0</v>
      </c>
      <c r="R47" s="95">
        <f t="shared" si="22"/>
        <v>0</v>
      </c>
      <c r="S47" s="92">
        <f t="shared" si="22"/>
        <v>32</v>
      </c>
      <c r="T47" s="95">
        <f t="shared" si="22"/>
        <v>166683</v>
      </c>
      <c r="U47" s="92">
        <f t="shared" si="22"/>
        <v>0</v>
      </c>
      <c r="V47" s="95">
        <f t="shared" si="22"/>
        <v>0</v>
      </c>
      <c r="W47" s="92">
        <f t="shared" si="22"/>
        <v>0</v>
      </c>
      <c r="X47" s="95">
        <f t="shared" si="22"/>
        <v>0</v>
      </c>
      <c r="Y47" s="92">
        <f t="shared" si="22"/>
        <v>0</v>
      </c>
      <c r="Z47" s="95">
        <f t="shared" si="22"/>
        <v>0</v>
      </c>
      <c r="AA47" s="92">
        <f t="shared" si="22"/>
        <v>0</v>
      </c>
      <c r="AB47" s="95">
        <f t="shared" si="22"/>
        <v>0</v>
      </c>
      <c r="AC47" s="92">
        <f t="shared" si="22"/>
        <v>32</v>
      </c>
      <c r="AD47" s="96">
        <f>SUM(AD44:AD46)</f>
        <v>166683</v>
      </c>
      <c r="AE47" s="97">
        <f t="shared" si="22"/>
        <v>32</v>
      </c>
      <c r="AF47" s="92">
        <f>SUM(AF44:AF46)</f>
        <v>166683</v>
      </c>
      <c r="AG47" s="92">
        <f t="shared" si="22"/>
        <v>0</v>
      </c>
      <c r="AH47" s="98">
        <f t="shared" si="22"/>
        <v>0</v>
      </c>
      <c r="AI47" s="415"/>
      <c r="AJ47" s="634"/>
      <c r="AK47" s="420"/>
      <c r="AL47" s="421"/>
      <c r="AM47" s="388"/>
      <c r="AN47" s="388"/>
      <c r="AO47" s="393"/>
      <c r="AP47" s="393"/>
      <c r="AQ47" s="388"/>
      <c r="AR47" s="32"/>
      <c r="AS47" s="32"/>
      <c r="AT47" s="32"/>
      <c r="AU47" s="20"/>
      <c r="AV47" s="20"/>
    </row>
    <row r="48" spans="1:48" ht="24" customHeight="1">
      <c r="A48" s="557"/>
      <c r="B48" s="411" t="s">
        <v>135</v>
      </c>
      <c r="C48" s="547"/>
      <c r="D48" s="547"/>
      <c r="E48" s="548"/>
      <c r="F48" s="44" t="s">
        <v>105</v>
      </c>
      <c r="G48" s="45"/>
      <c r="H48" s="82"/>
      <c r="I48" s="47">
        <v>5</v>
      </c>
      <c r="J48" s="82">
        <v>876464</v>
      </c>
      <c r="K48" s="47"/>
      <c r="L48" s="82"/>
      <c r="M48" s="47"/>
      <c r="N48" s="50"/>
      <c r="O48" s="47">
        <v>5</v>
      </c>
      <c r="P48" s="48">
        <v>876464</v>
      </c>
      <c r="Q48" s="49"/>
      <c r="R48" s="50"/>
      <c r="S48" s="47"/>
      <c r="T48" s="82"/>
      <c r="U48" s="47">
        <v>2</v>
      </c>
      <c r="V48" s="82">
        <v>946080</v>
      </c>
      <c r="W48" s="47"/>
      <c r="X48" s="82"/>
      <c r="Y48" s="47"/>
      <c r="Z48" s="82"/>
      <c r="AA48" s="47">
        <v>2</v>
      </c>
      <c r="AB48" s="82">
        <v>1658600</v>
      </c>
      <c r="AC48" s="47">
        <f t="shared" ref="AC48:AD50" si="29">Q48+S48+U48+W48+Y48+AA48</f>
        <v>4</v>
      </c>
      <c r="AD48" s="51">
        <f t="shared" si="29"/>
        <v>2604680</v>
      </c>
      <c r="AE48" s="52">
        <v>9</v>
      </c>
      <c r="AF48" s="47">
        <v>3481144</v>
      </c>
      <c r="AG48" s="47">
        <v>9</v>
      </c>
      <c r="AH48" s="83">
        <v>3481144</v>
      </c>
      <c r="AI48" s="414" t="s">
        <v>136</v>
      </c>
      <c r="AJ48" s="416" t="s">
        <v>137</v>
      </c>
      <c r="AK48" s="418" t="s">
        <v>138</v>
      </c>
      <c r="AL48" s="419"/>
      <c r="AM48" s="422" t="s">
        <v>139</v>
      </c>
      <c r="AN48" s="387" t="s">
        <v>101</v>
      </c>
      <c r="AO48" s="520" t="s">
        <v>140</v>
      </c>
      <c r="AP48" s="520" t="s">
        <v>141</v>
      </c>
      <c r="AQ48" s="387" t="s">
        <v>142</v>
      </c>
      <c r="AR48" s="32"/>
      <c r="AS48" s="32"/>
      <c r="AT48" s="32"/>
      <c r="AU48" s="20"/>
      <c r="AV48" s="20"/>
    </row>
    <row r="49" spans="1:48" ht="24" customHeight="1">
      <c r="A49" s="557"/>
      <c r="B49" s="411"/>
      <c r="C49" s="547"/>
      <c r="D49" s="547"/>
      <c r="E49" s="548"/>
      <c r="F49" s="55" t="s">
        <v>96</v>
      </c>
      <c r="G49" s="56"/>
      <c r="H49" s="84"/>
      <c r="I49" s="57"/>
      <c r="J49" s="84"/>
      <c r="K49" s="57"/>
      <c r="L49" s="84"/>
      <c r="M49" s="57"/>
      <c r="N49" s="84"/>
      <c r="O49" s="58">
        <v>0</v>
      </c>
      <c r="P49" s="59">
        <v>0</v>
      </c>
      <c r="Q49" s="60"/>
      <c r="R49" s="84"/>
      <c r="S49" s="57"/>
      <c r="T49" s="84"/>
      <c r="U49" s="57"/>
      <c r="V49" s="84"/>
      <c r="W49" s="57"/>
      <c r="X49" s="84"/>
      <c r="Y49" s="57"/>
      <c r="Z49" s="84"/>
      <c r="AA49" s="57"/>
      <c r="AB49" s="84"/>
      <c r="AC49" s="58">
        <f t="shared" si="29"/>
        <v>0</v>
      </c>
      <c r="AD49" s="61">
        <f t="shared" si="29"/>
        <v>0</v>
      </c>
      <c r="AE49" s="62">
        <v>0</v>
      </c>
      <c r="AF49" s="58">
        <v>0</v>
      </c>
      <c r="AG49" s="57"/>
      <c r="AH49" s="85"/>
      <c r="AI49" s="414"/>
      <c r="AJ49" s="416"/>
      <c r="AK49" s="418"/>
      <c r="AL49" s="419"/>
      <c r="AM49" s="387"/>
      <c r="AN49" s="387"/>
      <c r="AO49" s="520"/>
      <c r="AP49" s="520"/>
      <c r="AQ49" s="387"/>
      <c r="AR49" s="32"/>
      <c r="AS49" s="32"/>
      <c r="AT49" s="32"/>
      <c r="AU49" s="20"/>
      <c r="AV49" s="20"/>
    </row>
    <row r="50" spans="1:48" ht="24" customHeight="1">
      <c r="A50" s="557"/>
      <c r="B50" s="411"/>
      <c r="C50" s="547"/>
      <c r="D50" s="547"/>
      <c r="E50" s="548"/>
      <c r="F50" s="64" t="s">
        <v>95</v>
      </c>
      <c r="G50" s="65"/>
      <c r="H50" s="86"/>
      <c r="I50" s="66"/>
      <c r="J50" s="86"/>
      <c r="K50" s="66"/>
      <c r="L50" s="86"/>
      <c r="M50" s="66"/>
      <c r="N50" s="86"/>
      <c r="O50" s="67">
        <v>0</v>
      </c>
      <c r="P50" s="68">
        <v>0</v>
      </c>
      <c r="Q50" s="69"/>
      <c r="R50" s="86"/>
      <c r="S50" s="66"/>
      <c r="T50" s="86"/>
      <c r="U50" s="66"/>
      <c r="V50" s="86"/>
      <c r="W50" s="66"/>
      <c r="X50" s="86"/>
      <c r="Y50" s="66"/>
      <c r="Z50" s="86"/>
      <c r="AA50" s="66"/>
      <c r="AB50" s="86"/>
      <c r="AC50" s="67">
        <f t="shared" si="29"/>
        <v>0</v>
      </c>
      <c r="AD50" s="70">
        <f t="shared" si="29"/>
        <v>0</v>
      </c>
      <c r="AE50" s="71">
        <v>0</v>
      </c>
      <c r="AF50" s="67">
        <v>0</v>
      </c>
      <c r="AG50" s="72"/>
      <c r="AH50" s="87"/>
      <c r="AI50" s="414"/>
      <c r="AJ50" s="416"/>
      <c r="AK50" s="418"/>
      <c r="AL50" s="419"/>
      <c r="AM50" s="387"/>
      <c r="AN50" s="387"/>
      <c r="AO50" s="520"/>
      <c r="AP50" s="520"/>
      <c r="AQ50" s="387"/>
      <c r="AR50" s="32"/>
      <c r="AS50" s="32"/>
      <c r="AT50" s="32"/>
      <c r="AU50" s="20"/>
      <c r="AV50" s="20"/>
    </row>
    <row r="51" spans="1:48" ht="24" customHeight="1" thickBot="1">
      <c r="A51" s="557"/>
      <c r="B51" s="549"/>
      <c r="C51" s="547"/>
      <c r="D51" s="547"/>
      <c r="E51" s="548"/>
      <c r="F51" s="88" t="s">
        <v>14</v>
      </c>
      <c r="G51" s="99">
        <f t="shared" ref="G51" si="30">SUM(G48:G50)</f>
        <v>0</v>
      </c>
      <c r="H51" s="95">
        <f t="shared" ref="H51:AH63" si="31">SUM(H48:H50)</f>
        <v>0</v>
      </c>
      <c r="I51" s="92">
        <f t="shared" si="31"/>
        <v>5</v>
      </c>
      <c r="J51" s="95">
        <f t="shared" si="31"/>
        <v>876464</v>
      </c>
      <c r="K51" s="92">
        <f t="shared" si="31"/>
        <v>0</v>
      </c>
      <c r="L51" s="95">
        <f t="shared" si="31"/>
        <v>0</v>
      </c>
      <c r="M51" s="92">
        <f t="shared" si="31"/>
        <v>0</v>
      </c>
      <c r="N51" s="95">
        <f t="shared" si="31"/>
        <v>0</v>
      </c>
      <c r="O51" s="92">
        <f t="shared" si="31"/>
        <v>5</v>
      </c>
      <c r="P51" s="93">
        <f t="shared" si="31"/>
        <v>876464</v>
      </c>
      <c r="Q51" s="94">
        <f t="shared" si="31"/>
        <v>0</v>
      </c>
      <c r="R51" s="95">
        <f t="shared" si="31"/>
        <v>0</v>
      </c>
      <c r="S51" s="92">
        <f t="shared" si="31"/>
        <v>0</v>
      </c>
      <c r="T51" s="95">
        <f t="shared" si="31"/>
        <v>0</v>
      </c>
      <c r="U51" s="92">
        <f t="shared" si="31"/>
        <v>2</v>
      </c>
      <c r="V51" s="95">
        <f t="shared" si="31"/>
        <v>946080</v>
      </c>
      <c r="W51" s="92">
        <f t="shared" si="31"/>
        <v>0</v>
      </c>
      <c r="X51" s="95">
        <f t="shared" si="31"/>
        <v>0</v>
      </c>
      <c r="Y51" s="92">
        <f t="shared" si="31"/>
        <v>0</v>
      </c>
      <c r="Z51" s="95">
        <f t="shared" si="31"/>
        <v>0</v>
      </c>
      <c r="AA51" s="92">
        <f t="shared" si="31"/>
        <v>2</v>
      </c>
      <c r="AB51" s="95">
        <f t="shared" si="31"/>
        <v>1658600</v>
      </c>
      <c r="AC51" s="92">
        <f t="shared" si="31"/>
        <v>4</v>
      </c>
      <c r="AD51" s="96">
        <f>SUM(AD48:AD50)</f>
        <v>2604680</v>
      </c>
      <c r="AE51" s="97">
        <f t="shared" si="31"/>
        <v>9</v>
      </c>
      <c r="AF51" s="92">
        <f>SUM(AF48:AF50)</f>
        <v>3481144</v>
      </c>
      <c r="AG51" s="92">
        <f t="shared" si="31"/>
        <v>9</v>
      </c>
      <c r="AH51" s="98">
        <f t="shared" si="31"/>
        <v>3481144</v>
      </c>
      <c r="AI51" s="415"/>
      <c r="AJ51" s="417"/>
      <c r="AK51" s="420"/>
      <c r="AL51" s="421"/>
      <c r="AM51" s="388"/>
      <c r="AN51" s="388"/>
      <c r="AO51" s="521"/>
      <c r="AP51" s="521"/>
      <c r="AQ51" s="388"/>
      <c r="AR51" s="32"/>
      <c r="AS51" s="32"/>
      <c r="AT51" s="32"/>
      <c r="AU51" s="20"/>
      <c r="AV51" s="20"/>
    </row>
    <row r="52" spans="1:48" ht="24" customHeight="1">
      <c r="A52" s="557"/>
      <c r="B52" s="411" t="s">
        <v>143</v>
      </c>
      <c r="C52" s="547"/>
      <c r="D52" s="547"/>
      <c r="E52" s="548"/>
      <c r="F52" s="44" t="s">
        <v>105</v>
      </c>
      <c r="G52" s="45">
        <v>3</v>
      </c>
      <c r="H52" s="82">
        <v>116532</v>
      </c>
      <c r="I52" s="47">
        <v>4</v>
      </c>
      <c r="J52" s="82">
        <v>8470</v>
      </c>
      <c r="K52" s="47">
        <v>2</v>
      </c>
      <c r="L52" s="82">
        <v>1459599</v>
      </c>
      <c r="M52" s="47">
        <v>1</v>
      </c>
      <c r="N52" s="50">
        <v>1101180</v>
      </c>
      <c r="O52" s="47">
        <v>10</v>
      </c>
      <c r="P52" s="48">
        <v>2685781</v>
      </c>
      <c r="Q52" s="49">
        <v>13</v>
      </c>
      <c r="R52" s="50">
        <v>1574866</v>
      </c>
      <c r="S52" s="47">
        <v>13</v>
      </c>
      <c r="T52" s="82">
        <v>312621</v>
      </c>
      <c r="U52" s="47"/>
      <c r="V52" s="82"/>
      <c r="W52" s="47"/>
      <c r="X52" s="82"/>
      <c r="Y52" s="47"/>
      <c r="Z52" s="82"/>
      <c r="AA52" s="47"/>
      <c r="AB52" s="82"/>
      <c r="AC52" s="47">
        <f t="shared" ref="AC52:AD54" si="32">Q52+S52+U52+W52+Y52+AA52</f>
        <v>26</v>
      </c>
      <c r="AD52" s="51">
        <f t="shared" si="32"/>
        <v>1887487</v>
      </c>
      <c r="AE52" s="52">
        <v>36</v>
      </c>
      <c r="AF52" s="47">
        <v>4573268</v>
      </c>
      <c r="AG52" s="47">
        <v>35</v>
      </c>
      <c r="AH52" s="83">
        <v>3121829</v>
      </c>
      <c r="AI52" s="414" t="s">
        <v>907</v>
      </c>
      <c r="AJ52" s="416" t="s">
        <v>144</v>
      </c>
      <c r="AK52" s="418" t="s">
        <v>108</v>
      </c>
      <c r="AL52" s="419"/>
      <c r="AM52" s="387"/>
      <c r="AN52" s="387" t="s">
        <v>109</v>
      </c>
      <c r="AO52" s="387" t="s">
        <v>145</v>
      </c>
      <c r="AP52" s="387"/>
      <c r="AQ52" s="387"/>
      <c r="AR52" s="32"/>
      <c r="AS52" s="32"/>
      <c r="AT52" s="32"/>
      <c r="AU52" s="20"/>
      <c r="AV52" s="20"/>
    </row>
    <row r="53" spans="1:48" ht="24" customHeight="1">
      <c r="A53" s="557"/>
      <c r="B53" s="411"/>
      <c r="C53" s="547"/>
      <c r="D53" s="547"/>
      <c r="E53" s="548"/>
      <c r="F53" s="55" t="s">
        <v>96</v>
      </c>
      <c r="G53" s="56"/>
      <c r="H53" s="84"/>
      <c r="I53" s="57"/>
      <c r="J53" s="84"/>
      <c r="K53" s="57"/>
      <c r="L53" s="84"/>
      <c r="M53" s="57"/>
      <c r="N53" s="84"/>
      <c r="O53" s="58">
        <v>0</v>
      </c>
      <c r="P53" s="59">
        <v>0</v>
      </c>
      <c r="Q53" s="60"/>
      <c r="R53" s="84"/>
      <c r="S53" s="57"/>
      <c r="T53" s="84"/>
      <c r="U53" s="57"/>
      <c r="V53" s="84"/>
      <c r="W53" s="57"/>
      <c r="X53" s="84"/>
      <c r="Y53" s="57"/>
      <c r="Z53" s="84"/>
      <c r="AA53" s="57"/>
      <c r="AB53" s="84"/>
      <c r="AC53" s="58">
        <f t="shared" si="32"/>
        <v>0</v>
      </c>
      <c r="AD53" s="61">
        <f t="shared" si="32"/>
        <v>0</v>
      </c>
      <c r="AE53" s="62">
        <v>0</v>
      </c>
      <c r="AF53" s="58">
        <v>0</v>
      </c>
      <c r="AG53" s="57"/>
      <c r="AH53" s="85"/>
      <c r="AI53" s="414"/>
      <c r="AJ53" s="416"/>
      <c r="AK53" s="418"/>
      <c r="AL53" s="419"/>
      <c r="AM53" s="387"/>
      <c r="AN53" s="387"/>
      <c r="AO53" s="387"/>
      <c r="AP53" s="387"/>
      <c r="AQ53" s="387"/>
      <c r="AR53" s="32"/>
      <c r="AS53" s="32"/>
      <c r="AT53" s="32"/>
      <c r="AU53" s="20"/>
      <c r="AV53" s="20"/>
    </row>
    <row r="54" spans="1:48" ht="24" customHeight="1">
      <c r="A54" s="557"/>
      <c r="B54" s="411"/>
      <c r="C54" s="547"/>
      <c r="D54" s="547"/>
      <c r="E54" s="548"/>
      <c r="F54" s="64" t="s">
        <v>95</v>
      </c>
      <c r="G54" s="65"/>
      <c r="H54" s="86"/>
      <c r="I54" s="66"/>
      <c r="J54" s="86"/>
      <c r="K54" s="66"/>
      <c r="L54" s="86"/>
      <c r="M54" s="66"/>
      <c r="N54" s="86"/>
      <c r="O54" s="67">
        <v>0</v>
      </c>
      <c r="P54" s="68">
        <v>0</v>
      </c>
      <c r="Q54" s="69"/>
      <c r="R54" s="86"/>
      <c r="S54" s="66"/>
      <c r="T54" s="86"/>
      <c r="U54" s="66"/>
      <c r="V54" s="86"/>
      <c r="W54" s="66"/>
      <c r="X54" s="86"/>
      <c r="Y54" s="66"/>
      <c r="Z54" s="86"/>
      <c r="AA54" s="66"/>
      <c r="AB54" s="86"/>
      <c r="AC54" s="67">
        <f t="shared" si="32"/>
        <v>0</v>
      </c>
      <c r="AD54" s="70">
        <f t="shared" si="32"/>
        <v>0</v>
      </c>
      <c r="AE54" s="71">
        <v>0</v>
      </c>
      <c r="AF54" s="67">
        <v>0</v>
      </c>
      <c r="AG54" s="72"/>
      <c r="AH54" s="87"/>
      <c r="AI54" s="414"/>
      <c r="AJ54" s="416"/>
      <c r="AK54" s="418"/>
      <c r="AL54" s="419"/>
      <c r="AM54" s="387"/>
      <c r="AN54" s="387"/>
      <c r="AO54" s="387"/>
      <c r="AP54" s="387"/>
      <c r="AQ54" s="387"/>
      <c r="AR54" s="32"/>
      <c r="AS54" s="32"/>
      <c r="AT54" s="32"/>
      <c r="AU54" s="20"/>
      <c r="AV54" s="20"/>
    </row>
    <row r="55" spans="1:48" ht="24" customHeight="1" thickBot="1">
      <c r="A55" s="557"/>
      <c r="B55" s="549"/>
      <c r="C55" s="547"/>
      <c r="D55" s="547"/>
      <c r="E55" s="548"/>
      <c r="F55" s="88" t="s">
        <v>14</v>
      </c>
      <c r="G55" s="99">
        <f t="shared" ref="G55" si="33">SUM(G52:G54)</f>
        <v>3</v>
      </c>
      <c r="H55" s="95">
        <f t="shared" si="31"/>
        <v>116532</v>
      </c>
      <c r="I55" s="92">
        <f t="shared" si="31"/>
        <v>4</v>
      </c>
      <c r="J55" s="95">
        <f t="shared" si="31"/>
        <v>8470</v>
      </c>
      <c r="K55" s="92">
        <f t="shared" si="31"/>
        <v>2</v>
      </c>
      <c r="L55" s="95">
        <f t="shared" si="31"/>
        <v>1459599</v>
      </c>
      <c r="M55" s="92">
        <f t="shared" si="31"/>
        <v>1</v>
      </c>
      <c r="N55" s="95">
        <f t="shared" si="31"/>
        <v>1101180</v>
      </c>
      <c r="O55" s="92">
        <f t="shared" si="31"/>
        <v>10</v>
      </c>
      <c r="P55" s="93">
        <f t="shared" si="31"/>
        <v>2685781</v>
      </c>
      <c r="Q55" s="94">
        <f t="shared" si="31"/>
        <v>13</v>
      </c>
      <c r="R55" s="95">
        <f t="shared" si="31"/>
        <v>1574866</v>
      </c>
      <c r="S55" s="92">
        <f t="shared" si="31"/>
        <v>13</v>
      </c>
      <c r="T55" s="95">
        <f t="shared" si="31"/>
        <v>312621</v>
      </c>
      <c r="U55" s="92">
        <f t="shared" si="31"/>
        <v>0</v>
      </c>
      <c r="V55" s="95">
        <f t="shared" si="31"/>
        <v>0</v>
      </c>
      <c r="W55" s="92">
        <f t="shared" si="31"/>
        <v>0</v>
      </c>
      <c r="X55" s="95">
        <f t="shared" si="31"/>
        <v>0</v>
      </c>
      <c r="Y55" s="92">
        <f t="shared" si="31"/>
        <v>0</v>
      </c>
      <c r="Z55" s="95">
        <f t="shared" si="31"/>
        <v>0</v>
      </c>
      <c r="AA55" s="92">
        <f t="shared" si="31"/>
        <v>0</v>
      </c>
      <c r="AB55" s="95">
        <f t="shared" si="31"/>
        <v>0</v>
      </c>
      <c r="AC55" s="92">
        <f t="shared" si="31"/>
        <v>26</v>
      </c>
      <c r="AD55" s="96">
        <f>SUM(AD52:AD54)</f>
        <v>1887487</v>
      </c>
      <c r="AE55" s="97">
        <f t="shared" si="31"/>
        <v>36</v>
      </c>
      <c r="AF55" s="92">
        <f>SUM(AF52:AF54)</f>
        <v>4573268</v>
      </c>
      <c r="AG55" s="92">
        <f t="shared" si="31"/>
        <v>35</v>
      </c>
      <c r="AH55" s="98">
        <f t="shared" si="31"/>
        <v>3121829</v>
      </c>
      <c r="AI55" s="415"/>
      <c r="AJ55" s="417"/>
      <c r="AK55" s="420"/>
      <c r="AL55" s="421"/>
      <c r="AM55" s="388"/>
      <c r="AN55" s="388"/>
      <c r="AO55" s="388"/>
      <c r="AP55" s="388"/>
      <c r="AQ55" s="388"/>
      <c r="AR55" s="32"/>
      <c r="AS55" s="32"/>
      <c r="AT55" s="32"/>
      <c r="AU55" s="20"/>
      <c r="AV55" s="20"/>
    </row>
    <row r="56" spans="1:48" ht="24" customHeight="1">
      <c r="A56" s="557"/>
      <c r="B56" s="411" t="s">
        <v>146</v>
      </c>
      <c r="C56" s="547"/>
      <c r="D56" s="547"/>
      <c r="E56" s="548"/>
      <c r="F56" s="44" t="s">
        <v>105</v>
      </c>
      <c r="G56" s="45"/>
      <c r="H56" s="82"/>
      <c r="I56" s="47">
        <v>29</v>
      </c>
      <c r="J56" s="82">
        <v>137781</v>
      </c>
      <c r="K56" s="47"/>
      <c r="L56" s="82"/>
      <c r="M56" s="47"/>
      <c r="N56" s="50"/>
      <c r="O56" s="47">
        <v>29</v>
      </c>
      <c r="P56" s="48">
        <v>137781</v>
      </c>
      <c r="Q56" s="49"/>
      <c r="R56" s="50"/>
      <c r="S56" s="47"/>
      <c r="T56" s="82"/>
      <c r="U56" s="47"/>
      <c r="V56" s="82"/>
      <c r="W56" s="47"/>
      <c r="X56" s="82"/>
      <c r="Y56" s="47"/>
      <c r="Z56" s="82"/>
      <c r="AA56" s="47"/>
      <c r="AB56" s="82"/>
      <c r="AC56" s="47">
        <f t="shared" ref="AC56:AD58" si="34">Q56+S56+U56+W56+Y56+AA56</f>
        <v>0</v>
      </c>
      <c r="AD56" s="51">
        <f t="shared" si="34"/>
        <v>0</v>
      </c>
      <c r="AE56" s="52">
        <v>29</v>
      </c>
      <c r="AF56" s="47">
        <v>137781</v>
      </c>
      <c r="AG56" s="47"/>
      <c r="AH56" s="83"/>
      <c r="AI56" s="414" t="s">
        <v>147</v>
      </c>
      <c r="AJ56" s="416" t="s">
        <v>148</v>
      </c>
      <c r="AK56" s="418" t="s">
        <v>138</v>
      </c>
      <c r="AL56" s="419"/>
      <c r="AM56" s="387" t="s">
        <v>149</v>
      </c>
      <c r="AN56" s="387" t="s">
        <v>109</v>
      </c>
      <c r="AO56" s="624" t="s">
        <v>150</v>
      </c>
      <c r="AP56" s="387"/>
      <c r="AQ56" s="624"/>
      <c r="AR56" s="32"/>
      <c r="AS56" s="32"/>
      <c r="AT56" s="32"/>
      <c r="AU56" s="20"/>
      <c r="AV56" s="20"/>
    </row>
    <row r="57" spans="1:48" ht="24" customHeight="1">
      <c r="A57" s="557"/>
      <c r="B57" s="411"/>
      <c r="C57" s="547"/>
      <c r="D57" s="547"/>
      <c r="E57" s="548"/>
      <c r="F57" s="55" t="s">
        <v>96</v>
      </c>
      <c r="G57" s="56"/>
      <c r="H57" s="84"/>
      <c r="I57" s="57"/>
      <c r="J57" s="84"/>
      <c r="K57" s="57"/>
      <c r="L57" s="84"/>
      <c r="M57" s="57"/>
      <c r="N57" s="84"/>
      <c r="O57" s="58">
        <v>0</v>
      </c>
      <c r="P57" s="59">
        <v>0</v>
      </c>
      <c r="Q57" s="60"/>
      <c r="R57" s="84"/>
      <c r="S57" s="57"/>
      <c r="T57" s="84"/>
      <c r="U57" s="57"/>
      <c r="V57" s="84"/>
      <c r="W57" s="57"/>
      <c r="X57" s="84"/>
      <c r="Y57" s="57"/>
      <c r="Z57" s="84"/>
      <c r="AA57" s="57"/>
      <c r="AB57" s="84"/>
      <c r="AC57" s="58">
        <f t="shared" si="34"/>
        <v>0</v>
      </c>
      <c r="AD57" s="61">
        <f t="shared" si="34"/>
        <v>0</v>
      </c>
      <c r="AE57" s="62">
        <v>0</v>
      </c>
      <c r="AF57" s="58">
        <v>0</v>
      </c>
      <c r="AG57" s="57"/>
      <c r="AH57" s="85"/>
      <c r="AI57" s="414"/>
      <c r="AJ57" s="416"/>
      <c r="AK57" s="418"/>
      <c r="AL57" s="419"/>
      <c r="AM57" s="387"/>
      <c r="AN57" s="387"/>
      <c r="AO57" s="625"/>
      <c r="AP57" s="387"/>
      <c r="AQ57" s="625"/>
      <c r="AR57" s="32"/>
      <c r="AS57" s="32"/>
      <c r="AT57" s="32"/>
      <c r="AU57" s="20"/>
      <c r="AV57" s="20"/>
    </row>
    <row r="58" spans="1:48" ht="24" customHeight="1">
      <c r="A58" s="557"/>
      <c r="B58" s="411"/>
      <c r="C58" s="547"/>
      <c r="D58" s="547"/>
      <c r="E58" s="548"/>
      <c r="F58" s="64" t="s">
        <v>95</v>
      </c>
      <c r="G58" s="65"/>
      <c r="H58" s="86"/>
      <c r="I58" s="66"/>
      <c r="J58" s="86"/>
      <c r="K58" s="66"/>
      <c r="L58" s="86"/>
      <c r="M58" s="66"/>
      <c r="N58" s="86"/>
      <c r="O58" s="67">
        <v>0</v>
      </c>
      <c r="P58" s="68">
        <v>0</v>
      </c>
      <c r="Q58" s="69"/>
      <c r="R58" s="86"/>
      <c r="S58" s="66"/>
      <c r="T58" s="86"/>
      <c r="U58" s="66"/>
      <c r="V58" s="86"/>
      <c r="W58" s="66"/>
      <c r="X58" s="86"/>
      <c r="Y58" s="66"/>
      <c r="Z58" s="86"/>
      <c r="AA58" s="66"/>
      <c r="AB58" s="86"/>
      <c r="AC58" s="67">
        <f t="shared" si="34"/>
        <v>0</v>
      </c>
      <c r="AD58" s="70">
        <f t="shared" si="34"/>
        <v>0</v>
      </c>
      <c r="AE58" s="71">
        <v>0</v>
      </c>
      <c r="AF58" s="67">
        <v>0</v>
      </c>
      <c r="AG58" s="72"/>
      <c r="AH58" s="87"/>
      <c r="AI58" s="414"/>
      <c r="AJ58" s="416"/>
      <c r="AK58" s="418"/>
      <c r="AL58" s="419"/>
      <c r="AM58" s="387"/>
      <c r="AN58" s="387"/>
      <c r="AO58" s="625"/>
      <c r="AP58" s="387"/>
      <c r="AQ58" s="625"/>
      <c r="AR58" s="32"/>
      <c r="AS58" s="32"/>
      <c r="AT58" s="32"/>
      <c r="AU58" s="20"/>
      <c r="AV58" s="20"/>
    </row>
    <row r="59" spans="1:48" ht="24" customHeight="1" thickBot="1">
      <c r="A59" s="557"/>
      <c r="B59" s="549"/>
      <c r="C59" s="547"/>
      <c r="D59" s="547"/>
      <c r="E59" s="548"/>
      <c r="F59" s="88" t="s">
        <v>14</v>
      </c>
      <c r="G59" s="99">
        <f t="shared" ref="G59" si="35">SUM(G56:G58)</f>
        <v>0</v>
      </c>
      <c r="H59" s="95">
        <f t="shared" si="31"/>
        <v>0</v>
      </c>
      <c r="I59" s="92">
        <f t="shared" si="31"/>
        <v>29</v>
      </c>
      <c r="J59" s="95">
        <f t="shared" si="31"/>
        <v>137781</v>
      </c>
      <c r="K59" s="92">
        <f t="shared" si="31"/>
        <v>0</v>
      </c>
      <c r="L59" s="95">
        <f t="shared" si="31"/>
        <v>0</v>
      </c>
      <c r="M59" s="92">
        <f t="shared" si="31"/>
        <v>0</v>
      </c>
      <c r="N59" s="95">
        <f t="shared" si="31"/>
        <v>0</v>
      </c>
      <c r="O59" s="92">
        <f t="shared" si="31"/>
        <v>29</v>
      </c>
      <c r="P59" s="93">
        <f t="shared" si="31"/>
        <v>137781</v>
      </c>
      <c r="Q59" s="94">
        <f t="shared" si="31"/>
        <v>0</v>
      </c>
      <c r="R59" s="95">
        <f t="shared" si="31"/>
        <v>0</v>
      </c>
      <c r="S59" s="92">
        <f t="shared" si="31"/>
        <v>0</v>
      </c>
      <c r="T59" s="95">
        <f t="shared" si="31"/>
        <v>0</v>
      </c>
      <c r="U59" s="92">
        <f t="shared" si="31"/>
        <v>0</v>
      </c>
      <c r="V59" s="95">
        <f t="shared" si="31"/>
        <v>0</v>
      </c>
      <c r="W59" s="92">
        <f t="shared" si="31"/>
        <v>0</v>
      </c>
      <c r="X59" s="95">
        <f t="shared" si="31"/>
        <v>0</v>
      </c>
      <c r="Y59" s="92">
        <f t="shared" si="31"/>
        <v>0</v>
      </c>
      <c r="Z59" s="95">
        <f t="shared" si="31"/>
        <v>0</v>
      </c>
      <c r="AA59" s="92">
        <f t="shared" si="31"/>
        <v>0</v>
      </c>
      <c r="AB59" s="95">
        <f t="shared" si="31"/>
        <v>0</v>
      </c>
      <c r="AC59" s="92">
        <f t="shared" si="31"/>
        <v>0</v>
      </c>
      <c r="AD59" s="96">
        <f t="shared" si="31"/>
        <v>0</v>
      </c>
      <c r="AE59" s="97">
        <f t="shared" si="31"/>
        <v>29</v>
      </c>
      <c r="AF59" s="92">
        <f>SUM(AF56:AF58)</f>
        <v>137781</v>
      </c>
      <c r="AG59" s="92">
        <f t="shared" si="31"/>
        <v>0</v>
      </c>
      <c r="AH59" s="98">
        <f t="shared" si="31"/>
        <v>0</v>
      </c>
      <c r="AI59" s="415"/>
      <c r="AJ59" s="417"/>
      <c r="AK59" s="420"/>
      <c r="AL59" s="421"/>
      <c r="AM59" s="388"/>
      <c r="AN59" s="388"/>
      <c r="AO59" s="626"/>
      <c r="AP59" s="388"/>
      <c r="AQ59" s="626"/>
      <c r="AR59" s="32"/>
      <c r="AS59" s="32"/>
      <c r="AT59" s="32"/>
      <c r="AU59" s="20"/>
      <c r="AV59" s="20"/>
    </row>
    <row r="60" spans="1:48" ht="24" customHeight="1">
      <c r="A60" s="557"/>
      <c r="B60" s="411" t="s">
        <v>151</v>
      </c>
      <c r="C60" s="547"/>
      <c r="D60" s="547"/>
      <c r="E60" s="548"/>
      <c r="F60" s="44" t="s">
        <v>105</v>
      </c>
      <c r="G60" s="45"/>
      <c r="H60" s="82"/>
      <c r="I60" s="47">
        <v>47</v>
      </c>
      <c r="J60" s="82">
        <v>7500</v>
      </c>
      <c r="K60" s="47">
        <v>49</v>
      </c>
      <c r="L60" s="82">
        <v>13300</v>
      </c>
      <c r="M60" s="47"/>
      <c r="N60" s="50"/>
      <c r="O60" s="47">
        <v>96</v>
      </c>
      <c r="P60" s="48">
        <v>20800</v>
      </c>
      <c r="Q60" s="49"/>
      <c r="R60" s="50"/>
      <c r="S60" s="47">
        <v>131</v>
      </c>
      <c r="T60" s="82">
        <v>59896</v>
      </c>
      <c r="U60" s="47">
        <v>30</v>
      </c>
      <c r="V60" s="82">
        <v>200250</v>
      </c>
      <c r="W60" s="47"/>
      <c r="X60" s="82"/>
      <c r="Y60" s="47"/>
      <c r="Z60" s="82"/>
      <c r="AA60" s="47"/>
      <c r="AB60" s="82"/>
      <c r="AC60" s="47">
        <f t="shared" ref="AC60:AD62" si="36">Q60+S60+U60+W60+Y60+AA60</f>
        <v>161</v>
      </c>
      <c r="AD60" s="51">
        <f t="shared" si="36"/>
        <v>260146</v>
      </c>
      <c r="AE60" s="52">
        <v>257</v>
      </c>
      <c r="AF60" s="47">
        <v>280946</v>
      </c>
      <c r="AG60" s="47">
        <v>257</v>
      </c>
      <c r="AH60" s="83">
        <v>280946</v>
      </c>
      <c r="AI60" s="414" t="s">
        <v>152</v>
      </c>
      <c r="AJ60" s="416" t="s">
        <v>153</v>
      </c>
      <c r="AK60" s="418" t="s">
        <v>100</v>
      </c>
      <c r="AL60" s="419"/>
      <c r="AM60" s="387"/>
      <c r="AN60" s="387" t="s">
        <v>154</v>
      </c>
      <c r="AO60" s="520" t="s">
        <v>155</v>
      </c>
      <c r="AP60" s="520" t="s">
        <v>156</v>
      </c>
      <c r="AQ60" s="520" t="s">
        <v>157</v>
      </c>
      <c r="AR60" s="32"/>
      <c r="AS60" s="32"/>
      <c r="AT60" s="32"/>
      <c r="AU60" s="20"/>
      <c r="AV60" s="20"/>
    </row>
    <row r="61" spans="1:48" ht="24" customHeight="1">
      <c r="A61" s="557"/>
      <c r="B61" s="411"/>
      <c r="C61" s="547"/>
      <c r="D61" s="547"/>
      <c r="E61" s="548"/>
      <c r="F61" s="55" t="s">
        <v>96</v>
      </c>
      <c r="G61" s="56"/>
      <c r="H61" s="84"/>
      <c r="I61" s="57"/>
      <c r="J61" s="84"/>
      <c r="K61" s="57"/>
      <c r="L61" s="84"/>
      <c r="M61" s="57"/>
      <c r="N61" s="84"/>
      <c r="O61" s="58">
        <v>0</v>
      </c>
      <c r="P61" s="59">
        <v>0</v>
      </c>
      <c r="Q61" s="60"/>
      <c r="R61" s="84"/>
      <c r="S61" s="57"/>
      <c r="T61" s="84"/>
      <c r="U61" s="57"/>
      <c r="V61" s="84"/>
      <c r="W61" s="57"/>
      <c r="X61" s="84"/>
      <c r="Y61" s="57"/>
      <c r="Z61" s="84"/>
      <c r="AA61" s="57"/>
      <c r="AB61" s="84"/>
      <c r="AC61" s="58">
        <f t="shared" si="36"/>
        <v>0</v>
      </c>
      <c r="AD61" s="61">
        <f t="shared" si="36"/>
        <v>0</v>
      </c>
      <c r="AE61" s="62">
        <v>0</v>
      </c>
      <c r="AF61" s="58">
        <v>0</v>
      </c>
      <c r="AG61" s="57"/>
      <c r="AH61" s="85"/>
      <c r="AI61" s="414"/>
      <c r="AJ61" s="416"/>
      <c r="AK61" s="418"/>
      <c r="AL61" s="419"/>
      <c r="AM61" s="387"/>
      <c r="AN61" s="387"/>
      <c r="AO61" s="520"/>
      <c r="AP61" s="520"/>
      <c r="AQ61" s="520"/>
      <c r="AR61" s="32"/>
      <c r="AS61" s="32"/>
      <c r="AT61" s="32"/>
      <c r="AU61" s="20"/>
      <c r="AV61" s="20"/>
    </row>
    <row r="62" spans="1:48" ht="24" customHeight="1">
      <c r="A62" s="557"/>
      <c r="B62" s="411"/>
      <c r="C62" s="547"/>
      <c r="D62" s="547"/>
      <c r="E62" s="548"/>
      <c r="F62" s="64" t="s">
        <v>95</v>
      </c>
      <c r="G62" s="65"/>
      <c r="H62" s="86"/>
      <c r="I62" s="66"/>
      <c r="J62" s="86"/>
      <c r="K62" s="66"/>
      <c r="L62" s="86"/>
      <c r="M62" s="66"/>
      <c r="N62" s="86"/>
      <c r="O62" s="67">
        <v>0</v>
      </c>
      <c r="P62" s="68">
        <v>0</v>
      </c>
      <c r="Q62" s="69"/>
      <c r="R62" s="86"/>
      <c r="S62" s="66"/>
      <c r="T62" s="86"/>
      <c r="U62" s="66"/>
      <c r="V62" s="86"/>
      <c r="W62" s="66"/>
      <c r="X62" s="86"/>
      <c r="Y62" s="66"/>
      <c r="Z62" s="86"/>
      <c r="AA62" s="66"/>
      <c r="AB62" s="86"/>
      <c r="AC62" s="67">
        <f t="shared" si="36"/>
        <v>0</v>
      </c>
      <c r="AD62" s="70">
        <f t="shared" si="36"/>
        <v>0</v>
      </c>
      <c r="AE62" s="71">
        <v>0</v>
      </c>
      <c r="AF62" s="67">
        <v>0</v>
      </c>
      <c r="AG62" s="72"/>
      <c r="AH62" s="87"/>
      <c r="AI62" s="414"/>
      <c r="AJ62" s="416"/>
      <c r="AK62" s="418"/>
      <c r="AL62" s="419"/>
      <c r="AM62" s="387"/>
      <c r="AN62" s="387"/>
      <c r="AO62" s="520"/>
      <c r="AP62" s="520"/>
      <c r="AQ62" s="520"/>
      <c r="AR62" s="32"/>
      <c r="AS62" s="32"/>
      <c r="AT62" s="32"/>
      <c r="AU62" s="20"/>
      <c r="AV62" s="20"/>
    </row>
    <row r="63" spans="1:48" ht="24" customHeight="1" thickBot="1">
      <c r="A63" s="557"/>
      <c r="B63" s="549"/>
      <c r="C63" s="547"/>
      <c r="D63" s="547"/>
      <c r="E63" s="548"/>
      <c r="F63" s="88" t="s">
        <v>14</v>
      </c>
      <c r="G63" s="99">
        <f t="shared" ref="G63" si="37">SUM(G60:G62)</f>
        <v>0</v>
      </c>
      <c r="H63" s="95">
        <f t="shared" si="31"/>
        <v>0</v>
      </c>
      <c r="I63" s="92">
        <f t="shared" si="31"/>
        <v>47</v>
      </c>
      <c r="J63" s="95">
        <f t="shared" si="31"/>
        <v>7500</v>
      </c>
      <c r="K63" s="92">
        <f t="shared" si="31"/>
        <v>49</v>
      </c>
      <c r="L63" s="95">
        <f t="shared" si="31"/>
        <v>13300</v>
      </c>
      <c r="M63" s="92">
        <f t="shared" si="31"/>
        <v>0</v>
      </c>
      <c r="N63" s="95">
        <f t="shared" si="31"/>
        <v>0</v>
      </c>
      <c r="O63" s="92">
        <f t="shared" si="31"/>
        <v>96</v>
      </c>
      <c r="P63" s="93">
        <f t="shared" si="31"/>
        <v>20800</v>
      </c>
      <c r="Q63" s="94">
        <f t="shared" si="31"/>
        <v>0</v>
      </c>
      <c r="R63" s="95">
        <f t="shared" si="31"/>
        <v>0</v>
      </c>
      <c r="S63" s="92">
        <f t="shared" si="31"/>
        <v>131</v>
      </c>
      <c r="T63" s="95">
        <f t="shared" si="31"/>
        <v>59896</v>
      </c>
      <c r="U63" s="92">
        <f t="shared" si="31"/>
        <v>30</v>
      </c>
      <c r="V63" s="95">
        <f t="shared" si="31"/>
        <v>200250</v>
      </c>
      <c r="W63" s="92">
        <f t="shared" si="31"/>
        <v>0</v>
      </c>
      <c r="X63" s="95">
        <f t="shared" si="31"/>
        <v>0</v>
      </c>
      <c r="Y63" s="92">
        <f t="shared" si="31"/>
        <v>0</v>
      </c>
      <c r="Z63" s="95">
        <f t="shared" si="31"/>
        <v>0</v>
      </c>
      <c r="AA63" s="92">
        <f t="shared" si="31"/>
        <v>0</v>
      </c>
      <c r="AB63" s="95">
        <f t="shared" si="31"/>
        <v>0</v>
      </c>
      <c r="AC63" s="92">
        <f t="shared" si="31"/>
        <v>161</v>
      </c>
      <c r="AD63" s="96">
        <f>SUM(AD60:AD62)</f>
        <v>260146</v>
      </c>
      <c r="AE63" s="97">
        <f t="shared" si="31"/>
        <v>257</v>
      </c>
      <c r="AF63" s="92">
        <f>SUM(AF60:AF62)</f>
        <v>280946</v>
      </c>
      <c r="AG63" s="92">
        <f t="shared" si="31"/>
        <v>257</v>
      </c>
      <c r="AH63" s="98">
        <f t="shared" si="31"/>
        <v>280946</v>
      </c>
      <c r="AI63" s="415"/>
      <c r="AJ63" s="417"/>
      <c r="AK63" s="420"/>
      <c r="AL63" s="421"/>
      <c r="AM63" s="388"/>
      <c r="AN63" s="388"/>
      <c r="AO63" s="521"/>
      <c r="AP63" s="521"/>
      <c r="AQ63" s="521"/>
      <c r="AR63" s="32"/>
      <c r="AS63" s="32"/>
      <c r="AT63" s="32"/>
      <c r="AU63" s="20"/>
      <c r="AV63" s="20"/>
    </row>
    <row r="64" spans="1:48" ht="24" customHeight="1">
      <c r="A64" s="557"/>
      <c r="B64" s="411" t="s">
        <v>158</v>
      </c>
      <c r="C64" s="547"/>
      <c r="D64" s="547"/>
      <c r="E64" s="548"/>
      <c r="F64" s="44" t="s">
        <v>105</v>
      </c>
      <c r="G64" s="45"/>
      <c r="H64" s="82"/>
      <c r="I64" s="47"/>
      <c r="J64" s="82"/>
      <c r="K64" s="47">
        <v>1</v>
      </c>
      <c r="L64" s="82">
        <v>75758</v>
      </c>
      <c r="M64" s="47">
        <v>3</v>
      </c>
      <c r="N64" s="50">
        <v>1359490</v>
      </c>
      <c r="O64" s="47">
        <v>4</v>
      </c>
      <c r="P64" s="48">
        <v>1435248</v>
      </c>
      <c r="Q64" s="49"/>
      <c r="R64" s="50"/>
      <c r="S64" s="47">
        <v>2</v>
      </c>
      <c r="T64" s="82">
        <v>752262</v>
      </c>
      <c r="U64" s="47">
        <v>1</v>
      </c>
      <c r="V64" s="82">
        <v>141480</v>
      </c>
      <c r="W64" s="47"/>
      <c r="X64" s="82"/>
      <c r="Y64" s="47"/>
      <c r="Z64" s="82"/>
      <c r="AA64" s="47">
        <v>1</v>
      </c>
      <c r="AB64" s="82">
        <v>22291</v>
      </c>
      <c r="AC64" s="47">
        <f t="shared" ref="AC64:AD66" si="38">Q64+S64+U64+W64+Y64+AA64</f>
        <v>4</v>
      </c>
      <c r="AD64" s="51">
        <f t="shared" si="38"/>
        <v>916033</v>
      </c>
      <c r="AE64" s="52">
        <v>8</v>
      </c>
      <c r="AF64" s="47">
        <v>2351281</v>
      </c>
      <c r="AG64" s="47">
        <v>8</v>
      </c>
      <c r="AH64" s="83">
        <v>2351281</v>
      </c>
      <c r="AI64" s="414" t="s">
        <v>908</v>
      </c>
      <c r="AJ64" s="416" t="s">
        <v>159</v>
      </c>
      <c r="AK64" s="418" t="s">
        <v>100</v>
      </c>
      <c r="AL64" s="419"/>
      <c r="AM64" s="387"/>
      <c r="AN64" s="387" t="s">
        <v>154</v>
      </c>
      <c r="AO64" s="392" t="s">
        <v>160</v>
      </c>
      <c r="AP64" s="635" t="s">
        <v>161</v>
      </c>
      <c r="AQ64" s="387" t="s">
        <v>162</v>
      </c>
      <c r="AR64" s="32"/>
      <c r="AS64" s="32"/>
      <c r="AT64" s="32"/>
      <c r="AU64" s="20"/>
      <c r="AV64" s="20"/>
    </row>
    <row r="65" spans="1:48" ht="24" customHeight="1">
      <c r="A65" s="557"/>
      <c r="B65" s="411"/>
      <c r="C65" s="547"/>
      <c r="D65" s="547"/>
      <c r="E65" s="548"/>
      <c r="F65" s="55" t="s">
        <v>96</v>
      </c>
      <c r="G65" s="56"/>
      <c r="H65" s="84"/>
      <c r="I65" s="57"/>
      <c r="J65" s="84"/>
      <c r="K65" s="57"/>
      <c r="L65" s="84"/>
      <c r="M65" s="57"/>
      <c r="N65" s="84"/>
      <c r="O65" s="58">
        <v>0</v>
      </c>
      <c r="P65" s="59">
        <v>0</v>
      </c>
      <c r="Q65" s="60"/>
      <c r="R65" s="84"/>
      <c r="S65" s="57"/>
      <c r="T65" s="84"/>
      <c r="U65" s="57"/>
      <c r="V65" s="84"/>
      <c r="W65" s="57"/>
      <c r="X65" s="84"/>
      <c r="Y65" s="57"/>
      <c r="Z65" s="84"/>
      <c r="AA65" s="57"/>
      <c r="AB65" s="84"/>
      <c r="AC65" s="58">
        <f t="shared" si="38"/>
        <v>0</v>
      </c>
      <c r="AD65" s="61">
        <f t="shared" si="38"/>
        <v>0</v>
      </c>
      <c r="AE65" s="62">
        <v>0</v>
      </c>
      <c r="AF65" s="58">
        <v>0</v>
      </c>
      <c r="AG65" s="57"/>
      <c r="AH65" s="85"/>
      <c r="AI65" s="414"/>
      <c r="AJ65" s="416"/>
      <c r="AK65" s="418"/>
      <c r="AL65" s="419"/>
      <c r="AM65" s="387"/>
      <c r="AN65" s="387"/>
      <c r="AO65" s="392"/>
      <c r="AP65" s="635"/>
      <c r="AQ65" s="387"/>
      <c r="AR65" s="32"/>
      <c r="AS65" s="32"/>
      <c r="AT65" s="32"/>
      <c r="AU65" s="20"/>
      <c r="AV65" s="20"/>
    </row>
    <row r="66" spans="1:48" ht="24" customHeight="1">
      <c r="A66" s="557"/>
      <c r="B66" s="411"/>
      <c r="C66" s="547"/>
      <c r="D66" s="547"/>
      <c r="E66" s="548"/>
      <c r="F66" s="64" t="s">
        <v>95</v>
      </c>
      <c r="G66" s="65"/>
      <c r="H66" s="86"/>
      <c r="I66" s="66"/>
      <c r="J66" s="86"/>
      <c r="K66" s="66"/>
      <c r="L66" s="86"/>
      <c r="M66" s="66"/>
      <c r="N66" s="86"/>
      <c r="O66" s="67">
        <v>0</v>
      </c>
      <c r="P66" s="68">
        <v>0</v>
      </c>
      <c r="Q66" s="69"/>
      <c r="R66" s="86"/>
      <c r="S66" s="66"/>
      <c r="T66" s="86"/>
      <c r="U66" s="66"/>
      <c r="V66" s="86"/>
      <c r="W66" s="66"/>
      <c r="X66" s="86"/>
      <c r="Y66" s="66"/>
      <c r="Z66" s="86"/>
      <c r="AA66" s="66"/>
      <c r="AB66" s="86"/>
      <c r="AC66" s="67">
        <f t="shared" si="38"/>
        <v>0</v>
      </c>
      <c r="AD66" s="70">
        <f t="shared" si="38"/>
        <v>0</v>
      </c>
      <c r="AE66" s="71">
        <v>0</v>
      </c>
      <c r="AF66" s="67">
        <v>0</v>
      </c>
      <c r="AG66" s="72"/>
      <c r="AH66" s="87"/>
      <c r="AI66" s="414"/>
      <c r="AJ66" s="416"/>
      <c r="AK66" s="418"/>
      <c r="AL66" s="419"/>
      <c r="AM66" s="387"/>
      <c r="AN66" s="387"/>
      <c r="AO66" s="392"/>
      <c r="AP66" s="635"/>
      <c r="AQ66" s="387"/>
      <c r="AR66" s="32"/>
      <c r="AS66" s="32"/>
      <c r="AT66" s="32"/>
      <c r="AU66" s="20"/>
      <c r="AV66" s="20"/>
    </row>
    <row r="67" spans="1:48" ht="24" customHeight="1" thickBot="1">
      <c r="A67" s="557"/>
      <c r="B67" s="549"/>
      <c r="C67" s="547"/>
      <c r="D67" s="547"/>
      <c r="E67" s="548"/>
      <c r="F67" s="88" t="s">
        <v>14</v>
      </c>
      <c r="G67" s="99">
        <f>SUM(G64:G66)</f>
        <v>0</v>
      </c>
      <c r="H67" s="95">
        <f t="shared" ref="H67:AH67" si="39">SUM(H64:H66)</f>
        <v>0</v>
      </c>
      <c r="I67" s="92">
        <f t="shared" si="39"/>
        <v>0</v>
      </c>
      <c r="J67" s="95">
        <f t="shared" si="39"/>
        <v>0</v>
      </c>
      <c r="K67" s="92">
        <f t="shared" si="39"/>
        <v>1</v>
      </c>
      <c r="L67" s="95">
        <f t="shared" si="39"/>
        <v>75758</v>
      </c>
      <c r="M67" s="92">
        <f t="shared" si="39"/>
        <v>3</v>
      </c>
      <c r="N67" s="95">
        <f t="shared" si="39"/>
        <v>1359490</v>
      </c>
      <c r="O67" s="92">
        <f t="shared" si="39"/>
        <v>4</v>
      </c>
      <c r="P67" s="93">
        <f t="shared" si="39"/>
        <v>1435248</v>
      </c>
      <c r="Q67" s="94">
        <f>SUM(Q64:Q66)</f>
        <v>0</v>
      </c>
      <c r="R67" s="95">
        <f t="shared" ref="R67:AB67" si="40">SUM(R64:R66)</f>
        <v>0</v>
      </c>
      <c r="S67" s="92">
        <f t="shared" si="40"/>
        <v>2</v>
      </c>
      <c r="T67" s="95">
        <f t="shared" si="40"/>
        <v>752262</v>
      </c>
      <c r="U67" s="92">
        <f t="shared" si="40"/>
        <v>1</v>
      </c>
      <c r="V67" s="95">
        <f t="shared" si="40"/>
        <v>141480</v>
      </c>
      <c r="W67" s="92">
        <f t="shared" si="40"/>
        <v>0</v>
      </c>
      <c r="X67" s="95">
        <f t="shared" si="40"/>
        <v>0</v>
      </c>
      <c r="Y67" s="92">
        <f t="shared" si="40"/>
        <v>0</v>
      </c>
      <c r="Z67" s="95">
        <f t="shared" si="40"/>
        <v>0</v>
      </c>
      <c r="AA67" s="92">
        <f t="shared" si="40"/>
        <v>1</v>
      </c>
      <c r="AB67" s="95">
        <f t="shared" si="40"/>
        <v>22291</v>
      </c>
      <c r="AC67" s="92">
        <f>SUM(AC64:AC66)</f>
        <v>4</v>
      </c>
      <c r="AD67" s="96">
        <f>SUM(AD64:AD66)</f>
        <v>916033</v>
      </c>
      <c r="AE67" s="97">
        <f t="shared" si="39"/>
        <v>8</v>
      </c>
      <c r="AF67" s="92">
        <f>SUM(AF64:AF66)</f>
        <v>2351281</v>
      </c>
      <c r="AG67" s="92">
        <f t="shared" si="39"/>
        <v>8</v>
      </c>
      <c r="AH67" s="98">
        <f t="shared" si="39"/>
        <v>2351281</v>
      </c>
      <c r="AI67" s="415"/>
      <c r="AJ67" s="417"/>
      <c r="AK67" s="420"/>
      <c r="AL67" s="421"/>
      <c r="AM67" s="388"/>
      <c r="AN67" s="388"/>
      <c r="AO67" s="393"/>
      <c r="AP67" s="636"/>
      <c r="AQ67" s="388"/>
      <c r="AR67" s="32"/>
      <c r="AS67" s="32"/>
      <c r="AT67" s="32"/>
      <c r="AU67" s="20"/>
      <c r="AV67" s="20"/>
    </row>
    <row r="68" spans="1:48" ht="24" customHeight="1">
      <c r="A68" s="557"/>
      <c r="B68" s="411" t="s">
        <v>163</v>
      </c>
      <c r="C68" s="412"/>
      <c r="D68" s="412"/>
      <c r="E68" s="413"/>
      <c r="F68" s="44" t="s">
        <v>105</v>
      </c>
      <c r="G68" s="45">
        <v>1</v>
      </c>
      <c r="H68" s="82">
        <v>312686</v>
      </c>
      <c r="I68" s="47"/>
      <c r="J68" s="82"/>
      <c r="K68" s="47"/>
      <c r="L68" s="82"/>
      <c r="M68" s="47"/>
      <c r="N68" s="50"/>
      <c r="O68" s="47">
        <v>1</v>
      </c>
      <c r="P68" s="48">
        <v>312686</v>
      </c>
      <c r="Q68" s="49"/>
      <c r="R68" s="50"/>
      <c r="S68" s="47">
        <v>1</v>
      </c>
      <c r="T68" s="82">
        <v>9620901</v>
      </c>
      <c r="U68" s="47"/>
      <c r="V68" s="82"/>
      <c r="W68" s="47"/>
      <c r="X68" s="82"/>
      <c r="Y68" s="47"/>
      <c r="Z68" s="82"/>
      <c r="AA68" s="47"/>
      <c r="AB68" s="82"/>
      <c r="AC68" s="47">
        <f t="shared" ref="AC68:AD70" si="41">Q68+S68+U68+W68+Y68+AA68</f>
        <v>1</v>
      </c>
      <c r="AD68" s="51">
        <f t="shared" si="41"/>
        <v>9620901</v>
      </c>
      <c r="AE68" s="52">
        <v>2</v>
      </c>
      <c r="AF68" s="47">
        <v>9933587</v>
      </c>
      <c r="AG68" s="47">
        <v>1</v>
      </c>
      <c r="AH68" s="83">
        <v>9620901</v>
      </c>
      <c r="AI68" s="414" t="s">
        <v>147</v>
      </c>
      <c r="AJ68" s="416" t="s">
        <v>164</v>
      </c>
      <c r="AK68" s="418" t="s">
        <v>138</v>
      </c>
      <c r="AL68" s="419"/>
      <c r="AM68" s="391" t="s">
        <v>165</v>
      </c>
      <c r="AN68" s="387" t="s">
        <v>109</v>
      </c>
      <c r="AO68" s="391" t="s">
        <v>166</v>
      </c>
      <c r="AP68" s="387"/>
      <c r="AQ68" s="387"/>
      <c r="AR68" s="32"/>
      <c r="AS68" s="32"/>
      <c r="AT68" s="32"/>
      <c r="AU68" s="20"/>
      <c r="AV68" s="20"/>
    </row>
    <row r="69" spans="1:48" ht="24" customHeight="1">
      <c r="A69" s="557"/>
      <c r="B69" s="411"/>
      <c r="C69" s="412"/>
      <c r="D69" s="412"/>
      <c r="E69" s="413"/>
      <c r="F69" s="55" t="s">
        <v>96</v>
      </c>
      <c r="G69" s="56"/>
      <c r="H69" s="84"/>
      <c r="I69" s="57"/>
      <c r="J69" s="84"/>
      <c r="K69" s="57"/>
      <c r="L69" s="84"/>
      <c r="M69" s="57"/>
      <c r="N69" s="84"/>
      <c r="O69" s="58">
        <v>0</v>
      </c>
      <c r="P69" s="59">
        <v>0</v>
      </c>
      <c r="Q69" s="60"/>
      <c r="R69" s="84"/>
      <c r="S69" s="57">
        <v>1</v>
      </c>
      <c r="T69" s="84">
        <v>186336</v>
      </c>
      <c r="U69" s="57"/>
      <c r="V69" s="84"/>
      <c r="W69" s="57"/>
      <c r="X69" s="84"/>
      <c r="Y69" s="57"/>
      <c r="Z69" s="84"/>
      <c r="AA69" s="57"/>
      <c r="AB69" s="84"/>
      <c r="AC69" s="58">
        <f t="shared" si="41"/>
        <v>1</v>
      </c>
      <c r="AD69" s="61">
        <f t="shared" si="41"/>
        <v>186336</v>
      </c>
      <c r="AE69" s="62">
        <v>1</v>
      </c>
      <c r="AF69" s="58">
        <v>186336</v>
      </c>
      <c r="AG69" s="57"/>
      <c r="AH69" s="85"/>
      <c r="AI69" s="414"/>
      <c r="AJ69" s="416"/>
      <c r="AK69" s="418"/>
      <c r="AL69" s="419"/>
      <c r="AM69" s="392"/>
      <c r="AN69" s="387"/>
      <c r="AO69" s="392"/>
      <c r="AP69" s="387"/>
      <c r="AQ69" s="387"/>
      <c r="AR69" s="32"/>
      <c r="AS69" s="32"/>
      <c r="AT69" s="32"/>
      <c r="AU69" s="20"/>
      <c r="AV69" s="20"/>
    </row>
    <row r="70" spans="1:48" ht="24" customHeight="1">
      <c r="A70" s="557"/>
      <c r="B70" s="411"/>
      <c r="C70" s="412"/>
      <c r="D70" s="412"/>
      <c r="E70" s="413"/>
      <c r="F70" s="64" t="s">
        <v>95</v>
      </c>
      <c r="G70" s="65"/>
      <c r="H70" s="86"/>
      <c r="I70" s="66"/>
      <c r="J70" s="86"/>
      <c r="K70" s="66"/>
      <c r="L70" s="86"/>
      <c r="M70" s="66"/>
      <c r="N70" s="86"/>
      <c r="O70" s="67">
        <v>0</v>
      </c>
      <c r="P70" s="68">
        <v>0</v>
      </c>
      <c r="Q70" s="69"/>
      <c r="R70" s="86"/>
      <c r="S70" s="66"/>
      <c r="T70" s="86"/>
      <c r="U70" s="66"/>
      <c r="V70" s="86"/>
      <c r="W70" s="66"/>
      <c r="X70" s="86"/>
      <c r="Y70" s="66"/>
      <c r="Z70" s="86"/>
      <c r="AA70" s="66"/>
      <c r="AB70" s="86"/>
      <c r="AC70" s="67">
        <f t="shared" si="41"/>
        <v>0</v>
      </c>
      <c r="AD70" s="70">
        <f t="shared" si="41"/>
        <v>0</v>
      </c>
      <c r="AE70" s="71">
        <v>0</v>
      </c>
      <c r="AF70" s="67">
        <v>0</v>
      </c>
      <c r="AG70" s="72"/>
      <c r="AH70" s="87"/>
      <c r="AI70" s="414"/>
      <c r="AJ70" s="416"/>
      <c r="AK70" s="418"/>
      <c r="AL70" s="419"/>
      <c r="AM70" s="392"/>
      <c r="AN70" s="387"/>
      <c r="AO70" s="392"/>
      <c r="AP70" s="387"/>
      <c r="AQ70" s="387"/>
      <c r="AR70" s="32"/>
      <c r="AS70" s="32"/>
      <c r="AT70" s="32"/>
      <c r="AU70" s="20"/>
      <c r="AV70" s="20"/>
    </row>
    <row r="71" spans="1:48" ht="24" customHeight="1" thickBot="1">
      <c r="A71" s="557"/>
      <c r="B71" s="411"/>
      <c r="C71" s="412"/>
      <c r="D71" s="412"/>
      <c r="E71" s="413"/>
      <c r="F71" s="88" t="s">
        <v>14</v>
      </c>
      <c r="G71" s="99">
        <f>SUM(G68:G70)</f>
        <v>1</v>
      </c>
      <c r="H71" s="95">
        <f t="shared" ref="H71:N71" si="42">SUM(H68:H70)</f>
        <v>312686</v>
      </c>
      <c r="I71" s="92">
        <f t="shared" si="42"/>
        <v>0</v>
      </c>
      <c r="J71" s="95">
        <f t="shared" si="42"/>
        <v>0</v>
      </c>
      <c r="K71" s="92">
        <f t="shared" si="42"/>
        <v>0</v>
      </c>
      <c r="L71" s="95">
        <f t="shared" si="42"/>
        <v>0</v>
      </c>
      <c r="M71" s="92">
        <f t="shared" si="42"/>
        <v>0</v>
      </c>
      <c r="N71" s="95">
        <f t="shared" si="42"/>
        <v>0</v>
      </c>
      <c r="O71" s="92">
        <f>SUM(O68:O70)</f>
        <v>1</v>
      </c>
      <c r="P71" s="93">
        <f t="shared" ref="P71:AH71" si="43">SUM(P68:P70)</f>
        <v>312686</v>
      </c>
      <c r="Q71" s="94">
        <f>SUM(Q68:Q70)</f>
        <v>0</v>
      </c>
      <c r="R71" s="95">
        <f t="shared" ref="R71:Z71" si="44">SUM(R68:R70)</f>
        <v>0</v>
      </c>
      <c r="S71" s="92">
        <f t="shared" si="44"/>
        <v>2</v>
      </c>
      <c r="T71" s="95">
        <f t="shared" si="44"/>
        <v>9807237</v>
      </c>
      <c r="U71" s="92">
        <f t="shared" si="44"/>
        <v>0</v>
      </c>
      <c r="V71" s="95">
        <f t="shared" si="44"/>
        <v>0</v>
      </c>
      <c r="W71" s="92">
        <f t="shared" si="44"/>
        <v>0</v>
      </c>
      <c r="X71" s="95">
        <f t="shared" si="44"/>
        <v>0</v>
      </c>
      <c r="Y71" s="92">
        <f t="shared" si="44"/>
        <v>0</v>
      </c>
      <c r="Z71" s="95">
        <f t="shared" si="44"/>
        <v>0</v>
      </c>
      <c r="AA71" s="92">
        <v>0</v>
      </c>
      <c r="AB71" s="95">
        <v>0</v>
      </c>
      <c r="AC71" s="92">
        <f>SUM(AC68:AC70)</f>
        <v>2</v>
      </c>
      <c r="AD71" s="96">
        <f>SUM(AD68:AD70)</f>
        <v>9807237</v>
      </c>
      <c r="AE71" s="97">
        <f t="shared" si="43"/>
        <v>3</v>
      </c>
      <c r="AF71" s="92">
        <f>SUM(AF68:AF70)</f>
        <v>10119923</v>
      </c>
      <c r="AG71" s="92">
        <f t="shared" si="43"/>
        <v>1</v>
      </c>
      <c r="AH71" s="98">
        <f t="shared" si="43"/>
        <v>9620901</v>
      </c>
      <c r="AI71" s="415"/>
      <c r="AJ71" s="417"/>
      <c r="AK71" s="420"/>
      <c r="AL71" s="421"/>
      <c r="AM71" s="393"/>
      <c r="AN71" s="388"/>
      <c r="AO71" s="393"/>
      <c r="AP71" s="388"/>
      <c r="AQ71" s="388"/>
      <c r="AR71" s="32"/>
      <c r="AS71" s="32"/>
      <c r="AT71" s="32"/>
      <c r="AU71" s="20"/>
      <c r="AV71" s="20"/>
    </row>
    <row r="72" spans="1:48" ht="24" customHeight="1">
      <c r="A72" s="557"/>
      <c r="B72" s="411" t="s">
        <v>167</v>
      </c>
      <c r="C72" s="412"/>
      <c r="D72" s="412"/>
      <c r="E72" s="413"/>
      <c r="F72" s="44" t="s">
        <v>105</v>
      </c>
      <c r="G72" s="45">
        <v>1</v>
      </c>
      <c r="H72" s="82">
        <v>1530</v>
      </c>
      <c r="I72" s="47">
        <v>3</v>
      </c>
      <c r="J72" s="82">
        <v>36000</v>
      </c>
      <c r="K72" s="47"/>
      <c r="L72" s="82"/>
      <c r="M72" s="47"/>
      <c r="N72" s="50"/>
      <c r="O72" s="47">
        <v>4</v>
      </c>
      <c r="P72" s="48">
        <v>37530</v>
      </c>
      <c r="Q72" s="49"/>
      <c r="R72" s="50"/>
      <c r="S72" s="47"/>
      <c r="T72" s="82"/>
      <c r="U72" s="47"/>
      <c r="V72" s="82"/>
      <c r="W72" s="47"/>
      <c r="X72" s="82"/>
      <c r="Y72" s="47"/>
      <c r="Z72" s="82"/>
      <c r="AA72" s="47">
        <v>4</v>
      </c>
      <c r="AB72" s="82">
        <v>5660692</v>
      </c>
      <c r="AC72" s="47">
        <f t="shared" ref="AC72:AD74" si="45">Q72+S72+U72+W72+Y72+AA72</f>
        <v>4</v>
      </c>
      <c r="AD72" s="51">
        <f t="shared" si="45"/>
        <v>5660692</v>
      </c>
      <c r="AE72" s="52">
        <v>8</v>
      </c>
      <c r="AF72" s="47">
        <v>5698222</v>
      </c>
      <c r="AG72" s="47">
        <v>8</v>
      </c>
      <c r="AH72" s="83">
        <v>5698222</v>
      </c>
      <c r="AI72" s="414" t="s">
        <v>168</v>
      </c>
      <c r="AJ72" s="416" t="s">
        <v>169</v>
      </c>
      <c r="AK72" s="418" t="s">
        <v>138</v>
      </c>
      <c r="AL72" s="419"/>
      <c r="AM72" s="392" t="s">
        <v>170</v>
      </c>
      <c r="AN72" s="387" t="s">
        <v>109</v>
      </c>
      <c r="AO72" s="637" t="s">
        <v>171</v>
      </c>
      <c r="AP72" s="387"/>
      <c r="AQ72" s="387"/>
      <c r="AR72" s="32"/>
      <c r="AS72" s="32"/>
      <c r="AT72" s="32"/>
      <c r="AU72" s="20"/>
      <c r="AV72" s="20"/>
    </row>
    <row r="73" spans="1:48" ht="24" customHeight="1">
      <c r="A73" s="557"/>
      <c r="B73" s="411"/>
      <c r="C73" s="412"/>
      <c r="D73" s="412"/>
      <c r="E73" s="413"/>
      <c r="F73" s="55" t="s">
        <v>96</v>
      </c>
      <c r="G73" s="56"/>
      <c r="H73" s="84"/>
      <c r="I73" s="57"/>
      <c r="J73" s="84"/>
      <c r="K73" s="57"/>
      <c r="L73" s="84"/>
      <c r="M73" s="57"/>
      <c r="N73" s="84"/>
      <c r="O73" s="58">
        <v>0</v>
      </c>
      <c r="P73" s="59">
        <v>0</v>
      </c>
      <c r="Q73" s="60"/>
      <c r="R73" s="84"/>
      <c r="S73" s="57"/>
      <c r="T73" s="84"/>
      <c r="U73" s="57"/>
      <c r="V73" s="84"/>
      <c r="W73" s="57"/>
      <c r="X73" s="84"/>
      <c r="Y73" s="57"/>
      <c r="Z73" s="84"/>
      <c r="AA73" s="57"/>
      <c r="AB73" s="84"/>
      <c r="AC73" s="58">
        <f t="shared" si="45"/>
        <v>0</v>
      </c>
      <c r="AD73" s="61">
        <f t="shared" si="45"/>
        <v>0</v>
      </c>
      <c r="AE73" s="62">
        <v>0</v>
      </c>
      <c r="AF73" s="58">
        <v>0</v>
      </c>
      <c r="AG73" s="57"/>
      <c r="AH73" s="85"/>
      <c r="AI73" s="414"/>
      <c r="AJ73" s="416"/>
      <c r="AK73" s="418"/>
      <c r="AL73" s="419"/>
      <c r="AM73" s="392"/>
      <c r="AN73" s="387"/>
      <c r="AO73" s="637"/>
      <c r="AP73" s="387"/>
      <c r="AQ73" s="387"/>
      <c r="AR73" s="32"/>
      <c r="AS73" s="32"/>
      <c r="AT73" s="32"/>
      <c r="AU73" s="20"/>
      <c r="AV73" s="20"/>
    </row>
    <row r="74" spans="1:48" ht="24" customHeight="1">
      <c r="A74" s="557"/>
      <c r="B74" s="411"/>
      <c r="C74" s="412"/>
      <c r="D74" s="412"/>
      <c r="E74" s="413"/>
      <c r="F74" s="64" t="s">
        <v>95</v>
      </c>
      <c r="G74" s="65"/>
      <c r="H74" s="86"/>
      <c r="I74" s="66"/>
      <c r="J74" s="86"/>
      <c r="K74" s="66"/>
      <c r="L74" s="86"/>
      <c r="M74" s="66"/>
      <c r="N74" s="86"/>
      <c r="O74" s="67">
        <v>0</v>
      </c>
      <c r="P74" s="68">
        <v>0</v>
      </c>
      <c r="Q74" s="69"/>
      <c r="R74" s="86"/>
      <c r="S74" s="66"/>
      <c r="T74" s="86"/>
      <c r="U74" s="66"/>
      <c r="V74" s="86"/>
      <c r="W74" s="66"/>
      <c r="X74" s="86"/>
      <c r="Y74" s="66"/>
      <c r="Z74" s="86"/>
      <c r="AA74" s="66"/>
      <c r="AB74" s="86"/>
      <c r="AC74" s="67">
        <f t="shared" si="45"/>
        <v>0</v>
      </c>
      <c r="AD74" s="70">
        <f t="shared" si="45"/>
        <v>0</v>
      </c>
      <c r="AE74" s="71">
        <v>0</v>
      </c>
      <c r="AF74" s="67">
        <v>0</v>
      </c>
      <c r="AG74" s="72"/>
      <c r="AH74" s="87"/>
      <c r="AI74" s="414"/>
      <c r="AJ74" s="416"/>
      <c r="AK74" s="418"/>
      <c r="AL74" s="419"/>
      <c r="AM74" s="392"/>
      <c r="AN74" s="387"/>
      <c r="AO74" s="637"/>
      <c r="AP74" s="387"/>
      <c r="AQ74" s="387"/>
      <c r="AR74" s="32"/>
      <c r="AS74" s="32"/>
      <c r="AT74" s="32"/>
      <c r="AU74" s="20"/>
      <c r="AV74" s="20"/>
    </row>
    <row r="75" spans="1:48" ht="24" customHeight="1" thickBot="1">
      <c r="A75" s="557"/>
      <c r="B75" s="411"/>
      <c r="C75" s="412"/>
      <c r="D75" s="412"/>
      <c r="E75" s="413"/>
      <c r="F75" s="88" t="s">
        <v>14</v>
      </c>
      <c r="G75" s="99">
        <f t="shared" ref="G75" si="46">SUM(G72:G74)</f>
        <v>1</v>
      </c>
      <c r="H75" s="95">
        <f t="shared" ref="H75:Z75" si="47">SUM(H72:H74)</f>
        <v>1530</v>
      </c>
      <c r="I75" s="92">
        <f t="shared" si="47"/>
        <v>3</v>
      </c>
      <c r="J75" s="95">
        <f t="shared" si="47"/>
        <v>36000</v>
      </c>
      <c r="K75" s="92">
        <f t="shared" si="47"/>
        <v>0</v>
      </c>
      <c r="L75" s="95">
        <f t="shared" si="47"/>
        <v>0</v>
      </c>
      <c r="M75" s="92">
        <f t="shared" si="47"/>
        <v>0</v>
      </c>
      <c r="N75" s="95">
        <f t="shared" si="47"/>
        <v>0</v>
      </c>
      <c r="O75" s="92">
        <f t="shared" si="47"/>
        <v>4</v>
      </c>
      <c r="P75" s="93">
        <f t="shared" si="47"/>
        <v>37530</v>
      </c>
      <c r="Q75" s="94">
        <f t="shared" si="47"/>
        <v>0</v>
      </c>
      <c r="R75" s="95">
        <f t="shared" si="47"/>
        <v>0</v>
      </c>
      <c r="S75" s="92">
        <f t="shared" si="47"/>
        <v>0</v>
      </c>
      <c r="T75" s="95">
        <f t="shared" si="47"/>
        <v>0</v>
      </c>
      <c r="U75" s="92">
        <f t="shared" si="47"/>
        <v>0</v>
      </c>
      <c r="V75" s="95">
        <f t="shared" si="47"/>
        <v>0</v>
      </c>
      <c r="W75" s="92">
        <f t="shared" si="47"/>
        <v>0</v>
      </c>
      <c r="X75" s="95">
        <f t="shared" si="47"/>
        <v>0</v>
      </c>
      <c r="Y75" s="92">
        <f t="shared" si="47"/>
        <v>0</v>
      </c>
      <c r="Z75" s="95">
        <f t="shared" si="47"/>
        <v>0</v>
      </c>
      <c r="AA75" s="92">
        <v>0</v>
      </c>
      <c r="AB75" s="95">
        <v>0</v>
      </c>
      <c r="AC75" s="92">
        <f t="shared" ref="AC75:AH75" si="48">SUM(AC72:AC74)</f>
        <v>4</v>
      </c>
      <c r="AD75" s="96">
        <f>SUM(AD72:AD74)</f>
        <v>5660692</v>
      </c>
      <c r="AE75" s="97">
        <f t="shared" si="48"/>
        <v>8</v>
      </c>
      <c r="AF75" s="92">
        <f>SUM(AF72:AF74)</f>
        <v>5698222</v>
      </c>
      <c r="AG75" s="92">
        <f t="shared" si="48"/>
        <v>8</v>
      </c>
      <c r="AH75" s="98">
        <f t="shared" si="48"/>
        <v>5698222</v>
      </c>
      <c r="AI75" s="415"/>
      <c r="AJ75" s="417"/>
      <c r="AK75" s="420"/>
      <c r="AL75" s="421"/>
      <c r="AM75" s="393"/>
      <c r="AN75" s="388"/>
      <c r="AO75" s="638"/>
      <c r="AP75" s="388"/>
      <c r="AQ75" s="388"/>
      <c r="AR75" s="32"/>
      <c r="AS75" s="32"/>
      <c r="AT75" s="32"/>
      <c r="AU75" s="20"/>
      <c r="AV75" s="20"/>
    </row>
    <row r="76" spans="1:48" ht="24" customHeight="1">
      <c r="A76" s="557"/>
      <c r="B76" s="411" t="s">
        <v>172</v>
      </c>
      <c r="C76" s="412"/>
      <c r="D76" s="412"/>
      <c r="E76" s="413"/>
      <c r="F76" s="44" t="s">
        <v>105</v>
      </c>
      <c r="G76" s="45">
        <v>0</v>
      </c>
      <c r="H76" s="82">
        <v>0</v>
      </c>
      <c r="I76" s="47">
        <v>7</v>
      </c>
      <c r="J76" s="82">
        <v>150830</v>
      </c>
      <c r="K76" s="47">
        <v>0</v>
      </c>
      <c r="L76" s="82">
        <v>0</v>
      </c>
      <c r="M76" s="47">
        <v>0</v>
      </c>
      <c r="N76" s="50">
        <v>0</v>
      </c>
      <c r="O76" s="47">
        <v>7</v>
      </c>
      <c r="P76" s="48">
        <v>150830</v>
      </c>
      <c r="Q76" s="49">
        <v>0</v>
      </c>
      <c r="R76" s="50">
        <v>0</v>
      </c>
      <c r="S76" s="47">
        <v>0</v>
      </c>
      <c r="T76" s="82">
        <v>0</v>
      </c>
      <c r="U76" s="47">
        <v>0</v>
      </c>
      <c r="V76" s="82">
        <v>0</v>
      </c>
      <c r="W76" s="47">
        <v>0</v>
      </c>
      <c r="X76" s="82">
        <v>0</v>
      </c>
      <c r="Y76" s="47">
        <v>0</v>
      </c>
      <c r="Z76" s="82">
        <v>0</v>
      </c>
      <c r="AA76" s="47">
        <v>2</v>
      </c>
      <c r="AB76" s="82">
        <v>1521696</v>
      </c>
      <c r="AC76" s="47">
        <f t="shared" ref="AC76:AD78" si="49">Q76+S76+U76+W76+Y76+AA76</f>
        <v>2</v>
      </c>
      <c r="AD76" s="51">
        <f t="shared" si="49"/>
        <v>1521696</v>
      </c>
      <c r="AE76" s="52">
        <v>9</v>
      </c>
      <c r="AF76" s="47">
        <v>1672526</v>
      </c>
      <c r="AG76" s="47">
        <v>9</v>
      </c>
      <c r="AH76" s="83">
        <v>1672526</v>
      </c>
      <c r="AI76" s="414" t="s">
        <v>909</v>
      </c>
      <c r="AJ76" s="416" t="s">
        <v>173</v>
      </c>
      <c r="AK76" s="418" t="s">
        <v>100</v>
      </c>
      <c r="AL76" s="419"/>
      <c r="AM76" s="387"/>
      <c r="AN76" s="387" t="s">
        <v>154</v>
      </c>
      <c r="AO76" s="639" t="s">
        <v>174</v>
      </c>
      <c r="AP76" s="387" t="s">
        <v>175</v>
      </c>
      <c r="AQ76" s="387" t="s">
        <v>176</v>
      </c>
      <c r="AR76" s="32"/>
      <c r="AS76" s="32"/>
      <c r="AT76" s="32"/>
      <c r="AU76" s="20"/>
      <c r="AV76" s="20"/>
    </row>
    <row r="77" spans="1:48" ht="24" customHeight="1">
      <c r="A77" s="557"/>
      <c r="B77" s="411"/>
      <c r="C77" s="412"/>
      <c r="D77" s="412"/>
      <c r="E77" s="413"/>
      <c r="F77" s="55" t="s">
        <v>96</v>
      </c>
      <c r="G77" s="56">
        <v>0</v>
      </c>
      <c r="H77" s="84">
        <v>0</v>
      </c>
      <c r="I77" s="57">
        <v>0</v>
      </c>
      <c r="J77" s="84">
        <v>0</v>
      </c>
      <c r="K77" s="57">
        <v>0</v>
      </c>
      <c r="L77" s="84">
        <v>0</v>
      </c>
      <c r="M77" s="57">
        <v>0</v>
      </c>
      <c r="N77" s="84">
        <v>0</v>
      </c>
      <c r="O77" s="58">
        <v>0</v>
      </c>
      <c r="P77" s="59">
        <v>0</v>
      </c>
      <c r="Q77" s="60">
        <v>0</v>
      </c>
      <c r="R77" s="84">
        <v>0</v>
      </c>
      <c r="S77" s="57">
        <v>0</v>
      </c>
      <c r="T77" s="84">
        <v>0</v>
      </c>
      <c r="U77" s="57">
        <v>0</v>
      </c>
      <c r="V77" s="84">
        <v>0</v>
      </c>
      <c r="W77" s="57">
        <v>0</v>
      </c>
      <c r="X77" s="84">
        <v>0</v>
      </c>
      <c r="Y77" s="57">
        <v>0</v>
      </c>
      <c r="Z77" s="84">
        <v>0</v>
      </c>
      <c r="AA77" s="57">
        <v>0</v>
      </c>
      <c r="AB77" s="84">
        <v>0</v>
      </c>
      <c r="AC77" s="58">
        <f t="shared" si="49"/>
        <v>0</v>
      </c>
      <c r="AD77" s="61">
        <f t="shared" si="49"/>
        <v>0</v>
      </c>
      <c r="AE77" s="62">
        <v>0</v>
      </c>
      <c r="AF77" s="58">
        <v>0</v>
      </c>
      <c r="AG77" s="57"/>
      <c r="AH77" s="85"/>
      <c r="AI77" s="414"/>
      <c r="AJ77" s="416"/>
      <c r="AK77" s="418"/>
      <c r="AL77" s="419"/>
      <c r="AM77" s="387"/>
      <c r="AN77" s="387"/>
      <c r="AO77" s="639"/>
      <c r="AP77" s="387"/>
      <c r="AQ77" s="387"/>
      <c r="AR77" s="32"/>
      <c r="AS77" s="32"/>
      <c r="AT77" s="32"/>
      <c r="AU77" s="20"/>
      <c r="AV77" s="20"/>
    </row>
    <row r="78" spans="1:48" ht="24" customHeight="1">
      <c r="A78" s="557"/>
      <c r="B78" s="411"/>
      <c r="C78" s="412"/>
      <c r="D78" s="412"/>
      <c r="E78" s="413"/>
      <c r="F78" s="64" t="s">
        <v>95</v>
      </c>
      <c r="G78" s="65">
        <v>0</v>
      </c>
      <c r="H78" s="86">
        <v>0</v>
      </c>
      <c r="I78" s="66">
        <v>0</v>
      </c>
      <c r="J78" s="86">
        <v>0</v>
      </c>
      <c r="K78" s="66">
        <v>0</v>
      </c>
      <c r="L78" s="86">
        <v>0</v>
      </c>
      <c r="M78" s="66">
        <v>0</v>
      </c>
      <c r="N78" s="86">
        <v>0</v>
      </c>
      <c r="O78" s="67">
        <v>0</v>
      </c>
      <c r="P78" s="68">
        <v>0</v>
      </c>
      <c r="Q78" s="69">
        <v>0</v>
      </c>
      <c r="R78" s="86">
        <v>0</v>
      </c>
      <c r="S78" s="66">
        <v>0</v>
      </c>
      <c r="T78" s="86">
        <v>0</v>
      </c>
      <c r="U78" s="66">
        <v>0</v>
      </c>
      <c r="V78" s="86">
        <v>0</v>
      </c>
      <c r="W78" s="66">
        <v>0</v>
      </c>
      <c r="X78" s="86">
        <v>0</v>
      </c>
      <c r="Y78" s="66">
        <v>0</v>
      </c>
      <c r="Z78" s="86">
        <v>0</v>
      </c>
      <c r="AA78" s="66">
        <v>0</v>
      </c>
      <c r="AB78" s="86">
        <v>0</v>
      </c>
      <c r="AC78" s="67">
        <f t="shared" si="49"/>
        <v>0</v>
      </c>
      <c r="AD78" s="70">
        <f t="shared" si="49"/>
        <v>0</v>
      </c>
      <c r="AE78" s="71">
        <v>0</v>
      </c>
      <c r="AF78" s="67">
        <v>0</v>
      </c>
      <c r="AG78" s="72"/>
      <c r="AH78" s="87"/>
      <c r="AI78" s="414"/>
      <c r="AJ78" s="416"/>
      <c r="AK78" s="418"/>
      <c r="AL78" s="419"/>
      <c r="AM78" s="387"/>
      <c r="AN78" s="387"/>
      <c r="AO78" s="639"/>
      <c r="AP78" s="387"/>
      <c r="AQ78" s="387"/>
      <c r="AR78" s="32"/>
      <c r="AS78" s="32"/>
      <c r="AT78" s="32"/>
      <c r="AU78" s="20"/>
      <c r="AV78" s="20"/>
    </row>
    <row r="79" spans="1:48" ht="24" customHeight="1" thickBot="1">
      <c r="A79" s="557"/>
      <c r="B79" s="411"/>
      <c r="C79" s="412"/>
      <c r="D79" s="412"/>
      <c r="E79" s="413"/>
      <c r="F79" s="88" t="s">
        <v>14</v>
      </c>
      <c r="G79" s="99">
        <f t="shared" ref="G79" si="50">SUM(G76:G78)</f>
        <v>0</v>
      </c>
      <c r="H79" s="95">
        <f t="shared" ref="H79:Z79" si="51">SUM(H76:H78)</f>
        <v>0</v>
      </c>
      <c r="I79" s="92">
        <f t="shared" si="51"/>
        <v>7</v>
      </c>
      <c r="J79" s="95">
        <f t="shared" si="51"/>
        <v>150830</v>
      </c>
      <c r="K79" s="92">
        <f t="shared" si="51"/>
        <v>0</v>
      </c>
      <c r="L79" s="95">
        <f t="shared" si="51"/>
        <v>0</v>
      </c>
      <c r="M79" s="92">
        <f t="shared" si="51"/>
        <v>0</v>
      </c>
      <c r="N79" s="95">
        <f t="shared" si="51"/>
        <v>0</v>
      </c>
      <c r="O79" s="92">
        <f t="shared" si="51"/>
        <v>7</v>
      </c>
      <c r="P79" s="93">
        <f t="shared" si="51"/>
        <v>150830</v>
      </c>
      <c r="Q79" s="94">
        <f t="shared" si="51"/>
        <v>0</v>
      </c>
      <c r="R79" s="95">
        <f t="shared" si="51"/>
        <v>0</v>
      </c>
      <c r="S79" s="92">
        <f t="shared" si="51"/>
        <v>0</v>
      </c>
      <c r="T79" s="95">
        <f t="shared" si="51"/>
        <v>0</v>
      </c>
      <c r="U79" s="92">
        <f t="shared" si="51"/>
        <v>0</v>
      </c>
      <c r="V79" s="95">
        <f t="shared" si="51"/>
        <v>0</v>
      </c>
      <c r="W79" s="92">
        <f t="shared" si="51"/>
        <v>0</v>
      </c>
      <c r="X79" s="95">
        <f t="shared" si="51"/>
        <v>0</v>
      </c>
      <c r="Y79" s="92">
        <f t="shared" si="51"/>
        <v>0</v>
      </c>
      <c r="Z79" s="95">
        <f t="shared" si="51"/>
        <v>0</v>
      </c>
      <c r="AA79" s="92">
        <v>0</v>
      </c>
      <c r="AB79" s="95">
        <v>0</v>
      </c>
      <c r="AC79" s="92">
        <f t="shared" ref="AC79:AH79" si="52">SUM(AC76:AC78)</f>
        <v>2</v>
      </c>
      <c r="AD79" s="96">
        <f>SUM(AD76:AD78)</f>
        <v>1521696</v>
      </c>
      <c r="AE79" s="97">
        <f t="shared" si="52"/>
        <v>9</v>
      </c>
      <c r="AF79" s="92">
        <f>SUM(AF76:AF78)</f>
        <v>1672526</v>
      </c>
      <c r="AG79" s="92">
        <f t="shared" si="52"/>
        <v>9</v>
      </c>
      <c r="AH79" s="98">
        <f t="shared" si="52"/>
        <v>1672526</v>
      </c>
      <c r="AI79" s="415"/>
      <c r="AJ79" s="417"/>
      <c r="AK79" s="420"/>
      <c r="AL79" s="421"/>
      <c r="AM79" s="388"/>
      <c r="AN79" s="388"/>
      <c r="AO79" s="640"/>
      <c r="AP79" s="388"/>
      <c r="AQ79" s="388"/>
      <c r="AR79" s="32"/>
      <c r="AS79" s="32"/>
      <c r="AT79" s="32"/>
      <c r="AU79" s="20"/>
      <c r="AV79" s="20"/>
    </row>
    <row r="80" spans="1:48" ht="24" customHeight="1">
      <c r="A80" s="557"/>
      <c r="B80" s="411" t="s">
        <v>177</v>
      </c>
      <c r="C80" s="412"/>
      <c r="D80" s="412"/>
      <c r="E80" s="413"/>
      <c r="F80" s="44" t="s">
        <v>105</v>
      </c>
      <c r="G80" s="45"/>
      <c r="H80" s="82"/>
      <c r="I80" s="47"/>
      <c r="J80" s="82"/>
      <c r="K80" s="47"/>
      <c r="L80" s="82"/>
      <c r="M80" s="47"/>
      <c r="N80" s="50"/>
      <c r="O80" s="47">
        <v>0</v>
      </c>
      <c r="P80" s="48">
        <v>0</v>
      </c>
      <c r="Q80" s="49"/>
      <c r="R80" s="50"/>
      <c r="S80" s="47">
        <v>1</v>
      </c>
      <c r="T80" s="82">
        <v>432</v>
      </c>
      <c r="U80" s="47">
        <v>1</v>
      </c>
      <c r="V80" s="82">
        <v>360000</v>
      </c>
      <c r="W80" s="47"/>
      <c r="X80" s="82"/>
      <c r="Y80" s="47"/>
      <c r="Z80" s="82"/>
      <c r="AA80" s="47"/>
      <c r="AB80" s="82"/>
      <c r="AC80" s="47">
        <f t="shared" ref="AC80:AD82" si="53">Q80+S80+U80+W80+Y80+AA80</f>
        <v>2</v>
      </c>
      <c r="AD80" s="51">
        <f t="shared" si="53"/>
        <v>360432</v>
      </c>
      <c r="AE80" s="52">
        <v>2</v>
      </c>
      <c r="AF80" s="47">
        <v>360432</v>
      </c>
      <c r="AG80" s="47"/>
      <c r="AH80" s="83"/>
      <c r="AI80" s="414" t="s">
        <v>178</v>
      </c>
      <c r="AJ80" s="416" t="s">
        <v>179</v>
      </c>
      <c r="AK80" s="418" t="s">
        <v>108</v>
      </c>
      <c r="AL80" s="419"/>
      <c r="AM80" s="387"/>
      <c r="AN80" s="387" t="s">
        <v>101</v>
      </c>
      <c r="AO80" s="641" t="s">
        <v>180</v>
      </c>
      <c r="AP80" s="641" t="s">
        <v>181</v>
      </c>
      <c r="AQ80" s="643" t="s">
        <v>142</v>
      </c>
      <c r="AR80" s="32"/>
      <c r="AS80" s="32"/>
      <c r="AT80" s="32"/>
      <c r="AU80" s="20"/>
      <c r="AV80" s="20"/>
    </row>
    <row r="81" spans="1:48" ht="24" customHeight="1">
      <c r="A81" s="557"/>
      <c r="B81" s="411"/>
      <c r="C81" s="412"/>
      <c r="D81" s="412"/>
      <c r="E81" s="413"/>
      <c r="F81" s="55" t="s">
        <v>96</v>
      </c>
      <c r="G81" s="56"/>
      <c r="H81" s="84"/>
      <c r="I81" s="57"/>
      <c r="J81" s="84"/>
      <c r="K81" s="57"/>
      <c r="L81" s="84"/>
      <c r="M81" s="57"/>
      <c r="N81" s="84"/>
      <c r="O81" s="58">
        <v>0</v>
      </c>
      <c r="P81" s="59">
        <v>0</v>
      </c>
      <c r="Q81" s="60"/>
      <c r="R81" s="84"/>
      <c r="S81" s="57"/>
      <c r="T81" s="84"/>
      <c r="U81" s="57"/>
      <c r="V81" s="84"/>
      <c r="W81" s="57"/>
      <c r="X81" s="84"/>
      <c r="Y81" s="57"/>
      <c r="Z81" s="84"/>
      <c r="AA81" s="57"/>
      <c r="AB81" s="84"/>
      <c r="AC81" s="58">
        <f t="shared" si="53"/>
        <v>0</v>
      </c>
      <c r="AD81" s="61">
        <f t="shared" si="53"/>
        <v>0</v>
      </c>
      <c r="AE81" s="62">
        <v>0</v>
      </c>
      <c r="AF81" s="58">
        <v>0</v>
      </c>
      <c r="AG81" s="57"/>
      <c r="AH81" s="85"/>
      <c r="AI81" s="414"/>
      <c r="AJ81" s="416"/>
      <c r="AK81" s="418"/>
      <c r="AL81" s="419"/>
      <c r="AM81" s="387"/>
      <c r="AN81" s="387"/>
      <c r="AO81" s="641"/>
      <c r="AP81" s="641"/>
      <c r="AQ81" s="643"/>
      <c r="AR81" s="32"/>
      <c r="AS81" s="32"/>
      <c r="AT81" s="32"/>
      <c r="AU81" s="20"/>
      <c r="AV81" s="20"/>
    </row>
    <row r="82" spans="1:48" ht="24" customHeight="1">
      <c r="A82" s="557"/>
      <c r="B82" s="411"/>
      <c r="C82" s="412"/>
      <c r="D82" s="412"/>
      <c r="E82" s="413"/>
      <c r="F82" s="64" t="s">
        <v>95</v>
      </c>
      <c r="G82" s="65"/>
      <c r="H82" s="86"/>
      <c r="I82" s="66"/>
      <c r="J82" s="86"/>
      <c r="K82" s="66"/>
      <c r="L82" s="86"/>
      <c r="M82" s="66"/>
      <c r="N82" s="86"/>
      <c r="O82" s="67">
        <v>0</v>
      </c>
      <c r="P82" s="68">
        <v>0</v>
      </c>
      <c r="Q82" s="69"/>
      <c r="R82" s="86"/>
      <c r="S82" s="66"/>
      <c r="T82" s="86"/>
      <c r="U82" s="66"/>
      <c r="V82" s="86"/>
      <c r="W82" s="66"/>
      <c r="X82" s="86"/>
      <c r="Y82" s="66"/>
      <c r="Z82" s="86"/>
      <c r="AA82" s="66"/>
      <c r="AB82" s="86"/>
      <c r="AC82" s="67">
        <f t="shared" si="53"/>
        <v>0</v>
      </c>
      <c r="AD82" s="70">
        <f t="shared" si="53"/>
        <v>0</v>
      </c>
      <c r="AE82" s="71">
        <v>0</v>
      </c>
      <c r="AF82" s="67">
        <v>0</v>
      </c>
      <c r="AG82" s="72"/>
      <c r="AH82" s="87"/>
      <c r="AI82" s="414"/>
      <c r="AJ82" s="416"/>
      <c r="AK82" s="418"/>
      <c r="AL82" s="419"/>
      <c r="AM82" s="387"/>
      <c r="AN82" s="387"/>
      <c r="AO82" s="641"/>
      <c r="AP82" s="641"/>
      <c r="AQ82" s="643"/>
      <c r="AR82" s="32"/>
      <c r="AS82" s="32"/>
      <c r="AT82" s="32"/>
      <c r="AU82" s="20"/>
      <c r="AV82" s="20"/>
    </row>
    <row r="83" spans="1:48" ht="24" customHeight="1" thickBot="1">
      <c r="A83" s="557"/>
      <c r="B83" s="411"/>
      <c r="C83" s="412"/>
      <c r="D83" s="412"/>
      <c r="E83" s="413"/>
      <c r="F83" s="88" t="s">
        <v>14</v>
      </c>
      <c r="G83" s="99">
        <f t="shared" ref="G83" si="54">SUM(G80:G82)</f>
        <v>0</v>
      </c>
      <c r="H83" s="95">
        <f t="shared" ref="H83:Z83" si="55">SUM(H80:H82)</f>
        <v>0</v>
      </c>
      <c r="I83" s="92">
        <f t="shared" si="55"/>
        <v>0</v>
      </c>
      <c r="J83" s="95">
        <f t="shared" si="55"/>
        <v>0</v>
      </c>
      <c r="K83" s="92">
        <f t="shared" si="55"/>
        <v>0</v>
      </c>
      <c r="L83" s="95">
        <f t="shared" si="55"/>
        <v>0</v>
      </c>
      <c r="M83" s="92">
        <f t="shared" si="55"/>
        <v>0</v>
      </c>
      <c r="N83" s="95">
        <f t="shared" si="55"/>
        <v>0</v>
      </c>
      <c r="O83" s="92">
        <f t="shared" si="55"/>
        <v>0</v>
      </c>
      <c r="P83" s="93">
        <f t="shared" si="55"/>
        <v>0</v>
      </c>
      <c r="Q83" s="94">
        <f t="shared" si="55"/>
        <v>0</v>
      </c>
      <c r="R83" s="95">
        <f t="shared" si="55"/>
        <v>0</v>
      </c>
      <c r="S83" s="92">
        <f t="shared" si="55"/>
        <v>1</v>
      </c>
      <c r="T83" s="95">
        <f t="shared" si="55"/>
        <v>432</v>
      </c>
      <c r="U83" s="92">
        <f t="shared" si="55"/>
        <v>1</v>
      </c>
      <c r="V83" s="95">
        <f t="shared" si="55"/>
        <v>360000</v>
      </c>
      <c r="W83" s="92">
        <f t="shared" si="55"/>
        <v>0</v>
      </c>
      <c r="X83" s="95">
        <f t="shared" si="55"/>
        <v>0</v>
      </c>
      <c r="Y83" s="92">
        <f t="shared" si="55"/>
        <v>0</v>
      </c>
      <c r="Z83" s="95">
        <f t="shared" si="55"/>
        <v>0</v>
      </c>
      <c r="AA83" s="92">
        <v>0</v>
      </c>
      <c r="AB83" s="95">
        <v>0</v>
      </c>
      <c r="AC83" s="92">
        <f t="shared" ref="AC83:AH83" si="56">SUM(AC80:AC82)</f>
        <v>2</v>
      </c>
      <c r="AD83" s="96">
        <f>SUM(AD80:AD82)</f>
        <v>360432</v>
      </c>
      <c r="AE83" s="97">
        <f t="shared" si="56"/>
        <v>2</v>
      </c>
      <c r="AF83" s="92">
        <f>SUM(AF80:AF82)</f>
        <v>360432</v>
      </c>
      <c r="AG83" s="92">
        <f t="shared" si="56"/>
        <v>0</v>
      </c>
      <c r="AH83" s="98">
        <f t="shared" si="56"/>
        <v>0</v>
      </c>
      <c r="AI83" s="415"/>
      <c r="AJ83" s="417"/>
      <c r="AK83" s="420"/>
      <c r="AL83" s="421"/>
      <c r="AM83" s="388"/>
      <c r="AN83" s="388"/>
      <c r="AO83" s="642"/>
      <c r="AP83" s="642"/>
      <c r="AQ83" s="644"/>
      <c r="AR83" s="32"/>
      <c r="AS83" s="32"/>
      <c r="AT83" s="32"/>
      <c r="AU83" s="20"/>
      <c r="AV83" s="20"/>
    </row>
    <row r="84" spans="1:48" ht="24" customHeight="1">
      <c r="A84" s="557"/>
      <c r="B84" s="411" t="s">
        <v>182</v>
      </c>
      <c r="C84" s="412"/>
      <c r="D84" s="412"/>
      <c r="E84" s="413"/>
      <c r="F84" s="44" t="s">
        <v>105</v>
      </c>
      <c r="G84" s="45"/>
      <c r="H84" s="82"/>
      <c r="I84" s="47">
        <v>2</v>
      </c>
      <c r="J84" s="82">
        <v>224800</v>
      </c>
      <c r="K84" s="47">
        <v>1</v>
      </c>
      <c r="L84" s="82">
        <v>28800</v>
      </c>
      <c r="M84" s="47"/>
      <c r="N84" s="50"/>
      <c r="O84" s="47">
        <v>3</v>
      </c>
      <c r="P84" s="48">
        <v>253600</v>
      </c>
      <c r="Q84" s="49"/>
      <c r="R84" s="50"/>
      <c r="S84" s="47"/>
      <c r="T84" s="82"/>
      <c r="U84" s="47"/>
      <c r="V84" s="82"/>
      <c r="W84" s="47"/>
      <c r="X84" s="82"/>
      <c r="Y84" s="47"/>
      <c r="Z84" s="82"/>
      <c r="AA84" s="47"/>
      <c r="AB84" s="82"/>
      <c r="AC84" s="47">
        <f t="shared" ref="AC84:AD86" si="57">Q84+S84+U84+W84+Y84+AA84</f>
        <v>0</v>
      </c>
      <c r="AD84" s="51">
        <f t="shared" si="57"/>
        <v>0</v>
      </c>
      <c r="AE84" s="52">
        <v>3</v>
      </c>
      <c r="AF84" s="47">
        <v>253600</v>
      </c>
      <c r="AG84" s="47">
        <v>3</v>
      </c>
      <c r="AH84" s="83">
        <v>253600</v>
      </c>
      <c r="AI84" s="414" t="s">
        <v>183</v>
      </c>
      <c r="AJ84" s="416" t="s">
        <v>184</v>
      </c>
      <c r="AK84" s="418" t="s">
        <v>138</v>
      </c>
      <c r="AL84" s="419"/>
      <c r="AM84" s="518" t="s">
        <v>185</v>
      </c>
      <c r="AN84" s="387" t="s">
        <v>154</v>
      </c>
      <c r="AO84" s="387" t="s">
        <v>186</v>
      </c>
      <c r="AP84" s="387" t="s">
        <v>187</v>
      </c>
      <c r="AQ84" s="387"/>
      <c r="AR84" s="32"/>
      <c r="AS84" s="32"/>
      <c r="AT84" s="32"/>
      <c r="AU84" s="20"/>
      <c r="AV84" s="20"/>
    </row>
    <row r="85" spans="1:48" ht="24" customHeight="1">
      <c r="A85" s="557"/>
      <c r="B85" s="411"/>
      <c r="C85" s="412"/>
      <c r="D85" s="412"/>
      <c r="E85" s="413"/>
      <c r="F85" s="55" t="s">
        <v>96</v>
      </c>
      <c r="G85" s="56"/>
      <c r="H85" s="84"/>
      <c r="I85" s="57"/>
      <c r="J85" s="84"/>
      <c r="K85" s="57"/>
      <c r="L85" s="84"/>
      <c r="M85" s="57"/>
      <c r="N85" s="84"/>
      <c r="O85" s="58">
        <v>0</v>
      </c>
      <c r="P85" s="59">
        <v>0</v>
      </c>
      <c r="Q85" s="60"/>
      <c r="R85" s="84"/>
      <c r="S85" s="57"/>
      <c r="T85" s="84"/>
      <c r="U85" s="57"/>
      <c r="V85" s="84"/>
      <c r="W85" s="57"/>
      <c r="X85" s="84"/>
      <c r="Y85" s="57"/>
      <c r="Z85" s="84"/>
      <c r="AA85" s="57"/>
      <c r="AB85" s="84"/>
      <c r="AC85" s="58">
        <f t="shared" si="57"/>
        <v>0</v>
      </c>
      <c r="AD85" s="61">
        <f t="shared" si="57"/>
        <v>0</v>
      </c>
      <c r="AE85" s="62">
        <v>0</v>
      </c>
      <c r="AF85" s="58">
        <v>0</v>
      </c>
      <c r="AG85" s="57"/>
      <c r="AH85" s="85"/>
      <c r="AI85" s="414"/>
      <c r="AJ85" s="416"/>
      <c r="AK85" s="418"/>
      <c r="AL85" s="419"/>
      <c r="AM85" s="422"/>
      <c r="AN85" s="387"/>
      <c r="AO85" s="387"/>
      <c r="AP85" s="387"/>
      <c r="AQ85" s="387"/>
      <c r="AR85" s="32"/>
      <c r="AS85" s="32"/>
      <c r="AT85" s="32"/>
      <c r="AU85" s="20"/>
      <c r="AV85" s="20"/>
    </row>
    <row r="86" spans="1:48" ht="24" customHeight="1">
      <c r="A86" s="557"/>
      <c r="B86" s="411"/>
      <c r="C86" s="412"/>
      <c r="D86" s="412"/>
      <c r="E86" s="413"/>
      <c r="F86" s="64" t="s">
        <v>95</v>
      </c>
      <c r="G86" s="65"/>
      <c r="H86" s="86"/>
      <c r="I86" s="66"/>
      <c r="J86" s="86"/>
      <c r="K86" s="66"/>
      <c r="L86" s="86"/>
      <c r="M86" s="66"/>
      <c r="N86" s="86"/>
      <c r="O86" s="67">
        <v>0</v>
      </c>
      <c r="P86" s="68">
        <v>0</v>
      </c>
      <c r="Q86" s="69"/>
      <c r="R86" s="86"/>
      <c r="S86" s="66"/>
      <c r="T86" s="86"/>
      <c r="U86" s="66"/>
      <c r="V86" s="86"/>
      <c r="W86" s="66"/>
      <c r="X86" s="86"/>
      <c r="Y86" s="66"/>
      <c r="Z86" s="86"/>
      <c r="AA86" s="66"/>
      <c r="AB86" s="86"/>
      <c r="AC86" s="67">
        <f t="shared" si="57"/>
        <v>0</v>
      </c>
      <c r="AD86" s="70">
        <f t="shared" si="57"/>
        <v>0</v>
      </c>
      <c r="AE86" s="71">
        <v>0</v>
      </c>
      <c r="AF86" s="67">
        <v>0</v>
      </c>
      <c r="AG86" s="72"/>
      <c r="AH86" s="87"/>
      <c r="AI86" s="414"/>
      <c r="AJ86" s="416"/>
      <c r="AK86" s="418"/>
      <c r="AL86" s="419"/>
      <c r="AM86" s="422"/>
      <c r="AN86" s="387"/>
      <c r="AO86" s="387"/>
      <c r="AP86" s="387"/>
      <c r="AQ86" s="387"/>
      <c r="AR86" s="32"/>
      <c r="AS86" s="32"/>
      <c r="AT86" s="32"/>
      <c r="AU86" s="20"/>
      <c r="AV86" s="20"/>
    </row>
    <row r="87" spans="1:48" ht="24" customHeight="1" thickBot="1">
      <c r="A87" s="557"/>
      <c r="B87" s="411"/>
      <c r="C87" s="412"/>
      <c r="D87" s="412"/>
      <c r="E87" s="413"/>
      <c r="F87" s="88" t="s">
        <v>14</v>
      </c>
      <c r="G87" s="99">
        <f t="shared" ref="G87" si="58">SUM(G84:G86)</f>
        <v>0</v>
      </c>
      <c r="H87" s="95">
        <f t="shared" ref="H87:Z87" si="59">SUM(H84:H86)</f>
        <v>0</v>
      </c>
      <c r="I87" s="92">
        <f t="shared" si="59"/>
        <v>2</v>
      </c>
      <c r="J87" s="95">
        <f t="shared" si="59"/>
        <v>224800</v>
      </c>
      <c r="K87" s="92">
        <f t="shared" si="59"/>
        <v>1</v>
      </c>
      <c r="L87" s="95">
        <f t="shared" si="59"/>
        <v>28800</v>
      </c>
      <c r="M87" s="92">
        <f t="shared" si="59"/>
        <v>0</v>
      </c>
      <c r="N87" s="95">
        <f t="shared" si="59"/>
        <v>0</v>
      </c>
      <c r="O87" s="92">
        <f t="shared" si="59"/>
        <v>3</v>
      </c>
      <c r="P87" s="93">
        <f t="shared" si="59"/>
        <v>253600</v>
      </c>
      <c r="Q87" s="94">
        <f t="shared" si="59"/>
        <v>0</v>
      </c>
      <c r="R87" s="95">
        <f t="shared" si="59"/>
        <v>0</v>
      </c>
      <c r="S87" s="92">
        <f t="shared" si="59"/>
        <v>0</v>
      </c>
      <c r="T87" s="95">
        <f t="shared" si="59"/>
        <v>0</v>
      </c>
      <c r="U87" s="92">
        <f t="shared" si="59"/>
        <v>0</v>
      </c>
      <c r="V87" s="95">
        <f t="shared" si="59"/>
        <v>0</v>
      </c>
      <c r="W87" s="92">
        <f t="shared" si="59"/>
        <v>0</v>
      </c>
      <c r="X87" s="95">
        <f t="shared" si="59"/>
        <v>0</v>
      </c>
      <c r="Y87" s="92">
        <f t="shared" si="59"/>
        <v>0</v>
      </c>
      <c r="Z87" s="95">
        <f t="shared" si="59"/>
        <v>0</v>
      </c>
      <c r="AA87" s="92">
        <v>0</v>
      </c>
      <c r="AB87" s="95">
        <v>0</v>
      </c>
      <c r="AC87" s="92">
        <f t="shared" ref="AC87:AH87" si="60">SUM(AC84:AC86)</f>
        <v>0</v>
      </c>
      <c r="AD87" s="96">
        <f t="shared" si="60"/>
        <v>0</v>
      </c>
      <c r="AE87" s="97">
        <f t="shared" si="60"/>
        <v>3</v>
      </c>
      <c r="AF87" s="92">
        <f>SUM(AF84:AF86)</f>
        <v>253600</v>
      </c>
      <c r="AG87" s="92">
        <f t="shared" si="60"/>
        <v>3</v>
      </c>
      <c r="AH87" s="98">
        <f t="shared" si="60"/>
        <v>253600</v>
      </c>
      <c r="AI87" s="415"/>
      <c r="AJ87" s="417"/>
      <c r="AK87" s="420"/>
      <c r="AL87" s="421"/>
      <c r="AM87" s="423"/>
      <c r="AN87" s="388"/>
      <c r="AO87" s="388"/>
      <c r="AP87" s="388"/>
      <c r="AQ87" s="388"/>
      <c r="AR87" s="32"/>
      <c r="AS87" s="32"/>
      <c r="AT87" s="32"/>
      <c r="AU87" s="20"/>
      <c r="AV87" s="20"/>
    </row>
    <row r="88" spans="1:48" ht="24" customHeight="1">
      <c r="A88" s="557"/>
      <c r="B88" s="411" t="s">
        <v>188</v>
      </c>
      <c r="C88" s="412"/>
      <c r="D88" s="412"/>
      <c r="E88" s="413"/>
      <c r="F88" s="44" t="s">
        <v>105</v>
      </c>
      <c r="G88" s="45"/>
      <c r="H88" s="82"/>
      <c r="I88" s="47"/>
      <c r="J88" s="82"/>
      <c r="K88" s="47"/>
      <c r="L88" s="82"/>
      <c r="M88" s="47"/>
      <c r="N88" s="50"/>
      <c r="O88" s="47">
        <v>0</v>
      </c>
      <c r="P88" s="48">
        <v>0</v>
      </c>
      <c r="Q88" s="49"/>
      <c r="R88" s="50"/>
      <c r="S88" s="47"/>
      <c r="T88" s="82"/>
      <c r="U88" s="47"/>
      <c r="V88" s="82"/>
      <c r="W88" s="47"/>
      <c r="X88" s="82"/>
      <c r="Y88" s="47"/>
      <c r="Z88" s="82"/>
      <c r="AA88" s="47"/>
      <c r="AB88" s="82"/>
      <c r="AC88" s="47">
        <f t="shared" ref="AC88:AD90" si="61">Q88+S88+U88+W88+Y88+AA88</f>
        <v>0</v>
      </c>
      <c r="AD88" s="51">
        <f t="shared" si="61"/>
        <v>0</v>
      </c>
      <c r="AE88" s="52">
        <v>0</v>
      </c>
      <c r="AF88" s="47">
        <v>0</v>
      </c>
      <c r="AG88" s="47"/>
      <c r="AH88" s="83"/>
      <c r="AI88" s="414" t="s">
        <v>189</v>
      </c>
      <c r="AJ88" s="416" t="s">
        <v>190</v>
      </c>
      <c r="AK88" s="418" t="s">
        <v>138</v>
      </c>
      <c r="AL88" s="419"/>
      <c r="AM88" s="422" t="s">
        <v>191</v>
      </c>
      <c r="AN88" s="387" t="s">
        <v>154</v>
      </c>
      <c r="AO88" s="387" t="s">
        <v>192</v>
      </c>
      <c r="AP88" s="422" t="s">
        <v>193</v>
      </c>
      <c r="AQ88" s="387"/>
      <c r="AR88" s="32"/>
      <c r="AS88" s="32"/>
      <c r="AT88" s="32"/>
      <c r="AU88" s="20"/>
      <c r="AV88" s="20"/>
    </row>
    <row r="89" spans="1:48" ht="24" customHeight="1">
      <c r="A89" s="557"/>
      <c r="B89" s="411"/>
      <c r="C89" s="412"/>
      <c r="D89" s="412"/>
      <c r="E89" s="413"/>
      <c r="F89" s="55" t="s">
        <v>96</v>
      </c>
      <c r="G89" s="56"/>
      <c r="H89" s="84"/>
      <c r="I89" s="57"/>
      <c r="J89" s="84"/>
      <c r="K89" s="57"/>
      <c r="L89" s="84"/>
      <c r="M89" s="57"/>
      <c r="N89" s="84"/>
      <c r="O89" s="58">
        <v>0</v>
      </c>
      <c r="P89" s="59">
        <v>0</v>
      </c>
      <c r="Q89" s="60"/>
      <c r="R89" s="84"/>
      <c r="S89" s="57"/>
      <c r="T89" s="84"/>
      <c r="U89" s="57"/>
      <c r="V89" s="84"/>
      <c r="W89" s="57"/>
      <c r="X89" s="84"/>
      <c r="Y89" s="57"/>
      <c r="Z89" s="84"/>
      <c r="AA89" s="57"/>
      <c r="AB89" s="84"/>
      <c r="AC89" s="58">
        <f t="shared" si="61"/>
        <v>0</v>
      </c>
      <c r="AD89" s="61">
        <f t="shared" si="61"/>
        <v>0</v>
      </c>
      <c r="AE89" s="62">
        <v>0</v>
      </c>
      <c r="AF89" s="58">
        <v>0</v>
      </c>
      <c r="AG89" s="57"/>
      <c r="AH89" s="85"/>
      <c r="AI89" s="414"/>
      <c r="AJ89" s="416"/>
      <c r="AK89" s="418"/>
      <c r="AL89" s="419"/>
      <c r="AM89" s="422"/>
      <c r="AN89" s="387"/>
      <c r="AO89" s="387"/>
      <c r="AP89" s="422"/>
      <c r="AQ89" s="387"/>
      <c r="AR89" s="32"/>
      <c r="AS89" s="32"/>
      <c r="AT89" s="32"/>
      <c r="AU89" s="20"/>
      <c r="AV89" s="20"/>
    </row>
    <row r="90" spans="1:48" ht="24" customHeight="1">
      <c r="A90" s="557"/>
      <c r="B90" s="411"/>
      <c r="C90" s="412"/>
      <c r="D90" s="412"/>
      <c r="E90" s="413"/>
      <c r="F90" s="64" t="s">
        <v>95</v>
      </c>
      <c r="G90" s="65"/>
      <c r="H90" s="86"/>
      <c r="I90" s="66"/>
      <c r="J90" s="86"/>
      <c r="K90" s="66"/>
      <c r="L90" s="86"/>
      <c r="M90" s="66"/>
      <c r="N90" s="86"/>
      <c r="O90" s="67">
        <v>0</v>
      </c>
      <c r="P90" s="68">
        <v>0</v>
      </c>
      <c r="Q90" s="69"/>
      <c r="R90" s="86"/>
      <c r="S90" s="66"/>
      <c r="T90" s="86"/>
      <c r="U90" s="66"/>
      <c r="V90" s="86"/>
      <c r="W90" s="66"/>
      <c r="X90" s="86"/>
      <c r="Y90" s="66"/>
      <c r="Z90" s="86"/>
      <c r="AA90" s="66"/>
      <c r="AB90" s="86"/>
      <c r="AC90" s="67">
        <f t="shared" si="61"/>
        <v>0</v>
      </c>
      <c r="AD90" s="70">
        <f t="shared" si="61"/>
        <v>0</v>
      </c>
      <c r="AE90" s="71">
        <v>0</v>
      </c>
      <c r="AF90" s="67">
        <v>0</v>
      </c>
      <c r="AG90" s="72"/>
      <c r="AH90" s="87"/>
      <c r="AI90" s="414"/>
      <c r="AJ90" s="416"/>
      <c r="AK90" s="418"/>
      <c r="AL90" s="419"/>
      <c r="AM90" s="422"/>
      <c r="AN90" s="387"/>
      <c r="AO90" s="387"/>
      <c r="AP90" s="422"/>
      <c r="AQ90" s="387"/>
      <c r="AR90" s="32"/>
      <c r="AS90" s="32"/>
      <c r="AT90" s="32"/>
      <c r="AU90" s="20"/>
      <c r="AV90" s="20"/>
    </row>
    <row r="91" spans="1:48" ht="24" customHeight="1" thickBot="1">
      <c r="A91" s="557"/>
      <c r="B91" s="411"/>
      <c r="C91" s="412"/>
      <c r="D91" s="412"/>
      <c r="E91" s="413"/>
      <c r="F91" s="88" t="s">
        <v>14</v>
      </c>
      <c r="G91" s="99">
        <f t="shared" ref="G91" si="62">SUM(G88:G90)</f>
        <v>0</v>
      </c>
      <c r="H91" s="95">
        <f t="shared" ref="H91:Z91" si="63">SUM(H88:H90)</f>
        <v>0</v>
      </c>
      <c r="I91" s="92">
        <f t="shared" si="63"/>
        <v>0</v>
      </c>
      <c r="J91" s="95">
        <f t="shared" si="63"/>
        <v>0</v>
      </c>
      <c r="K91" s="92">
        <f t="shared" si="63"/>
        <v>0</v>
      </c>
      <c r="L91" s="95">
        <f t="shared" si="63"/>
        <v>0</v>
      </c>
      <c r="M91" s="92">
        <f t="shared" si="63"/>
        <v>0</v>
      </c>
      <c r="N91" s="95">
        <f t="shared" si="63"/>
        <v>0</v>
      </c>
      <c r="O91" s="92">
        <f t="shared" si="63"/>
        <v>0</v>
      </c>
      <c r="P91" s="93">
        <f t="shared" si="63"/>
        <v>0</v>
      </c>
      <c r="Q91" s="94">
        <f t="shared" si="63"/>
        <v>0</v>
      </c>
      <c r="R91" s="95">
        <f t="shared" si="63"/>
        <v>0</v>
      </c>
      <c r="S91" s="92">
        <f t="shared" si="63"/>
        <v>0</v>
      </c>
      <c r="T91" s="95">
        <f t="shared" si="63"/>
        <v>0</v>
      </c>
      <c r="U91" s="92">
        <f t="shared" si="63"/>
        <v>0</v>
      </c>
      <c r="V91" s="95">
        <f t="shared" si="63"/>
        <v>0</v>
      </c>
      <c r="W91" s="92">
        <f t="shared" si="63"/>
        <v>0</v>
      </c>
      <c r="X91" s="95">
        <f t="shared" si="63"/>
        <v>0</v>
      </c>
      <c r="Y91" s="92">
        <f t="shared" si="63"/>
        <v>0</v>
      </c>
      <c r="Z91" s="95">
        <f t="shared" si="63"/>
        <v>0</v>
      </c>
      <c r="AA91" s="92">
        <v>0</v>
      </c>
      <c r="AB91" s="95">
        <v>0</v>
      </c>
      <c r="AC91" s="92">
        <f t="shared" ref="AC91:AH91" si="64">SUM(AC88:AC90)</f>
        <v>0</v>
      </c>
      <c r="AD91" s="96">
        <f t="shared" si="64"/>
        <v>0</v>
      </c>
      <c r="AE91" s="97">
        <f t="shared" si="64"/>
        <v>0</v>
      </c>
      <c r="AF91" s="92">
        <f>SUM(AF88:AF90)</f>
        <v>0</v>
      </c>
      <c r="AG91" s="92">
        <f t="shared" si="64"/>
        <v>0</v>
      </c>
      <c r="AH91" s="98">
        <f t="shared" si="64"/>
        <v>0</v>
      </c>
      <c r="AI91" s="415"/>
      <c r="AJ91" s="417"/>
      <c r="AK91" s="420"/>
      <c r="AL91" s="421"/>
      <c r="AM91" s="423"/>
      <c r="AN91" s="388"/>
      <c r="AO91" s="388"/>
      <c r="AP91" s="423"/>
      <c r="AQ91" s="388"/>
      <c r="AR91" s="32"/>
      <c r="AS91" s="32"/>
      <c r="AT91" s="32"/>
      <c r="AU91" s="20"/>
      <c r="AV91" s="20"/>
    </row>
    <row r="92" spans="1:48" ht="24" customHeight="1">
      <c r="A92" s="557"/>
      <c r="B92" s="411" t="s">
        <v>194</v>
      </c>
      <c r="C92" s="412"/>
      <c r="D92" s="412"/>
      <c r="E92" s="413"/>
      <c r="F92" s="44" t="s">
        <v>105</v>
      </c>
      <c r="G92" s="45"/>
      <c r="H92" s="82"/>
      <c r="I92" s="47"/>
      <c r="J92" s="82"/>
      <c r="K92" s="47"/>
      <c r="L92" s="82"/>
      <c r="M92" s="47"/>
      <c r="N92" s="50"/>
      <c r="O92" s="47">
        <v>0</v>
      </c>
      <c r="P92" s="48">
        <v>0</v>
      </c>
      <c r="Q92" s="49"/>
      <c r="R92" s="50"/>
      <c r="S92" s="47"/>
      <c r="T92" s="82"/>
      <c r="U92" s="47"/>
      <c r="V92" s="82"/>
      <c r="W92" s="47"/>
      <c r="X92" s="82"/>
      <c r="Y92" s="47"/>
      <c r="Z92" s="82"/>
      <c r="AA92" s="47"/>
      <c r="AB92" s="82"/>
      <c r="AC92" s="47">
        <f t="shared" ref="AC92:AD94" si="65">Q92+S92+U92+W92+Y92+AA92</f>
        <v>0</v>
      </c>
      <c r="AD92" s="51">
        <f t="shared" si="65"/>
        <v>0</v>
      </c>
      <c r="AE92" s="52">
        <v>0</v>
      </c>
      <c r="AF92" s="47">
        <v>0</v>
      </c>
      <c r="AG92" s="47"/>
      <c r="AH92" s="83"/>
      <c r="AI92" s="414" t="s">
        <v>195</v>
      </c>
      <c r="AJ92" s="416" t="s">
        <v>196</v>
      </c>
      <c r="AK92" s="418" t="s">
        <v>138</v>
      </c>
      <c r="AL92" s="419"/>
      <c r="AM92" s="387" t="s">
        <v>197</v>
      </c>
      <c r="AN92" s="387" t="s">
        <v>154</v>
      </c>
      <c r="AO92" s="391" t="s">
        <v>198</v>
      </c>
      <c r="AP92" s="387" t="s">
        <v>199</v>
      </c>
      <c r="AQ92" s="387"/>
      <c r="AR92" s="32"/>
      <c r="AS92" s="32"/>
      <c r="AT92" s="32"/>
      <c r="AU92" s="20"/>
      <c r="AV92" s="20"/>
    </row>
    <row r="93" spans="1:48" ht="24" customHeight="1">
      <c r="A93" s="557"/>
      <c r="B93" s="411"/>
      <c r="C93" s="412"/>
      <c r="D93" s="412"/>
      <c r="E93" s="413"/>
      <c r="F93" s="55" t="s">
        <v>96</v>
      </c>
      <c r="G93" s="56"/>
      <c r="H93" s="84"/>
      <c r="I93" s="57"/>
      <c r="J93" s="84"/>
      <c r="K93" s="57"/>
      <c r="L93" s="84"/>
      <c r="M93" s="57"/>
      <c r="N93" s="84"/>
      <c r="O93" s="58">
        <v>0</v>
      </c>
      <c r="P93" s="59">
        <v>0</v>
      </c>
      <c r="Q93" s="60"/>
      <c r="R93" s="84"/>
      <c r="S93" s="57"/>
      <c r="T93" s="84"/>
      <c r="U93" s="57"/>
      <c r="V93" s="84"/>
      <c r="W93" s="57"/>
      <c r="X93" s="84"/>
      <c r="Y93" s="57"/>
      <c r="Z93" s="84"/>
      <c r="AA93" s="57"/>
      <c r="AB93" s="84"/>
      <c r="AC93" s="58">
        <f t="shared" si="65"/>
        <v>0</v>
      </c>
      <c r="AD93" s="61">
        <f t="shared" si="65"/>
        <v>0</v>
      </c>
      <c r="AE93" s="62">
        <v>0</v>
      </c>
      <c r="AF93" s="58">
        <v>0</v>
      </c>
      <c r="AG93" s="57"/>
      <c r="AH93" s="85"/>
      <c r="AI93" s="414"/>
      <c r="AJ93" s="416"/>
      <c r="AK93" s="418"/>
      <c r="AL93" s="419"/>
      <c r="AM93" s="387"/>
      <c r="AN93" s="387"/>
      <c r="AO93" s="392"/>
      <c r="AP93" s="387"/>
      <c r="AQ93" s="387"/>
      <c r="AR93" s="32"/>
      <c r="AS93" s="32"/>
      <c r="AT93" s="32"/>
      <c r="AU93" s="20"/>
      <c r="AV93" s="20"/>
    </row>
    <row r="94" spans="1:48" ht="24" customHeight="1">
      <c r="A94" s="557"/>
      <c r="B94" s="411"/>
      <c r="C94" s="412"/>
      <c r="D94" s="412"/>
      <c r="E94" s="413"/>
      <c r="F94" s="64" t="s">
        <v>95</v>
      </c>
      <c r="G94" s="65"/>
      <c r="H94" s="86"/>
      <c r="I94" s="66"/>
      <c r="J94" s="86"/>
      <c r="K94" s="66"/>
      <c r="L94" s="86"/>
      <c r="M94" s="66"/>
      <c r="N94" s="86"/>
      <c r="O94" s="67">
        <v>0</v>
      </c>
      <c r="P94" s="68">
        <v>0</v>
      </c>
      <c r="Q94" s="69"/>
      <c r="R94" s="86"/>
      <c r="S94" s="66"/>
      <c r="T94" s="86"/>
      <c r="U94" s="66"/>
      <c r="V94" s="86"/>
      <c r="W94" s="66"/>
      <c r="X94" s="86"/>
      <c r="Y94" s="66"/>
      <c r="Z94" s="86"/>
      <c r="AA94" s="66"/>
      <c r="AB94" s="86"/>
      <c r="AC94" s="67">
        <f t="shared" si="65"/>
        <v>0</v>
      </c>
      <c r="AD94" s="70">
        <f t="shared" si="65"/>
        <v>0</v>
      </c>
      <c r="AE94" s="71">
        <v>0</v>
      </c>
      <c r="AF94" s="67">
        <v>0</v>
      </c>
      <c r="AG94" s="72"/>
      <c r="AH94" s="87"/>
      <c r="AI94" s="414"/>
      <c r="AJ94" s="416"/>
      <c r="AK94" s="418"/>
      <c r="AL94" s="419"/>
      <c r="AM94" s="387"/>
      <c r="AN94" s="387"/>
      <c r="AO94" s="392"/>
      <c r="AP94" s="387"/>
      <c r="AQ94" s="387"/>
      <c r="AR94" s="32"/>
      <c r="AS94" s="32"/>
      <c r="AT94" s="32"/>
      <c r="AU94" s="20"/>
      <c r="AV94" s="20"/>
    </row>
    <row r="95" spans="1:48" ht="24" customHeight="1" thickBot="1">
      <c r="A95" s="557"/>
      <c r="B95" s="411"/>
      <c r="C95" s="412"/>
      <c r="D95" s="412"/>
      <c r="E95" s="413"/>
      <c r="F95" s="88" t="s">
        <v>14</v>
      </c>
      <c r="G95" s="99">
        <f t="shared" ref="G95" si="66">SUM(G92:G94)</f>
        <v>0</v>
      </c>
      <c r="H95" s="95">
        <f t="shared" ref="H95:Z95" si="67">SUM(H92:H94)</f>
        <v>0</v>
      </c>
      <c r="I95" s="92">
        <f t="shared" si="67"/>
        <v>0</v>
      </c>
      <c r="J95" s="95">
        <f t="shared" si="67"/>
        <v>0</v>
      </c>
      <c r="K95" s="92">
        <f t="shared" si="67"/>
        <v>0</v>
      </c>
      <c r="L95" s="95">
        <f t="shared" si="67"/>
        <v>0</v>
      </c>
      <c r="M95" s="92">
        <f t="shared" si="67"/>
        <v>0</v>
      </c>
      <c r="N95" s="95">
        <f t="shared" si="67"/>
        <v>0</v>
      </c>
      <c r="O95" s="92">
        <f t="shared" si="67"/>
        <v>0</v>
      </c>
      <c r="P95" s="93">
        <f t="shared" si="67"/>
        <v>0</v>
      </c>
      <c r="Q95" s="94">
        <f t="shared" si="67"/>
        <v>0</v>
      </c>
      <c r="R95" s="95">
        <f t="shared" si="67"/>
        <v>0</v>
      </c>
      <c r="S95" s="92">
        <f t="shared" si="67"/>
        <v>0</v>
      </c>
      <c r="T95" s="95">
        <f t="shared" si="67"/>
        <v>0</v>
      </c>
      <c r="U95" s="92">
        <f t="shared" si="67"/>
        <v>0</v>
      </c>
      <c r="V95" s="95">
        <f t="shared" si="67"/>
        <v>0</v>
      </c>
      <c r="W95" s="92">
        <f t="shared" si="67"/>
        <v>0</v>
      </c>
      <c r="X95" s="95">
        <f t="shared" si="67"/>
        <v>0</v>
      </c>
      <c r="Y95" s="92">
        <f t="shared" si="67"/>
        <v>0</v>
      </c>
      <c r="Z95" s="95">
        <f t="shared" si="67"/>
        <v>0</v>
      </c>
      <c r="AA95" s="92">
        <v>0</v>
      </c>
      <c r="AB95" s="95">
        <v>0</v>
      </c>
      <c r="AC95" s="92">
        <f t="shared" ref="AC95:AH95" si="68">SUM(AC92:AC94)</f>
        <v>0</v>
      </c>
      <c r="AD95" s="96">
        <f>SUM(AD92:AD94)</f>
        <v>0</v>
      </c>
      <c r="AE95" s="97">
        <f t="shared" si="68"/>
        <v>0</v>
      </c>
      <c r="AF95" s="92">
        <f>SUM(AF92:AF94)</f>
        <v>0</v>
      </c>
      <c r="AG95" s="92">
        <f t="shared" si="68"/>
        <v>0</v>
      </c>
      <c r="AH95" s="98">
        <f t="shared" si="68"/>
        <v>0</v>
      </c>
      <c r="AI95" s="415"/>
      <c r="AJ95" s="417"/>
      <c r="AK95" s="420"/>
      <c r="AL95" s="421"/>
      <c r="AM95" s="388"/>
      <c r="AN95" s="388"/>
      <c r="AO95" s="393"/>
      <c r="AP95" s="388"/>
      <c r="AQ95" s="388"/>
      <c r="AR95" s="32"/>
      <c r="AS95" s="32"/>
      <c r="AT95" s="32"/>
      <c r="AU95" s="20"/>
      <c r="AV95" s="20"/>
    </row>
    <row r="96" spans="1:48" ht="24" customHeight="1">
      <c r="A96" s="557"/>
      <c r="B96" s="411" t="s">
        <v>200</v>
      </c>
      <c r="C96" s="412"/>
      <c r="D96" s="412"/>
      <c r="E96" s="413"/>
      <c r="F96" s="44" t="s">
        <v>105</v>
      </c>
      <c r="G96" s="45"/>
      <c r="H96" s="82"/>
      <c r="I96" s="47"/>
      <c r="J96" s="82"/>
      <c r="K96" s="47"/>
      <c r="L96" s="82"/>
      <c r="M96" s="47"/>
      <c r="N96" s="50"/>
      <c r="O96" s="47">
        <v>0</v>
      </c>
      <c r="P96" s="48">
        <v>0</v>
      </c>
      <c r="Q96" s="49"/>
      <c r="R96" s="50"/>
      <c r="S96" s="47"/>
      <c r="T96" s="82"/>
      <c r="U96" s="47"/>
      <c r="V96" s="82"/>
      <c r="W96" s="47"/>
      <c r="X96" s="82"/>
      <c r="Y96" s="47"/>
      <c r="Z96" s="82"/>
      <c r="AA96" s="47">
        <v>1</v>
      </c>
      <c r="AB96" s="82">
        <v>1646136</v>
      </c>
      <c r="AC96" s="47">
        <f t="shared" ref="AC96:AD98" si="69">Q96+S96+U96+W96+Y96+AA96</f>
        <v>1</v>
      </c>
      <c r="AD96" s="51">
        <f t="shared" si="69"/>
        <v>1646136</v>
      </c>
      <c r="AE96" s="52">
        <v>1</v>
      </c>
      <c r="AF96" s="47">
        <v>1646136</v>
      </c>
      <c r="AG96" s="47"/>
      <c r="AH96" s="83"/>
      <c r="AI96" s="414" t="s">
        <v>910</v>
      </c>
      <c r="AJ96" s="416" t="s">
        <v>201</v>
      </c>
      <c r="AK96" s="418" t="s">
        <v>108</v>
      </c>
      <c r="AL96" s="419"/>
      <c r="AM96" s="387"/>
      <c r="AN96" s="387" t="s">
        <v>109</v>
      </c>
      <c r="AO96" s="387" t="s">
        <v>202</v>
      </c>
      <c r="AP96" s="387"/>
      <c r="AQ96" s="387"/>
      <c r="AR96" s="32"/>
      <c r="AS96" s="32"/>
      <c r="AT96" s="32"/>
      <c r="AU96" s="20"/>
      <c r="AV96" s="20"/>
    </row>
    <row r="97" spans="1:48" ht="24" customHeight="1">
      <c r="A97" s="557"/>
      <c r="B97" s="411"/>
      <c r="C97" s="412"/>
      <c r="D97" s="412"/>
      <c r="E97" s="413"/>
      <c r="F97" s="55" t="s">
        <v>96</v>
      </c>
      <c r="G97" s="56"/>
      <c r="H97" s="84"/>
      <c r="I97" s="57"/>
      <c r="J97" s="84"/>
      <c r="K97" s="57"/>
      <c r="L97" s="84"/>
      <c r="M97" s="57"/>
      <c r="N97" s="84"/>
      <c r="O97" s="58">
        <v>0</v>
      </c>
      <c r="P97" s="59">
        <v>0</v>
      </c>
      <c r="Q97" s="60"/>
      <c r="R97" s="84"/>
      <c r="S97" s="57"/>
      <c r="T97" s="84"/>
      <c r="U97" s="57"/>
      <c r="V97" s="84"/>
      <c r="W97" s="57"/>
      <c r="X97" s="84"/>
      <c r="Y97" s="57"/>
      <c r="Z97" s="84"/>
      <c r="AA97" s="57"/>
      <c r="AB97" s="84"/>
      <c r="AC97" s="58">
        <f t="shared" si="69"/>
        <v>0</v>
      </c>
      <c r="AD97" s="61">
        <f t="shared" si="69"/>
        <v>0</v>
      </c>
      <c r="AE97" s="62">
        <v>0</v>
      </c>
      <c r="AF97" s="58">
        <v>0</v>
      </c>
      <c r="AG97" s="57"/>
      <c r="AH97" s="85"/>
      <c r="AI97" s="414"/>
      <c r="AJ97" s="416"/>
      <c r="AK97" s="418"/>
      <c r="AL97" s="419"/>
      <c r="AM97" s="387"/>
      <c r="AN97" s="387"/>
      <c r="AO97" s="387"/>
      <c r="AP97" s="387"/>
      <c r="AQ97" s="387"/>
      <c r="AR97" s="32"/>
      <c r="AS97" s="32"/>
      <c r="AT97" s="32"/>
      <c r="AU97" s="20"/>
      <c r="AV97" s="20"/>
    </row>
    <row r="98" spans="1:48" ht="24" customHeight="1">
      <c r="A98" s="557"/>
      <c r="B98" s="411"/>
      <c r="C98" s="412"/>
      <c r="D98" s="412"/>
      <c r="E98" s="413"/>
      <c r="F98" s="64" t="s">
        <v>95</v>
      </c>
      <c r="G98" s="65"/>
      <c r="H98" s="86"/>
      <c r="I98" s="66"/>
      <c r="J98" s="86"/>
      <c r="K98" s="66"/>
      <c r="L98" s="86"/>
      <c r="M98" s="66"/>
      <c r="N98" s="86"/>
      <c r="O98" s="67">
        <v>0</v>
      </c>
      <c r="P98" s="68">
        <v>0</v>
      </c>
      <c r="Q98" s="69"/>
      <c r="R98" s="86"/>
      <c r="S98" s="66"/>
      <c r="T98" s="86"/>
      <c r="U98" s="66"/>
      <c r="V98" s="86"/>
      <c r="W98" s="66"/>
      <c r="X98" s="86"/>
      <c r="Y98" s="66"/>
      <c r="Z98" s="86"/>
      <c r="AA98" s="66"/>
      <c r="AB98" s="86"/>
      <c r="AC98" s="67">
        <f t="shared" si="69"/>
        <v>0</v>
      </c>
      <c r="AD98" s="70">
        <f t="shared" si="69"/>
        <v>0</v>
      </c>
      <c r="AE98" s="71">
        <v>0</v>
      </c>
      <c r="AF98" s="67">
        <v>0</v>
      </c>
      <c r="AG98" s="72"/>
      <c r="AH98" s="87"/>
      <c r="AI98" s="414"/>
      <c r="AJ98" s="416"/>
      <c r="AK98" s="418"/>
      <c r="AL98" s="419"/>
      <c r="AM98" s="387"/>
      <c r="AN98" s="387"/>
      <c r="AO98" s="387"/>
      <c r="AP98" s="387"/>
      <c r="AQ98" s="387"/>
      <c r="AR98" s="32"/>
      <c r="AS98" s="32"/>
      <c r="AT98" s="32"/>
      <c r="AU98" s="20"/>
      <c r="AV98" s="20"/>
    </row>
    <row r="99" spans="1:48" ht="24" customHeight="1" thickBot="1">
      <c r="A99" s="557"/>
      <c r="B99" s="411"/>
      <c r="C99" s="412"/>
      <c r="D99" s="412"/>
      <c r="E99" s="413"/>
      <c r="F99" s="88" t="s">
        <v>14</v>
      </c>
      <c r="G99" s="99">
        <f t="shared" ref="G99" si="70">SUM(G96:G98)</f>
        <v>0</v>
      </c>
      <c r="H99" s="95">
        <f t="shared" ref="H99:Z99" si="71">SUM(H96:H98)</f>
        <v>0</v>
      </c>
      <c r="I99" s="92">
        <f t="shared" si="71"/>
        <v>0</v>
      </c>
      <c r="J99" s="95">
        <f t="shared" si="71"/>
        <v>0</v>
      </c>
      <c r="K99" s="92">
        <f t="shared" si="71"/>
        <v>0</v>
      </c>
      <c r="L99" s="95">
        <f t="shared" si="71"/>
        <v>0</v>
      </c>
      <c r="M99" s="92">
        <f t="shared" si="71"/>
        <v>0</v>
      </c>
      <c r="N99" s="95">
        <f t="shared" si="71"/>
        <v>0</v>
      </c>
      <c r="O99" s="92">
        <f t="shared" si="71"/>
        <v>0</v>
      </c>
      <c r="P99" s="93">
        <f t="shared" si="71"/>
        <v>0</v>
      </c>
      <c r="Q99" s="94">
        <f t="shared" si="71"/>
        <v>0</v>
      </c>
      <c r="R99" s="95">
        <f t="shared" si="71"/>
        <v>0</v>
      </c>
      <c r="S99" s="92">
        <f t="shared" si="71"/>
        <v>0</v>
      </c>
      <c r="T99" s="95">
        <f t="shared" si="71"/>
        <v>0</v>
      </c>
      <c r="U99" s="92">
        <f t="shared" si="71"/>
        <v>0</v>
      </c>
      <c r="V99" s="95">
        <f t="shared" si="71"/>
        <v>0</v>
      </c>
      <c r="W99" s="92">
        <f t="shared" si="71"/>
        <v>0</v>
      </c>
      <c r="X99" s="95">
        <f t="shared" si="71"/>
        <v>0</v>
      </c>
      <c r="Y99" s="92">
        <f t="shared" si="71"/>
        <v>0</v>
      </c>
      <c r="Z99" s="95">
        <f t="shared" si="71"/>
        <v>0</v>
      </c>
      <c r="AA99" s="92">
        <v>0</v>
      </c>
      <c r="AB99" s="95">
        <v>0</v>
      </c>
      <c r="AC99" s="92">
        <f t="shared" ref="AC99:AH99" si="72">SUM(AC96:AC98)</f>
        <v>1</v>
      </c>
      <c r="AD99" s="96">
        <f>SUM(AD96:AD98)</f>
        <v>1646136</v>
      </c>
      <c r="AE99" s="97">
        <f t="shared" si="72"/>
        <v>1</v>
      </c>
      <c r="AF99" s="92">
        <f>SUM(AF96:AF98)</f>
        <v>1646136</v>
      </c>
      <c r="AG99" s="92">
        <f t="shared" si="72"/>
        <v>0</v>
      </c>
      <c r="AH99" s="98">
        <f t="shared" si="72"/>
        <v>0</v>
      </c>
      <c r="AI99" s="415"/>
      <c r="AJ99" s="417"/>
      <c r="AK99" s="420"/>
      <c r="AL99" s="421"/>
      <c r="AM99" s="388"/>
      <c r="AN99" s="388"/>
      <c r="AO99" s="388"/>
      <c r="AP99" s="388"/>
      <c r="AQ99" s="388"/>
      <c r="AR99" s="32"/>
      <c r="AS99" s="32"/>
      <c r="AT99" s="32"/>
      <c r="AU99" s="20"/>
      <c r="AV99" s="20"/>
    </row>
    <row r="100" spans="1:48" ht="24" customHeight="1">
      <c r="A100" s="557"/>
      <c r="B100" s="411" t="s">
        <v>203</v>
      </c>
      <c r="C100" s="412"/>
      <c r="D100" s="412"/>
      <c r="E100" s="413"/>
      <c r="F100" s="44" t="s">
        <v>105</v>
      </c>
      <c r="G100" s="45"/>
      <c r="H100" s="82"/>
      <c r="I100" s="47"/>
      <c r="J100" s="82"/>
      <c r="K100" s="47"/>
      <c r="L100" s="82"/>
      <c r="M100" s="47"/>
      <c r="N100" s="50"/>
      <c r="O100" s="47">
        <v>0</v>
      </c>
      <c r="P100" s="48">
        <v>0</v>
      </c>
      <c r="Q100" s="49"/>
      <c r="R100" s="50"/>
      <c r="S100" s="47">
        <v>1</v>
      </c>
      <c r="T100" s="82">
        <v>3263973</v>
      </c>
      <c r="U100" s="47"/>
      <c r="V100" s="82"/>
      <c r="W100" s="47"/>
      <c r="X100" s="82"/>
      <c r="Y100" s="47"/>
      <c r="Z100" s="82"/>
      <c r="AA100" s="47"/>
      <c r="AB100" s="82"/>
      <c r="AC100" s="47">
        <f t="shared" ref="AC100:AD102" si="73">Q100+S100+U100+W100+Y100+AA100</f>
        <v>1</v>
      </c>
      <c r="AD100" s="51">
        <f t="shared" si="73"/>
        <v>3263973</v>
      </c>
      <c r="AE100" s="52">
        <v>1</v>
      </c>
      <c r="AF100" s="47">
        <v>3263973</v>
      </c>
      <c r="AG100" s="47"/>
      <c r="AH100" s="83"/>
      <c r="AI100" s="414" t="s">
        <v>204</v>
      </c>
      <c r="AJ100" s="416" t="s">
        <v>205</v>
      </c>
      <c r="AK100" s="418" t="s">
        <v>100</v>
      </c>
      <c r="AL100" s="419"/>
      <c r="AM100" s="387"/>
      <c r="AN100" s="387" t="s">
        <v>101</v>
      </c>
      <c r="AO100" s="422" t="s">
        <v>206</v>
      </c>
      <c r="AP100" s="387" t="s">
        <v>207</v>
      </c>
      <c r="AQ100" s="387"/>
      <c r="AR100" s="32"/>
      <c r="AS100" s="32"/>
      <c r="AT100" s="32"/>
      <c r="AU100" s="20"/>
      <c r="AV100" s="20"/>
    </row>
    <row r="101" spans="1:48" ht="24" customHeight="1">
      <c r="A101" s="557"/>
      <c r="B101" s="411"/>
      <c r="C101" s="412"/>
      <c r="D101" s="412"/>
      <c r="E101" s="413"/>
      <c r="F101" s="55" t="s">
        <v>96</v>
      </c>
      <c r="G101" s="56"/>
      <c r="H101" s="84"/>
      <c r="I101" s="57"/>
      <c r="J101" s="84"/>
      <c r="K101" s="57"/>
      <c r="L101" s="84"/>
      <c r="M101" s="57"/>
      <c r="N101" s="84"/>
      <c r="O101" s="58">
        <v>0</v>
      </c>
      <c r="P101" s="59">
        <v>0</v>
      </c>
      <c r="Q101" s="60"/>
      <c r="R101" s="84"/>
      <c r="S101" s="57"/>
      <c r="T101" s="84"/>
      <c r="U101" s="57"/>
      <c r="V101" s="84"/>
      <c r="W101" s="57"/>
      <c r="X101" s="84"/>
      <c r="Y101" s="57"/>
      <c r="Z101" s="84"/>
      <c r="AA101" s="57"/>
      <c r="AB101" s="84"/>
      <c r="AC101" s="58">
        <f t="shared" si="73"/>
        <v>0</v>
      </c>
      <c r="AD101" s="61">
        <f t="shared" si="73"/>
        <v>0</v>
      </c>
      <c r="AE101" s="62">
        <v>0</v>
      </c>
      <c r="AF101" s="58">
        <v>0</v>
      </c>
      <c r="AG101" s="57"/>
      <c r="AH101" s="85"/>
      <c r="AI101" s="414"/>
      <c r="AJ101" s="416"/>
      <c r="AK101" s="418"/>
      <c r="AL101" s="419"/>
      <c r="AM101" s="387"/>
      <c r="AN101" s="387"/>
      <c r="AO101" s="422"/>
      <c r="AP101" s="387"/>
      <c r="AQ101" s="387"/>
      <c r="AR101" s="32"/>
      <c r="AS101" s="32"/>
      <c r="AT101" s="32"/>
      <c r="AU101" s="20"/>
      <c r="AV101" s="20"/>
    </row>
    <row r="102" spans="1:48" ht="24" customHeight="1">
      <c r="A102" s="557"/>
      <c r="B102" s="411"/>
      <c r="C102" s="412"/>
      <c r="D102" s="412"/>
      <c r="E102" s="413"/>
      <c r="F102" s="64" t="s">
        <v>95</v>
      </c>
      <c r="G102" s="65"/>
      <c r="H102" s="86"/>
      <c r="I102" s="66"/>
      <c r="J102" s="86"/>
      <c r="K102" s="66"/>
      <c r="L102" s="86"/>
      <c r="M102" s="66"/>
      <c r="N102" s="86"/>
      <c r="O102" s="67">
        <v>0</v>
      </c>
      <c r="P102" s="68">
        <v>0</v>
      </c>
      <c r="Q102" s="69"/>
      <c r="R102" s="86"/>
      <c r="S102" s="66"/>
      <c r="T102" s="86"/>
      <c r="U102" s="66"/>
      <c r="V102" s="86"/>
      <c r="W102" s="66"/>
      <c r="X102" s="86"/>
      <c r="Y102" s="66"/>
      <c r="Z102" s="86"/>
      <c r="AA102" s="66"/>
      <c r="AB102" s="86"/>
      <c r="AC102" s="67">
        <f t="shared" si="73"/>
        <v>0</v>
      </c>
      <c r="AD102" s="70">
        <f t="shared" si="73"/>
        <v>0</v>
      </c>
      <c r="AE102" s="71">
        <v>0</v>
      </c>
      <c r="AF102" s="67">
        <v>0</v>
      </c>
      <c r="AG102" s="72"/>
      <c r="AH102" s="87"/>
      <c r="AI102" s="414"/>
      <c r="AJ102" s="416"/>
      <c r="AK102" s="418"/>
      <c r="AL102" s="419"/>
      <c r="AM102" s="387"/>
      <c r="AN102" s="387"/>
      <c r="AO102" s="422"/>
      <c r="AP102" s="387"/>
      <c r="AQ102" s="387"/>
      <c r="AR102" s="32"/>
      <c r="AS102" s="32"/>
      <c r="AT102" s="32"/>
      <c r="AU102" s="20"/>
      <c r="AV102" s="20"/>
    </row>
    <row r="103" spans="1:48" ht="24" customHeight="1" thickBot="1">
      <c r="A103" s="557"/>
      <c r="B103" s="411"/>
      <c r="C103" s="412"/>
      <c r="D103" s="412"/>
      <c r="E103" s="413"/>
      <c r="F103" s="88" t="s">
        <v>14</v>
      </c>
      <c r="G103" s="99">
        <f t="shared" ref="G103" si="74">SUM(G100:G102)</f>
        <v>0</v>
      </c>
      <c r="H103" s="95">
        <f t="shared" ref="H103:Z103" si="75">SUM(H100:H102)</f>
        <v>0</v>
      </c>
      <c r="I103" s="92">
        <f t="shared" si="75"/>
        <v>0</v>
      </c>
      <c r="J103" s="95">
        <f t="shared" si="75"/>
        <v>0</v>
      </c>
      <c r="K103" s="92">
        <f t="shared" si="75"/>
        <v>0</v>
      </c>
      <c r="L103" s="95">
        <f t="shared" si="75"/>
        <v>0</v>
      </c>
      <c r="M103" s="92">
        <f t="shared" si="75"/>
        <v>0</v>
      </c>
      <c r="N103" s="95">
        <f t="shared" si="75"/>
        <v>0</v>
      </c>
      <c r="O103" s="92">
        <f t="shared" si="75"/>
        <v>0</v>
      </c>
      <c r="P103" s="93">
        <f t="shared" si="75"/>
        <v>0</v>
      </c>
      <c r="Q103" s="94">
        <f t="shared" si="75"/>
        <v>0</v>
      </c>
      <c r="R103" s="95">
        <f t="shared" si="75"/>
        <v>0</v>
      </c>
      <c r="S103" s="92">
        <f t="shared" si="75"/>
        <v>1</v>
      </c>
      <c r="T103" s="95">
        <f t="shared" si="75"/>
        <v>3263973</v>
      </c>
      <c r="U103" s="92">
        <f t="shared" si="75"/>
        <v>0</v>
      </c>
      <c r="V103" s="95">
        <f t="shared" si="75"/>
        <v>0</v>
      </c>
      <c r="W103" s="92">
        <f t="shared" si="75"/>
        <v>0</v>
      </c>
      <c r="X103" s="95">
        <f t="shared" si="75"/>
        <v>0</v>
      </c>
      <c r="Y103" s="92">
        <f t="shared" si="75"/>
        <v>0</v>
      </c>
      <c r="Z103" s="95">
        <f t="shared" si="75"/>
        <v>0</v>
      </c>
      <c r="AA103" s="92">
        <v>0</v>
      </c>
      <c r="AB103" s="95">
        <v>0</v>
      </c>
      <c r="AC103" s="92">
        <f t="shared" ref="AC103:AH103" si="76">SUM(AC100:AC102)</f>
        <v>1</v>
      </c>
      <c r="AD103" s="96">
        <f>SUM(AD100:AD102)</f>
        <v>3263973</v>
      </c>
      <c r="AE103" s="97">
        <f t="shared" si="76"/>
        <v>1</v>
      </c>
      <c r="AF103" s="92">
        <f>SUM(AF100:AF102)</f>
        <v>3263973</v>
      </c>
      <c r="AG103" s="92">
        <f t="shared" si="76"/>
        <v>0</v>
      </c>
      <c r="AH103" s="98">
        <f t="shared" si="76"/>
        <v>0</v>
      </c>
      <c r="AI103" s="415"/>
      <c r="AJ103" s="417"/>
      <c r="AK103" s="420"/>
      <c r="AL103" s="421"/>
      <c r="AM103" s="388"/>
      <c r="AN103" s="388"/>
      <c r="AO103" s="423"/>
      <c r="AP103" s="388"/>
      <c r="AQ103" s="388"/>
      <c r="AR103" s="32"/>
      <c r="AS103" s="32"/>
      <c r="AT103" s="32"/>
      <c r="AU103" s="20"/>
      <c r="AV103" s="20"/>
    </row>
    <row r="104" spans="1:48" ht="24" customHeight="1">
      <c r="A104" s="557"/>
      <c r="B104" s="411" t="s">
        <v>208</v>
      </c>
      <c r="C104" s="412"/>
      <c r="D104" s="412"/>
      <c r="E104" s="413"/>
      <c r="F104" s="44" t="s">
        <v>105</v>
      </c>
      <c r="G104" s="45"/>
      <c r="H104" s="82"/>
      <c r="I104" s="47"/>
      <c r="J104" s="82"/>
      <c r="K104" s="47"/>
      <c r="L104" s="82"/>
      <c r="M104" s="47"/>
      <c r="N104" s="50"/>
      <c r="O104" s="47">
        <v>0</v>
      </c>
      <c r="P104" s="48">
        <v>0</v>
      </c>
      <c r="Q104" s="49"/>
      <c r="R104" s="50"/>
      <c r="S104" s="47"/>
      <c r="T104" s="82"/>
      <c r="U104" s="47"/>
      <c r="V104" s="82"/>
      <c r="W104" s="47"/>
      <c r="X104" s="82"/>
      <c r="Y104" s="47"/>
      <c r="Z104" s="82"/>
      <c r="AA104" s="47"/>
      <c r="AB104" s="82"/>
      <c r="AC104" s="47">
        <f t="shared" ref="AC104:AD106" si="77">Q104+S104+U104+W104+Y104+AA104</f>
        <v>0</v>
      </c>
      <c r="AD104" s="51">
        <f t="shared" si="77"/>
        <v>0</v>
      </c>
      <c r="AE104" s="52">
        <v>0</v>
      </c>
      <c r="AF104" s="47">
        <v>0</v>
      </c>
      <c r="AG104" s="47"/>
      <c r="AH104" s="83"/>
      <c r="AI104" s="414" t="s">
        <v>209</v>
      </c>
      <c r="AJ104" s="416" t="s">
        <v>210</v>
      </c>
      <c r="AK104" s="418" t="s">
        <v>100</v>
      </c>
      <c r="AL104" s="419"/>
      <c r="AM104" s="387"/>
      <c r="AN104" s="387" t="s">
        <v>154</v>
      </c>
      <c r="AO104" s="518" t="s">
        <v>211</v>
      </c>
      <c r="AP104" s="518" t="s">
        <v>212</v>
      </c>
      <c r="AQ104" s="387" t="s">
        <v>142</v>
      </c>
      <c r="AR104" s="32"/>
      <c r="AS104" s="32"/>
      <c r="AT104" s="32"/>
      <c r="AU104" s="20"/>
      <c r="AV104" s="20"/>
    </row>
    <row r="105" spans="1:48" ht="24" customHeight="1">
      <c r="A105" s="557"/>
      <c r="B105" s="411"/>
      <c r="C105" s="412"/>
      <c r="D105" s="412"/>
      <c r="E105" s="413"/>
      <c r="F105" s="55" t="s">
        <v>96</v>
      </c>
      <c r="G105" s="56"/>
      <c r="H105" s="84"/>
      <c r="I105" s="57"/>
      <c r="J105" s="84"/>
      <c r="K105" s="57"/>
      <c r="L105" s="84"/>
      <c r="M105" s="57"/>
      <c r="N105" s="84"/>
      <c r="O105" s="58">
        <v>0</v>
      </c>
      <c r="P105" s="59">
        <v>0</v>
      </c>
      <c r="Q105" s="60"/>
      <c r="R105" s="84"/>
      <c r="S105" s="57"/>
      <c r="T105" s="84"/>
      <c r="U105" s="57"/>
      <c r="V105" s="84"/>
      <c r="W105" s="57"/>
      <c r="X105" s="84"/>
      <c r="Y105" s="57"/>
      <c r="Z105" s="84"/>
      <c r="AA105" s="57"/>
      <c r="AB105" s="84"/>
      <c r="AC105" s="58">
        <f t="shared" si="77"/>
        <v>0</v>
      </c>
      <c r="AD105" s="61">
        <f t="shared" si="77"/>
        <v>0</v>
      </c>
      <c r="AE105" s="62">
        <v>0</v>
      </c>
      <c r="AF105" s="58">
        <v>0</v>
      </c>
      <c r="AG105" s="57"/>
      <c r="AH105" s="85"/>
      <c r="AI105" s="414"/>
      <c r="AJ105" s="416"/>
      <c r="AK105" s="418"/>
      <c r="AL105" s="419"/>
      <c r="AM105" s="387"/>
      <c r="AN105" s="387"/>
      <c r="AO105" s="422"/>
      <c r="AP105" s="422"/>
      <c r="AQ105" s="387"/>
      <c r="AR105" s="32"/>
      <c r="AS105" s="32"/>
      <c r="AT105" s="32"/>
      <c r="AU105" s="20"/>
      <c r="AV105" s="20"/>
    </row>
    <row r="106" spans="1:48" ht="24" customHeight="1">
      <c r="A106" s="557"/>
      <c r="B106" s="411"/>
      <c r="C106" s="412"/>
      <c r="D106" s="412"/>
      <c r="E106" s="413"/>
      <c r="F106" s="64" t="s">
        <v>95</v>
      </c>
      <c r="G106" s="65"/>
      <c r="H106" s="86"/>
      <c r="I106" s="66"/>
      <c r="J106" s="86"/>
      <c r="K106" s="66"/>
      <c r="L106" s="86"/>
      <c r="M106" s="66"/>
      <c r="N106" s="86"/>
      <c r="O106" s="67">
        <v>0</v>
      </c>
      <c r="P106" s="68">
        <v>0</v>
      </c>
      <c r="Q106" s="69"/>
      <c r="R106" s="86"/>
      <c r="S106" s="66"/>
      <c r="T106" s="86"/>
      <c r="U106" s="66"/>
      <c r="V106" s="86"/>
      <c r="W106" s="66"/>
      <c r="X106" s="86"/>
      <c r="Y106" s="66"/>
      <c r="Z106" s="86"/>
      <c r="AA106" s="66"/>
      <c r="AB106" s="86"/>
      <c r="AC106" s="67">
        <f t="shared" si="77"/>
        <v>0</v>
      </c>
      <c r="AD106" s="70">
        <f t="shared" si="77"/>
        <v>0</v>
      </c>
      <c r="AE106" s="71">
        <v>0</v>
      </c>
      <c r="AF106" s="67">
        <v>0</v>
      </c>
      <c r="AG106" s="72"/>
      <c r="AH106" s="87"/>
      <c r="AI106" s="414"/>
      <c r="AJ106" s="416"/>
      <c r="AK106" s="418"/>
      <c r="AL106" s="419"/>
      <c r="AM106" s="387"/>
      <c r="AN106" s="387"/>
      <c r="AO106" s="422"/>
      <c r="AP106" s="422"/>
      <c r="AQ106" s="387"/>
      <c r="AR106" s="32"/>
      <c r="AS106" s="32"/>
      <c r="AT106" s="32"/>
      <c r="AU106" s="20"/>
      <c r="AV106" s="20"/>
    </row>
    <row r="107" spans="1:48" ht="24" customHeight="1" thickBot="1">
      <c r="A107" s="557"/>
      <c r="B107" s="411"/>
      <c r="C107" s="412"/>
      <c r="D107" s="412"/>
      <c r="E107" s="413"/>
      <c r="F107" s="88" t="s">
        <v>14</v>
      </c>
      <c r="G107" s="99">
        <f t="shared" ref="G107" si="78">SUM(G104:G106)</f>
        <v>0</v>
      </c>
      <c r="H107" s="95">
        <f t="shared" ref="H107:Z107" si="79">SUM(H104:H106)</f>
        <v>0</v>
      </c>
      <c r="I107" s="92">
        <f t="shared" si="79"/>
        <v>0</v>
      </c>
      <c r="J107" s="95">
        <f t="shared" si="79"/>
        <v>0</v>
      </c>
      <c r="K107" s="92">
        <f t="shared" si="79"/>
        <v>0</v>
      </c>
      <c r="L107" s="95">
        <f t="shared" si="79"/>
        <v>0</v>
      </c>
      <c r="M107" s="92">
        <f t="shared" si="79"/>
        <v>0</v>
      </c>
      <c r="N107" s="95">
        <f t="shared" si="79"/>
        <v>0</v>
      </c>
      <c r="O107" s="92">
        <f t="shared" si="79"/>
        <v>0</v>
      </c>
      <c r="P107" s="93">
        <f t="shared" si="79"/>
        <v>0</v>
      </c>
      <c r="Q107" s="94">
        <f t="shared" si="79"/>
        <v>0</v>
      </c>
      <c r="R107" s="95">
        <f t="shared" si="79"/>
        <v>0</v>
      </c>
      <c r="S107" s="92">
        <f t="shared" si="79"/>
        <v>0</v>
      </c>
      <c r="T107" s="95">
        <f t="shared" si="79"/>
        <v>0</v>
      </c>
      <c r="U107" s="92">
        <f t="shared" si="79"/>
        <v>0</v>
      </c>
      <c r="V107" s="95">
        <f t="shared" si="79"/>
        <v>0</v>
      </c>
      <c r="W107" s="92">
        <f t="shared" si="79"/>
        <v>0</v>
      </c>
      <c r="X107" s="95">
        <f t="shared" si="79"/>
        <v>0</v>
      </c>
      <c r="Y107" s="92">
        <f t="shared" si="79"/>
        <v>0</v>
      </c>
      <c r="Z107" s="95">
        <f t="shared" si="79"/>
        <v>0</v>
      </c>
      <c r="AA107" s="92">
        <v>0</v>
      </c>
      <c r="AB107" s="95">
        <v>0</v>
      </c>
      <c r="AC107" s="92">
        <f t="shared" ref="AC107:AH107" si="80">SUM(AC104:AC106)</f>
        <v>0</v>
      </c>
      <c r="AD107" s="96">
        <f>SUM(AD104:AD106)</f>
        <v>0</v>
      </c>
      <c r="AE107" s="97">
        <f t="shared" si="80"/>
        <v>0</v>
      </c>
      <c r="AF107" s="92">
        <f>SUM(AF104:AF106)</f>
        <v>0</v>
      </c>
      <c r="AG107" s="92">
        <f t="shared" si="80"/>
        <v>0</v>
      </c>
      <c r="AH107" s="98">
        <f t="shared" si="80"/>
        <v>0</v>
      </c>
      <c r="AI107" s="415"/>
      <c r="AJ107" s="417"/>
      <c r="AK107" s="420"/>
      <c r="AL107" s="421"/>
      <c r="AM107" s="388"/>
      <c r="AN107" s="388"/>
      <c r="AO107" s="423"/>
      <c r="AP107" s="423"/>
      <c r="AQ107" s="388"/>
      <c r="AR107" s="32"/>
      <c r="AS107" s="32"/>
      <c r="AT107" s="32"/>
      <c r="AU107" s="20"/>
      <c r="AV107" s="20"/>
    </row>
    <row r="108" spans="1:48" ht="24" customHeight="1">
      <c r="A108" s="557"/>
      <c r="B108" s="411" t="s">
        <v>213</v>
      </c>
      <c r="C108" s="412"/>
      <c r="D108" s="412"/>
      <c r="E108" s="413"/>
      <c r="F108" s="44" t="s">
        <v>5</v>
      </c>
      <c r="G108" s="45">
        <v>181</v>
      </c>
      <c r="H108" s="82">
        <v>13030961</v>
      </c>
      <c r="I108" s="47">
        <v>29</v>
      </c>
      <c r="J108" s="82">
        <v>167733</v>
      </c>
      <c r="K108" s="47">
        <v>34</v>
      </c>
      <c r="L108" s="82">
        <v>4183401</v>
      </c>
      <c r="M108" s="47">
        <v>24</v>
      </c>
      <c r="N108" s="50">
        <v>3447729</v>
      </c>
      <c r="O108" s="47">
        <f>G108+I108+K108+M108</f>
        <v>268</v>
      </c>
      <c r="P108" s="48">
        <f>H108+J108+L108+N108</f>
        <v>20829824</v>
      </c>
      <c r="Q108" s="49">
        <v>473</v>
      </c>
      <c r="R108" s="50">
        <v>36042548</v>
      </c>
      <c r="S108" s="47">
        <v>63</v>
      </c>
      <c r="T108" s="82">
        <v>2426494</v>
      </c>
      <c r="U108" s="47">
        <v>105</v>
      </c>
      <c r="V108" s="82">
        <v>108569278</v>
      </c>
      <c r="W108" s="47">
        <v>11</v>
      </c>
      <c r="X108" s="82">
        <v>805677</v>
      </c>
      <c r="Y108" s="47">
        <v>0</v>
      </c>
      <c r="Z108" s="82">
        <v>0</v>
      </c>
      <c r="AA108" s="47">
        <v>208</v>
      </c>
      <c r="AB108" s="82">
        <v>71385783</v>
      </c>
      <c r="AC108" s="47">
        <f t="shared" ref="AC108:AD110" si="81">Q108+S108+U108+W108+Y108+AA108</f>
        <v>860</v>
      </c>
      <c r="AD108" s="48">
        <f t="shared" si="81"/>
        <v>219229780</v>
      </c>
      <c r="AE108" s="52">
        <f>O108+AC108</f>
        <v>1128</v>
      </c>
      <c r="AF108" s="47">
        <f>P108+AD108</f>
        <v>240059604</v>
      </c>
      <c r="AG108" s="100">
        <v>1124</v>
      </c>
      <c r="AH108" s="83">
        <v>203766204</v>
      </c>
      <c r="AI108" s="511" t="s">
        <v>214</v>
      </c>
      <c r="AJ108" s="645" t="s">
        <v>215</v>
      </c>
      <c r="AK108" s="513" t="s">
        <v>100</v>
      </c>
      <c r="AL108" s="512"/>
      <c r="AM108" s="623"/>
      <c r="AN108" s="394" t="s">
        <v>109</v>
      </c>
      <c r="AO108" s="624" t="s">
        <v>216</v>
      </c>
      <c r="AP108" s="623"/>
      <c r="AQ108" s="623" t="s">
        <v>217</v>
      </c>
      <c r="AR108" s="32"/>
      <c r="AS108" s="32"/>
      <c r="AT108" s="32"/>
      <c r="AU108" s="20"/>
      <c r="AV108" s="20"/>
    </row>
    <row r="109" spans="1:48" ht="24" customHeight="1">
      <c r="A109" s="557"/>
      <c r="B109" s="411"/>
      <c r="C109" s="412"/>
      <c r="D109" s="412"/>
      <c r="E109" s="413"/>
      <c r="F109" s="55" t="s">
        <v>96</v>
      </c>
      <c r="G109" s="56">
        <v>0</v>
      </c>
      <c r="H109" s="84">
        <v>0</v>
      </c>
      <c r="I109" s="57">
        <v>2</v>
      </c>
      <c r="J109" s="84">
        <v>80800</v>
      </c>
      <c r="K109" s="57">
        <v>1</v>
      </c>
      <c r="L109" s="84">
        <v>203900</v>
      </c>
      <c r="M109" s="57">
        <v>0</v>
      </c>
      <c r="N109" s="84">
        <v>0</v>
      </c>
      <c r="O109" s="58">
        <f>G109+I109+K109+M109</f>
        <v>3</v>
      </c>
      <c r="P109" s="59">
        <f t="shared" ref="P109:P110" si="82">H109+J109+L109+N109</f>
        <v>284700</v>
      </c>
      <c r="Q109" s="60">
        <v>0</v>
      </c>
      <c r="R109" s="84">
        <v>0</v>
      </c>
      <c r="S109" s="57">
        <v>0</v>
      </c>
      <c r="T109" s="84">
        <v>0</v>
      </c>
      <c r="U109" s="57">
        <v>0</v>
      </c>
      <c r="V109" s="84">
        <v>0</v>
      </c>
      <c r="W109" s="57">
        <v>0</v>
      </c>
      <c r="X109" s="84">
        <v>0</v>
      </c>
      <c r="Y109" s="57">
        <v>0</v>
      </c>
      <c r="Z109" s="84">
        <v>0</v>
      </c>
      <c r="AA109" s="57">
        <v>12</v>
      </c>
      <c r="AB109" s="84">
        <v>21040367</v>
      </c>
      <c r="AC109" s="58">
        <f t="shared" si="81"/>
        <v>12</v>
      </c>
      <c r="AD109" s="59">
        <f t="shared" si="81"/>
        <v>21040367</v>
      </c>
      <c r="AE109" s="62">
        <f>O109+AC109</f>
        <v>15</v>
      </c>
      <c r="AF109" s="58">
        <f t="shared" ref="AF109" si="83">P109+AD109</f>
        <v>21325067</v>
      </c>
      <c r="AG109" s="101">
        <v>14</v>
      </c>
      <c r="AH109" s="85">
        <v>10663622</v>
      </c>
      <c r="AI109" s="414"/>
      <c r="AJ109" s="617"/>
      <c r="AK109" s="418"/>
      <c r="AL109" s="419"/>
      <c r="AM109" s="522"/>
      <c r="AN109" s="387"/>
      <c r="AO109" s="625"/>
      <c r="AP109" s="522"/>
      <c r="AQ109" s="522"/>
      <c r="AR109" s="32"/>
      <c r="AS109" s="32"/>
      <c r="AT109" s="32"/>
      <c r="AU109" s="20"/>
      <c r="AV109" s="20"/>
    </row>
    <row r="110" spans="1:48" ht="24" customHeight="1">
      <c r="A110" s="557"/>
      <c r="B110" s="411"/>
      <c r="C110" s="412"/>
      <c r="D110" s="412"/>
      <c r="E110" s="413"/>
      <c r="F110" s="64" t="s">
        <v>95</v>
      </c>
      <c r="G110" s="65">
        <v>1</v>
      </c>
      <c r="H110" s="86">
        <v>12960</v>
      </c>
      <c r="I110" s="66">
        <v>0</v>
      </c>
      <c r="J110" s="86">
        <v>0</v>
      </c>
      <c r="K110" s="66">
        <v>0</v>
      </c>
      <c r="L110" s="86">
        <v>0</v>
      </c>
      <c r="M110" s="66">
        <v>0</v>
      </c>
      <c r="N110" s="86">
        <v>0</v>
      </c>
      <c r="O110" s="67">
        <f>G110+I110+K110+M110</f>
        <v>1</v>
      </c>
      <c r="P110" s="68">
        <f t="shared" si="82"/>
        <v>12960</v>
      </c>
      <c r="Q110" s="102">
        <v>6</v>
      </c>
      <c r="R110" s="103">
        <v>1685169</v>
      </c>
      <c r="S110" s="66">
        <v>0</v>
      </c>
      <c r="T110" s="86">
        <v>0</v>
      </c>
      <c r="U110" s="66">
        <v>0</v>
      </c>
      <c r="V110" s="86">
        <v>0</v>
      </c>
      <c r="W110" s="66">
        <v>0</v>
      </c>
      <c r="X110" s="86">
        <v>0</v>
      </c>
      <c r="Y110" s="66">
        <v>0</v>
      </c>
      <c r="Z110" s="86">
        <v>0</v>
      </c>
      <c r="AA110" s="66"/>
      <c r="AB110" s="86"/>
      <c r="AC110" s="67">
        <f t="shared" si="81"/>
        <v>6</v>
      </c>
      <c r="AD110" s="68">
        <f t="shared" si="81"/>
        <v>1685169</v>
      </c>
      <c r="AE110" s="71">
        <f>O110+AC110</f>
        <v>7</v>
      </c>
      <c r="AF110" s="67">
        <f>P110+AD110</f>
        <v>1698129</v>
      </c>
      <c r="AG110" s="104">
        <v>7</v>
      </c>
      <c r="AH110" s="87">
        <v>1698129</v>
      </c>
      <c r="AI110" s="414"/>
      <c r="AJ110" s="617"/>
      <c r="AK110" s="418"/>
      <c r="AL110" s="419"/>
      <c r="AM110" s="522"/>
      <c r="AN110" s="387"/>
      <c r="AO110" s="625"/>
      <c r="AP110" s="522"/>
      <c r="AQ110" s="522"/>
      <c r="AR110" s="32"/>
      <c r="AS110" s="32"/>
      <c r="AT110" s="32"/>
      <c r="AU110" s="20"/>
      <c r="AV110" s="20"/>
    </row>
    <row r="111" spans="1:48" ht="24" customHeight="1" thickBot="1">
      <c r="A111" s="557"/>
      <c r="B111" s="411"/>
      <c r="C111" s="412"/>
      <c r="D111" s="412"/>
      <c r="E111" s="413"/>
      <c r="F111" s="74" t="s">
        <v>14</v>
      </c>
      <c r="G111" s="89">
        <f>SUM(G108:G110)</f>
        <v>182</v>
      </c>
      <c r="H111" s="90">
        <f t="shared" ref="H111:N111" si="84">SUM(H108:H110)</f>
        <v>13043921</v>
      </c>
      <c r="I111" s="91">
        <f t="shared" si="84"/>
        <v>31</v>
      </c>
      <c r="J111" s="90">
        <f t="shared" si="84"/>
        <v>248533</v>
      </c>
      <c r="K111" s="91">
        <f t="shared" si="84"/>
        <v>35</v>
      </c>
      <c r="L111" s="90">
        <f t="shared" si="84"/>
        <v>4387301</v>
      </c>
      <c r="M111" s="91">
        <f t="shared" si="84"/>
        <v>24</v>
      </c>
      <c r="N111" s="90">
        <f t="shared" si="84"/>
        <v>3447729</v>
      </c>
      <c r="O111" s="76">
        <f>SUM(O108:O110)</f>
        <v>272</v>
      </c>
      <c r="P111" s="77">
        <f t="shared" ref="P111:AH111" si="85">SUM(P108:P110)</f>
        <v>21127484</v>
      </c>
      <c r="Q111" s="78">
        <f>SUM(Q108:Q110)</f>
        <v>479</v>
      </c>
      <c r="R111" s="79">
        <f t="shared" ref="R111:AB111" si="86">SUM(R108:R110)</f>
        <v>37727717</v>
      </c>
      <c r="S111" s="76">
        <f t="shared" si="86"/>
        <v>63</v>
      </c>
      <c r="T111" s="79">
        <f t="shared" si="86"/>
        <v>2426494</v>
      </c>
      <c r="U111" s="76">
        <f t="shared" si="86"/>
        <v>105</v>
      </c>
      <c r="V111" s="79">
        <f t="shared" si="86"/>
        <v>108569278</v>
      </c>
      <c r="W111" s="76">
        <f t="shared" si="86"/>
        <v>11</v>
      </c>
      <c r="X111" s="79">
        <f t="shared" si="86"/>
        <v>805677</v>
      </c>
      <c r="Y111" s="76">
        <f t="shared" si="86"/>
        <v>0</v>
      </c>
      <c r="Z111" s="79">
        <f t="shared" si="86"/>
        <v>0</v>
      </c>
      <c r="AA111" s="76">
        <f t="shared" si="86"/>
        <v>220</v>
      </c>
      <c r="AB111" s="79">
        <f t="shared" si="86"/>
        <v>92426150</v>
      </c>
      <c r="AC111" s="76">
        <f>SUM(AC108:AC110)</f>
        <v>878</v>
      </c>
      <c r="AD111" s="80">
        <f t="shared" si="85"/>
        <v>241955316</v>
      </c>
      <c r="AE111" s="81">
        <f t="shared" si="85"/>
        <v>1150</v>
      </c>
      <c r="AF111" s="76">
        <f t="shared" si="85"/>
        <v>263082800</v>
      </c>
      <c r="AG111" s="79">
        <f>SUM(AG108:AG110)</f>
        <v>1145</v>
      </c>
      <c r="AH111" s="105">
        <f t="shared" si="85"/>
        <v>216127955</v>
      </c>
      <c r="AI111" s="415"/>
      <c r="AJ111" s="618"/>
      <c r="AK111" s="420"/>
      <c r="AL111" s="421"/>
      <c r="AM111" s="523"/>
      <c r="AN111" s="388"/>
      <c r="AO111" s="626"/>
      <c r="AP111" s="523"/>
      <c r="AQ111" s="523"/>
      <c r="AR111" s="32"/>
      <c r="AS111" s="32"/>
      <c r="AT111" s="32"/>
      <c r="AU111" s="20"/>
      <c r="AV111" s="20"/>
    </row>
    <row r="112" spans="1:48" ht="24" customHeight="1">
      <c r="A112" s="557"/>
      <c r="B112" s="411" t="s">
        <v>218</v>
      </c>
      <c r="C112" s="412"/>
      <c r="D112" s="412"/>
      <c r="E112" s="413"/>
      <c r="F112" s="44" t="s">
        <v>105</v>
      </c>
      <c r="G112" s="45">
        <v>1</v>
      </c>
      <c r="H112" s="82">
        <v>127602</v>
      </c>
      <c r="I112" s="47"/>
      <c r="J112" s="82"/>
      <c r="K112" s="47">
        <v>1</v>
      </c>
      <c r="L112" s="82">
        <v>3254</v>
      </c>
      <c r="M112" s="47"/>
      <c r="N112" s="50"/>
      <c r="O112" s="47">
        <f>G112+I112+K112+M112</f>
        <v>2</v>
      </c>
      <c r="P112" s="48">
        <f>H112+J112+L112+N112</f>
        <v>130856</v>
      </c>
      <c r="Q112" s="49">
        <v>5</v>
      </c>
      <c r="R112" s="50">
        <v>582660</v>
      </c>
      <c r="S112" s="47">
        <v>3</v>
      </c>
      <c r="T112" s="82">
        <v>3271275</v>
      </c>
      <c r="U112" s="47">
        <v>1</v>
      </c>
      <c r="V112" s="82">
        <v>30000</v>
      </c>
      <c r="W112" s="47"/>
      <c r="X112" s="82"/>
      <c r="Y112" s="47"/>
      <c r="Z112" s="82"/>
      <c r="AA112" s="47">
        <f>4+3</f>
        <v>7</v>
      </c>
      <c r="AB112" s="82">
        <f>346050+138875</f>
        <v>484925</v>
      </c>
      <c r="AC112" s="47">
        <f>Q112+S112+U112+W112+Y112+AA112</f>
        <v>16</v>
      </c>
      <c r="AD112" s="51">
        <f>R112+T112+V112+X112+Z112+AB112</f>
        <v>4368860</v>
      </c>
      <c r="AE112" s="52">
        <f>O112+AC112</f>
        <v>18</v>
      </c>
      <c r="AF112" s="47">
        <f>P112+AD112</f>
        <v>4499716</v>
      </c>
      <c r="AG112" s="47">
        <v>6</v>
      </c>
      <c r="AH112" s="83">
        <v>430050</v>
      </c>
      <c r="AI112" s="414" t="s">
        <v>219</v>
      </c>
      <c r="AJ112" s="617" t="s">
        <v>220</v>
      </c>
      <c r="AK112" s="418" t="s">
        <v>108</v>
      </c>
      <c r="AL112" s="419"/>
      <c r="AM112" s="522"/>
      <c r="AN112" s="387" t="s">
        <v>109</v>
      </c>
      <c r="AO112" s="624" t="s">
        <v>221</v>
      </c>
      <c r="AP112" s="522"/>
      <c r="AQ112" s="522"/>
      <c r="AR112" s="32"/>
      <c r="AS112" s="32"/>
      <c r="AT112" s="32"/>
      <c r="AU112" s="20"/>
      <c r="AV112" s="20"/>
    </row>
    <row r="113" spans="1:48" ht="24" customHeight="1">
      <c r="A113" s="557"/>
      <c r="B113" s="411"/>
      <c r="C113" s="412"/>
      <c r="D113" s="412"/>
      <c r="E113" s="413"/>
      <c r="F113" s="55" t="s">
        <v>96</v>
      </c>
      <c r="G113" s="56"/>
      <c r="H113" s="84"/>
      <c r="I113" s="57"/>
      <c r="J113" s="84"/>
      <c r="K113" s="57"/>
      <c r="L113" s="84"/>
      <c r="M113" s="57"/>
      <c r="N113" s="84"/>
      <c r="O113" s="58">
        <f>G113+I113+K113+M113</f>
        <v>0</v>
      </c>
      <c r="P113" s="59">
        <f t="shared" ref="P113:P114" si="87">H113+J113+L113+N113</f>
        <v>0</v>
      </c>
      <c r="Q113" s="60"/>
      <c r="R113" s="84"/>
      <c r="S113" s="57"/>
      <c r="T113" s="84"/>
      <c r="U113" s="57"/>
      <c r="V113" s="84"/>
      <c r="W113" s="57"/>
      <c r="X113" s="84"/>
      <c r="Y113" s="57"/>
      <c r="Z113" s="84"/>
      <c r="AA113" s="57"/>
      <c r="AB113" s="84"/>
      <c r="AC113" s="58">
        <f t="shared" ref="AC113:AC114" si="88">Q113+S113+U113+W113+Y113+AA113</f>
        <v>0</v>
      </c>
      <c r="AD113" s="61">
        <f>R113+T113+V113+X113+Z113+AB113</f>
        <v>0</v>
      </c>
      <c r="AE113" s="62">
        <f>O113+AC113</f>
        <v>0</v>
      </c>
      <c r="AF113" s="58">
        <f t="shared" ref="AF113:AF114" si="89">P113+AD113</f>
        <v>0</v>
      </c>
      <c r="AG113" s="57"/>
      <c r="AH113" s="85"/>
      <c r="AI113" s="414"/>
      <c r="AJ113" s="617"/>
      <c r="AK113" s="418"/>
      <c r="AL113" s="419"/>
      <c r="AM113" s="522"/>
      <c r="AN113" s="387"/>
      <c r="AO113" s="625"/>
      <c r="AP113" s="522"/>
      <c r="AQ113" s="522"/>
      <c r="AR113" s="32"/>
      <c r="AS113" s="32"/>
      <c r="AT113" s="32"/>
      <c r="AU113" s="20"/>
      <c r="AV113" s="20"/>
    </row>
    <row r="114" spans="1:48" ht="24" customHeight="1">
      <c r="A114" s="557"/>
      <c r="B114" s="411"/>
      <c r="C114" s="412"/>
      <c r="D114" s="412"/>
      <c r="E114" s="413"/>
      <c r="F114" s="64" t="s">
        <v>95</v>
      </c>
      <c r="G114" s="65"/>
      <c r="H114" s="86"/>
      <c r="I114" s="66"/>
      <c r="J114" s="86"/>
      <c r="K114" s="66"/>
      <c r="L114" s="86"/>
      <c r="M114" s="66"/>
      <c r="N114" s="86"/>
      <c r="O114" s="67">
        <f>G114+I114+K114+M114</f>
        <v>0</v>
      </c>
      <c r="P114" s="68">
        <f t="shared" si="87"/>
        <v>0</v>
      </c>
      <c r="Q114" s="69"/>
      <c r="R114" s="86"/>
      <c r="S114" s="66"/>
      <c r="T114" s="86"/>
      <c r="U114" s="66"/>
      <c r="V114" s="86"/>
      <c r="W114" s="66"/>
      <c r="X114" s="86"/>
      <c r="Y114" s="66"/>
      <c r="Z114" s="86"/>
      <c r="AA114" s="66"/>
      <c r="AB114" s="86"/>
      <c r="AC114" s="67">
        <f t="shared" si="88"/>
        <v>0</v>
      </c>
      <c r="AD114" s="70">
        <f>R114+T114+V114+X114+Z114+AB114</f>
        <v>0</v>
      </c>
      <c r="AE114" s="71">
        <f>O114+AC114</f>
        <v>0</v>
      </c>
      <c r="AF114" s="67">
        <f t="shared" si="89"/>
        <v>0</v>
      </c>
      <c r="AG114" s="72"/>
      <c r="AH114" s="87"/>
      <c r="AI114" s="414"/>
      <c r="AJ114" s="617"/>
      <c r="AK114" s="418"/>
      <c r="AL114" s="419"/>
      <c r="AM114" s="522"/>
      <c r="AN114" s="387"/>
      <c r="AO114" s="625"/>
      <c r="AP114" s="522"/>
      <c r="AQ114" s="522"/>
      <c r="AR114" s="32"/>
      <c r="AS114" s="32"/>
      <c r="AT114" s="32"/>
      <c r="AU114" s="20"/>
      <c r="AV114" s="20"/>
    </row>
    <row r="115" spans="1:48" ht="24" customHeight="1" thickBot="1">
      <c r="A115" s="557"/>
      <c r="B115" s="411"/>
      <c r="C115" s="412"/>
      <c r="D115" s="412"/>
      <c r="E115" s="413"/>
      <c r="F115" s="74" t="s">
        <v>14</v>
      </c>
      <c r="G115" s="89">
        <f>SUM(G112:G114)</f>
        <v>1</v>
      </c>
      <c r="H115" s="90">
        <f t="shared" ref="H115:N115" si="90">SUM(H112:H114)</f>
        <v>127602</v>
      </c>
      <c r="I115" s="91">
        <f t="shared" si="90"/>
        <v>0</v>
      </c>
      <c r="J115" s="90">
        <f t="shared" si="90"/>
        <v>0</v>
      </c>
      <c r="K115" s="91">
        <f t="shared" si="90"/>
        <v>1</v>
      </c>
      <c r="L115" s="90">
        <f t="shared" si="90"/>
        <v>3254</v>
      </c>
      <c r="M115" s="91">
        <f t="shared" si="90"/>
        <v>0</v>
      </c>
      <c r="N115" s="90">
        <f t="shared" si="90"/>
        <v>0</v>
      </c>
      <c r="O115" s="76">
        <f>SUM(O112:O114)</f>
        <v>2</v>
      </c>
      <c r="P115" s="77">
        <f t="shared" ref="P115:AH115" si="91">SUM(P112:P114)</f>
        <v>130856</v>
      </c>
      <c r="Q115" s="78">
        <f>SUM(Q112:Q114)</f>
        <v>5</v>
      </c>
      <c r="R115" s="79">
        <f t="shared" ref="R115:AB115" si="92">SUM(R112:R114)</f>
        <v>582660</v>
      </c>
      <c r="S115" s="76">
        <f t="shared" si="92"/>
        <v>3</v>
      </c>
      <c r="T115" s="79">
        <f t="shared" si="92"/>
        <v>3271275</v>
      </c>
      <c r="U115" s="76">
        <f t="shared" si="92"/>
        <v>1</v>
      </c>
      <c r="V115" s="79">
        <f t="shared" si="92"/>
        <v>30000</v>
      </c>
      <c r="W115" s="76">
        <f t="shared" si="92"/>
        <v>0</v>
      </c>
      <c r="X115" s="79">
        <f t="shared" si="92"/>
        <v>0</v>
      </c>
      <c r="Y115" s="76">
        <f t="shared" si="92"/>
        <v>0</v>
      </c>
      <c r="Z115" s="79">
        <f t="shared" si="92"/>
        <v>0</v>
      </c>
      <c r="AA115" s="76">
        <f t="shared" si="92"/>
        <v>7</v>
      </c>
      <c r="AB115" s="79">
        <f t="shared" si="92"/>
        <v>484925</v>
      </c>
      <c r="AC115" s="76">
        <f>SUM(AC112:AC114)</f>
        <v>16</v>
      </c>
      <c r="AD115" s="80">
        <f t="shared" si="91"/>
        <v>4368860</v>
      </c>
      <c r="AE115" s="81">
        <f t="shared" si="91"/>
        <v>18</v>
      </c>
      <c r="AF115" s="76">
        <f t="shared" si="91"/>
        <v>4499716</v>
      </c>
      <c r="AG115" s="76">
        <f>SUM(AG112:AG114)</f>
        <v>6</v>
      </c>
      <c r="AH115" s="105">
        <f t="shared" si="91"/>
        <v>430050</v>
      </c>
      <c r="AI115" s="415"/>
      <c r="AJ115" s="618"/>
      <c r="AK115" s="420"/>
      <c r="AL115" s="421"/>
      <c r="AM115" s="523"/>
      <c r="AN115" s="388"/>
      <c r="AO115" s="626"/>
      <c r="AP115" s="523"/>
      <c r="AQ115" s="523"/>
      <c r="AR115" s="32"/>
      <c r="AS115" s="32"/>
      <c r="AT115" s="32"/>
      <c r="AU115" s="20"/>
      <c r="AV115" s="20"/>
    </row>
    <row r="116" spans="1:48" ht="24" customHeight="1">
      <c r="A116" s="557"/>
      <c r="B116" s="411" t="s">
        <v>222</v>
      </c>
      <c r="C116" s="412"/>
      <c r="D116" s="412"/>
      <c r="E116" s="413"/>
      <c r="F116" s="44" t="s">
        <v>105</v>
      </c>
      <c r="G116" s="45"/>
      <c r="H116" s="82"/>
      <c r="I116" s="47">
        <v>4</v>
      </c>
      <c r="J116" s="82">
        <v>71720</v>
      </c>
      <c r="K116" s="47"/>
      <c r="L116" s="82"/>
      <c r="M116" s="47"/>
      <c r="N116" s="50"/>
      <c r="O116" s="47">
        <f>G116+I116+K116+M116</f>
        <v>4</v>
      </c>
      <c r="P116" s="48">
        <f>H116+J116+L116+N116</f>
        <v>71720</v>
      </c>
      <c r="Q116" s="49">
        <v>1</v>
      </c>
      <c r="R116" s="50">
        <v>88776</v>
      </c>
      <c r="S116" s="47">
        <v>7</v>
      </c>
      <c r="T116" s="82">
        <v>729678</v>
      </c>
      <c r="U116" s="47">
        <v>1</v>
      </c>
      <c r="V116" s="82">
        <v>299340</v>
      </c>
      <c r="W116" s="47"/>
      <c r="X116" s="82"/>
      <c r="Y116" s="47"/>
      <c r="Z116" s="82"/>
      <c r="AA116" s="47"/>
      <c r="AB116" s="82"/>
      <c r="AC116" s="47">
        <f>Q116+S116+U116+W116+Y116+AA116</f>
        <v>9</v>
      </c>
      <c r="AD116" s="51">
        <f>R116+T116+V116+X116+Z116+AB116</f>
        <v>1117794</v>
      </c>
      <c r="AE116" s="52">
        <f>O116+AC116</f>
        <v>13</v>
      </c>
      <c r="AF116" s="47">
        <f>P116+AD116</f>
        <v>1189514</v>
      </c>
      <c r="AG116" s="47"/>
      <c r="AH116" s="83"/>
      <c r="AI116" s="511" t="s">
        <v>223</v>
      </c>
      <c r="AJ116" s="646" t="s">
        <v>224</v>
      </c>
      <c r="AK116" s="418" t="s">
        <v>138</v>
      </c>
      <c r="AL116" s="419"/>
      <c r="AM116" s="624" t="s">
        <v>225</v>
      </c>
      <c r="AN116" s="387" t="s">
        <v>109</v>
      </c>
      <c r="AO116" s="624" t="s">
        <v>226</v>
      </c>
      <c r="AP116" s="522"/>
      <c r="AQ116" s="624" t="s">
        <v>227</v>
      </c>
      <c r="AR116" s="32"/>
      <c r="AS116" s="32"/>
      <c r="AT116" s="32"/>
      <c r="AU116" s="20"/>
      <c r="AV116" s="20"/>
    </row>
    <row r="117" spans="1:48" ht="24" customHeight="1">
      <c r="A117" s="557"/>
      <c r="B117" s="411"/>
      <c r="C117" s="412"/>
      <c r="D117" s="412"/>
      <c r="E117" s="413"/>
      <c r="F117" s="55" t="s">
        <v>96</v>
      </c>
      <c r="G117" s="56"/>
      <c r="H117" s="84"/>
      <c r="I117" s="57"/>
      <c r="J117" s="84"/>
      <c r="K117" s="57"/>
      <c r="L117" s="84"/>
      <c r="M117" s="57"/>
      <c r="N117" s="84"/>
      <c r="O117" s="58">
        <f>G117+I117+K117+M117</f>
        <v>0</v>
      </c>
      <c r="P117" s="59">
        <f t="shared" ref="P117:P118" si="93">H117+J117+L117+N117</f>
        <v>0</v>
      </c>
      <c r="Q117" s="60"/>
      <c r="R117" s="84"/>
      <c r="S117" s="57"/>
      <c r="T117" s="84"/>
      <c r="U117" s="57"/>
      <c r="V117" s="84"/>
      <c r="W117" s="57"/>
      <c r="X117" s="84"/>
      <c r="Y117" s="57"/>
      <c r="Z117" s="84"/>
      <c r="AA117" s="57"/>
      <c r="AB117" s="84"/>
      <c r="AC117" s="58">
        <f t="shared" ref="AC117:AC118" si="94">Q117+S117+U117+W117+Y117+AA117</f>
        <v>0</v>
      </c>
      <c r="AD117" s="61">
        <f>R117+T117+V117+X117+Z117+AB117</f>
        <v>0</v>
      </c>
      <c r="AE117" s="62">
        <f>O117+AC117</f>
        <v>0</v>
      </c>
      <c r="AF117" s="58">
        <f t="shared" ref="AF117:AF118" si="95">P117+AD117</f>
        <v>0</v>
      </c>
      <c r="AG117" s="57"/>
      <c r="AH117" s="85"/>
      <c r="AI117" s="414"/>
      <c r="AJ117" s="647"/>
      <c r="AK117" s="418"/>
      <c r="AL117" s="419"/>
      <c r="AM117" s="625"/>
      <c r="AN117" s="387"/>
      <c r="AO117" s="625"/>
      <c r="AP117" s="522"/>
      <c r="AQ117" s="625"/>
      <c r="AR117" s="32"/>
      <c r="AS117" s="32"/>
      <c r="AT117" s="32"/>
      <c r="AU117" s="20"/>
      <c r="AV117" s="20"/>
    </row>
    <row r="118" spans="1:48" ht="24" customHeight="1">
      <c r="A118" s="557"/>
      <c r="B118" s="411"/>
      <c r="C118" s="412"/>
      <c r="D118" s="412"/>
      <c r="E118" s="413"/>
      <c r="F118" s="64" t="s">
        <v>95</v>
      </c>
      <c r="G118" s="65"/>
      <c r="H118" s="86"/>
      <c r="I118" s="66"/>
      <c r="J118" s="86"/>
      <c r="K118" s="66"/>
      <c r="L118" s="86"/>
      <c r="M118" s="66"/>
      <c r="N118" s="86"/>
      <c r="O118" s="67">
        <f>G118+I118+K118+M118</f>
        <v>0</v>
      </c>
      <c r="P118" s="68">
        <f t="shared" si="93"/>
        <v>0</v>
      </c>
      <c r="Q118" s="69"/>
      <c r="R118" s="86"/>
      <c r="S118" s="66"/>
      <c r="T118" s="86"/>
      <c r="U118" s="66"/>
      <c r="V118" s="86"/>
      <c r="W118" s="66"/>
      <c r="X118" s="86"/>
      <c r="Y118" s="66"/>
      <c r="Z118" s="86"/>
      <c r="AA118" s="66"/>
      <c r="AB118" s="86"/>
      <c r="AC118" s="67">
        <f t="shared" si="94"/>
        <v>0</v>
      </c>
      <c r="AD118" s="70">
        <f>R118+T118+V118+X118+Z118+AB118</f>
        <v>0</v>
      </c>
      <c r="AE118" s="71">
        <f>O118+AC118</f>
        <v>0</v>
      </c>
      <c r="AF118" s="67">
        <f t="shared" si="95"/>
        <v>0</v>
      </c>
      <c r="AG118" s="72"/>
      <c r="AH118" s="87"/>
      <c r="AI118" s="414"/>
      <c r="AJ118" s="647"/>
      <c r="AK118" s="418"/>
      <c r="AL118" s="419"/>
      <c r="AM118" s="625"/>
      <c r="AN118" s="387"/>
      <c r="AO118" s="625"/>
      <c r="AP118" s="522"/>
      <c r="AQ118" s="625"/>
      <c r="AR118" s="32"/>
      <c r="AS118" s="32"/>
      <c r="AT118" s="32"/>
      <c r="AU118" s="20"/>
      <c r="AV118" s="20"/>
    </row>
    <row r="119" spans="1:48" ht="24" customHeight="1" thickBot="1">
      <c r="A119" s="557"/>
      <c r="B119" s="411"/>
      <c r="C119" s="412"/>
      <c r="D119" s="412"/>
      <c r="E119" s="413"/>
      <c r="F119" s="74" t="s">
        <v>14</v>
      </c>
      <c r="G119" s="89">
        <f>SUM(G116:G118)</f>
        <v>0</v>
      </c>
      <c r="H119" s="90">
        <f t="shared" ref="H119:N119" si="96">SUM(H116:H118)</f>
        <v>0</v>
      </c>
      <c r="I119" s="91">
        <f t="shared" si="96"/>
        <v>4</v>
      </c>
      <c r="J119" s="90">
        <f t="shared" si="96"/>
        <v>71720</v>
      </c>
      <c r="K119" s="91">
        <f t="shared" si="96"/>
        <v>0</v>
      </c>
      <c r="L119" s="90">
        <f t="shared" si="96"/>
        <v>0</v>
      </c>
      <c r="M119" s="91">
        <f t="shared" si="96"/>
        <v>0</v>
      </c>
      <c r="N119" s="90">
        <f t="shared" si="96"/>
        <v>0</v>
      </c>
      <c r="O119" s="76">
        <f>SUM(O116:O118)</f>
        <v>4</v>
      </c>
      <c r="P119" s="77">
        <f t="shared" ref="P119:AH119" si="97">SUM(P116:P118)</f>
        <v>71720</v>
      </c>
      <c r="Q119" s="78">
        <f>SUM(Q116:Q118)</f>
        <v>1</v>
      </c>
      <c r="R119" s="79">
        <f t="shared" ref="R119:AB119" si="98">SUM(R116:R118)</f>
        <v>88776</v>
      </c>
      <c r="S119" s="76">
        <f t="shared" si="98"/>
        <v>7</v>
      </c>
      <c r="T119" s="79">
        <f t="shared" si="98"/>
        <v>729678</v>
      </c>
      <c r="U119" s="76">
        <f t="shared" si="98"/>
        <v>1</v>
      </c>
      <c r="V119" s="79">
        <f t="shared" si="98"/>
        <v>299340</v>
      </c>
      <c r="W119" s="76">
        <f t="shared" si="98"/>
        <v>0</v>
      </c>
      <c r="X119" s="79">
        <f t="shared" si="98"/>
        <v>0</v>
      </c>
      <c r="Y119" s="76">
        <f t="shared" si="98"/>
        <v>0</v>
      </c>
      <c r="Z119" s="79">
        <f t="shared" si="98"/>
        <v>0</v>
      </c>
      <c r="AA119" s="76">
        <f t="shared" si="98"/>
        <v>0</v>
      </c>
      <c r="AB119" s="79">
        <f t="shared" si="98"/>
        <v>0</v>
      </c>
      <c r="AC119" s="76">
        <f>SUM(AC116:AC118)</f>
        <v>9</v>
      </c>
      <c r="AD119" s="80">
        <f t="shared" si="97"/>
        <v>1117794</v>
      </c>
      <c r="AE119" s="81">
        <f t="shared" si="97"/>
        <v>13</v>
      </c>
      <c r="AF119" s="76">
        <f t="shared" si="97"/>
        <v>1189514</v>
      </c>
      <c r="AG119" s="76">
        <f>SUM(AG116:AG118)</f>
        <v>0</v>
      </c>
      <c r="AH119" s="105">
        <f t="shared" si="97"/>
        <v>0</v>
      </c>
      <c r="AI119" s="415"/>
      <c r="AJ119" s="648"/>
      <c r="AK119" s="420"/>
      <c r="AL119" s="421"/>
      <c r="AM119" s="626"/>
      <c r="AN119" s="388"/>
      <c r="AO119" s="626"/>
      <c r="AP119" s="523"/>
      <c r="AQ119" s="626"/>
      <c r="AR119" s="32"/>
      <c r="AS119" s="32"/>
      <c r="AT119" s="32"/>
      <c r="AU119" s="20"/>
      <c r="AV119" s="20"/>
    </row>
    <row r="120" spans="1:48" ht="24" customHeight="1">
      <c r="A120" s="557"/>
      <c r="B120" s="411" t="s">
        <v>228</v>
      </c>
      <c r="C120" s="412"/>
      <c r="D120" s="412"/>
      <c r="E120" s="413"/>
      <c r="F120" s="44" t="s">
        <v>105</v>
      </c>
      <c r="G120" s="45">
        <v>1</v>
      </c>
      <c r="H120" s="82">
        <v>16740</v>
      </c>
      <c r="I120" s="47">
        <v>1</v>
      </c>
      <c r="J120" s="82">
        <v>148997</v>
      </c>
      <c r="K120" s="47">
        <v>1</v>
      </c>
      <c r="L120" s="82">
        <v>5724</v>
      </c>
      <c r="M120" s="47">
        <v>2</v>
      </c>
      <c r="N120" s="50">
        <v>42123996</v>
      </c>
      <c r="O120" s="47">
        <f>G120+I120+K120+M120</f>
        <v>5</v>
      </c>
      <c r="P120" s="48">
        <f>H120+J120+L120+N120</f>
        <v>42295457</v>
      </c>
      <c r="Q120" s="49">
        <v>18</v>
      </c>
      <c r="R120" s="50">
        <v>802172</v>
      </c>
      <c r="S120" s="47">
        <v>0</v>
      </c>
      <c r="T120" s="82">
        <v>0</v>
      </c>
      <c r="U120" s="47">
        <v>1</v>
      </c>
      <c r="V120" s="82">
        <v>6000</v>
      </c>
      <c r="W120" s="47">
        <v>0</v>
      </c>
      <c r="X120" s="82">
        <v>0</v>
      </c>
      <c r="Y120" s="47">
        <v>0</v>
      </c>
      <c r="Z120" s="82">
        <v>0</v>
      </c>
      <c r="AA120" s="47">
        <v>3</v>
      </c>
      <c r="AB120" s="82">
        <v>3681403</v>
      </c>
      <c r="AC120" s="47">
        <f>Q120+S120+U120+W120+Y120+AA120</f>
        <v>22</v>
      </c>
      <c r="AD120" s="51">
        <f>R120+T120+V120+X120+Z120+AB120</f>
        <v>4489575</v>
      </c>
      <c r="AE120" s="52">
        <f>O120+AC120</f>
        <v>27</v>
      </c>
      <c r="AF120" s="47">
        <f>P120+AD120</f>
        <v>46785032</v>
      </c>
      <c r="AG120" s="47">
        <v>21</v>
      </c>
      <c r="AH120" s="83">
        <v>43265756</v>
      </c>
      <c r="AI120" s="414" t="s">
        <v>236</v>
      </c>
      <c r="AJ120" s="617" t="s">
        <v>229</v>
      </c>
      <c r="AK120" s="418" t="s">
        <v>138</v>
      </c>
      <c r="AL120" s="419"/>
      <c r="AM120" s="625" t="s">
        <v>230</v>
      </c>
      <c r="AN120" s="387" t="s">
        <v>109</v>
      </c>
      <c r="AO120" s="625" t="s">
        <v>231</v>
      </c>
      <c r="AP120" s="522"/>
      <c r="AQ120" s="522"/>
      <c r="AR120" s="32"/>
      <c r="AS120" s="32"/>
      <c r="AT120" s="32"/>
      <c r="AU120" s="20"/>
      <c r="AV120" s="20"/>
    </row>
    <row r="121" spans="1:48" ht="24" customHeight="1">
      <c r="A121" s="557"/>
      <c r="B121" s="411"/>
      <c r="C121" s="412"/>
      <c r="D121" s="412"/>
      <c r="E121" s="413"/>
      <c r="F121" s="55" t="s">
        <v>96</v>
      </c>
      <c r="G121" s="56"/>
      <c r="H121" s="84"/>
      <c r="I121" s="57"/>
      <c r="J121" s="84"/>
      <c r="K121" s="57"/>
      <c r="L121" s="84"/>
      <c r="M121" s="57"/>
      <c r="N121" s="84"/>
      <c r="O121" s="58">
        <f>G121+I121+K121+M121</f>
        <v>0</v>
      </c>
      <c r="P121" s="59">
        <f t="shared" ref="P121:P122" si="99">H121+J121+L121+N121</f>
        <v>0</v>
      </c>
      <c r="Q121" s="60"/>
      <c r="R121" s="84"/>
      <c r="S121" s="57"/>
      <c r="T121" s="84"/>
      <c r="U121" s="57"/>
      <c r="V121" s="84"/>
      <c r="W121" s="57"/>
      <c r="X121" s="84"/>
      <c r="Y121" s="57"/>
      <c r="Z121" s="84"/>
      <c r="AA121" s="57"/>
      <c r="AB121" s="84"/>
      <c r="AC121" s="58">
        <f t="shared" ref="AC121:AC122" si="100">Q121+S121+U121+W121+Y121+AA121</f>
        <v>0</v>
      </c>
      <c r="AD121" s="61">
        <f>R121+T121+V121+X121+Z121+AB121</f>
        <v>0</v>
      </c>
      <c r="AE121" s="62">
        <f>O121+AC121</f>
        <v>0</v>
      </c>
      <c r="AF121" s="58">
        <f t="shared" ref="AF121:AF122" si="101">P121+AD121</f>
        <v>0</v>
      </c>
      <c r="AG121" s="57"/>
      <c r="AH121" s="85"/>
      <c r="AI121" s="414"/>
      <c r="AJ121" s="617"/>
      <c r="AK121" s="418"/>
      <c r="AL121" s="419"/>
      <c r="AM121" s="625"/>
      <c r="AN121" s="387"/>
      <c r="AO121" s="625"/>
      <c r="AP121" s="522"/>
      <c r="AQ121" s="522"/>
      <c r="AR121" s="32"/>
      <c r="AS121" s="32"/>
      <c r="AT121" s="32"/>
      <c r="AU121" s="20"/>
      <c r="AV121" s="20"/>
    </row>
    <row r="122" spans="1:48" ht="24" customHeight="1">
      <c r="A122" s="557"/>
      <c r="B122" s="411"/>
      <c r="C122" s="412"/>
      <c r="D122" s="412"/>
      <c r="E122" s="413"/>
      <c r="F122" s="64" t="s">
        <v>95</v>
      </c>
      <c r="G122" s="65"/>
      <c r="H122" s="86"/>
      <c r="I122" s="66"/>
      <c r="J122" s="86"/>
      <c r="K122" s="66"/>
      <c r="L122" s="86"/>
      <c r="M122" s="66"/>
      <c r="N122" s="86"/>
      <c r="O122" s="67">
        <f>G122+I122+K122+M122</f>
        <v>0</v>
      </c>
      <c r="P122" s="68">
        <f t="shared" si="99"/>
        <v>0</v>
      </c>
      <c r="Q122" s="69"/>
      <c r="R122" s="86"/>
      <c r="S122" s="66"/>
      <c r="T122" s="86"/>
      <c r="U122" s="66"/>
      <c r="V122" s="86"/>
      <c r="W122" s="66"/>
      <c r="X122" s="86"/>
      <c r="Y122" s="66"/>
      <c r="Z122" s="86"/>
      <c r="AA122" s="66"/>
      <c r="AB122" s="86"/>
      <c r="AC122" s="67">
        <f t="shared" si="100"/>
        <v>0</v>
      </c>
      <c r="AD122" s="70">
        <f>R122+T122+V122+X122+Z122+AB122</f>
        <v>0</v>
      </c>
      <c r="AE122" s="71">
        <f>O122+AC122</f>
        <v>0</v>
      </c>
      <c r="AF122" s="67">
        <f t="shared" si="101"/>
        <v>0</v>
      </c>
      <c r="AG122" s="72"/>
      <c r="AH122" s="87"/>
      <c r="AI122" s="414"/>
      <c r="AJ122" s="617"/>
      <c r="AK122" s="418"/>
      <c r="AL122" s="419"/>
      <c r="AM122" s="625"/>
      <c r="AN122" s="387"/>
      <c r="AO122" s="625"/>
      <c r="AP122" s="522"/>
      <c r="AQ122" s="522"/>
      <c r="AR122" s="32"/>
      <c r="AS122" s="32"/>
      <c r="AT122" s="32"/>
      <c r="AU122" s="20"/>
      <c r="AV122" s="20"/>
    </row>
    <row r="123" spans="1:48" ht="24" customHeight="1" thickBot="1">
      <c r="A123" s="557"/>
      <c r="B123" s="411"/>
      <c r="C123" s="412"/>
      <c r="D123" s="412"/>
      <c r="E123" s="413"/>
      <c r="F123" s="74" t="s">
        <v>14</v>
      </c>
      <c r="G123" s="89">
        <f>SUM(G120:G122)</f>
        <v>1</v>
      </c>
      <c r="H123" s="90">
        <f t="shared" ref="H123:N123" si="102">SUM(H120:H122)</f>
        <v>16740</v>
      </c>
      <c r="I123" s="91">
        <f t="shared" si="102"/>
        <v>1</v>
      </c>
      <c r="J123" s="90">
        <f t="shared" si="102"/>
        <v>148997</v>
      </c>
      <c r="K123" s="91">
        <f t="shared" si="102"/>
        <v>1</v>
      </c>
      <c r="L123" s="90">
        <f t="shared" si="102"/>
        <v>5724</v>
      </c>
      <c r="M123" s="91">
        <f t="shared" si="102"/>
        <v>2</v>
      </c>
      <c r="N123" s="90">
        <f t="shared" si="102"/>
        <v>42123996</v>
      </c>
      <c r="O123" s="76">
        <f>SUM(O120:O122)</f>
        <v>5</v>
      </c>
      <c r="P123" s="77">
        <f t="shared" ref="P123:AH123" si="103">SUM(P120:P122)</f>
        <v>42295457</v>
      </c>
      <c r="Q123" s="78">
        <f>SUM(Q120:Q122)</f>
        <v>18</v>
      </c>
      <c r="R123" s="79">
        <f t="shared" ref="R123:AB123" si="104">SUM(R120:R122)</f>
        <v>802172</v>
      </c>
      <c r="S123" s="76">
        <f t="shared" si="104"/>
        <v>0</v>
      </c>
      <c r="T123" s="79">
        <f t="shared" si="104"/>
        <v>0</v>
      </c>
      <c r="U123" s="76">
        <f t="shared" si="104"/>
        <v>1</v>
      </c>
      <c r="V123" s="79">
        <f t="shared" si="104"/>
        <v>6000</v>
      </c>
      <c r="W123" s="76">
        <f t="shared" si="104"/>
        <v>0</v>
      </c>
      <c r="X123" s="79">
        <f t="shared" si="104"/>
        <v>0</v>
      </c>
      <c r="Y123" s="76">
        <f t="shared" si="104"/>
        <v>0</v>
      </c>
      <c r="Z123" s="79">
        <f t="shared" si="104"/>
        <v>0</v>
      </c>
      <c r="AA123" s="76">
        <f t="shared" si="104"/>
        <v>3</v>
      </c>
      <c r="AB123" s="79">
        <f t="shared" si="104"/>
        <v>3681403</v>
      </c>
      <c r="AC123" s="76">
        <f>SUM(AC120:AC122)</f>
        <v>22</v>
      </c>
      <c r="AD123" s="80">
        <f t="shared" si="103"/>
        <v>4489575</v>
      </c>
      <c r="AE123" s="81">
        <f t="shared" si="103"/>
        <v>27</v>
      </c>
      <c r="AF123" s="76">
        <f t="shared" si="103"/>
        <v>46785032</v>
      </c>
      <c r="AG123" s="76">
        <f>SUM(AG120:AG122)</f>
        <v>21</v>
      </c>
      <c r="AH123" s="105">
        <f t="shared" si="103"/>
        <v>43265756</v>
      </c>
      <c r="AI123" s="415"/>
      <c r="AJ123" s="618"/>
      <c r="AK123" s="420"/>
      <c r="AL123" s="421"/>
      <c r="AM123" s="626"/>
      <c r="AN123" s="388"/>
      <c r="AO123" s="626"/>
      <c r="AP123" s="523"/>
      <c r="AQ123" s="523"/>
      <c r="AR123" s="32"/>
      <c r="AS123" s="32"/>
      <c r="AT123" s="32"/>
      <c r="AU123" s="20"/>
      <c r="AV123" s="20"/>
    </row>
    <row r="124" spans="1:48" ht="24" customHeight="1">
      <c r="A124" s="557"/>
      <c r="B124" s="411" t="s">
        <v>232</v>
      </c>
      <c r="C124" s="412"/>
      <c r="D124" s="412"/>
      <c r="E124" s="413"/>
      <c r="F124" s="44" t="s">
        <v>105</v>
      </c>
      <c r="G124" s="106">
        <v>32</v>
      </c>
      <c r="H124" s="107">
        <v>1098381</v>
      </c>
      <c r="I124" s="108">
        <v>46</v>
      </c>
      <c r="J124" s="107">
        <v>2319741</v>
      </c>
      <c r="K124" s="108">
        <v>0</v>
      </c>
      <c r="L124" s="107">
        <v>0</v>
      </c>
      <c r="M124" s="108">
        <v>13</v>
      </c>
      <c r="N124" s="107">
        <v>1611900</v>
      </c>
      <c r="O124" s="108">
        <f>G124+I124+K124+M124</f>
        <v>91</v>
      </c>
      <c r="P124" s="109">
        <f>H124+J124+L124+N124</f>
        <v>5030022</v>
      </c>
      <c r="Q124" s="110">
        <v>215</v>
      </c>
      <c r="R124" s="107">
        <v>27476982</v>
      </c>
      <c r="S124" s="108">
        <v>64</v>
      </c>
      <c r="T124" s="107">
        <v>480294</v>
      </c>
      <c r="U124" s="108">
        <v>0</v>
      </c>
      <c r="V124" s="107">
        <v>0</v>
      </c>
      <c r="W124" s="108">
        <v>24</v>
      </c>
      <c r="X124" s="107">
        <v>2955998</v>
      </c>
      <c r="Y124" s="108">
        <v>0</v>
      </c>
      <c r="Z124" s="107">
        <v>0</v>
      </c>
      <c r="AA124" s="108">
        <v>3</v>
      </c>
      <c r="AB124" s="107">
        <v>132235</v>
      </c>
      <c r="AC124" s="108">
        <f>Q124+S124+U124+W124+Y124+AA124</f>
        <v>306</v>
      </c>
      <c r="AD124" s="111">
        <f>R124+T124+V124+X124+Z124+AB124</f>
        <v>31045509</v>
      </c>
      <c r="AE124" s="112">
        <f>O124+AC124</f>
        <v>397</v>
      </c>
      <c r="AF124" s="108">
        <f>P124+AD124</f>
        <v>36075531</v>
      </c>
      <c r="AG124" s="113">
        <f t="shared" ref="AG124:AH126" si="105">AE124</f>
        <v>397</v>
      </c>
      <c r="AH124" s="83">
        <f t="shared" si="105"/>
        <v>36075531</v>
      </c>
      <c r="AI124" s="414" t="s">
        <v>911</v>
      </c>
      <c r="AJ124" s="617" t="s">
        <v>233</v>
      </c>
      <c r="AK124" s="418" t="s">
        <v>100</v>
      </c>
      <c r="AL124" s="419"/>
      <c r="AM124" s="522"/>
      <c r="AN124" s="387" t="s">
        <v>109</v>
      </c>
      <c r="AO124" s="625" t="s">
        <v>234</v>
      </c>
      <c r="AP124" s="522"/>
      <c r="AQ124" s="522"/>
      <c r="AR124" s="32"/>
      <c r="AS124" s="32"/>
      <c r="AT124" s="32"/>
      <c r="AU124" s="20"/>
      <c r="AV124" s="20"/>
    </row>
    <row r="125" spans="1:48" ht="24" customHeight="1">
      <c r="A125" s="557"/>
      <c r="B125" s="411"/>
      <c r="C125" s="412"/>
      <c r="D125" s="412"/>
      <c r="E125" s="413"/>
      <c r="F125" s="55" t="s">
        <v>96</v>
      </c>
      <c r="G125" s="114">
        <v>0</v>
      </c>
      <c r="H125" s="115">
        <v>0</v>
      </c>
      <c r="I125" s="116">
        <v>0</v>
      </c>
      <c r="J125" s="115">
        <v>0</v>
      </c>
      <c r="K125" s="116">
        <v>0</v>
      </c>
      <c r="L125" s="115">
        <v>0</v>
      </c>
      <c r="M125" s="116">
        <v>0</v>
      </c>
      <c r="N125" s="115">
        <v>0</v>
      </c>
      <c r="O125" s="116">
        <f>G125+I125+K125+M125</f>
        <v>0</v>
      </c>
      <c r="P125" s="117">
        <f t="shared" ref="P125:P126" si="106">H125+J125+L125+N125</f>
        <v>0</v>
      </c>
      <c r="Q125" s="118">
        <v>0</v>
      </c>
      <c r="R125" s="115">
        <v>0</v>
      </c>
      <c r="S125" s="116">
        <v>0</v>
      </c>
      <c r="T125" s="115">
        <v>0</v>
      </c>
      <c r="U125" s="116">
        <v>0</v>
      </c>
      <c r="V125" s="115">
        <v>0</v>
      </c>
      <c r="W125" s="116">
        <v>0</v>
      </c>
      <c r="X125" s="115">
        <v>0</v>
      </c>
      <c r="Y125" s="116">
        <v>0</v>
      </c>
      <c r="Z125" s="115">
        <v>0</v>
      </c>
      <c r="AA125" s="116">
        <v>0</v>
      </c>
      <c r="AB125" s="115">
        <v>0</v>
      </c>
      <c r="AC125" s="116">
        <f t="shared" ref="AC125:AC126" si="107">Q125+S125+U125+W125+Y125+AA125</f>
        <v>0</v>
      </c>
      <c r="AD125" s="119">
        <f>R125+T125+V125+X125+Z125+AB125</f>
        <v>0</v>
      </c>
      <c r="AE125" s="120">
        <f>O125+AC125</f>
        <v>0</v>
      </c>
      <c r="AF125" s="116">
        <f t="shared" ref="AF125:AF126" si="108">P125+AD125</f>
        <v>0</v>
      </c>
      <c r="AG125" s="101">
        <f t="shared" si="105"/>
        <v>0</v>
      </c>
      <c r="AH125" s="85">
        <f t="shared" si="105"/>
        <v>0</v>
      </c>
      <c r="AI125" s="414"/>
      <c r="AJ125" s="617"/>
      <c r="AK125" s="418"/>
      <c r="AL125" s="419"/>
      <c r="AM125" s="522"/>
      <c r="AN125" s="387"/>
      <c r="AO125" s="625"/>
      <c r="AP125" s="522"/>
      <c r="AQ125" s="522"/>
      <c r="AR125" s="32"/>
      <c r="AS125" s="32"/>
      <c r="AT125" s="32"/>
      <c r="AU125" s="20"/>
      <c r="AV125" s="20"/>
    </row>
    <row r="126" spans="1:48" ht="24" customHeight="1">
      <c r="A126" s="557"/>
      <c r="B126" s="411"/>
      <c r="C126" s="412"/>
      <c r="D126" s="412"/>
      <c r="E126" s="413"/>
      <c r="F126" s="64" t="s">
        <v>95</v>
      </c>
      <c r="G126" s="121">
        <v>0</v>
      </c>
      <c r="H126" s="122">
        <v>0</v>
      </c>
      <c r="I126" s="123">
        <v>14</v>
      </c>
      <c r="J126" s="122">
        <v>1394407</v>
      </c>
      <c r="K126" s="123">
        <v>0</v>
      </c>
      <c r="L126" s="122">
        <v>0</v>
      </c>
      <c r="M126" s="123">
        <v>3</v>
      </c>
      <c r="N126" s="122">
        <v>64626</v>
      </c>
      <c r="O126" s="123">
        <f>G126+I126+K126+M126</f>
        <v>17</v>
      </c>
      <c r="P126" s="124">
        <f t="shared" si="106"/>
        <v>1459033</v>
      </c>
      <c r="Q126" s="125">
        <v>0</v>
      </c>
      <c r="R126" s="122">
        <v>0</v>
      </c>
      <c r="S126" s="123">
        <v>0</v>
      </c>
      <c r="T126" s="122">
        <v>0</v>
      </c>
      <c r="U126" s="123">
        <v>0</v>
      </c>
      <c r="V126" s="122">
        <v>0</v>
      </c>
      <c r="W126" s="123">
        <v>0</v>
      </c>
      <c r="X126" s="122">
        <v>0</v>
      </c>
      <c r="Y126" s="123">
        <v>0</v>
      </c>
      <c r="Z126" s="122">
        <v>0</v>
      </c>
      <c r="AA126" s="123">
        <v>0</v>
      </c>
      <c r="AB126" s="122">
        <v>0</v>
      </c>
      <c r="AC126" s="123">
        <f t="shared" si="107"/>
        <v>0</v>
      </c>
      <c r="AD126" s="126">
        <f>R126+T126+V126+X126+Z126+AB126</f>
        <v>0</v>
      </c>
      <c r="AE126" s="127">
        <f>O126+AC126</f>
        <v>17</v>
      </c>
      <c r="AF126" s="123">
        <f t="shared" si="108"/>
        <v>1459033</v>
      </c>
      <c r="AG126" s="104">
        <f t="shared" si="105"/>
        <v>17</v>
      </c>
      <c r="AH126" s="87">
        <f t="shared" si="105"/>
        <v>1459033</v>
      </c>
      <c r="AI126" s="414"/>
      <c r="AJ126" s="617"/>
      <c r="AK126" s="418"/>
      <c r="AL126" s="419"/>
      <c r="AM126" s="522"/>
      <c r="AN126" s="387"/>
      <c r="AO126" s="625"/>
      <c r="AP126" s="522"/>
      <c r="AQ126" s="522"/>
      <c r="AR126" s="32"/>
      <c r="AS126" s="32"/>
      <c r="AT126" s="32"/>
      <c r="AU126" s="20"/>
      <c r="AV126" s="20"/>
    </row>
    <row r="127" spans="1:48" ht="24" customHeight="1" thickBot="1">
      <c r="A127" s="557"/>
      <c r="B127" s="411"/>
      <c r="C127" s="412"/>
      <c r="D127" s="412"/>
      <c r="E127" s="413"/>
      <c r="F127" s="74" t="s">
        <v>14</v>
      </c>
      <c r="G127" s="128">
        <f>SUM(G124:G126)</f>
        <v>32</v>
      </c>
      <c r="H127" s="129">
        <f t="shared" ref="H127:N127" si="109">SUM(H124:H126)</f>
        <v>1098381</v>
      </c>
      <c r="I127" s="130">
        <f t="shared" si="109"/>
        <v>60</v>
      </c>
      <c r="J127" s="129">
        <f t="shared" si="109"/>
        <v>3714148</v>
      </c>
      <c r="K127" s="130">
        <f t="shared" si="109"/>
        <v>0</v>
      </c>
      <c r="L127" s="129">
        <f t="shared" si="109"/>
        <v>0</v>
      </c>
      <c r="M127" s="130">
        <f t="shared" si="109"/>
        <v>16</v>
      </c>
      <c r="N127" s="129">
        <f t="shared" si="109"/>
        <v>1676526</v>
      </c>
      <c r="O127" s="131">
        <f>SUM(O124:O126)</f>
        <v>108</v>
      </c>
      <c r="P127" s="132">
        <f t="shared" ref="P127:AH127" si="110">SUM(P124:P126)</f>
        <v>6489055</v>
      </c>
      <c r="Q127" s="133">
        <f>SUM(Q124:Q126)</f>
        <v>215</v>
      </c>
      <c r="R127" s="134">
        <f t="shared" ref="R127:AB127" si="111">SUM(R124:R126)</f>
        <v>27476982</v>
      </c>
      <c r="S127" s="131">
        <f t="shared" si="111"/>
        <v>64</v>
      </c>
      <c r="T127" s="134">
        <f t="shared" si="111"/>
        <v>480294</v>
      </c>
      <c r="U127" s="131">
        <f t="shared" si="111"/>
        <v>0</v>
      </c>
      <c r="V127" s="134">
        <f t="shared" si="111"/>
        <v>0</v>
      </c>
      <c r="W127" s="131">
        <f t="shared" si="111"/>
        <v>24</v>
      </c>
      <c r="X127" s="134">
        <f t="shared" si="111"/>
        <v>2955998</v>
      </c>
      <c r="Y127" s="131">
        <f t="shared" si="111"/>
        <v>0</v>
      </c>
      <c r="Z127" s="134">
        <f t="shared" si="111"/>
        <v>0</v>
      </c>
      <c r="AA127" s="131">
        <f t="shared" si="111"/>
        <v>3</v>
      </c>
      <c r="AB127" s="134">
        <f t="shared" si="111"/>
        <v>132235</v>
      </c>
      <c r="AC127" s="131">
        <f>SUM(AC124:AC126)</f>
        <v>306</v>
      </c>
      <c r="AD127" s="135">
        <f t="shared" si="110"/>
        <v>31045509</v>
      </c>
      <c r="AE127" s="136">
        <f t="shared" si="110"/>
        <v>414</v>
      </c>
      <c r="AF127" s="131">
        <f t="shared" si="110"/>
        <v>37534564</v>
      </c>
      <c r="AG127" s="76">
        <f>SUM(AG124:AG126)</f>
        <v>414</v>
      </c>
      <c r="AH127" s="105">
        <f t="shared" si="110"/>
        <v>37534564</v>
      </c>
      <c r="AI127" s="415"/>
      <c r="AJ127" s="618"/>
      <c r="AK127" s="420"/>
      <c r="AL127" s="421"/>
      <c r="AM127" s="523"/>
      <c r="AN127" s="388"/>
      <c r="AO127" s="626"/>
      <c r="AP127" s="523"/>
      <c r="AQ127" s="523"/>
      <c r="AR127" s="32"/>
      <c r="AS127" s="32"/>
      <c r="AT127" s="32"/>
      <c r="AU127" s="20"/>
      <c r="AV127" s="20"/>
    </row>
    <row r="128" spans="1:48" ht="24" customHeight="1">
      <c r="A128" s="557"/>
      <c r="B128" s="411" t="s">
        <v>235</v>
      </c>
      <c r="C128" s="412"/>
      <c r="D128" s="412"/>
      <c r="E128" s="413"/>
      <c r="F128" s="44" t="s">
        <v>105</v>
      </c>
      <c r="G128" s="45">
        <v>1</v>
      </c>
      <c r="H128" s="82">
        <v>99403</v>
      </c>
      <c r="I128" s="47"/>
      <c r="J128" s="82"/>
      <c r="K128" s="47"/>
      <c r="L128" s="82"/>
      <c r="M128" s="47"/>
      <c r="N128" s="50"/>
      <c r="O128" s="47">
        <f>G128+I128+K128+M128</f>
        <v>1</v>
      </c>
      <c r="P128" s="48">
        <f>H128+J128+L128+N128</f>
        <v>99403</v>
      </c>
      <c r="Q128" s="49">
        <v>9</v>
      </c>
      <c r="R128" s="50">
        <v>577691</v>
      </c>
      <c r="S128" s="47"/>
      <c r="T128" s="82"/>
      <c r="U128" s="47"/>
      <c r="V128" s="82"/>
      <c r="W128" s="47"/>
      <c r="X128" s="82"/>
      <c r="Y128" s="47"/>
      <c r="Z128" s="82"/>
      <c r="AA128" s="47"/>
      <c r="AB128" s="82"/>
      <c r="AC128" s="47">
        <f>Q128+S128+U128+W128+Y128+AA128</f>
        <v>9</v>
      </c>
      <c r="AD128" s="51">
        <f>R128+T128+V128+X128+Z128+AB128</f>
        <v>577691</v>
      </c>
      <c r="AE128" s="52">
        <f>O128+AC128</f>
        <v>10</v>
      </c>
      <c r="AF128" s="47">
        <f>P128+AD128</f>
        <v>677094</v>
      </c>
      <c r="AG128" s="47"/>
      <c r="AH128" s="83"/>
      <c r="AI128" s="414" t="s">
        <v>236</v>
      </c>
      <c r="AJ128" s="617" t="s">
        <v>237</v>
      </c>
      <c r="AK128" s="418" t="s">
        <v>108</v>
      </c>
      <c r="AL128" s="419"/>
      <c r="AM128" s="522"/>
      <c r="AN128" s="387" t="s">
        <v>154</v>
      </c>
      <c r="AO128" s="625" t="s">
        <v>238</v>
      </c>
      <c r="AP128" s="625" t="s">
        <v>239</v>
      </c>
      <c r="AQ128" s="522"/>
      <c r="AR128" s="32"/>
      <c r="AS128" s="32"/>
      <c r="AT128" s="32"/>
      <c r="AU128" s="20"/>
      <c r="AV128" s="20"/>
    </row>
    <row r="129" spans="1:48" ht="24" customHeight="1">
      <c r="A129" s="557"/>
      <c r="B129" s="411"/>
      <c r="C129" s="412"/>
      <c r="D129" s="412"/>
      <c r="E129" s="413"/>
      <c r="F129" s="55" t="s">
        <v>96</v>
      </c>
      <c r="G129" s="56"/>
      <c r="H129" s="84"/>
      <c r="I129" s="57"/>
      <c r="J129" s="84"/>
      <c r="K129" s="57"/>
      <c r="L129" s="84"/>
      <c r="M129" s="57"/>
      <c r="N129" s="84"/>
      <c r="O129" s="58">
        <f>G129+I129+K129+M129</f>
        <v>0</v>
      </c>
      <c r="P129" s="59">
        <f t="shared" ref="P129:P130" si="112">H129+J129+L129+N129</f>
        <v>0</v>
      </c>
      <c r="Q129" s="60"/>
      <c r="R129" s="84"/>
      <c r="S129" s="57"/>
      <c r="T129" s="84"/>
      <c r="U129" s="57"/>
      <c r="V129" s="84"/>
      <c r="W129" s="57"/>
      <c r="X129" s="84"/>
      <c r="Y129" s="57"/>
      <c r="Z129" s="84"/>
      <c r="AA129" s="57"/>
      <c r="AB129" s="84"/>
      <c r="AC129" s="58">
        <f t="shared" ref="AC129:AC130" si="113">Q129+S129+U129+W129+Y129+AA129</f>
        <v>0</v>
      </c>
      <c r="AD129" s="61">
        <f>R129+T129+V129+X129+Z129+AB129</f>
        <v>0</v>
      </c>
      <c r="AE129" s="62">
        <f>O129+AC129</f>
        <v>0</v>
      </c>
      <c r="AF129" s="58">
        <f t="shared" ref="AF129:AF130" si="114">P129+AD129</f>
        <v>0</v>
      </c>
      <c r="AG129" s="57"/>
      <c r="AH129" s="85"/>
      <c r="AI129" s="414"/>
      <c r="AJ129" s="617"/>
      <c r="AK129" s="418"/>
      <c r="AL129" s="419"/>
      <c r="AM129" s="522"/>
      <c r="AN129" s="387"/>
      <c r="AO129" s="625"/>
      <c r="AP129" s="625"/>
      <c r="AQ129" s="522"/>
      <c r="AR129" s="32"/>
      <c r="AS129" s="32"/>
      <c r="AT129" s="32"/>
      <c r="AU129" s="20"/>
      <c r="AV129" s="20"/>
    </row>
    <row r="130" spans="1:48" ht="24" customHeight="1">
      <c r="A130" s="557"/>
      <c r="B130" s="411"/>
      <c r="C130" s="412"/>
      <c r="D130" s="412"/>
      <c r="E130" s="413"/>
      <c r="F130" s="64" t="s">
        <v>95</v>
      </c>
      <c r="G130" s="65"/>
      <c r="H130" s="86"/>
      <c r="I130" s="66"/>
      <c r="J130" s="86"/>
      <c r="K130" s="66"/>
      <c r="L130" s="86"/>
      <c r="M130" s="66"/>
      <c r="N130" s="86"/>
      <c r="O130" s="67">
        <f>G130+I130+K130+M130</f>
        <v>0</v>
      </c>
      <c r="P130" s="68">
        <f t="shared" si="112"/>
        <v>0</v>
      </c>
      <c r="Q130" s="69"/>
      <c r="R130" s="86"/>
      <c r="S130" s="66"/>
      <c r="T130" s="86"/>
      <c r="U130" s="66"/>
      <c r="V130" s="86"/>
      <c r="W130" s="66"/>
      <c r="X130" s="86"/>
      <c r="Y130" s="66"/>
      <c r="Z130" s="86"/>
      <c r="AA130" s="66"/>
      <c r="AB130" s="86"/>
      <c r="AC130" s="67">
        <f t="shared" si="113"/>
        <v>0</v>
      </c>
      <c r="AD130" s="70">
        <f>R130+T130+V130+X130+Z130+AB130</f>
        <v>0</v>
      </c>
      <c r="AE130" s="71">
        <f>O130+AC130</f>
        <v>0</v>
      </c>
      <c r="AF130" s="67">
        <f t="shared" si="114"/>
        <v>0</v>
      </c>
      <c r="AG130" s="72"/>
      <c r="AH130" s="87"/>
      <c r="AI130" s="414"/>
      <c r="AJ130" s="617"/>
      <c r="AK130" s="418"/>
      <c r="AL130" s="419"/>
      <c r="AM130" s="522"/>
      <c r="AN130" s="387"/>
      <c r="AO130" s="625"/>
      <c r="AP130" s="625"/>
      <c r="AQ130" s="522"/>
      <c r="AR130" s="32"/>
      <c r="AS130" s="32"/>
      <c r="AT130" s="32"/>
      <c r="AU130" s="20"/>
      <c r="AV130" s="20"/>
    </row>
    <row r="131" spans="1:48" ht="24" customHeight="1" thickBot="1">
      <c r="A131" s="557"/>
      <c r="B131" s="411"/>
      <c r="C131" s="412"/>
      <c r="D131" s="412"/>
      <c r="E131" s="413"/>
      <c r="F131" s="74" t="s">
        <v>14</v>
      </c>
      <c r="G131" s="89">
        <f>SUM(G128:G130)</f>
        <v>1</v>
      </c>
      <c r="H131" s="90">
        <f t="shared" ref="H131:N131" si="115">SUM(H128:H130)</f>
        <v>99403</v>
      </c>
      <c r="I131" s="91">
        <f t="shared" si="115"/>
        <v>0</v>
      </c>
      <c r="J131" s="90">
        <f t="shared" si="115"/>
        <v>0</v>
      </c>
      <c r="K131" s="91">
        <f t="shared" si="115"/>
        <v>0</v>
      </c>
      <c r="L131" s="90">
        <f t="shared" si="115"/>
        <v>0</v>
      </c>
      <c r="M131" s="91">
        <f t="shared" si="115"/>
        <v>0</v>
      </c>
      <c r="N131" s="90">
        <f t="shared" si="115"/>
        <v>0</v>
      </c>
      <c r="O131" s="76">
        <f>SUM(O128:O130)</f>
        <v>1</v>
      </c>
      <c r="P131" s="77">
        <f t="shared" ref="P131:AH131" si="116">SUM(P128:P130)</f>
        <v>99403</v>
      </c>
      <c r="Q131" s="78">
        <f>SUM(Q128:Q130)</f>
        <v>9</v>
      </c>
      <c r="R131" s="79">
        <f t="shared" ref="R131:AB131" si="117">SUM(R128:R130)</f>
        <v>577691</v>
      </c>
      <c r="S131" s="76">
        <f t="shared" si="117"/>
        <v>0</v>
      </c>
      <c r="T131" s="79">
        <f t="shared" si="117"/>
        <v>0</v>
      </c>
      <c r="U131" s="76">
        <f t="shared" si="117"/>
        <v>0</v>
      </c>
      <c r="V131" s="79">
        <f t="shared" si="117"/>
        <v>0</v>
      </c>
      <c r="W131" s="76">
        <f t="shared" si="117"/>
        <v>0</v>
      </c>
      <c r="X131" s="79">
        <f t="shared" si="117"/>
        <v>0</v>
      </c>
      <c r="Y131" s="76">
        <f t="shared" si="117"/>
        <v>0</v>
      </c>
      <c r="Z131" s="79">
        <f t="shared" si="117"/>
        <v>0</v>
      </c>
      <c r="AA131" s="76">
        <f t="shared" si="117"/>
        <v>0</v>
      </c>
      <c r="AB131" s="79">
        <f t="shared" si="117"/>
        <v>0</v>
      </c>
      <c r="AC131" s="76">
        <f>SUM(AC128:AC130)</f>
        <v>9</v>
      </c>
      <c r="AD131" s="80">
        <f t="shared" si="116"/>
        <v>577691</v>
      </c>
      <c r="AE131" s="81">
        <f t="shared" si="116"/>
        <v>10</v>
      </c>
      <c r="AF131" s="76">
        <f t="shared" si="116"/>
        <v>677094</v>
      </c>
      <c r="AG131" s="76">
        <f>SUM(AG128:AG130)</f>
        <v>0</v>
      </c>
      <c r="AH131" s="105">
        <f t="shared" si="116"/>
        <v>0</v>
      </c>
      <c r="AI131" s="415"/>
      <c r="AJ131" s="618"/>
      <c r="AK131" s="420"/>
      <c r="AL131" s="421"/>
      <c r="AM131" s="523"/>
      <c r="AN131" s="388"/>
      <c r="AO131" s="626"/>
      <c r="AP131" s="626"/>
      <c r="AQ131" s="523"/>
      <c r="AR131" s="32"/>
      <c r="AS131" s="32"/>
      <c r="AT131" s="32"/>
      <c r="AU131" s="20"/>
      <c r="AV131" s="20"/>
    </row>
    <row r="132" spans="1:48" ht="24" customHeight="1">
      <c r="A132" s="557"/>
      <c r="B132" s="411" t="s">
        <v>240</v>
      </c>
      <c r="C132" s="412"/>
      <c r="D132" s="412"/>
      <c r="E132" s="413"/>
      <c r="F132" s="44" t="s">
        <v>105</v>
      </c>
      <c r="G132" s="45"/>
      <c r="H132" s="82"/>
      <c r="I132" s="47"/>
      <c r="J132" s="82"/>
      <c r="K132" s="47"/>
      <c r="L132" s="82"/>
      <c r="M132" s="47"/>
      <c r="N132" s="50"/>
      <c r="O132" s="47">
        <f>G132+I132+K132+M132</f>
        <v>0</v>
      </c>
      <c r="P132" s="48">
        <f>H132+J132+L132+N132</f>
        <v>0</v>
      </c>
      <c r="Q132" s="49">
        <v>1</v>
      </c>
      <c r="R132" s="50">
        <v>27540</v>
      </c>
      <c r="S132" s="47"/>
      <c r="T132" s="82"/>
      <c r="U132" s="47"/>
      <c r="V132" s="82"/>
      <c r="W132" s="47"/>
      <c r="X132" s="82"/>
      <c r="Y132" s="47"/>
      <c r="Z132" s="82"/>
      <c r="AA132" s="47">
        <v>1</v>
      </c>
      <c r="AB132" s="82">
        <v>63450</v>
      </c>
      <c r="AC132" s="47">
        <f>Q132+S132+U132+W132+Y132+AA132</f>
        <v>2</v>
      </c>
      <c r="AD132" s="51">
        <f>R132+T132+V132+X132+Z132+AB132</f>
        <v>90990</v>
      </c>
      <c r="AE132" s="52">
        <f>O132+AC132</f>
        <v>2</v>
      </c>
      <c r="AF132" s="47">
        <f>P132+AD132</f>
        <v>90990</v>
      </c>
      <c r="AG132" s="47"/>
      <c r="AH132" s="83"/>
      <c r="AI132" s="414" t="s">
        <v>912</v>
      </c>
      <c r="AJ132" s="649" t="s">
        <v>241</v>
      </c>
      <c r="AK132" s="418" t="s">
        <v>100</v>
      </c>
      <c r="AL132" s="419"/>
      <c r="AM132" s="522"/>
      <c r="AN132" s="387" t="s">
        <v>109</v>
      </c>
      <c r="AO132" s="625" t="s">
        <v>242</v>
      </c>
      <c r="AP132" s="522"/>
      <c r="AQ132" s="522"/>
      <c r="AR132" s="32"/>
      <c r="AS132" s="32"/>
      <c r="AT132" s="32"/>
      <c r="AU132" s="20"/>
      <c r="AV132" s="20"/>
    </row>
    <row r="133" spans="1:48" ht="24" customHeight="1">
      <c r="A133" s="557"/>
      <c r="B133" s="411"/>
      <c r="C133" s="412"/>
      <c r="D133" s="412"/>
      <c r="E133" s="413"/>
      <c r="F133" s="55" t="s">
        <v>96</v>
      </c>
      <c r="G133" s="56"/>
      <c r="H133" s="84"/>
      <c r="I133" s="57"/>
      <c r="J133" s="84"/>
      <c r="K133" s="57"/>
      <c r="L133" s="84"/>
      <c r="M133" s="57"/>
      <c r="N133" s="84"/>
      <c r="O133" s="58">
        <f>G133+I133+K133+M133</f>
        <v>0</v>
      </c>
      <c r="P133" s="59">
        <f t="shared" ref="P133:P134" si="118">H133+J133+L133+N133</f>
        <v>0</v>
      </c>
      <c r="Q133" s="60"/>
      <c r="R133" s="84"/>
      <c r="S133" s="57"/>
      <c r="T133" s="84"/>
      <c r="U133" s="57"/>
      <c r="V133" s="84"/>
      <c r="W133" s="57"/>
      <c r="X133" s="84"/>
      <c r="Y133" s="57"/>
      <c r="Z133" s="84"/>
      <c r="AA133" s="57"/>
      <c r="AB133" s="84"/>
      <c r="AC133" s="58">
        <f t="shared" ref="AC133:AC134" si="119">Q133+S133+U133+W133+Y133+AA133</f>
        <v>0</v>
      </c>
      <c r="AD133" s="61">
        <f>R133+T133+V133+X133+Z133+AB133</f>
        <v>0</v>
      </c>
      <c r="AE133" s="62">
        <f>O133+AC133</f>
        <v>0</v>
      </c>
      <c r="AF133" s="58">
        <f t="shared" ref="AF133:AF134" si="120">P133+AD133</f>
        <v>0</v>
      </c>
      <c r="AG133" s="57"/>
      <c r="AH133" s="85"/>
      <c r="AI133" s="414"/>
      <c r="AJ133" s="649"/>
      <c r="AK133" s="418"/>
      <c r="AL133" s="419"/>
      <c r="AM133" s="522"/>
      <c r="AN133" s="387"/>
      <c r="AO133" s="625"/>
      <c r="AP133" s="522"/>
      <c r="AQ133" s="522"/>
      <c r="AR133" s="32"/>
      <c r="AS133" s="32"/>
      <c r="AT133" s="32"/>
      <c r="AU133" s="20"/>
      <c r="AV133" s="20"/>
    </row>
    <row r="134" spans="1:48" ht="24" customHeight="1">
      <c r="A134" s="557"/>
      <c r="B134" s="411"/>
      <c r="C134" s="412"/>
      <c r="D134" s="412"/>
      <c r="E134" s="413"/>
      <c r="F134" s="64" t="s">
        <v>95</v>
      </c>
      <c r="G134" s="65"/>
      <c r="H134" s="86"/>
      <c r="I134" s="66"/>
      <c r="J134" s="86"/>
      <c r="K134" s="66"/>
      <c r="L134" s="86"/>
      <c r="M134" s="66"/>
      <c r="N134" s="86"/>
      <c r="O134" s="67">
        <f>G134+I134+K134+M134</f>
        <v>0</v>
      </c>
      <c r="P134" s="68">
        <f t="shared" si="118"/>
        <v>0</v>
      </c>
      <c r="Q134" s="69"/>
      <c r="R134" s="86"/>
      <c r="S134" s="66"/>
      <c r="T134" s="86"/>
      <c r="U134" s="66"/>
      <c r="V134" s="86"/>
      <c r="W134" s="66"/>
      <c r="X134" s="86"/>
      <c r="Y134" s="66"/>
      <c r="Z134" s="86"/>
      <c r="AA134" s="66"/>
      <c r="AB134" s="86"/>
      <c r="AC134" s="67">
        <f t="shared" si="119"/>
        <v>0</v>
      </c>
      <c r="AD134" s="70">
        <f>R134+T134+V134+X134+Z134+AB134</f>
        <v>0</v>
      </c>
      <c r="AE134" s="71">
        <f>O134+AC134</f>
        <v>0</v>
      </c>
      <c r="AF134" s="67">
        <f t="shared" si="120"/>
        <v>0</v>
      </c>
      <c r="AG134" s="72"/>
      <c r="AH134" s="87"/>
      <c r="AI134" s="414"/>
      <c r="AJ134" s="649"/>
      <c r="AK134" s="418"/>
      <c r="AL134" s="419"/>
      <c r="AM134" s="522"/>
      <c r="AN134" s="387"/>
      <c r="AO134" s="625"/>
      <c r="AP134" s="522"/>
      <c r="AQ134" s="522"/>
      <c r="AR134" s="32"/>
      <c r="AS134" s="32"/>
      <c r="AT134" s="32"/>
      <c r="AU134" s="20"/>
      <c r="AV134" s="20"/>
    </row>
    <row r="135" spans="1:48" ht="24" customHeight="1" thickBot="1">
      <c r="A135" s="557"/>
      <c r="B135" s="411"/>
      <c r="C135" s="412"/>
      <c r="D135" s="412"/>
      <c r="E135" s="413"/>
      <c r="F135" s="74" t="s">
        <v>14</v>
      </c>
      <c r="G135" s="89">
        <f>SUM(G132:G134)</f>
        <v>0</v>
      </c>
      <c r="H135" s="90">
        <f t="shared" ref="H135:N135" si="121">SUM(H132:H134)</f>
        <v>0</v>
      </c>
      <c r="I135" s="91">
        <f t="shared" si="121"/>
        <v>0</v>
      </c>
      <c r="J135" s="90">
        <f t="shared" si="121"/>
        <v>0</v>
      </c>
      <c r="K135" s="91">
        <f t="shared" si="121"/>
        <v>0</v>
      </c>
      <c r="L135" s="90">
        <f t="shared" si="121"/>
        <v>0</v>
      </c>
      <c r="M135" s="91">
        <f t="shared" si="121"/>
        <v>0</v>
      </c>
      <c r="N135" s="90">
        <f t="shared" si="121"/>
        <v>0</v>
      </c>
      <c r="O135" s="76">
        <f>SUM(O132:O134)</f>
        <v>0</v>
      </c>
      <c r="P135" s="77">
        <f t="shared" ref="P135:AH135" si="122">SUM(P132:P134)</f>
        <v>0</v>
      </c>
      <c r="Q135" s="78">
        <f>SUM(Q132:Q134)</f>
        <v>1</v>
      </c>
      <c r="R135" s="79">
        <f t="shared" ref="R135:AB135" si="123">SUM(R132:R134)</f>
        <v>27540</v>
      </c>
      <c r="S135" s="76">
        <f t="shared" si="123"/>
        <v>0</v>
      </c>
      <c r="T135" s="79">
        <f t="shared" si="123"/>
        <v>0</v>
      </c>
      <c r="U135" s="76">
        <f t="shared" si="123"/>
        <v>0</v>
      </c>
      <c r="V135" s="79">
        <f t="shared" si="123"/>
        <v>0</v>
      </c>
      <c r="W135" s="76">
        <f t="shared" si="123"/>
        <v>0</v>
      </c>
      <c r="X135" s="79">
        <f t="shared" si="123"/>
        <v>0</v>
      </c>
      <c r="Y135" s="76">
        <f t="shared" si="123"/>
        <v>0</v>
      </c>
      <c r="Z135" s="79">
        <f t="shared" si="123"/>
        <v>0</v>
      </c>
      <c r="AA135" s="76">
        <f t="shared" si="123"/>
        <v>1</v>
      </c>
      <c r="AB135" s="79">
        <f t="shared" si="123"/>
        <v>63450</v>
      </c>
      <c r="AC135" s="76">
        <f>SUM(AC132:AC134)</f>
        <v>2</v>
      </c>
      <c r="AD135" s="80">
        <f t="shared" si="122"/>
        <v>90990</v>
      </c>
      <c r="AE135" s="81">
        <f t="shared" si="122"/>
        <v>2</v>
      </c>
      <c r="AF135" s="76">
        <f t="shared" si="122"/>
        <v>90990</v>
      </c>
      <c r="AG135" s="76">
        <f>SUM(AG132:AG134)</f>
        <v>0</v>
      </c>
      <c r="AH135" s="105">
        <f t="shared" si="122"/>
        <v>0</v>
      </c>
      <c r="AI135" s="415"/>
      <c r="AJ135" s="650"/>
      <c r="AK135" s="420"/>
      <c r="AL135" s="421"/>
      <c r="AM135" s="523"/>
      <c r="AN135" s="388"/>
      <c r="AO135" s="626"/>
      <c r="AP135" s="523"/>
      <c r="AQ135" s="523"/>
      <c r="AR135" s="32"/>
      <c r="AS135" s="32"/>
      <c r="AT135" s="32"/>
      <c r="AU135" s="20"/>
      <c r="AV135" s="20"/>
    </row>
    <row r="136" spans="1:48" ht="24" customHeight="1">
      <c r="A136" s="557"/>
      <c r="B136" s="411" t="s">
        <v>243</v>
      </c>
      <c r="C136" s="412"/>
      <c r="D136" s="412"/>
      <c r="E136" s="413"/>
      <c r="F136" s="44" t="s">
        <v>105</v>
      </c>
      <c r="G136" s="45">
        <v>0</v>
      </c>
      <c r="H136" s="82">
        <v>0</v>
      </c>
      <c r="I136" s="47">
        <v>0</v>
      </c>
      <c r="J136" s="82">
        <v>0</v>
      </c>
      <c r="K136" s="47">
        <v>0</v>
      </c>
      <c r="L136" s="82">
        <v>0</v>
      </c>
      <c r="M136" s="47">
        <v>0</v>
      </c>
      <c r="N136" s="50">
        <v>0</v>
      </c>
      <c r="O136" s="47">
        <f>G136+I136+K136+M136</f>
        <v>0</v>
      </c>
      <c r="P136" s="48">
        <f>H136+J136+L136+N136</f>
        <v>0</v>
      </c>
      <c r="Q136" s="49">
        <v>0</v>
      </c>
      <c r="R136" s="50">
        <v>0</v>
      </c>
      <c r="S136" s="47">
        <v>0</v>
      </c>
      <c r="T136" s="82">
        <v>0</v>
      </c>
      <c r="U136" s="47">
        <v>0</v>
      </c>
      <c r="V136" s="82">
        <v>0</v>
      </c>
      <c r="W136" s="47">
        <v>0</v>
      </c>
      <c r="X136" s="82">
        <v>0</v>
      </c>
      <c r="Y136" s="47">
        <v>0</v>
      </c>
      <c r="Z136" s="82">
        <v>0</v>
      </c>
      <c r="AA136" s="47">
        <v>0</v>
      </c>
      <c r="AB136" s="82">
        <v>0</v>
      </c>
      <c r="AC136" s="47">
        <f>Q136+S136+U136+W136+Y136+AA136</f>
        <v>0</v>
      </c>
      <c r="AD136" s="51">
        <f>R136+T136+V136+X136+Z136+AB136</f>
        <v>0</v>
      </c>
      <c r="AE136" s="52">
        <f>O136+AC136</f>
        <v>0</v>
      </c>
      <c r="AF136" s="47">
        <f>P136+AD136</f>
        <v>0</v>
      </c>
      <c r="AG136" s="47">
        <v>0</v>
      </c>
      <c r="AH136" s="83">
        <v>0</v>
      </c>
      <c r="AI136" s="414" t="s">
        <v>204</v>
      </c>
      <c r="AJ136" s="617" t="s">
        <v>244</v>
      </c>
      <c r="AK136" s="418" t="s">
        <v>100</v>
      </c>
      <c r="AL136" s="419"/>
      <c r="AM136" s="522"/>
      <c r="AN136" s="387" t="s">
        <v>154</v>
      </c>
      <c r="AO136" s="624" t="s">
        <v>245</v>
      </c>
      <c r="AP136" s="624" t="s">
        <v>246</v>
      </c>
      <c r="AQ136" s="522"/>
      <c r="AR136" s="32"/>
      <c r="AS136" s="32"/>
      <c r="AT136" s="32"/>
      <c r="AU136" s="20"/>
      <c r="AV136" s="20"/>
    </row>
    <row r="137" spans="1:48" ht="24" customHeight="1">
      <c r="A137" s="557"/>
      <c r="B137" s="411"/>
      <c r="C137" s="412"/>
      <c r="D137" s="412"/>
      <c r="E137" s="413"/>
      <c r="F137" s="55" t="s">
        <v>96</v>
      </c>
      <c r="G137" s="56">
        <v>0</v>
      </c>
      <c r="H137" s="84">
        <v>0</v>
      </c>
      <c r="I137" s="57">
        <v>0</v>
      </c>
      <c r="J137" s="84">
        <v>0</v>
      </c>
      <c r="K137" s="57">
        <v>0</v>
      </c>
      <c r="L137" s="84">
        <v>0</v>
      </c>
      <c r="M137" s="57">
        <v>0</v>
      </c>
      <c r="N137" s="84">
        <v>0</v>
      </c>
      <c r="O137" s="58">
        <f>G137+I137+K137+M137</f>
        <v>0</v>
      </c>
      <c r="P137" s="59">
        <f t="shared" ref="P137:P138" si="124">H137+J137+L137+N137</f>
        <v>0</v>
      </c>
      <c r="Q137" s="60">
        <v>0</v>
      </c>
      <c r="R137" s="84">
        <v>0</v>
      </c>
      <c r="S137" s="57">
        <v>0</v>
      </c>
      <c r="T137" s="84">
        <v>0</v>
      </c>
      <c r="U137" s="57">
        <v>0</v>
      </c>
      <c r="V137" s="84">
        <v>0</v>
      </c>
      <c r="W137" s="57">
        <v>0</v>
      </c>
      <c r="X137" s="84">
        <v>0</v>
      </c>
      <c r="Y137" s="57">
        <v>0</v>
      </c>
      <c r="Z137" s="84">
        <v>0</v>
      </c>
      <c r="AA137" s="57">
        <v>0</v>
      </c>
      <c r="AB137" s="84">
        <v>0</v>
      </c>
      <c r="AC137" s="58">
        <f t="shared" ref="AC137:AC138" si="125">Q137+S137+U137+W137+Y137+AA137</f>
        <v>0</v>
      </c>
      <c r="AD137" s="61">
        <f>R137+T137+V137+X137+Z137+AB137</f>
        <v>0</v>
      </c>
      <c r="AE137" s="62">
        <f>O137+AC137</f>
        <v>0</v>
      </c>
      <c r="AF137" s="58">
        <f t="shared" ref="AF137:AF138" si="126">P137+AD137</f>
        <v>0</v>
      </c>
      <c r="AG137" s="57">
        <v>0</v>
      </c>
      <c r="AH137" s="85">
        <v>0</v>
      </c>
      <c r="AI137" s="414"/>
      <c r="AJ137" s="617"/>
      <c r="AK137" s="418"/>
      <c r="AL137" s="419"/>
      <c r="AM137" s="522"/>
      <c r="AN137" s="387"/>
      <c r="AO137" s="625"/>
      <c r="AP137" s="625"/>
      <c r="AQ137" s="522"/>
      <c r="AR137" s="32"/>
      <c r="AS137" s="32"/>
      <c r="AT137" s="32"/>
      <c r="AU137" s="20"/>
      <c r="AV137" s="20"/>
    </row>
    <row r="138" spans="1:48" ht="24" customHeight="1">
      <c r="A138" s="557"/>
      <c r="B138" s="411"/>
      <c r="C138" s="412"/>
      <c r="D138" s="412"/>
      <c r="E138" s="413"/>
      <c r="F138" s="64" t="s">
        <v>95</v>
      </c>
      <c r="G138" s="65">
        <v>0</v>
      </c>
      <c r="H138" s="86">
        <v>0</v>
      </c>
      <c r="I138" s="66">
        <v>0</v>
      </c>
      <c r="J138" s="86">
        <v>0</v>
      </c>
      <c r="K138" s="66">
        <v>0</v>
      </c>
      <c r="L138" s="86">
        <v>0</v>
      </c>
      <c r="M138" s="66">
        <v>0</v>
      </c>
      <c r="N138" s="86">
        <v>0</v>
      </c>
      <c r="O138" s="67">
        <f>G138+I138+K138+M138</f>
        <v>0</v>
      </c>
      <c r="P138" s="68">
        <f t="shared" si="124"/>
        <v>0</v>
      </c>
      <c r="Q138" s="69">
        <v>0</v>
      </c>
      <c r="R138" s="86">
        <v>0</v>
      </c>
      <c r="S138" s="66">
        <v>0</v>
      </c>
      <c r="T138" s="86">
        <v>0</v>
      </c>
      <c r="U138" s="66">
        <v>0</v>
      </c>
      <c r="V138" s="86">
        <v>0</v>
      </c>
      <c r="W138" s="66">
        <v>0</v>
      </c>
      <c r="X138" s="86">
        <v>0</v>
      </c>
      <c r="Y138" s="66">
        <v>0</v>
      </c>
      <c r="Z138" s="86">
        <v>0</v>
      </c>
      <c r="AA138" s="66">
        <v>0</v>
      </c>
      <c r="AB138" s="86">
        <v>0</v>
      </c>
      <c r="AC138" s="67">
        <f t="shared" si="125"/>
        <v>0</v>
      </c>
      <c r="AD138" s="70">
        <f>R138+T138+V138+X138+Z138+AB138</f>
        <v>0</v>
      </c>
      <c r="AE138" s="71">
        <f>O138+AC138</f>
        <v>0</v>
      </c>
      <c r="AF138" s="67">
        <f t="shared" si="126"/>
        <v>0</v>
      </c>
      <c r="AG138" s="104">
        <v>0</v>
      </c>
      <c r="AH138" s="87">
        <v>0</v>
      </c>
      <c r="AI138" s="414"/>
      <c r="AJ138" s="617"/>
      <c r="AK138" s="418"/>
      <c r="AL138" s="419"/>
      <c r="AM138" s="522"/>
      <c r="AN138" s="387"/>
      <c r="AO138" s="625"/>
      <c r="AP138" s="625"/>
      <c r="AQ138" s="522"/>
      <c r="AR138" s="32"/>
      <c r="AS138" s="32"/>
      <c r="AT138" s="32"/>
      <c r="AU138" s="20"/>
      <c r="AV138" s="20"/>
    </row>
    <row r="139" spans="1:48" ht="24" customHeight="1" thickBot="1">
      <c r="A139" s="557"/>
      <c r="B139" s="411"/>
      <c r="C139" s="412"/>
      <c r="D139" s="412"/>
      <c r="E139" s="413"/>
      <c r="F139" s="74" t="s">
        <v>14</v>
      </c>
      <c r="G139" s="89">
        <f>SUM(G136:G138)</f>
        <v>0</v>
      </c>
      <c r="H139" s="90">
        <f t="shared" ref="H139:N139" si="127">SUM(H136:H138)</f>
        <v>0</v>
      </c>
      <c r="I139" s="91">
        <f t="shared" si="127"/>
        <v>0</v>
      </c>
      <c r="J139" s="90">
        <f t="shared" si="127"/>
        <v>0</v>
      </c>
      <c r="K139" s="91">
        <f t="shared" si="127"/>
        <v>0</v>
      </c>
      <c r="L139" s="90">
        <f t="shared" si="127"/>
        <v>0</v>
      </c>
      <c r="M139" s="91">
        <f t="shared" si="127"/>
        <v>0</v>
      </c>
      <c r="N139" s="90">
        <f t="shared" si="127"/>
        <v>0</v>
      </c>
      <c r="O139" s="76">
        <f>SUM(O136:O138)</f>
        <v>0</v>
      </c>
      <c r="P139" s="77">
        <f t="shared" ref="P139:AH139" si="128">SUM(P136:P138)</f>
        <v>0</v>
      </c>
      <c r="Q139" s="78">
        <f>SUM(Q136:Q138)</f>
        <v>0</v>
      </c>
      <c r="R139" s="79">
        <f t="shared" ref="R139:AB139" si="129">SUM(R136:R138)</f>
        <v>0</v>
      </c>
      <c r="S139" s="76">
        <f t="shared" si="129"/>
        <v>0</v>
      </c>
      <c r="T139" s="79">
        <f t="shared" si="129"/>
        <v>0</v>
      </c>
      <c r="U139" s="76">
        <f t="shared" si="129"/>
        <v>0</v>
      </c>
      <c r="V139" s="79">
        <f t="shared" si="129"/>
        <v>0</v>
      </c>
      <c r="W139" s="76">
        <f t="shared" si="129"/>
        <v>0</v>
      </c>
      <c r="X139" s="79">
        <f t="shared" si="129"/>
        <v>0</v>
      </c>
      <c r="Y139" s="76">
        <f t="shared" si="129"/>
        <v>0</v>
      </c>
      <c r="Z139" s="79">
        <f t="shared" si="129"/>
        <v>0</v>
      </c>
      <c r="AA139" s="76">
        <f t="shared" si="129"/>
        <v>0</v>
      </c>
      <c r="AB139" s="79">
        <f t="shared" si="129"/>
        <v>0</v>
      </c>
      <c r="AC139" s="76">
        <f>SUM(AC136:AC138)</f>
        <v>0</v>
      </c>
      <c r="AD139" s="80">
        <f t="shared" si="128"/>
        <v>0</v>
      </c>
      <c r="AE139" s="81">
        <f t="shared" si="128"/>
        <v>0</v>
      </c>
      <c r="AF139" s="76">
        <f t="shared" si="128"/>
        <v>0</v>
      </c>
      <c r="AG139" s="76">
        <f>SUM(AG136:AG138)</f>
        <v>0</v>
      </c>
      <c r="AH139" s="105">
        <f t="shared" si="128"/>
        <v>0</v>
      </c>
      <c r="AI139" s="415"/>
      <c r="AJ139" s="618"/>
      <c r="AK139" s="420"/>
      <c r="AL139" s="421"/>
      <c r="AM139" s="523"/>
      <c r="AN139" s="388"/>
      <c r="AO139" s="626"/>
      <c r="AP139" s="626"/>
      <c r="AQ139" s="523"/>
      <c r="AR139" s="32"/>
      <c r="AS139" s="32"/>
      <c r="AT139" s="32"/>
      <c r="AU139" s="20"/>
      <c r="AV139" s="20"/>
    </row>
    <row r="140" spans="1:48" s="148" customFormat="1" ht="24" customHeight="1">
      <c r="A140" s="466" t="s">
        <v>804</v>
      </c>
      <c r="B140" s="467" t="s">
        <v>805</v>
      </c>
      <c r="C140" s="468"/>
      <c r="D140" s="468"/>
      <c r="E140" s="468"/>
      <c r="F140" s="137" t="s">
        <v>806</v>
      </c>
      <c r="G140" s="138"/>
      <c r="H140" s="139"/>
      <c r="I140" s="140"/>
      <c r="J140" s="139"/>
      <c r="K140" s="140"/>
      <c r="L140" s="139"/>
      <c r="M140" s="140"/>
      <c r="N140" s="140"/>
      <c r="O140" s="140">
        <f>G140+I140+K140+M140</f>
        <v>0</v>
      </c>
      <c r="P140" s="141">
        <f>H140+J140+L140+N140</f>
        <v>0</v>
      </c>
      <c r="Q140" s="142"/>
      <c r="R140" s="140"/>
      <c r="S140" s="140">
        <v>102</v>
      </c>
      <c r="T140" s="139">
        <v>43271500</v>
      </c>
      <c r="U140" s="140"/>
      <c r="V140" s="139"/>
      <c r="W140" s="140"/>
      <c r="X140" s="139"/>
      <c r="Y140" s="140"/>
      <c r="Z140" s="139"/>
      <c r="AA140" s="140">
        <v>18</v>
      </c>
      <c r="AB140" s="139">
        <v>180022</v>
      </c>
      <c r="AC140" s="140">
        <f>Q140+S140+U140+W140+Y140+AA140</f>
        <v>120</v>
      </c>
      <c r="AD140" s="143">
        <f>R140+T140+V140+X140+Z140+AB140</f>
        <v>43451522</v>
      </c>
      <c r="AE140" s="138">
        <f>O140+AC140</f>
        <v>120</v>
      </c>
      <c r="AF140" s="140">
        <f>P140+AD140</f>
        <v>43451522</v>
      </c>
      <c r="AG140" s="140">
        <v>120</v>
      </c>
      <c r="AH140" s="144">
        <v>434515522</v>
      </c>
      <c r="AI140" s="399" t="s">
        <v>807</v>
      </c>
      <c r="AJ140" s="401" t="s">
        <v>808</v>
      </c>
      <c r="AK140" s="449" t="s">
        <v>138</v>
      </c>
      <c r="AL140" s="432"/>
      <c r="AM140" s="456" t="s">
        <v>809</v>
      </c>
      <c r="AN140" s="470" t="s">
        <v>109</v>
      </c>
      <c r="AO140" s="453" t="s">
        <v>810</v>
      </c>
      <c r="AP140" s="470"/>
      <c r="AQ140" s="459"/>
      <c r="AR140" s="145"/>
      <c r="AS140" s="146"/>
      <c r="AT140" s="146"/>
      <c r="AU140" s="147"/>
      <c r="AV140" s="147"/>
    </row>
    <row r="141" spans="1:48" s="148" customFormat="1" ht="24" customHeight="1">
      <c r="A141" s="466"/>
      <c r="B141" s="445"/>
      <c r="C141" s="469"/>
      <c r="D141" s="469"/>
      <c r="E141" s="469"/>
      <c r="F141" s="149" t="s">
        <v>96</v>
      </c>
      <c r="G141" s="150"/>
      <c r="H141" s="151"/>
      <c r="I141" s="151"/>
      <c r="J141" s="151"/>
      <c r="K141" s="151"/>
      <c r="L141" s="151"/>
      <c r="M141" s="151"/>
      <c r="N141" s="151"/>
      <c r="O141" s="152">
        <f>G141+I141+K141+M141</f>
        <v>0</v>
      </c>
      <c r="P141" s="153">
        <f t="shared" ref="P141:P142" si="130">H141+J141+L141+N141</f>
        <v>0</v>
      </c>
      <c r="Q141" s="154"/>
      <c r="R141" s="151"/>
      <c r="S141" s="151"/>
      <c r="T141" s="151"/>
      <c r="U141" s="151"/>
      <c r="V141" s="151"/>
      <c r="W141" s="151"/>
      <c r="X141" s="151"/>
      <c r="Y141" s="151"/>
      <c r="Z141" s="151"/>
      <c r="AA141" s="151"/>
      <c r="AB141" s="151"/>
      <c r="AC141" s="152">
        <f t="shared" ref="AC141:AC142" si="131">Q141+S141+U141+W141+Y141+AA141</f>
        <v>0</v>
      </c>
      <c r="AD141" s="155">
        <f>R141+T141+V141+X141+Z141+AB141</f>
        <v>0</v>
      </c>
      <c r="AE141" s="156">
        <f>O141+AC141</f>
        <v>0</v>
      </c>
      <c r="AF141" s="152">
        <f t="shared" ref="AF141:AF142" si="132">P141+AD141</f>
        <v>0</v>
      </c>
      <c r="AG141" s="151"/>
      <c r="AH141" s="157"/>
      <c r="AI141" s="399"/>
      <c r="AJ141" s="401"/>
      <c r="AK141" s="449"/>
      <c r="AL141" s="432"/>
      <c r="AM141" s="457"/>
      <c r="AN141" s="451"/>
      <c r="AO141" s="454"/>
      <c r="AP141" s="451"/>
      <c r="AQ141" s="459"/>
      <c r="AR141" s="145"/>
      <c r="AS141" s="146"/>
      <c r="AT141" s="146"/>
      <c r="AU141" s="147"/>
      <c r="AV141" s="147"/>
    </row>
    <row r="142" spans="1:48" s="148" customFormat="1" ht="24" customHeight="1">
      <c r="A142" s="466"/>
      <c r="B142" s="445"/>
      <c r="C142" s="469"/>
      <c r="D142" s="469"/>
      <c r="E142" s="469"/>
      <c r="F142" s="158" t="s">
        <v>95</v>
      </c>
      <c r="G142" s="159"/>
      <c r="H142" s="160"/>
      <c r="I142" s="160"/>
      <c r="J142" s="160"/>
      <c r="K142" s="160"/>
      <c r="L142" s="160"/>
      <c r="M142" s="160"/>
      <c r="N142" s="160"/>
      <c r="O142" s="161">
        <f>G142+I142+K142+M142</f>
        <v>0</v>
      </c>
      <c r="P142" s="162">
        <f t="shared" si="130"/>
        <v>0</v>
      </c>
      <c r="Q142" s="163"/>
      <c r="R142" s="160"/>
      <c r="S142" s="160"/>
      <c r="T142" s="160"/>
      <c r="U142" s="160"/>
      <c r="V142" s="160"/>
      <c r="W142" s="160"/>
      <c r="X142" s="160"/>
      <c r="Y142" s="160"/>
      <c r="Z142" s="160"/>
      <c r="AA142" s="160"/>
      <c r="AB142" s="160"/>
      <c r="AC142" s="161">
        <f t="shared" si="131"/>
        <v>0</v>
      </c>
      <c r="AD142" s="164">
        <f>R142+T142+V142+X142+Z142+AB142</f>
        <v>0</v>
      </c>
      <c r="AE142" s="165">
        <f>O142+AC142</f>
        <v>0</v>
      </c>
      <c r="AF142" s="161">
        <f t="shared" si="132"/>
        <v>0</v>
      </c>
      <c r="AG142" s="166"/>
      <c r="AH142" s="167"/>
      <c r="AI142" s="399"/>
      <c r="AJ142" s="401"/>
      <c r="AK142" s="449"/>
      <c r="AL142" s="432"/>
      <c r="AM142" s="457"/>
      <c r="AN142" s="451"/>
      <c r="AO142" s="454"/>
      <c r="AP142" s="451"/>
      <c r="AQ142" s="459"/>
      <c r="AR142" s="145"/>
      <c r="AS142" s="146"/>
      <c r="AT142" s="146"/>
      <c r="AU142" s="147"/>
      <c r="AV142" s="147"/>
    </row>
    <row r="143" spans="1:48" s="148" customFormat="1" ht="24" customHeight="1" thickBot="1">
      <c r="A143" s="466"/>
      <c r="B143" s="445"/>
      <c r="C143" s="469"/>
      <c r="D143" s="469"/>
      <c r="E143" s="469"/>
      <c r="F143" s="168" t="s">
        <v>14</v>
      </c>
      <c r="G143" s="169">
        <f>SUM(G140:G142)</f>
        <v>0</v>
      </c>
      <c r="H143" s="170">
        <f t="shared" ref="H143:AH143" si="133">SUM(H140:H142)</f>
        <v>0</v>
      </c>
      <c r="I143" s="170">
        <f t="shared" si="133"/>
        <v>0</v>
      </c>
      <c r="J143" s="170">
        <f t="shared" si="133"/>
        <v>0</v>
      </c>
      <c r="K143" s="170">
        <f t="shared" si="133"/>
        <v>0</v>
      </c>
      <c r="L143" s="170">
        <f t="shared" si="133"/>
        <v>0</v>
      </c>
      <c r="M143" s="170">
        <f t="shared" si="133"/>
        <v>0</v>
      </c>
      <c r="N143" s="170">
        <f t="shared" si="133"/>
        <v>0</v>
      </c>
      <c r="O143" s="171">
        <f t="shared" si="133"/>
        <v>0</v>
      </c>
      <c r="P143" s="172">
        <f t="shared" si="133"/>
        <v>0</v>
      </c>
      <c r="Q143" s="173">
        <f>SUM(Q140:Q142)</f>
        <v>0</v>
      </c>
      <c r="R143" s="171">
        <f t="shared" ref="R143:AB143" si="134">SUM(R140:R142)</f>
        <v>0</v>
      </c>
      <c r="S143" s="171">
        <f t="shared" si="134"/>
        <v>102</v>
      </c>
      <c r="T143" s="171">
        <f t="shared" si="134"/>
        <v>43271500</v>
      </c>
      <c r="U143" s="171">
        <f t="shared" si="134"/>
        <v>0</v>
      </c>
      <c r="V143" s="171">
        <f t="shared" si="134"/>
        <v>0</v>
      </c>
      <c r="W143" s="171">
        <f t="shared" si="134"/>
        <v>0</v>
      </c>
      <c r="X143" s="171">
        <f t="shared" si="134"/>
        <v>0</v>
      </c>
      <c r="Y143" s="171">
        <f t="shared" si="134"/>
        <v>0</v>
      </c>
      <c r="Z143" s="171">
        <f t="shared" si="134"/>
        <v>0</v>
      </c>
      <c r="AA143" s="171">
        <f t="shared" si="134"/>
        <v>18</v>
      </c>
      <c r="AB143" s="171">
        <f t="shared" si="134"/>
        <v>180022</v>
      </c>
      <c r="AC143" s="171">
        <f>SUM(AC140:AC142)</f>
        <v>120</v>
      </c>
      <c r="AD143" s="174">
        <f t="shared" si="133"/>
        <v>43451522</v>
      </c>
      <c r="AE143" s="175">
        <f t="shared" si="133"/>
        <v>120</v>
      </c>
      <c r="AF143" s="171">
        <f t="shared" si="133"/>
        <v>43451522</v>
      </c>
      <c r="AG143" s="171">
        <f t="shared" si="133"/>
        <v>120</v>
      </c>
      <c r="AH143" s="172">
        <f t="shared" si="133"/>
        <v>434515522</v>
      </c>
      <c r="AI143" s="400"/>
      <c r="AJ143" s="402"/>
      <c r="AK143" s="450"/>
      <c r="AL143" s="433"/>
      <c r="AM143" s="458"/>
      <c r="AN143" s="452"/>
      <c r="AO143" s="455"/>
      <c r="AP143" s="452"/>
      <c r="AQ143" s="460"/>
      <c r="AR143" s="145"/>
      <c r="AS143" s="146"/>
      <c r="AT143" s="146"/>
      <c r="AU143" s="147"/>
      <c r="AV143" s="147"/>
    </row>
    <row r="144" spans="1:48" s="148" customFormat="1" ht="24" customHeight="1">
      <c r="A144" s="466"/>
      <c r="B144" s="445" t="s">
        <v>811</v>
      </c>
      <c r="C144" s="446"/>
      <c r="D144" s="446"/>
      <c r="E144" s="447"/>
      <c r="F144" s="137" t="s">
        <v>5</v>
      </c>
      <c r="G144" s="138"/>
      <c r="H144" s="139"/>
      <c r="I144" s="140"/>
      <c r="J144" s="139"/>
      <c r="K144" s="140"/>
      <c r="L144" s="139"/>
      <c r="M144" s="140"/>
      <c r="N144" s="140"/>
      <c r="O144" s="140">
        <f>G144+I144+K144+M144</f>
        <v>0</v>
      </c>
      <c r="P144" s="141">
        <f>H144+J144+L144+N144</f>
        <v>0</v>
      </c>
      <c r="Q144" s="142"/>
      <c r="R144" s="140"/>
      <c r="S144" s="140"/>
      <c r="T144" s="139"/>
      <c r="U144" s="140"/>
      <c r="V144" s="139"/>
      <c r="W144" s="140"/>
      <c r="X144" s="139"/>
      <c r="Y144" s="140"/>
      <c r="Z144" s="139"/>
      <c r="AA144" s="140"/>
      <c r="AB144" s="139"/>
      <c r="AC144" s="140">
        <f>Q144+S144+U144+W144+Y144+AA144</f>
        <v>0</v>
      </c>
      <c r="AD144" s="143">
        <f>R144+T144+V144+X144+Z144+AB144</f>
        <v>0</v>
      </c>
      <c r="AE144" s="138">
        <f>O144+AC144</f>
        <v>0</v>
      </c>
      <c r="AF144" s="140">
        <f>P144+AD144</f>
        <v>0</v>
      </c>
      <c r="AG144" s="140"/>
      <c r="AH144" s="144"/>
      <c r="AI144" s="399" t="s">
        <v>812</v>
      </c>
      <c r="AJ144" s="401" t="s">
        <v>813</v>
      </c>
      <c r="AK144" s="449" t="s">
        <v>138</v>
      </c>
      <c r="AL144" s="432"/>
      <c r="AM144" s="457" t="s">
        <v>814</v>
      </c>
      <c r="AN144" s="451" t="s">
        <v>154</v>
      </c>
      <c r="AO144" s="457" t="s">
        <v>815</v>
      </c>
      <c r="AP144" s="451" t="s">
        <v>816</v>
      </c>
      <c r="AQ144" s="471" t="s">
        <v>817</v>
      </c>
      <c r="AR144" s="145"/>
      <c r="AS144" s="146"/>
      <c r="AT144" s="146"/>
      <c r="AU144" s="147"/>
      <c r="AV144" s="147"/>
    </row>
    <row r="145" spans="1:48" s="148" customFormat="1" ht="24" customHeight="1">
      <c r="A145" s="466"/>
      <c r="B145" s="445"/>
      <c r="C145" s="446"/>
      <c r="D145" s="446"/>
      <c r="E145" s="447"/>
      <c r="F145" s="149" t="s">
        <v>96</v>
      </c>
      <c r="G145" s="150"/>
      <c r="H145" s="151"/>
      <c r="I145" s="151"/>
      <c r="J145" s="151"/>
      <c r="K145" s="151"/>
      <c r="L145" s="151"/>
      <c r="M145" s="151"/>
      <c r="N145" s="151"/>
      <c r="O145" s="152">
        <f>G145+I145+K145+M145</f>
        <v>0</v>
      </c>
      <c r="P145" s="153">
        <f t="shared" ref="P145:P146" si="135">H145+J145+L145+N145</f>
        <v>0</v>
      </c>
      <c r="Q145" s="154"/>
      <c r="R145" s="151"/>
      <c r="S145" s="151"/>
      <c r="T145" s="151"/>
      <c r="U145" s="151"/>
      <c r="V145" s="151"/>
      <c r="W145" s="151"/>
      <c r="X145" s="151"/>
      <c r="Y145" s="151"/>
      <c r="Z145" s="151"/>
      <c r="AA145" s="151"/>
      <c r="AB145" s="151"/>
      <c r="AC145" s="152">
        <f t="shared" ref="AC145:AC146" si="136">Q145+S145+U145+W145+Y145+AA145</f>
        <v>0</v>
      </c>
      <c r="AD145" s="155">
        <f>R145+T145+V145+X145+Z145+AB145</f>
        <v>0</v>
      </c>
      <c r="AE145" s="156">
        <f>O145+AC145</f>
        <v>0</v>
      </c>
      <c r="AF145" s="152">
        <f t="shared" ref="AF145:AF146" si="137">P145+AD145</f>
        <v>0</v>
      </c>
      <c r="AG145" s="151"/>
      <c r="AH145" s="157"/>
      <c r="AI145" s="399"/>
      <c r="AJ145" s="401"/>
      <c r="AK145" s="449"/>
      <c r="AL145" s="432"/>
      <c r="AM145" s="457"/>
      <c r="AN145" s="451"/>
      <c r="AO145" s="457"/>
      <c r="AP145" s="451"/>
      <c r="AQ145" s="471"/>
      <c r="AR145" s="145"/>
      <c r="AS145" s="146"/>
      <c r="AT145" s="146"/>
      <c r="AU145" s="147"/>
      <c r="AV145" s="147"/>
    </row>
    <row r="146" spans="1:48" s="148" customFormat="1" ht="24" customHeight="1">
      <c r="A146" s="466"/>
      <c r="B146" s="445"/>
      <c r="C146" s="446"/>
      <c r="D146" s="446"/>
      <c r="E146" s="447"/>
      <c r="F146" s="158" t="s">
        <v>95</v>
      </c>
      <c r="G146" s="159"/>
      <c r="H146" s="160"/>
      <c r="I146" s="160"/>
      <c r="J146" s="160"/>
      <c r="K146" s="160"/>
      <c r="L146" s="160"/>
      <c r="M146" s="160"/>
      <c r="N146" s="160"/>
      <c r="O146" s="161">
        <f>G146+I146+K146+M146</f>
        <v>0</v>
      </c>
      <c r="P146" s="162">
        <f t="shared" si="135"/>
        <v>0</v>
      </c>
      <c r="Q146" s="163"/>
      <c r="R146" s="160"/>
      <c r="S146" s="160"/>
      <c r="T146" s="160"/>
      <c r="U146" s="160"/>
      <c r="V146" s="160"/>
      <c r="W146" s="160"/>
      <c r="X146" s="160"/>
      <c r="Y146" s="160"/>
      <c r="Z146" s="160"/>
      <c r="AA146" s="160"/>
      <c r="AB146" s="160"/>
      <c r="AC146" s="161">
        <f t="shared" si="136"/>
        <v>0</v>
      </c>
      <c r="AD146" s="164">
        <f>R146+T146+V146+X146+Z146+AB146</f>
        <v>0</v>
      </c>
      <c r="AE146" s="165">
        <f>O146+AC146</f>
        <v>0</v>
      </c>
      <c r="AF146" s="161">
        <f t="shared" si="137"/>
        <v>0</v>
      </c>
      <c r="AG146" s="166"/>
      <c r="AH146" s="167"/>
      <c r="AI146" s="399"/>
      <c r="AJ146" s="401"/>
      <c r="AK146" s="449"/>
      <c r="AL146" s="432"/>
      <c r="AM146" s="457"/>
      <c r="AN146" s="451"/>
      <c r="AO146" s="457"/>
      <c r="AP146" s="451"/>
      <c r="AQ146" s="471"/>
      <c r="AR146" s="145"/>
      <c r="AS146" s="146"/>
      <c r="AT146" s="146"/>
      <c r="AU146" s="147"/>
      <c r="AV146" s="147"/>
    </row>
    <row r="147" spans="1:48" s="148" customFormat="1" ht="24" customHeight="1" thickBot="1">
      <c r="A147" s="466"/>
      <c r="B147" s="448"/>
      <c r="C147" s="446"/>
      <c r="D147" s="446"/>
      <c r="E147" s="447"/>
      <c r="F147" s="168" t="s">
        <v>14</v>
      </c>
      <c r="G147" s="175">
        <f>SUM(G144:G146)</f>
        <v>0</v>
      </c>
      <c r="H147" s="171">
        <f t="shared" ref="H147:P147" si="138">SUM(H144:H146)</f>
        <v>0</v>
      </c>
      <c r="I147" s="171">
        <f t="shared" si="138"/>
        <v>0</v>
      </c>
      <c r="J147" s="171">
        <f t="shared" si="138"/>
        <v>0</v>
      </c>
      <c r="K147" s="171">
        <f t="shared" si="138"/>
        <v>0</v>
      </c>
      <c r="L147" s="171">
        <f t="shared" si="138"/>
        <v>0</v>
      </c>
      <c r="M147" s="171">
        <f t="shared" si="138"/>
        <v>0</v>
      </c>
      <c r="N147" s="171">
        <f t="shared" si="138"/>
        <v>0</v>
      </c>
      <c r="O147" s="171">
        <f t="shared" si="138"/>
        <v>0</v>
      </c>
      <c r="P147" s="172">
        <f t="shared" si="138"/>
        <v>0</v>
      </c>
      <c r="Q147" s="173">
        <f>SUM(Q144:Q146)</f>
        <v>0</v>
      </c>
      <c r="R147" s="171">
        <f t="shared" ref="R147:AB147" si="139">SUM(R144:R146)</f>
        <v>0</v>
      </c>
      <c r="S147" s="171">
        <f t="shared" si="139"/>
        <v>0</v>
      </c>
      <c r="T147" s="171">
        <f t="shared" si="139"/>
        <v>0</v>
      </c>
      <c r="U147" s="171">
        <f t="shared" si="139"/>
        <v>0</v>
      </c>
      <c r="V147" s="171">
        <f t="shared" si="139"/>
        <v>0</v>
      </c>
      <c r="W147" s="171">
        <f t="shared" si="139"/>
        <v>0</v>
      </c>
      <c r="X147" s="171">
        <f t="shared" si="139"/>
        <v>0</v>
      </c>
      <c r="Y147" s="171">
        <f t="shared" si="139"/>
        <v>0</v>
      </c>
      <c r="Z147" s="171">
        <f t="shared" si="139"/>
        <v>0</v>
      </c>
      <c r="AA147" s="171">
        <f t="shared" si="139"/>
        <v>0</v>
      </c>
      <c r="AB147" s="171">
        <f t="shared" si="139"/>
        <v>0</v>
      </c>
      <c r="AC147" s="171">
        <f>SUM(AC144:AC146)</f>
        <v>0</v>
      </c>
      <c r="AD147" s="174">
        <f t="shared" ref="AD147:AH147" si="140">SUM(AD144:AD146)</f>
        <v>0</v>
      </c>
      <c r="AE147" s="175">
        <f t="shared" si="140"/>
        <v>0</v>
      </c>
      <c r="AF147" s="171">
        <f t="shared" si="140"/>
        <v>0</v>
      </c>
      <c r="AG147" s="171">
        <f t="shared" si="140"/>
        <v>0</v>
      </c>
      <c r="AH147" s="172">
        <f t="shared" si="140"/>
        <v>0</v>
      </c>
      <c r="AI147" s="400"/>
      <c r="AJ147" s="402"/>
      <c r="AK147" s="450"/>
      <c r="AL147" s="433"/>
      <c r="AM147" s="458"/>
      <c r="AN147" s="452"/>
      <c r="AO147" s="458"/>
      <c r="AP147" s="452"/>
      <c r="AQ147" s="472"/>
      <c r="AR147" s="145"/>
      <c r="AS147" s="146"/>
      <c r="AT147" s="146"/>
      <c r="AU147" s="147"/>
      <c r="AV147" s="147"/>
    </row>
    <row r="148" spans="1:48" s="148" customFormat="1" ht="24" customHeight="1">
      <c r="A148" s="466"/>
      <c r="B148" s="445" t="s">
        <v>818</v>
      </c>
      <c r="C148" s="446"/>
      <c r="D148" s="446"/>
      <c r="E148" s="447"/>
      <c r="F148" s="137" t="s">
        <v>819</v>
      </c>
      <c r="G148" s="138"/>
      <c r="H148" s="139"/>
      <c r="I148" s="140"/>
      <c r="J148" s="139"/>
      <c r="K148" s="140"/>
      <c r="L148" s="139"/>
      <c r="M148" s="140"/>
      <c r="N148" s="140"/>
      <c r="O148" s="140">
        <f>G148+I148+K148+M148</f>
        <v>0</v>
      </c>
      <c r="P148" s="141">
        <f>H148+J148+L148+N148</f>
        <v>0</v>
      </c>
      <c r="Q148" s="142"/>
      <c r="R148" s="140"/>
      <c r="S148" s="140">
        <v>3</v>
      </c>
      <c r="T148" s="139">
        <v>70165</v>
      </c>
      <c r="U148" s="140"/>
      <c r="V148" s="139"/>
      <c r="W148" s="140"/>
      <c r="X148" s="139"/>
      <c r="Y148" s="140"/>
      <c r="Z148" s="139"/>
      <c r="AA148" s="140"/>
      <c r="AB148" s="139"/>
      <c r="AC148" s="140">
        <f>Q148+S148+U148+W148+Y148+AA148</f>
        <v>3</v>
      </c>
      <c r="AD148" s="143">
        <f>R148+T148+V148+X148+Z148+AB148</f>
        <v>70165</v>
      </c>
      <c r="AE148" s="138">
        <f>O148+AC148</f>
        <v>3</v>
      </c>
      <c r="AF148" s="140">
        <f>P148+AD148</f>
        <v>70165</v>
      </c>
      <c r="AG148" s="140"/>
      <c r="AH148" s="144"/>
      <c r="AI148" s="399" t="s">
        <v>820</v>
      </c>
      <c r="AJ148" s="401" t="s">
        <v>821</v>
      </c>
      <c r="AK148" s="449" t="s">
        <v>138</v>
      </c>
      <c r="AL148" s="432"/>
      <c r="AM148" s="451" t="s">
        <v>822</v>
      </c>
      <c r="AN148" s="451"/>
      <c r="AO148" s="451"/>
      <c r="AP148" s="451"/>
      <c r="AQ148" s="459"/>
      <c r="AR148" s="145"/>
      <c r="AS148" s="146"/>
      <c r="AT148" s="146"/>
      <c r="AU148" s="147"/>
      <c r="AV148" s="147"/>
    </row>
    <row r="149" spans="1:48" s="148" customFormat="1" ht="24" customHeight="1">
      <c r="A149" s="466"/>
      <c r="B149" s="445"/>
      <c r="C149" s="446"/>
      <c r="D149" s="446"/>
      <c r="E149" s="447"/>
      <c r="F149" s="149" t="s">
        <v>96</v>
      </c>
      <c r="G149" s="150"/>
      <c r="H149" s="151"/>
      <c r="I149" s="151"/>
      <c r="J149" s="151"/>
      <c r="K149" s="151"/>
      <c r="L149" s="151"/>
      <c r="M149" s="151"/>
      <c r="N149" s="151"/>
      <c r="O149" s="152">
        <f>G149+I149+K149+M149</f>
        <v>0</v>
      </c>
      <c r="P149" s="153">
        <f t="shared" ref="P149:P150" si="141">H149+J149+L149+N149</f>
        <v>0</v>
      </c>
      <c r="Q149" s="154"/>
      <c r="R149" s="151"/>
      <c r="S149" s="151"/>
      <c r="T149" s="151"/>
      <c r="U149" s="151"/>
      <c r="V149" s="151"/>
      <c r="W149" s="151"/>
      <c r="X149" s="151"/>
      <c r="Y149" s="151"/>
      <c r="Z149" s="151"/>
      <c r="AA149" s="151"/>
      <c r="AB149" s="151"/>
      <c r="AC149" s="152">
        <f t="shared" ref="AC149:AC150" si="142">Q149+S149+U149+W149+Y149+AA149</f>
        <v>0</v>
      </c>
      <c r="AD149" s="155">
        <f>R149+T149+V149+X149+Z149+AB149</f>
        <v>0</v>
      </c>
      <c r="AE149" s="156">
        <f>O149+AC149</f>
        <v>0</v>
      </c>
      <c r="AF149" s="152">
        <f t="shared" ref="AF149:AF150" si="143">P149+AD149</f>
        <v>0</v>
      </c>
      <c r="AG149" s="151"/>
      <c r="AH149" s="157"/>
      <c r="AI149" s="399"/>
      <c r="AJ149" s="401"/>
      <c r="AK149" s="449"/>
      <c r="AL149" s="432"/>
      <c r="AM149" s="451"/>
      <c r="AN149" s="451"/>
      <c r="AO149" s="451"/>
      <c r="AP149" s="451"/>
      <c r="AQ149" s="459"/>
      <c r="AR149" s="145"/>
      <c r="AS149" s="146"/>
      <c r="AT149" s="146"/>
      <c r="AU149" s="147"/>
      <c r="AV149" s="147"/>
    </row>
    <row r="150" spans="1:48" s="148" customFormat="1" ht="24" customHeight="1">
      <c r="A150" s="466"/>
      <c r="B150" s="445"/>
      <c r="C150" s="446"/>
      <c r="D150" s="446"/>
      <c r="E150" s="447"/>
      <c r="F150" s="158" t="s">
        <v>95</v>
      </c>
      <c r="G150" s="159"/>
      <c r="H150" s="160"/>
      <c r="I150" s="160"/>
      <c r="J150" s="160"/>
      <c r="K150" s="160"/>
      <c r="L150" s="160"/>
      <c r="M150" s="160"/>
      <c r="N150" s="160"/>
      <c r="O150" s="161">
        <f>G150+I150+K150+M150</f>
        <v>0</v>
      </c>
      <c r="P150" s="162">
        <f t="shared" si="141"/>
        <v>0</v>
      </c>
      <c r="Q150" s="163"/>
      <c r="R150" s="160"/>
      <c r="S150" s="160"/>
      <c r="T150" s="160"/>
      <c r="U150" s="160"/>
      <c r="V150" s="160"/>
      <c r="W150" s="160"/>
      <c r="X150" s="160"/>
      <c r="Y150" s="160"/>
      <c r="Z150" s="160"/>
      <c r="AA150" s="160"/>
      <c r="AB150" s="160"/>
      <c r="AC150" s="161">
        <f t="shared" si="142"/>
        <v>0</v>
      </c>
      <c r="AD150" s="164">
        <f>R150+T150+V150+X150+Z150+AB150</f>
        <v>0</v>
      </c>
      <c r="AE150" s="165">
        <f>O150+AC150</f>
        <v>0</v>
      </c>
      <c r="AF150" s="161">
        <f t="shared" si="143"/>
        <v>0</v>
      </c>
      <c r="AG150" s="166"/>
      <c r="AH150" s="167"/>
      <c r="AI150" s="399"/>
      <c r="AJ150" s="401"/>
      <c r="AK150" s="449"/>
      <c r="AL150" s="432"/>
      <c r="AM150" s="451"/>
      <c r="AN150" s="451"/>
      <c r="AO150" s="451"/>
      <c r="AP150" s="451"/>
      <c r="AQ150" s="459"/>
      <c r="AR150" s="145"/>
      <c r="AS150" s="146"/>
      <c r="AT150" s="146"/>
      <c r="AU150" s="147"/>
      <c r="AV150" s="147"/>
    </row>
    <row r="151" spans="1:48" s="148" customFormat="1" ht="24" customHeight="1" thickBot="1">
      <c r="A151" s="466"/>
      <c r="B151" s="448"/>
      <c r="C151" s="446"/>
      <c r="D151" s="446"/>
      <c r="E151" s="447"/>
      <c r="F151" s="168" t="s">
        <v>14</v>
      </c>
      <c r="G151" s="175">
        <f>SUM(G148:G150)</f>
        <v>0</v>
      </c>
      <c r="H151" s="171">
        <f t="shared" ref="H151:P151" si="144">SUM(H148:H150)</f>
        <v>0</v>
      </c>
      <c r="I151" s="171">
        <f t="shared" si="144"/>
        <v>0</v>
      </c>
      <c r="J151" s="171">
        <f t="shared" si="144"/>
        <v>0</v>
      </c>
      <c r="K151" s="171">
        <f t="shared" si="144"/>
        <v>0</v>
      </c>
      <c r="L151" s="171">
        <f t="shared" si="144"/>
        <v>0</v>
      </c>
      <c r="M151" s="171">
        <f t="shared" si="144"/>
        <v>0</v>
      </c>
      <c r="N151" s="171">
        <f t="shared" si="144"/>
        <v>0</v>
      </c>
      <c r="O151" s="171">
        <f t="shared" si="144"/>
        <v>0</v>
      </c>
      <c r="P151" s="172">
        <f t="shared" si="144"/>
        <v>0</v>
      </c>
      <c r="Q151" s="173">
        <f>SUM(Q148:Q150)</f>
        <v>0</v>
      </c>
      <c r="R151" s="171">
        <f t="shared" ref="R151:AB151" si="145">SUM(R148:R150)</f>
        <v>0</v>
      </c>
      <c r="S151" s="171">
        <f t="shared" si="145"/>
        <v>3</v>
      </c>
      <c r="T151" s="171">
        <f t="shared" si="145"/>
        <v>70165</v>
      </c>
      <c r="U151" s="171">
        <f t="shared" si="145"/>
        <v>0</v>
      </c>
      <c r="V151" s="171">
        <f t="shared" si="145"/>
        <v>0</v>
      </c>
      <c r="W151" s="171">
        <f t="shared" si="145"/>
        <v>0</v>
      </c>
      <c r="X151" s="171">
        <f t="shared" si="145"/>
        <v>0</v>
      </c>
      <c r="Y151" s="171">
        <f t="shared" si="145"/>
        <v>0</v>
      </c>
      <c r="Z151" s="171">
        <f t="shared" si="145"/>
        <v>0</v>
      </c>
      <c r="AA151" s="171">
        <f t="shared" si="145"/>
        <v>0</v>
      </c>
      <c r="AB151" s="171">
        <f t="shared" si="145"/>
        <v>0</v>
      </c>
      <c r="AC151" s="171">
        <f>SUM(AC148:AC150)</f>
        <v>3</v>
      </c>
      <c r="AD151" s="174">
        <f t="shared" ref="AD151:AH151" si="146">SUM(AD148:AD150)</f>
        <v>70165</v>
      </c>
      <c r="AE151" s="175">
        <f t="shared" si="146"/>
        <v>3</v>
      </c>
      <c r="AF151" s="171">
        <f t="shared" si="146"/>
        <v>70165</v>
      </c>
      <c r="AG151" s="171">
        <f t="shared" si="146"/>
        <v>0</v>
      </c>
      <c r="AH151" s="172">
        <f t="shared" si="146"/>
        <v>0</v>
      </c>
      <c r="AI151" s="400"/>
      <c r="AJ151" s="402"/>
      <c r="AK151" s="450"/>
      <c r="AL151" s="433"/>
      <c r="AM151" s="452"/>
      <c r="AN151" s="452"/>
      <c r="AO151" s="452"/>
      <c r="AP151" s="452"/>
      <c r="AQ151" s="460"/>
      <c r="AR151" s="145"/>
      <c r="AS151" s="146"/>
      <c r="AT151" s="146"/>
      <c r="AU151" s="147"/>
      <c r="AV151" s="147"/>
    </row>
    <row r="152" spans="1:48" s="148" customFormat="1" ht="24" customHeight="1">
      <c r="A152" s="466"/>
      <c r="B152" s="445" t="s">
        <v>823</v>
      </c>
      <c r="C152" s="446"/>
      <c r="D152" s="446"/>
      <c r="E152" s="447"/>
      <c r="F152" s="137" t="s">
        <v>819</v>
      </c>
      <c r="G152" s="138">
        <v>0</v>
      </c>
      <c r="H152" s="139">
        <v>0</v>
      </c>
      <c r="I152" s="140">
        <v>0</v>
      </c>
      <c r="J152" s="139">
        <v>0</v>
      </c>
      <c r="K152" s="140">
        <v>3</v>
      </c>
      <c r="L152" s="139">
        <v>99540</v>
      </c>
      <c r="M152" s="140">
        <v>1</v>
      </c>
      <c r="N152" s="140">
        <v>12900</v>
      </c>
      <c r="O152" s="140">
        <f>G152+I152+K152+M152</f>
        <v>4</v>
      </c>
      <c r="P152" s="141">
        <f>H152+J152+L152+N152</f>
        <v>112440</v>
      </c>
      <c r="Q152" s="142">
        <v>7</v>
      </c>
      <c r="R152" s="140">
        <v>100905</v>
      </c>
      <c r="S152" s="140">
        <v>22</v>
      </c>
      <c r="T152" s="139">
        <v>233880</v>
      </c>
      <c r="U152" s="140">
        <v>0</v>
      </c>
      <c r="V152" s="139">
        <v>0</v>
      </c>
      <c r="W152" s="140">
        <v>0</v>
      </c>
      <c r="X152" s="139">
        <v>0</v>
      </c>
      <c r="Y152" s="140">
        <v>0</v>
      </c>
      <c r="Z152" s="139">
        <v>0</v>
      </c>
      <c r="AA152" s="140">
        <v>0</v>
      </c>
      <c r="AB152" s="139">
        <v>0</v>
      </c>
      <c r="AC152" s="140">
        <f>Q152+S152+U152+W152+Y152+AA152</f>
        <v>29</v>
      </c>
      <c r="AD152" s="143">
        <f>R152+T152+V152+X152+Z152+AB152</f>
        <v>334785</v>
      </c>
      <c r="AE152" s="138">
        <f>O152+AC152</f>
        <v>33</v>
      </c>
      <c r="AF152" s="140">
        <f>P152+AD152</f>
        <v>447225</v>
      </c>
      <c r="AG152" s="140">
        <v>0</v>
      </c>
      <c r="AH152" s="144">
        <v>0</v>
      </c>
      <c r="AI152" s="399" t="s">
        <v>353</v>
      </c>
      <c r="AJ152" s="401" t="s">
        <v>824</v>
      </c>
      <c r="AK152" s="449" t="s">
        <v>138</v>
      </c>
      <c r="AL152" s="432"/>
      <c r="AM152" s="454" t="s">
        <v>825</v>
      </c>
      <c r="AN152" s="451" t="s">
        <v>101</v>
      </c>
      <c r="AO152" s="454" t="s">
        <v>826</v>
      </c>
      <c r="AP152" s="454" t="s">
        <v>827</v>
      </c>
      <c r="AQ152" s="459"/>
      <c r="AR152" s="145"/>
      <c r="AS152" s="146"/>
      <c r="AT152" s="146"/>
      <c r="AU152" s="147"/>
      <c r="AV152" s="147"/>
    </row>
    <row r="153" spans="1:48" s="148" customFormat="1" ht="24" customHeight="1">
      <c r="A153" s="466"/>
      <c r="B153" s="445"/>
      <c r="C153" s="446"/>
      <c r="D153" s="446"/>
      <c r="E153" s="447"/>
      <c r="F153" s="149" t="s">
        <v>96</v>
      </c>
      <c r="G153" s="150"/>
      <c r="H153" s="151"/>
      <c r="I153" s="151"/>
      <c r="J153" s="151"/>
      <c r="K153" s="151"/>
      <c r="L153" s="151"/>
      <c r="M153" s="151"/>
      <c r="N153" s="151"/>
      <c r="O153" s="152">
        <f>G153+I153+K153+M153</f>
        <v>0</v>
      </c>
      <c r="P153" s="153">
        <f t="shared" ref="P153:P154" si="147">H153+J153+L153+N153</f>
        <v>0</v>
      </c>
      <c r="Q153" s="154"/>
      <c r="R153" s="151"/>
      <c r="S153" s="151"/>
      <c r="T153" s="151"/>
      <c r="U153" s="151"/>
      <c r="V153" s="151"/>
      <c r="W153" s="151"/>
      <c r="X153" s="151"/>
      <c r="Y153" s="151"/>
      <c r="Z153" s="151"/>
      <c r="AA153" s="151"/>
      <c r="AB153" s="151"/>
      <c r="AC153" s="152">
        <f t="shared" ref="AC153:AC154" si="148">Q153+S153+U153+W153+Y153+AA153</f>
        <v>0</v>
      </c>
      <c r="AD153" s="155">
        <f>R153+T153+V153+X153+Z153+AB153</f>
        <v>0</v>
      </c>
      <c r="AE153" s="156">
        <f>O153+AC153</f>
        <v>0</v>
      </c>
      <c r="AF153" s="152">
        <f t="shared" ref="AF153:AF154" si="149">P153+AD153</f>
        <v>0</v>
      </c>
      <c r="AG153" s="151"/>
      <c r="AH153" s="157"/>
      <c r="AI153" s="399"/>
      <c r="AJ153" s="401"/>
      <c r="AK153" s="449"/>
      <c r="AL153" s="432"/>
      <c r="AM153" s="454"/>
      <c r="AN153" s="451"/>
      <c r="AO153" s="454"/>
      <c r="AP153" s="454"/>
      <c r="AQ153" s="459"/>
      <c r="AR153" s="145"/>
      <c r="AS153" s="146"/>
      <c r="AT153" s="146"/>
      <c r="AU153" s="147"/>
      <c r="AV153" s="147"/>
    </row>
    <row r="154" spans="1:48" s="148" customFormat="1" ht="24" customHeight="1">
      <c r="A154" s="466"/>
      <c r="B154" s="445"/>
      <c r="C154" s="446"/>
      <c r="D154" s="446"/>
      <c r="E154" s="447"/>
      <c r="F154" s="158" t="s">
        <v>95</v>
      </c>
      <c r="G154" s="159"/>
      <c r="H154" s="160"/>
      <c r="I154" s="160"/>
      <c r="J154" s="160"/>
      <c r="K154" s="160"/>
      <c r="L154" s="160"/>
      <c r="M154" s="160"/>
      <c r="N154" s="160"/>
      <c r="O154" s="161">
        <f>G154+I154+K154+M154</f>
        <v>0</v>
      </c>
      <c r="P154" s="162">
        <f t="shared" si="147"/>
        <v>0</v>
      </c>
      <c r="Q154" s="163"/>
      <c r="R154" s="160"/>
      <c r="S154" s="160"/>
      <c r="T154" s="160"/>
      <c r="U154" s="160"/>
      <c r="V154" s="160"/>
      <c r="W154" s="160"/>
      <c r="X154" s="160"/>
      <c r="Y154" s="160"/>
      <c r="Z154" s="160"/>
      <c r="AA154" s="160"/>
      <c r="AB154" s="160"/>
      <c r="AC154" s="161">
        <f t="shared" si="148"/>
        <v>0</v>
      </c>
      <c r="AD154" s="164">
        <f>R154+T154+V154+X154+Z154+AB154</f>
        <v>0</v>
      </c>
      <c r="AE154" s="165">
        <f>O154+AC154</f>
        <v>0</v>
      </c>
      <c r="AF154" s="161">
        <f t="shared" si="149"/>
        <v>0</v>
      </c>
      <c r="AG154" s="166"/>
      <c r="AH154" s="167"/>
      <c r="AI154" s="399"/>
      <c r="AJ154" s="401"/>
      <c r="AK154" s="449"/>
      <c r="AL154" s="432"/>
      <c r="AM154" s="454"/>
      <c r="AN154" s="451"/>
      <c r="AO154" s="454"/>
      <c r="AP154" s="454"/>
      <c r="AQ154" s="459"/>
      <c r="AR154" s="145"/>
      <c r="AS154" s="146"/>
      <c r="AT154" s="146"/>
      <c r="AU154" s="147"/>
      <c r="AV154" s="147"/>
    </row>
    <row r="155" spans="1:48" s="148" customFormat="1" ht="24" customHeight="1" thickBot="1">
      <c r="A155" s="466"/>
      <c r="B155" s="448"/>
      <c r="C155" s="446"/>
      <c r="D155" s="446"/>
      <c r="E155" s="447"/>
      <c r="F155" s="168" t="s">
        <v>14</v>
      </c>
      <c r="G155" s="175">
        <f>SUM(G152:G154)</f>
        <v>0</v>
      </c>
      <c r="H155" s="171">
        <f t="shared" ref="H155:P155" si="150">SUM(H152:H154)</f>
        <v>0</v>
      </c>
      <c r="I155" s="171">
        <f t="shared" si="150"/>
        <v>0</v>
      </c>
      <c r="J155" s="171">
        <f t="shared" si="150"/>
        <v>0</v>
      </c>
      <c r="K155" s="171">
        <f t="shared" si="150"/>
        <v>3</v>
      </c>
      <c r="L155" s="171">
        <f t="shared" si="150"/>
        <v>99540</v>
      </c>
      <c r="M155" s="171">
        <f t="shared" si="150"/>
        <v>1</v>
      </c>
      <c r="N155" s="171">
        <f t="shared" si="150"/>
        <v>12900</v>
      </c>
      <c r="O155" s="171">
        <f t="shared" si="150"/>
        <v>4</v>
      </c>
      <c r="P155" s="172">
        <f t="shared" si="150"/>
        <v>112440</v>
      </c>
      <c r="Q155" s="173">
        <f>SUM(Q152:Q154)</f>
        <v>7</v>
      </c>
      <c r="R155" s="171">
        <f t="shared" ref="R155:AB155" si="151">SUM(R152:R154)</f>
        <v>100905</v>
      </c>
      <c r="S155" s="171">
        <f t="shared" si="151"/>
        <v>22</v>
      </c>
      <c r="T155" s="171">
        <f t="shared" si="151"/>
        <v>233880</v>
      </c>
      <c r="U155" s="171">
        <f t="shared" si="151"/>
        <v>0</v>
      </c>
      <c r="V155" s="171">
        <f t="shared" si="151"/>
        <v>0</v>
      </c>
      <c r="W155" s="171">
        <f t="shared" si="151"/>
        <v>0</v>
      </c>
      <c r="X155" s="171">
        <f t="shared" si="151"/>
        <v>0</v>
      </c>
      <c r="Y155" s="171">
        <f t="shared" si="151"/>
        <v>0</v>
      </c>
      <c r="Z155" s="171">
        <f t="shared" si="151"/>
        <v>0</v>
      </c>
      <c r="AA155" s="171">
        <f t="shared" si="151"/>
        <v>0</v>
      </c>
      <c r="AB155" s="171">
        <f t="shared" si="151"/>
        <v>0</v>
      </c>
      <c r="AC155" s="171">
        <f>SUM(AC152:AC154)</f>
        <v>29</v>
      </c>
      <c r="AD155" s="174">
        <f t="shared" ref="AD155:AH155" si="152">SUM(AD152:AD154)</f>
        <v>334785</v>
      </c>
      <c r="AE155" s="175">
        <f t="shared" si="152"/>
        <v>33</v>
      </c>
      <c r="AF155" s="171">
        <f t="shared" si="152"/>
        <v>447225</v>
      </c>
      <c r="AG155" s="171">
        <f t="shared" si="152"/>
        <v>0</v>
      </c>
      <c r="AH155" s="172">
        <f t="shared" si="152"/>
        <v>0</v>
      </c>
      <c r="AI155" s="400"/>
      <c r="AJ155" s="402"/>
      <c r="AK155" s="450"/>
      <c r="AL155" s="433"/>
      <c r="AM155" s="455"/>
      <c r="AN155" s="452"/>
      <c r="AO155" s="455"/>
      <c r="AP155" s="455"/>
      <c r="AQ155" s="460"/>
      <c r="AR155" s="145"/>
      <c r="AS155" s="146"/>
      <c r="AT155" s="146"/>
      <c r="AU155" s="147"/>
      <c r="AV155" s="147"/>
    </row>
    <row r="156" spans="1:48" s="148" customFormat="1" ht="24" customHeight="1">
      <c r="A156" s="466"/>
      <c r="B156" s="445" t="s">
        <v>828</v>
      </c>
      <c r="C156" s="446"/>
      <c r="D156" s="446"/>
      <c r="E156" s="447"/>
      <c r="F156" s="137" t="s">
        <v>819</v>
      </c>
      <c r="G156" s="138"/>
      <c r="H156" s="139"/>
      <c r="I156" s="140">
        <v>20</v>
      </c>
      <c r="J156" s="139">
        <v>643118</v>
      </c>
      <c r="K156" s="140"/>
      <c r="L156" s="139"/>
      <c r="M156" s="140"/>
      <c r="N156" s="140"/>
      <c r="O156" s="140">
        <f>G156+I156+K156+M156</f>
        <v>20</v>
      </c>
      <c r="P156" s="141">
        <f>H156+J156+L156+N156</f>
        <v>643118</v>
      </c>
      <c r="Q156" s="142"/>
      <c r="R156" s="140"/>
      <c r="S156" s="140"/>
      <c r="T156" s="139"/>
      <c r="U156" s="140"/>
      <c r="V156" s="139"/>
      <c r="W156" s="140"/>
      <c r="X156" s="139"/>
      <c r="Y156" s="140"/>
      <c r="Z156" s="139"/>
      <c r="AA156" s="140"/>
      <c r="AB156" s="139"/>
      <c r="AC156" s="140">
        <f>Q156+S156+U156+W156+Y156+AA156</f>
        <v>0</v>
      </c>
      <c r="AD156" s="143">
        <f>R156+T156+V156+X156+Z156+AB156</f>
        <v>0</v>
      </c>
      <c r="AE156" s="138">
        <f>O156+AC156</f>
        <v>20</v>
      </c>
      <c r="AF156" s="140">
        <f>P156+AD156</f>
        <v>643118</v>
      </c>
      <c r="AG156" s="140"/>
      <c r="AH156" s="144"/>
      <c r="AI156" s="414" t="s">
        <v>829</v>
      </c>
      <c r="AJ156" s="416" t="s">
        <v>830</v>
      </c>
      <c r="AK156" s="418" t="s">
        <v>138</v>
      </c>
      <c r="AL156" s="419"/>
      <c r="AM156" s="387" t="s">
        <v>831</v>
      </c>
      <c r="AN156" s="387" t="s">
        <v>154</v>
      </c>
      <c r="AO156" s="392" t="s">
        <v>832</v>
      </c>
      <c r="AP156" s="392" t="s">
        <v>833</v>
      </c>
      <c r="AQ156" s="461"/>
      <c r="AR156" s="145"/>
      <c r="AS156" s="146"/>
      <c r="AT156" s="146"/>
      <c r="AU156" s="147"/>
      <c r="AV156" s="147"/>
    </row>
    <row r="157" spans="1:48" s="148" customFormat="1" ht="24" customHeight="1">
      <c r="A157" s="466"/>
      <c r="B157" s="445"/>
      <c r="C157" s="446"/>
      <c r="D157" s="446"/>
      <c r="E157" s="447"/>
      <c r="F157" s="149" t="s">
        <v>96</v>
      </c>
      <c r="G157" s="150"/>
      <c r="H157" s="151"/>
      <c r="I157" s="151"/>
      <c r="J157" s="151"/>
      <c r="K157" s="151"/>
      <c r="L157" s="151"/>
      <c r="M157" s="151"/>
      <c r="N157" s="151"/>
      <c r="O157" s="152">
        <f>G157+I157+K157+M157</f>
        <v>0</v>
      </c>
      <c r="P157" s="153">
        <f t="shared" ref="P157:P158" si="153">H157+J157+L157+N157</f>
        <v>0</v>
      </c>
      <c r="Q157" s="154"/>
      <c r="R157" s="151"/>
      <c r="S157" s="151"/>
      <c r="T157" s="151"/>
      <c r="U157" s="151"/>
      <c r="V157" s="151"/>
      <c r="W157" s="151"/>
      <c r="X157" s="151"/>
      <c r="Y157" s="151"/>
      <c r="Z157" s="151"/>
      <c r="AA157" s="151"/>
      <c r="AB157" s="151"/>
      <c r="AC157" s="152">
        <f t="shared" ref="AC157:AC158" si="154">Q157+S157+U157+W157+Y157+AA157</f>
        <v>0</v>
      </c>
      <c r="AD157" s="155">
        <f>R157+T157+V157+X157+Z157+AB157</f>
        <v>0</v>
      </c>
      <c r="AE157" s="156">
        <f>O157+AC157</f>
        <v>0</v>
      </c>
      <c r="AF157" s="152">
        <f t="shared" ref="AF157:AF158" si="155">P157+AD157</f>
        <v>0</v>
      </c>
      <c r="AG157" s="151"/>
      <c r="AH157" s="157"/>
      <c r="AI157" s="414"/>
      <c r="AJ157" s="416"/>
      <c r="AK157" s="418"/>
      <c r="AL157" s="419"/>
      <c r="AM157" s="387"/>
      <c r="AN157" s="387"/>
      <c r="AO157" s="392"/>
      <c r="AP157" s="392"/>
      <c r="AQ157" s="461"/>
      <c r="AR157" s="145"/>
      <c r="AS157" s="146"/>
      <c r="AT157" s="146"/>
      <c r="AU157" s="147"/>
      <c r="AV157" s="147"/>
    </row>
    <row r="158" spans="1:48" s="148" customFormat="1" ht="24" customHeight="1">
      <c r="A158" s="466"/>
      <c r="B158" s="445"/>
      <c r="C158" s="446"/>
      <c r="D158" s="446"/>
      <c r="E158" s="447"/>
      <c r="F158" s="158" t="s">
        <v>95</v>
      </c>
      <c r="G158" s="159"/>
      <c r="H158" s="160"/>
      <c r="I158" s="160"/>
      <c r="J158" s="160"/>
      <c r="K158" s="160"/>
      <c r="L158" s="160"/>
      <c r="M158" s="160"/>
      <c r="N158" s="160"/>
      <c r="O158" s="161">
        <f>G158+I158+K158+M158</f>
        <v>0</v>
      </c>
      <c r="P158" s="162">
        <f t="shared" si="153"/>
        <v>0</v>
      </c>
      <c r="Q158" s="163"/>
      <c r="R158" s="160"/>
      <c r="S158" s="160"/>
      <c r="T158" s="160"/>
      <c r="U158" s="160"/>
      <c r="V158" s="160"/>
      <c r="W158" s="160"/>
      <c r="X158" s="160"/>
      <c r="Y158" s="160"/>
      <c r="Z158" s="160"/>
      <c r="AA158" s="160"/>
      <c r="AB158" s="160"/>
      <c r="AC158" s="161">
        <f t="shared" si="154"/>
        <v>0</v>
      </c>
      <c r="AD158" s="164">
        <f>R158+T158+V158+X158+Z158+AB158</f>
        <v>0</v>
      </c>
      <c r="AE158" s="165">
        <f>O158+AC158</f>
        <v>0</v>
      </c>
      <c r="AF158" s="161">
        <f t="shared" si="155"/>
        <v>0</v>
      </c>
      <c r="AG158" s="166"/>
      <c r="AH158" s="167"/>
      <c r="AI158" s="414"/>
      <c r="AJ158" s="416"/>
      <c r="AK158" s="418"/>
      <c r="AL158" s="419"/>
      <c r="AM158" s="387"/>
      <c r="AN158" s="387"/>
      <c r="AO158" s="392"/>
      <c r="AP158" s="392"/>
      <c r="AQ158" s="461"/>
      <c r="AR158" s="145"/>
      <c r="AS158" s="146"/>
      <c r="AT158" s="146"/>
      <c r="AU158" s="147"/>
      <c r="AV158" s="147"/>
    </row>
    <row r="159" spans="1:48" s="148" customFormat="1" ht="24" customHeight="1" thickBot="1">
      <c r="A159" s="466"/>
      <c r="B159" s="448"/>
      <c r="C159" s="446"/>
      <c r="D159" s="446"/>
      <c r="E159" s="447"/>
      <c r="F159" s="168" t="s">
        <v>14</v>
      </c>
      <c r="G159" s="175">
        <f>SUM(G156:G158)</f>
        <v>0</v>
      </c>
      <c r="H159" s="171">
        <f t="shared" ref="H159:P159" si="156">SUM(H156:H158)</f>
        <v>0</v>
      </c>
      <c r="I159" s="171">
        <f t="shared" si="156"/>
        <v>20</v>
      </c>
      <c r="J159" s="171">
        <f t="shared" si="156"/>
        <v>643118</v>
      </c>
      <c r="K159" s="171">
        <f t="shared" si="156"/>
        <v>0</v>
      </c>
      <c r="L159" s="171">
        <f t="shared" si="156"/>
        <v>0</v>
      </c>
      <c r="M159" s="171">
        <f t="shared" si="156"/>
        <v>0</v>
      </c>
      <c r="N159" s="171">
        <f t="shared" si="156"/>
        <v>0</v>
      </c>
      <c r="O159" s="171">
        <f t="shared" si="156"/>
        <v>20</v>
      </c>
      <c r="P159" s="172">
        <f t="shared" si="156"/>
        <v>643118</v>
      </c>
      <c r="Q159" s="173">
        <f>SUM(Q156:Q158)</f>
        <v>0</v>
      </c>
      <c r="R159" s="171">
        <f t="shared" ref="R159:AB159" si="157">SUM(R156:R158)</f>
        <v>0</v>
      </c>
      <c r="S159" s="171">
        <f t="shared" si="157"/>
        <v>0</v>
      </c>
      <c r="T159" s="171">
        <f t="shared" si="157"/>
        <v>0</v>
      </c>
      <c r="U159" s="171">
        <f t="shared" si="157"/>
        <v>0</v>
      </c>
      <c r="V159" s="171">
        <f t="shared" si="157"/>
        <v>0</v>
      </c>
      <c r="W159" s="171">
        <f t="shared" si="157"/>
        <v>0</v>
      </c>
      <c r="X159" s="171">
        <f t="shared" si="157"/>
        <v>0</v>
      </c>
      <c r="Y159" s="171">
        <f t="shared" si="157"/>
        <v>0</v>
      </c>
      <c r="Z159" s="171">
        <f t="shared" si="157"/>
        <v>0</v>
      </c>
      <c r="AA159" s="171">
        <f t="shared" si="157"/>
        <v>0</v>
      </c>
      <c r="AB159" s="171">
        <f t="shared" si="157"/>
        <v>0</v>
      </c>
      <c r="AC159" s="171">
        <f>SUM(AC156:AC158)</f>
        <v>0</v>
      </c>
      <c r="AD159" s="174">
        <f t="shared" ref="AD159:AH159" si="158">SUM(AD156:AD158)</f>
        <v>0</v>
      </c>
      <c r="AE159" s="175">
        <f t="shared" si="158"/>
        <v>20</v>
      </c>
      <c r="AF159" s="171">
        <f t="shared" si="158"/>
        <v>643118</v>
      </c>
      <c r="AG159" s="171">
        <f t="shared" si="158"/>
        <v>0</v>
      </c>
      <c r="AH159" s="172">
        <f t="shared" si="158"/>
        <v>0</v>
      </c>
      <c r="AI159" s="415"/>
      <c r="AJ159" s="417"/>
      <c r="AK159" s="420"/>
      <c r="AL159" s="421"/>
      <c r="AM159" s="388"/>
      <c r="AN159" s="388"/>
      <c r="AO159" s="393"/>
      <c r="AP159" s="393"/>
      <c r="AQ159" s="462"/>
      <c r="AR159" s="145"/>
      <c r="AS159" s="146"/>
      <c r="AT159" s="146"/>
      <c r="AU159" s="147"/>
      <c r="AV159" s="147"/>
    </row>
    <row r="160" spans="1:48" s="148" customFormat="1" ht="24" customHeight="1">
      <c r="A160" s="466"/>
      <c r="B160" s="445" t="s">
        <v>834</v>
      </c>
      <c r="C160" s="446"/>
      <c r="D160" s="446"/>
      <c r="E160" s="447"/>
      <c r="F160" s="137" t="s">
        <v>835</v>
      </c>
      <c r="G160" s="138"/>
      <c r="H160" s="139"/>
      <c r="I160" s="140"/>
      <c r="J160" s="139"/>
      <c r="K160" s="140"/>
      <c r="L160" s="139"/>
      <c r="M160" s="140"/>
      <c r="N160" s="140"/>
      <c r="O160" s="140">
        <f>G160+I160+K160+M160</f>
        <v>0</v>
      </c>
      <c r="P160" s="141">
        <f>H160+J160+L160+N160</f>
        <v>0</v>
      </c>
      <c r="Q160" s="142"/>
      <c r="R160" s="140"/>
      <c r="S160" s="140"/>
      <c r="T160" s="139"/>
      <c r="U160" s="140"/>
      <c r="V160" s="139"/>
      <c r="W160" s="140"/>
      <c r="X160" s="139"/>
      <c r="Y160" s="140"/>
      <c r="Z160" s="139"/>
      <c r="AA160" s="140"/>
      <c r="AB160" s="139"/>
      <c r="AC160" s="140">
        <f>Q160+S160+U160+W160+Y160+AA160</f>
        <v>0</v>
      </c>
      <c r="AD160" s="143">
        <f>R160+T160+V160+X160+Z160+AB160</f>
        <v>0</v>
      </c>
      <c r="AE160" s="138">
        <f>O160+AC160</f>
        <v>0</v>
      </c>
      <c r="AF160" s="140">
        <f>P160+AD160</f>
        <v>0</v>
      </c>
      <c r="AG160" s="140"/>
      <c r="AH160" s="144"/>
      <c r="AI160" s="440" t="s">
        <v>147</v>
      </c>
      <c r="AJ160" s="401" t="s">
        <v>836</v>
      </c>
      <c r="AK160" s="449" t="s">
        <v>100</v>
      </c>
      <c r="AL160" s="432"/>
      <c r="AM160" s="451"/>
      <c r="AN160" s="451" t="s">
        <v>154</v>
      </c>
      <c r="AO160" s="453" t="s">
        <v>837</v>
      </c>
      <c r="AP160" s="453" t="s">
        <v>838</v>
      </c>
      <c r="AQ160" s="459"/>
      <c r="AR160" s="145"/>
      <c r="AS160" s="146"/>
      <c r="AT160" s="146"/>
      <c r="AU160" s="147"/>
      <c r="AV160" s="147"/>
    </row>
    <row r="161" spans="1:48" s="148" customFormat="1" ht="24" customHeight="1">
      <c r="A161" s="466"/>
      <c r="B161" s="445"/>
      <c r="C161" s="446"/>
      <c r="D161" s="446"/>
      <c r="E161" s="447"/>
      <c r="F161" s="149" t="s">
        <v>96</v>
      </c>
      <c r="G161" s="150"/>
      <c r="H161" s="151"/>
      <c r="I161" s="151"/>
      <c r="J161" s="151"/>
      <c r="K161" s="151"/>
      <c r="L161" s="151"/>
      <c r="M161" s="151"/>
      <c r="N161" s="151"/>
      <c r="O161" s="152">
        <f>G161+I161+K161+M161</f>
        <v>0</v>
      </c>
      <c r="P161" s="153">
        <f t="shared" ref="P161:P162" si="159">H161+J161+L161+N161</f>
        <v>0</v>
      </c>
      <c r="Q161" s="154"/>
      <c r="R161" s="151"/>
      <c r="S161" s="151"/>
      <c r="T161" s="151"/>
      <c r="U161" s="151"/>
      <c r="V161" s="151"/>
      <c r="W161" s="151"/>
      <c r="X161" s="151"/>
      <c r="Y161" s="151"/>
      <c r="Z161" s="151"/>
      <c r="AA161" s="151"/>
      <c r="AB161" s="151"/>
      <c r="AC161" s="152">
        <f t="shared" ref="AC161:AC162" si="160">Q161+S161+U161+W161+Y161+AA161</f>
        <v>0</v>
      </c>
      <c r="AD161" s="155">
        <f>R161+T161+V161+X161+Z161+AB161</f>
        <v>0</v>
      </c>
      <c r="AE161" s="156">
        <f>O161+AC161</f>
        <v>0</v>
      </c>
      <c r="AF161" s="152">
        <f t="shared" ref="AF161:AF162" si="161">P161+AD161</f>
        <v>0</v>
      </c>
      <c r="AG161" s="151"/>
      <c r="AH161" s="157"/>
      <c r="AI161" s="399"/>
      <c r="AJ161" s="401"/>
      <c r="AK161" s="449"/>
      <c r="AL161" s="432"/>
      <c r="AM161" s="451"/>
      <c r="AN161" s="451"/>
      <c r="AO161" s="454"/>
      <c r="AP161" s="454"/>
      <c r="AQ161" s="459"/>
      <c r="AR161" s="145"/>
      <c r="AS161" s="146"/>
      <c r="AT161" s="146"/>
      <c r="AU161" s="147"/>
      <c r="AV161" s="147"/>
    </row>
    <row r="162" spans="1:48" s="148" customFormat="1" ht="24" customHeight="1">
      <c r="A162" s="466"/>
      <c r="B162" s="445"/>
      <c r="C162" s="446"/>
      <c r="D162" s="446"/>
      <c r="E162" s="447"/>
      <c r="F162" s="158" t="s">
        <v>95</v>
      </c>
      <c r="G162" s="159"/>
      <c r="H162" s="160"/>
      <c r="I162" s="160"/>
      <c r="J162" s="160"/>
      <c r="K162" s="160"/>
      <c r="L162" s="160"/>
      <c r="M162" s="160"/>
      <c r="N162" s="160"/>
      <c r="O162" s="161">
        <f>G162+I162+K162+M162</f>
        <v>0</v>
      </c>
      <c r="P162" s="162">
        <f t="shared" si="159"/>
        <v>0</v>
      </c>
      <c r="Q162" s="163"/>
      <c r="R162" s="160"/>
      <c r="S162" s="160"/>
      <c r="T162" s="160"/>
      <c r="U162" s="160"/>
      <c r="V162" s="160"/>
      <c r="W162" s="160"/>
      <c r="X162" s="160"/>
      <c r="Y162" s="160"/>
      <c r="Z162" s="160"/>
      <c r="AA162" s="160"/>
      <c r="AB162" s="160"/>
      <c r="AC162" s="161">
        <f t="shared" si="160"/>
        <v>0</v>
      </c>
      <c r="AD162" s="164">
        <f>R162+T162+V162+X162+Z162+AB162</f>
        <v>0</v>
      </c>
      <c r="AE162" s="165">
        <f>O162+AC162</f>
        <v>0</v>
      </c>
      <c r="AF162" s="161">
        <f t="shared" si="161"/>
        <v>0</v>
      </c>
      <c r="AG162" s="166"/>
      <c r="AH162" s="167"/>
      <c r="AI162" s="399"/>
      <c r="AJ162" s="401"/>
      <c r="AK162" s="449"/>
      <c r="AL162" s="432"/>
      <c r="AM162" s="451"/>
      <c r="AN162" s="451"/>
      <c r="AO162" s="454"/>
      <c r="AP162" s="454"/>
      <c r="AQ162" s="459"/>
      <c r="AR162" s="145"/>
      <c r="AS162" s="146"/>
      <c r="AT162" s="146"/>
      <c r="AU162" s="147"/>
      <c r="AV162" s="147"/>
    </row>
    <row r="163" spans="1:48" s="148" customFormat="1" ht="24" customHeight="1" thickBot="1">
      <c r="A163" s="466"/>
      <c r="B163" s="448"/>
      <c r="C163" s="446"/>
      <c r="D163" s="446"/>
      <c r="E163" s="447"/>
      <c r="F163" s="168" t="s">
        <v>14</v>
      </c>
      <c r="G163" s="175">
        <f>SUM(G160:G162)</f>
        <v>0</v>
      </c>
      <c r="H163" s="171">
        <f t="shared" ref="H163:P163" si="162">SUM(H160:H162)</f>
        <v>0</v>
      </c>
      <c r="I163" s="171">
        <f t="shared" si="162"/>
        <v>0</v>
      </c>
      <c r="J163" s="171">
        <f t="shared" si="162"/>
        <v>0</v>
      </c>
      <c r="K163" s="171">
        <f t="shared" si="162"/>
        <v>0</v>
      </c>
      <c r="L163" s="171">
        <f t="shared" si="162"/>
        <v>0</v>
      </c>
      <c r="M163" s="171">
        <f t="shared" si="162"/>
        <v>0</v>
      </c>
      <c r="N163" s="171">
        <f t="shared" si="162"/>
        <v>0</v>
      </c>
      <c r="O163" s="171">
        <f t="shared" si="162"/>
        <v>0</v>
      </c>
      <c r="P163" s="172">
        <f t="shared" si="162"/>
        <v>0</v>
      </c>
      <c r="Q163" s="173">
        <f>SUM(Q160:Q162)</f>
        <v>0</v>
      </c>
      <c r="R163" s="171">
        <f t="shared" ref="R163:AB163" si="163">SUM(R160:R162)</f>
        <v>0</v>
      </c>
      <c r="S163" s="171">
        <f t="shared" si="163"/>
        <v>0</v>
      </c>
      <c r="T163" s="171">
        <f t="shared" si="163"/>
        <v>0</v>
      </c>
      <c r="U163" s="171">
        <f t="shared" si="163"/>
        <v>0</v>
      </c>
      <c r="V163" s="171">
        <f t="shared" si="163"/>
        <v>0</v>
      </c>
      <c r="W163" s="171">
        <f t="shared" si="163"/>
        <v>0</v>
      </c>
      <c r="X163" s="171">
        <f t="shared" si="163"/>
        <v>0</v>
      </c>
      <c r="Y163" s="171">
        <f t="shared" si="163"/>
        <v>0</v>
      </c>
      <c r="Z163" s="171">
        <f t="shared" si="163"/>
        <v>0</v>
      </c>
      <c r="AA163" s="171">
        <f t="shared" si="163"/>
        <v>0</v>
      </c>
      <c r="AB163" s="171">
        <f t="shared" si="163"/>
        <v>0</v>
      </c>
      <c r="AC163" s="171">
        <f>SUM(AC160:AC162)</f>
        <v>0</v>
      </c>
      <c r="AD163" s="174">
        <f t="shared" ref="AD163:AH163" si="164">SUM(AD160:AD162)</f>
        <v>0</v>
      </c>
      <c r="AE163" s="175">
        <f t="shared" si="164"/>
        <v>0</v>
      </c>
      <c r="AF163" s="171">
        <f t="shared" si="164"/>
        <v>0</v>
      </c>
      <c r="AG163" s="171">
        <f t="shared" si="164"/>
        <v>0</v>
      </c>
      <c r="AH163" s="172">
        <f t="shared" si="164"/>
        <v>0</v>
      </c>
      <c r="AI163" s="400"/>
      <c r="AJ163" s="402"/>
      <c r="AK163" s="450"/>
      <c r="AL163" s="433"/>
      <c r="AM163" s="452"/>
      <c r="AN163" s="452"/>
      <c r="AO163" s="455"/>
      <c r="AP163" s="455"/>
      <c r="AQ163" s="460"/>
      <c r="AR163" s="145"/>
      <c r="AS163" s="146"/>
      <c r="AT163" s="146"/>
      <c r="AU163" s="147"/>
      <c r="AV163" s="147"/>
    </row>
    <row r="164" spans="1:48" s="148" customFormat="1" ht="24" customHeight="1">
      <c r="A164" s="466"/>
      <c r="B164" s="445" t="s">
        <v>839</v>
      </c>
      <c r="C164" s="446"/>
      <c r="D164" s="446"/>
      <c r="E164" s="447"/>
      <c r="F164" s="137" t="s">
        <v>819</v>
      </c>
      <c r="G164" s="138"/>
      <c r="H164" s="139"/>
      <c r="I164" s="140"/>
      <c r="J164" s="139"/>
      <c r="K164" s="140"/>
      <c r="L164" s="139"/>
      <c r="M164" s="140"/>
      <c r="N164" s="140"/>
      <c r="O164" s="140">
        <f>G164+I164+K164+M164</f>
        <v>0</v>
      </c>
      <c r="P164" s="141">
        <f>H164+J164+L164+N164</f>
        <v>0</v>
      </c>
      <c r="Q164" s="142"/>
      <c r="R164" s="140"/>
      <c r="S164" s="140"/>
      <c r="T164" s="139"/>
      <c r="U164" s="140"/>
      <c r="V164" s="139"/>
      <c r="W164" s="140"/>
      <c r="X164" s="139"/>
      <c r="Y164" s="140"/>
      <c r="Z164" s="139"/>
      <c r="AA164" s="140"/>
      <c r="AB164" s="139"/>
      <c r="AC164" s="140">
        <f>Q164+S164+U164+W164+Y164+AA164</f>
        <v>0</v>
      </c>
      <c r="AD164" s="143">
        <f>R164+T164+V164+X164+Z164+AB164</f>
        <v>0</v>
      </c>
      <c r="AE164" s="138">
        <f>O164+AC164</f>
        <v>0</v>
      </c>
      <c r="AF164" s="140">
        <f>P164+AD164</f>
        <v>0</v>
      </c>
      <c r="AG164" s="140"/>
      <c r="AH164" s="144"/>
      <c r="AI164" s="399" t="s">
        <v>204</v>
      </c>
      <c r="AJ164" s="401" t="s">
        <v>840</v>
      </c>
      <c r="AK164" s="449" t="s">
        <v>138</v>
      </c>
      <c r="AL164" s="432"/>
      <c r="AM164" s="451" t="s">
        <v>841</v>
      </c>
      <c r="AN164" s="451" t="s">
        <v>101</v>
      </c>
      <c r="AO164" s="463" t="s">
        <v>842</v>
      </c>
      <c r="AP164" s="463" t="s">
        <v>843</v>
      </c>
      <c r="AQ164" s="459"/>
      <c r="AR164" s="145"/>
      <c r="AS164" s="146"/>
      <c r="AT164" s="146"/>
      <c r="AU164" s="147"/>
      <c r="AV164" s="147"/>
    </row>
    <row r="165" spans="1:48" s="148" customFormat="1" ht="24" customHeight="1">
      <c r="A165" s="466"/>
      <c r="B165" s="445"/>
      <c r="C165" s="446"/>
      <c r="D165" s="446"/>
      <c r="E165" s="447"/>
      <c r="F165" s="149" t="s">
        <v>96</v>
      </c>
      <c r="G165" s="150"/>
      <c r="H165" s="151"/>
      <c r="I165" s="151"/>
      <c r="J165" s="151"/>
      <c r="K165" s="151"/>
      <c r="L165" s="151"/>
      <c r="M165" s="151"/>
      <c r="N165" s="151"/>
      <c r="O165" s="152">
        <f>G165+I165+K165+M165</f>
        <v>0</v>
      </c>
      <c r="P165" s="153">
        <f t="shared" ref="P165:P166" si="165">H165+J165+L165+N165</f>
        <v>0</v>
      </c>
      <c r="Q165" s="154"/>
      <c r="R165" s="151"/>
      <c r="S165" s="151"/>
      <c r="T165" s="151"/>
      <c r="U165" s="151"/>
      <c r="V165" s="151"/>
      <c r="W165" s="151"/>
      <c r="X165" s="151"/>
      <c r="Y165" s="151"/>
      <c r="Z165" s="151"/>
      <c r="AA165" s="151"/>
      <c r="AB165" s="151"/>
      <c r="AC165" s="152">
        <f t="shared" ref="AC165:AC166" si="166">Q165+S165+U165+W165+Y165+AA165</f>
        <v>0</v>
      </c>
      <c r="AD165" s="155">
        <f>R165+T165+V165+X165+Z165+AB165</f>
        <v>0</v>
      </c>
      <c r="AE165" s="156">
        <f>O165+AC165</f>
        <v>0</v>
      </c>
      <c r="AF165" s="152">
        <f t="shared" ref="AF165:AF166" si="167">P165+AD165</f>
        <v>0</v>
      </c>
      <c r="AG165" s="151"/>
      <c r="AH165" s="157"/>
      <c r="AI165" s="399"/>
      <c r="AJ165" s="401"/>
      <c r="AK165" s="449"/>
      <c r="AL165" s="432"/>
      <c r="AM165" s="451"/>
      <c r="AN165" s="451"/>
      <c r="AO165" s="464"/>
      <c r="AP165" s="464"/>
      <c r="AQ165" s="459"/>
      <c r="AR165" s="145"/>
      <c r="AS165" s="146"/>
      <c r="AT165" s="146"/>
      <c r="AU165" s="147"/>
      <c r="AV165" s="147"/>
    </row>
    <row r="166" spans="1:48" s="148" customFormat="1" ht="24" customHeight="1">
      <c r="A166" s="466"/>
      <c r="B166" s="445"/>
      <c r="C166" s="446"/>
      <c r="D166" s="446"/>
      <c r="E166" s="447"/>
      <c r="F166" s="158" t="s">
        <v>95</v>
      </c>
      <c r="G166" s="159"/>
      <c r="H166" s="160"/>
      <c r="I166" s="160"/>
      <c r="J166" s="160"/>
      <c r="K166" s="160"/>
      <c r="L166" s="160"/>
      <c r="M166" s="160"/>
      <c r="N166" s="160"/>
      <c r="O166" s="161">
        <f>G166+I166+K166+M166</f>
        <v>0</v>
      </c>
      <c r="P166" s="162">
        <f t="shared" si="165"/>
        <v>0</v>
      </c>
      <c r="Q166" s="163"/>
      <c r="R166" s="160"/>
      <c r="S166" s="160"/>
      <c r="T166" s="160"/>
      <c r="U166" s="160"/>
      <c r="V166" s="160"/>
      <c r="W166" s="160"/>
      <c r="X166" s="160"/>
      <c r="Y166" s="160"/>
      <c r="Z166" s="160"/>
      <c r="AA166" s="160"/>
      <c r="AB166" s="160"/>
      <c r="AC166" s="161">
        <f t="shared" si="166"/>
        <v>0</v>
      </c>
      <c r="AD166" s="164">
        <f>R166+T166+V166+X166+Z166+AB166</f>
        <v>0</v>
      </c>
      <c r="AE166" s="165">
        <f>O166+AC166</f>
        <v>0</v>
      </c>
      <c r="AF166" s="161">
        <f t="shared" si="167"/>
        <v>0</v>
      </c>
      <c r="AG166" s="166"/>
      <c r="AH166" s="167"/>
      <c r="AI166" s="399"/>
      <c r="AJ166" s="401"/>
      <c r="AK166" s="449"/>
      <c r="AL166" s="432"/>
      <c r="AM166" s="451"/>
      <c r="AN166" s="451"/>
      <c r="AO166" s="464"/>
      <c r="AP166" s="464"/>
      <c r="AQ166" s="459"/>
      <c r="AR166" s="145"/>
      <c r="AS166" s="146"/>
      <c r="AT166" s="146"/>
      <c r="AU166" s="147"/>
      <c r="AV166" s="147"/>
    </row>
    <row r="167" spans="1:48" s="148" customFormat="1" ht="24" customHeight="1" thickBot="1">
      <c r="A167" s="466"/>
      <c r="B167" s="448"/>
      <c r="C167" s="446"/>
      <c r="D167" s="446"/>
      <c r="E167" s="447"/>
      <c r="F167" s="168" t="s">
        <v>14</v>
      </c>
      <c r="G167" s="175">
        <f>SUM(G164:G166)</f>
        <v>0</v>
      </c>
      <c r="H167" s="171">
        <f t="shared" ref="H167:P167" si="168">SUM(H164:H166)</f>
        <v>0</v>
      </c>
      <c r="I167" s="171">
        <f t="shared" si="168"/>
        <v>0</v>
      </c>
      <c r="J167" s="171">
        <f t="shared" si="168"/>
        <v>0</v>
      </c>
      <c r="K167" s="171">
        <f t="shared" si="168"/>
        <v>0</v>
      </c>
      <c r="L167" s="171">
        <f t="shared" si="168"/>
        <v>0</v>
      </c>
      <c r="M167" s="171">
        <f t="shared" si="168"/>
        <v>0</v>
      </c>
      <c r="N167" s="171">
        <f t="shared" si="168"/>
        <v>0</v>
      </c>
      <c r="O167" s="171">
        <f t="shared" si="168"/>
        <v>0</v>
      </c>
      <c r="P167" s="172">
        <f t="shared" si="168"/>
        <v>0</v>
      </c>
      <c r="Q167" s="173">
        <f>SUM(Q164:Q166)</f>
        <v>0</v>
      </c>
      <c r="R167" s="171">
        <f t="shared" ref="R167:AB167" si="169">SUM(R164:R166)</f>
        <v>0</v>
      </c>
      <c r="S167" s="171">
        <f t="shared" si="169"/>
        <v>0</v>
      </c>
      <c r="T167" s="171">
        <f t="shared" si="169"/>
        <v>0</v>
      </c>
      <c r="U167" s="171">
        <f t="shared" si="169"/>
        <v>0</v>
      </c>
      <c r="V167" s="171">
        <f t="shared" si="169"/>
        <v>0</v>
      </c>
      <c r="W167" s="171">
        <f t="shared" si="169"/>
        <v>0</v>
      </c>
      <c r="X167" s="171">
        <f t="shared" si="169"/>
        <v>0</v>
      </c>
      <c r="Y167" s="171">
        <f t="shared" si="169"/>
        <v>0</v>
      </c>
      <c r="Z167" s="171">
        <f t="shared" si="169"/>
        <v>0</v>
      </c>
      <c r="AA167" s="171">
        <f t="shared" si="169"/>
        <v>0</v>
      </c>
      <c r="AB167" s="171">
        <f t="shared" si="169"/>
        <v>0</v>
      </c>
      <c r="AC167" s="171">
        <f>SUM(AC164:AC166)</f>
        <v>0</v>
      </c>
      <c r="AD167" s="174">
        <f t="shared" ref="AD167:AH167" si="170">SUM(AD164:AD166)</f>
        <v>0</v>
      </c>
      <c r="AE167" s="175">
        <f t="shared" si="170"/>
        <v>0</v>
      </c>
      <c r="AF167" s="171">
        <f t="shared" si="170"/>
        <v>0</v>
      </c>
      <c r="AG167" s="171">
        <f t="shared" si="170"/>
        <v>0</v>
      </c>
      <c r="AH167" s="172">
        <f t="shared" si="170"/>
        <v>0</v>
      </c>
      <c r="AI167" s="400"/>
      <c r="AJ167" s="402"/>
      <c r="AK167" s="450"/>
      <c r="AL167" s="433"/>
      <c r="AM167" s="452"/>
      <c r="AN167" s="452"/>
      <c r="AO167" s="465"/>
      <c r="AP167" s="465"/>
      <c r="AQ167" s="460"/>
      <c r="AR167" s="145"/>
      <c r="AS167" s="146"/>
      <c r="AT167" s="146"/>
      <c r="AU167" s="147"/>
      <c r="AV167" s="147"/>
    </row>
    <row r="168" spans="1:48" s="148" customFormat="1" ht="24" customHeight="1">
      <c r="A168" s="466"/>
      <c r="B168" s="445" t="s">
        <v>844</v>
      </c>
      <c r="C168" s="446"/>
      <c r="D168" s="446"/>
      <c r="E168" s="447"/>
      <c r="F168" s="137" t="s">
        <v>835</v>
      </c>
      <c r="G168" s="138"/>
      <c r="H168" s="139"/>
      <c r="I168" s="140"/>
      <c r="J168" s="139"/>
      <c r="K168" s="140"/>
      <c r="L168" s="139"/>
      <c r="M168" s="140"/>
      <c r="N168" s="140"/>
      <c r="O168" s="140">
        <f>G168+I168+K168+M168</f>
        <v>0</v>
      </c>
      <c r="P168" s="141">
        <f>H168+J168+L168+N168</f>
        <v>0</v>
      </c>
      <c r="Q168" s="142"/>
      <c r="R168" s="140"/>
      <c r="S168" s="140"/>
      <c r="T168" s="139"/>
      <c r="U168" s="140"/>
      <c r="V168" s="139"/>
      <c r="W168" s="140"/>
      <c r="X168" s="139"/>
      <c r="Y168" s="140"/>
      <c r="Z168" s="139"/>
      <c r="AA168" s="140"/>
      <c r="AB168" s="139"/>
      <c r="AC168" s="140">
        <f>Q168+S168+U168+W168+Y168+AA168</f>
        <v>0</v>
      </c>
      <c r="AD168" s="143">
        <f>R168+T168+V168+X168+Z168+AB168</f>
        <v>0</v>
      </c>
      <c r="AE168" s="138">
        <f>O168+AC168</f>
        <v>0</v>
      </c>
      <c r="AF168" s="140">
        <f>P168+AD168</f>
        <v>0</v>
      </c>
      <c r="AG168" s="140"/>
      <c r="AH168" s="144"/>
      <c r="AI168" s="399" t="s">
        <v>845</v>
      </c>
      <c r="AJ168" s="432" t="s">
        <v>846</v>
      </c>
      <c r="AK168" s="449" t="s">
        <v>138</v>
      </c>
      <c r="AL168" s="432"/>
      <c r="AM168" s="451" t="s">
        <v>847</v>
      </c>
      <c r="AN168" s="451"/>
      <c r="AO168" s="451"/>
      <c r="AP168" s="451"/>
      <c r="AQ168" s="459"/>
      <c r="AR168" s="145"/>
      <c r="AS168" s="146"/>
      <c r="AT168" s="146"/>
      <c r="AU168" s="147"/>
      <c r="AV168" s="147"/>
    </row>
    <row r="169" spans="1:48" s="148" customFormat="1" ht="24" customHeight="1">
      <c r="A169" s="466"/>
      <c r="B169" s="445"/>
      <c r="C169" s="446"/>
      <c r="D169" s="446"/>
      <c r="E169" s="447"/>
      <c r="F169" s="149" t="s">
        <v>96</v>
      </c>
      <c r="G169" s="150"/>
      <c r="H169" s="151"/>
      <c r="I169" s="151"/>
      <c r="J169" s="151"/>
      <c r="K169" s="151"/>
      <c r="L169" s="151"/>
      <c r="M169" s="151"/>
      <c r="N169" s="151"/>
      <c r="O169" s="152">
        <f>G169+I169+K169+M169</f>
        <v>0</v>
      </c>
      <c r="P169" s="153">
        <f t="shared" ref="P169:P170" si="171">H169+J169+L169+N169</f>
        <v>0</v>
      </c>
      <c r="Q169" s="154"/>
      <c r="R169" s="151"/>
      <c r="S169" s="151"/>
      <c r="T169" s="151"/>
      <c r="U169" s="151"/>
      <c r="V169" s="151"/>
      <c r="W169" s="151"/>
      <c r="X169" s="151"/>
      <c r="Y169" s="151"/>
      <c r="Z169" s="151"/>
      <c r="AA169" s="151"/>
      <c r="AB169" s="151"/>
      <c r="AC169" s="152">
        <f t="shared" ref="AC169:AC170" si="172">Q169+S169+U169+W169+Y169+AA169</f>
        <v>0</v>
      </c>
      <c r="AD169" s="155">
        <f>R169+T169+V169+X169+Z169+AB169</f>
        <v>0</v>
      </c>
      <c r="AE169" s="156">
        <f>O169+AC169</f>
        <v>0</v>
      </c>
      <c r="AF169" s="152">
        <f t="shared" ref="AF169:AF170" si="173">P169+AD169</f>
        <v>0</v>
      </c>
      <c r="AG169" s="151"/>
      <c r="AH169" s="157"/>
      <c r="AI169" s="399"/>
      <c r="AJ169" s="432"/>
      <c r="AK169" s="449"/>
      <c r="AL169" s="432"/>
      <c r="AM169" s="451"/>
      <c r="AN169" s="451"/>
      <c r="AO169" s="451"/>
      <c r="AP169" s="451"/>
      <c r="AQ169" s="459"/>
      <c r="AR169" s="145"/>
      <c r="AS169" s="146"/>
      <c r="AT169" s="146"/>
      <c r="AU169" s="147"/>
      <c r="AV169" s="147"/>
    </row>
    <row r="170" spans="1:48" s="148" customFormat="1" ht="24" customHeight="1">
      <c r="A170" s="466"/>
      <c r="B170" s="445"/>
      <c r="C170" s="446"/>
      <c r="D170" s="446"/>
      <c r="E170" s="447"/>
      <c r="F170" s="158" t="s">
        <v>95</v>
      </c>
      <c r="G170" s="159"/>
      <c r="H170" s="160"/>
      <c r="I170" s="160"/>
      <c r="J170" s="160"/>
      <c r="K170" s="160"/>
      <c r="L170" s="160"/>
      <c r="M170" s="160"/>
      <c r="N170" s="160"/>
      <c r="O170" s="161">
        <f>G170+I170+K170+M170</f>
        <v>0</v>
      </c>
      <c r="P170" s="162">
        <f t="shared" si="171"/>
        <v>0</v>
      </c>
      <c r="Q170" s="163"/>
      <c r="R170" s="160"/>
      <c r="S170" s="160"/>
      <c r="T170" s="160"/>
      <c r="U170" s="160"/>
      <c r="V170" s="160"/>
      <c r="W170" s="160"/>
      <c r="X170" s="160"/>
      <c r="Y170" s="160"/>
      <c r="Z170" s="160"/>
      <c r="AA170" s="160"/>
      <c r="AB170" s="160"/>
      <c r="AC170" s="161">
        <f t="shared" si="172"/>
        <v>0</v>
      </c>
      <c r="AD170" s="164">
        <f>R170+T170+V170+X170+Z170+AB170</f>
        <v>0</v>
      </c>
      <c r="AE170" s="165">
        <f>O170+AC170</f>
        <v>0</v>
      </c>
      <c r="AF170" s="161">
        <f t="shared" si="173"/>
        <v>0</v>
      </c>
      <c r="AG170" s="166"/>
      <c r="AH170" s="167"/>
      <c r="AI170" s="399"/>
      <c r="AJ170" s="432"/>
      <c r="AK170" s="449"/>
      <c r="AL170" s="432"/>
      <c r="AM170" s="451"/>
      <c r="AN170" s="451"/>
      <c r="AO170" s="451"/>
      <c r="AP170" s="451"/>
      <c r="AQ170" s="459"/>
      <c r="AR170" s="145"/>
      <c r="AS170" s="146"/>
      <c r="AT170" s="146"/>
      <c r="AU170" s="147"/>
      <c r="AV170" s="147"/>
    </row>
    <row r="171" spans="1:48" s="148" customFormat="1" ht="24" customHeight="1" thickBot="1">
      <c r="A171" s="466"/>
      <c r="B171" s="448"/>
      <c r="C171" s="446"/>
      <c r="D171" s="446"/>
      <c r="E171" s="447"/>
      <c r="F171" s="168" t="s">
        <v>14</v>
      </c>
      <c r="G171" s="175">
        <f>SUM(G168:G170)</f>
        <v>0</v>
      </c>
      <c r="H171" s="171">
        <f t="shared" ref="H171:P171" si="174">SUM(H168:H170)</f>
        <v>0</v>
      </c>
      <c r="I171" s="171">
        <f t="shared" si="174"/>
        <v>0</v>
      </c>
      <c r="J171" s="171">
        <f t="shared" si="174"/>
        <v>0</v>
      </c>
      <c r="K171" s="171">
        <f t="shared" si="174"/>
        <v>0</v>
      </c>
      <c r="L171" s="171">
        <f t="shared" si="174"/>
        <v>0</v>
      </c>
      <c r="M171" s="171">
        <f t="shared" si="174"/>
        <v>0</v>
      </c>
      <c r="N171" s="171">
        <f t="shared" si="174"/>
        <v>0</v>
      </c>
      <c r="O171" s="171">
        <f t="shared" si="174"/>
        <v>0</v>
      </c>
      <c r="P171" s="172">
        <f t="shared" si="174"/>
        <v>0</v>
      </c>
      <c r="Q171" s="173">
        <f>SUM(Q168:Q170)</f>
        <v>0</v>
      </c>
      <c r="R171" s="171">
        <f t="shared" ref="R171:AB171" si="175">SUM(R168:R170)</f>
        <v>0</v>
      </c>
      <c r="S171" s="171">
        <f t="shared" si="175"/>
        <v>0</v>
      </c>
      <c r="T171" s="171">
        <f t="shared" si="175"/>
        <v>0</v>
      </c>
      <c r="U171" s="171">
        <f t="shared" si="175"/>
        <v>0</v>
      </c>
      <c r="V171" s="171">
        <f t="shared" si="175"/>
        <v>0</v>
      </c>
      <c r="W171" s="171">
        <f t="shared" si="175"/>
        <v>0</v>
      </c>
      <c r="X171" s="171">
        <f t="shared" si="175"/>
        <v>0</v>
      </c>
      <c r="Y171" s="171">
        <f t="shared" si="175"/>
        <v>0</v>
      </c>
      <c r="Z171" s="171">
        <f t="shared" si="175"/>
        <v>0</v>
      </c>
      <c r="AA171" s="171">
        <f t="shared" si="175"/>
        <v>0</v>
      </c>
      <c r="AB171" s="171">
        <f t="shared" si="175"/>
        <v>0</v>
      </c>
      <c r="AC171" s="171">
        <f>SUM(AC168:AC170)</f>
        <v>0</v>
      </c>
      <c r="AD171" s="174">
        <f t="shared" ref="AD171:AH171" si="176">SUM(AD168:AD170)</f>
        <v>0</v>
      </c>
      <c r="AE171" s="175">
        <f t="shared" si="176"/>
        <v>0</v>
      </c>
      <c r="AF171" s="171">
        <f t="shared" si="176"/>
        <v>0</v>
      </c>
      <c r="AG171" s="171">
        <f t="shared" si="176"/>
        <v>0</v>
      </c>
      <c r="AH171" s="172">
        <f t="shared" si="176"/>
        <v>0</v>
      </c>
      <c r="AI171" s="400"/>
      <c r="AJ171" s="433"/>
      <c r="AK171" s="450"/>
      <c r="AL171" s="433"/>
      <c r="AM171" s="452"/>
      <c r="AN171" s="452"/>
      <c r="AO171" s="452"/>
      <c r="AP171" s="452"/>
      <c r="AQ171" s="460"/>
      <c r="AR171" s="145"/>
      <c r="AS171" s="146"/>
      <c r="AT171" s="146"/>
      <c r="AU171" s="147"/>
      <c r="AV171" s="147"/>
    </row>
    <row r="172" spans="1:48" s="148" customFormat="1" ht="24" customHeight="1">
      <c r="A172" s="466"/>
      <c r="B172" s="445" t="s">
        <v>848</v>
      </c>
      <c r="C172" s="446"/>
      <c r="D172" s="446"/>
      <c r="E172" s="447"/>
      <c r="F172" s="137" t="s">
        <v>819</v>
      </c>
      <c r="G172" s="138"/>
      <c r="H172" s="139"/>
      <c r="I172" s="140"/>
      <c r="J172" s="139"/>
      <c r="K172" s="140"/>
      <c r="L172" s="139"/>
      <c r="M172" s="140">
        <v>1</v>
      </c>
      <c r="N172" s="140">
        <v>10000</v>
      </c>
      <c r="O172" s="140">
        <f>G172+I172+K172+M172</f>
        <v>1</v>
      </c>
      <c r="P172" s="141">
        <f>H172+J172+L172+N172</f>
        <v>10000</v>
      </c>
      <c r="Q172" s="142"/>
      <c r="R172" s="140"/>
      <c r="S172" s="140"/>
      <c r="T172" s="139"/>
      <c r="U172" s="140"/>
      <c r="V172" s="139"/>
      <c r="W172" s="140"/>
      <c r="X172" s="139"/>
      <c r="Y172" s="140"/>
      <c r="Z172" s="139"/>
      <c r="AA172" s="140"/>
      <c r="AB172" s="139"/>
      <c r="AC172" s="140">
        <f>Q172+S172+U172+W172+Y172+AA172</f>
        <v>0</v>
      </c>
      <c r="AD172" s="143">
        <f>R172+T172+V172+X172+Z172+AB172</f>
        <v>0</v>
      </c>
      <c r="AE172" s="138">
        <f>O172+AC172</f>
        <v>1</v>
      </c>
      <c r="AF172" s="140">
        <f>P172+AD172</f>
        <v>10000</v>
      </c>
      <c r="AG172" s="140"/>
      <c r="AH172" s="144">
        <v>0</v>
      </c>
      <c r="AI172" s="399" t="s">
        <v>849</v>
      </c>
      <c r="AJ172" s="432" t="s">
        <v>850</v>
      </c>
      <c r="AK172" s="449" t="s">
        <v>138</v>
      </c>
      <c r="AL172" s="432"/>
      <c r="AM172" s="451" t="s">
        <v>851</v>
      </c>
      <c r="AN172" s="451" t="s">
        <v>109</v>
      </c>
      <c r="AO172" s="451" t="s">
        <v>851</v>
      </c>
      <c r="AP172" s="451"/>
      <c r="AQ172" s="459" t="s">
        <v>142</v>
      </c>
      <c r="AR172" s="145"/>
      <c r="AS172" s="146"/>
      <c r="AT172" s="146"/>
      <c r="AU172" s="147"/>
      <c r="AV172" s="147"/>
    </row>
    <row r="173" spans="1:48" s="148" customFormat="1" ht="24" customHeight="1">
      <c r="A173" s="466"/>
      <c r="B173" s="445"/>
      <c r="C173" s="446"/>
      <c r="D173" s="446"/>
      <c r="E173" s="447"/>
      <c r="F173" s="149" t="s">
        <v>96</v>
      </c>
      <c r="G173" s="150"/>
      <c r="H173" s="151"/>
      <c r="I173" s="151"/>
      <c r="J173" s="151"/>
      <c r="K173" s="151"/>
      <c r="L173" s="151"/>
      <c r="M173" s="151"/>
      <c r="N173" s="151"/>
      <c r="O173" s="152">
        <f>G173+I173+K173+M173</f>
        <v>0</v>
      </c>
      <c r="P173" s="153">
        <f t="shared" ref="P173:P174" si="177">H173+J173+L173+N173</f>
        <v>0</v>
      </c>
      <c r="Q173" s="154"/>
      <c r="R173" s="151"/>
      <c r="S173" s="151"/>
      <c r="T173" s="151"/>
      <c r="U173" s="151"/>
      <c r="V173" s="151"/>
      <c r="W173" s="151"/>
      <c r="X173" s="151"/>
      <c r="Y173" s="151"/>
      <c r="Z173" s="151"/>
      <c r="AA173" s="151"/>
      <c r="AB173" s="151"/>
      <c r="AC173" s="152">
        <f t="shared" ref="AC173:AC174" si="178">Q173+S173+U173+W173+Y173+AA173</f>
        <v>0</v>
      </c>
      <c r="AD173" s="155">
        <f>R173+T173+V173+X173+Z173+AB173</f>
        <v>0</v>
      </c>
      <c r="AE173" s="156">
        <f>O173+AC173</f>
        <v>0</v>
      </c>
      <c r="AF173" s="152">
        <f t="shared" ref="AF173:AF174" si="179">P173+AD173</f>
        <v>0</v>
      </c>
      <c r="AG173" s="151"/>
      <c r="AH173" s="157">
        <v>0</v>
      </c>
      <c r="AI173" s="399"/>
      <c r="AJ173" s="432"/>
      <c r="AK173" s="449"/>
      <c r="AL173" s="432"/>
      <c r="AM173" s="451"/>
      <c r="AN173" s="451"/>
      <c r="AO173" s="451"/>
      <c r="AP173" s="451"/>
      <c r="AQ173" s="459"/>
      <c r="AR173" s="145"/>
      <c r="AS173" s="146"/>
      <c r="AT173" s="146"/>
      <c r="AU173" s="147"/>
      <c r="AV173" s="147"/>
    </row>
    <row r="174" spans="1:48" s="148" customFormat="1" ht="24" customHeight="1">
      <c r="A174" s="466"/>
      <c r="B174" s="445"/>
      <c r="C174" s="446"/>
      <c r="D174" s="446"/>
      <c r="E174" s="447"/>
      <c r="F174" s="158" t="s">
        <v>95</v>
      </c>
      <c r="G174" s="159"/>
      <c r="H174" s="160"/>
      <c r="I174" s="160"/>
      <c r="J174" s="160"/>
      <c r="K174" s="160"/>
      <c r="L174" s="160"/>
      <c r="M174" s="160"/>
      <c r="N174" s="160"/>
      <c r="O174" s="161">
        <f>G174+I174+K174+M174</f>
        <v>0</v>
      </c>
      <c r="P174" s="162">
        <f t="shared" si="177"/>
        <v>0</v>
      </c>
      <c r="Q174" s="163"/>
      <c r="R174" s="160"/>
      <c r="S174" s="160"/>
      <c r="T174" s="160"/>
      <c r="U174" s="160"/>
      <c r="V174" s="160"/>
      <c r="W174" s="160"/>
      <c r="X174" s="160"/>
      <c r="Y174" s="160"/>
      <c r="Z174" s="160"/>
      <c r="AA174" s="160"/>
      <c r="AB174" s="160"/>
      <c r="AC174" s="161">
        <f t="shared" si="178"/>
        <v>0</v>
      </c>
      <c r="AD174" s="164">
        <f>R174+T174+V174+X174+Z174+AB174</f>
        <v>0</v>
      </c>
      <c r="AE174" s="165">
        <f>O174+AC174</f>
        <v>0</v>
      </c>
      <c r="AF174" s="161">
        <f t="shared" si="179"/>
        <v>0</v>
      </c>
      <c r="AG174" s="166"/>
      <c r="AH174" s="167">
        <v>0</v>
      </c>
      <c r="AI174" s="399"/>
      <c r="AJ174" s="432"/>
      <c r="AK174" s="449"/>
      <c r="AL174" s="432"/>
      <c r="AM174" s="451"/>
      <c r="AN174" s="451"/>
      <c r="AO174" s="451"/>
      <c r="AP174" s="451"/>
      <c r="AQ174" s="459"/>
      <c r="AR174" s="145"/>
      <c r="AS174" s="146"/>
      <c r="AT174" s="146"/>
      <c r="AU174" s="147"/>
      <c r="AV174" s="147"/>
    </row>
    <row r="175" spans="1:48" s="148" customFormat="1" ht="24" customHeight="1" thickBot="1">
      <c r="A175" s="466"/>
      <c r="B175" s="448"/>
      <c r="C175" s="446"/>
      <c r="D175" s="446"/>
      <c r="E175" s="447"/>
      <c r="F175" s="168" t="s">
        <v>14</v>
      </c>
      <c r="G175" s="175">
        <f>SUM(G172:G174)</f>
        <v>0</v>
      </c>
      <c r="H175" s="171">
        <f t="shared" ref="H175:P175" si="180">SUM(H172:H174)</f>
        <v>0</v>
      </c>
      <c r="I175" s="171">
        <f t="shared" si="180"/>
        <v>0</v>
      </c>
      <c r="J175" s="171">
        <f t="shared" si="180"/>
        <v>0</v>
      </c>
      <c r="K175" s="171">
        <f t="shared" si="180"/>
        <v>0</v>
      </c>
      <c r="L175" s="171">
        <f t="shared" si="180"/>
        <v>0</v>
      </c>
      <c r="M175" s="171">
        <f t="shared" si="180"/>
        <v>1</v>
      </c>
      <c r="N175" s="171">
        <f t="shared" si="180"/>
        <v>10000</v>
      </c>
      <c r="O175" s="171">
        <f t="shared" si="180"/>
        <v>1</v>
      </c>
      <c r="P175" s="172">
        <f t="shared" si="180"/>
        <v>10000</v>
      </c>
      <c r="Q175" s="173">
        <f>SUM(Q172:Q174)</f>
        <v>0</v>
      </c>
      <c r="R175" s="171">
        <f t="shared" ref="R175:AB175" si="181">SUM(R172:R174)</f>
        <v>0</v>
      </c>
      <c r="S175" s="171">
        <f t="shared" si="181"/>
        <v>0</v>
      </c>
      <c r="T175" s="171">
        <f t="shared" si="181"/>
        <v>0</v>
      </c>
      <c r="U175" s="171">
        <f t="shared" si="181"/>
        <v>0</v>
      </c>
      <c r="V175" s="171">
        <f t="shared" si="181"/>
        <v>0</v>
      </c>
      <c r="W175" s="171">
        <f t="shared" si="181"/>
        <v>0</v>
      </c>
      <c r="X175" s="171">
        <f t="shared" si="181"/>
        <v>0</v>
      </c>
      <c r="Y175" s="171">
        <f t="shared" si="181"/>
        <v>0</v>
      </c>
      <c r="Z175" s="171">
        <f t="shared" si="181"/>
        <v>0</v>
      </c>
      <c r="AA175" s="171">
        <f t="shared" si="181"/>
        <v>0</v>
      </c>
      <c r="AB175" s="171">
        <f t="shared" si="181"/>
        <v>0</v>
      </c>
      <c r="AC175" s="171">
        <f>SUM(AC172:AC174)</f>
        <v>0</v>
      </c>
      <c r="AD175" s="174">
        <f t="shared" ref="AD175:AH175" si="182">SUM(AD172:AD174)</f>
        <v>0</v>
      </c>
      <c r="AE175" s="175">
        <f t="shared" si="182"/>
        <v>1</v>
      </c>
      <c r="AF175" s="171">
        <f t="shared" si="182"/>
        <v>10000</v>
      </c>
      <c r="AG175" s="171">
        <f t="shared" si="182"/>
        <v>0</v>
      </c>
      <c r="AH175" s="172">
        <f t="shared" si="182"/>
        <v>0</v>
      </c>
      <c r="AI175" s="400"/>
      <c r="AJ175" s="433"/>
      <c r="AK175" s="450"/>
      <c r="AL175" s="433"/>
      <c r="AM175" s="452"/>
      <c r="AN175" s="452"/>
      <c r="AO175" s="452"/>
      <c r="AP175" s="452"/>
      <c r="AQ175" s="460"/>
      <c r="AR175" s="145"/>
      <c r="AS175" s="146"/>
      <c r="AT175" s="146"/>
      <c r="AU175" s="147"/>
      <c r="AV175" s="147"/>
    </row>
    <row r="176" spans="1:48" s="148" customFormat="1" ht="24" customHeight="1">
      <c r="A176" s="466"/>
      <c r="B176" s="445" t="s">
        <v>852</v>
      </c>
      <c r="C176" s="446"/>
      <c r="D176" s="446"/>
      <c r="E176" s="447"/>
      <c r="F176" s="137" t="s">
        <v>819</v>
      </c>
      <c r="G176" s="138"/>
      <c r="H176" s="139"/>
      <c r="I176" s="140">
        <v>1</v>
      </c>
      <c r="J176" s="139">
        <v>22809</v>
      </c>
      <c r="K176" s="140"/>
      <c r="L176" s="139"/>
      <c r="M176" s="140"/>
      <c r="N176" s="140"/>
      <c r="O176" s="140">
        <f>G176+I176+K176+M176</f>
        <v>1</v>
      </c>
      <c r="P176" s="141">
        <f>H176+J176+L176+N176</f>
        <v>22809</v>
      </c>
      <c r="Q176" s="142"/>
      <c r="R176" s="140"/>
      <c r="S176" s="140"/>
      <c r="T176" s="139"/>
      <c r="U176" s="140"/>
      <c r="V176" s="139"/>
      <c r="W176" s="140"/>
      <c r="X176" s="139"/>
      <c r="Y176" s="140"/>
      <c r="Z176" s="139"/>
      <c r="AA176" s="140"/>
      <c r="AB176" s="139"/>
      <c r="AC176" s="140">
        <f>Q176+S176+U176+W176+Y176+AA176</f>
        <v>0</v>
      </c>
      <c r="AD176" s="143">
        <f>R176+T176+V176+X176+Z176+AB176</f>
        <v>0</v>
      </c>
      <c r="AE176" s="138">
        <f>O176+AC176</f>
        <v>1</v>
      </c>
      <c r="AF176" s="140">
        <f>P176+AD176</f>
        <v>22809</v>
      </c>
      <c r="AG176" s="140"/>
      <c r="AH176" s="144"/>
      <c r="AI176" s="399" t="s">
        <v>913</v>
      </c>
      <c r="AJ176" s="401" t="s">
        <v>853</v>
      </c>
      <c r="AK176" s="449" t="s">
        <v>100</v>
      </c>
      <c r="AL176" s="432"/>
      <c r="AM176" s="451"/>
      <c r="AN176" s="451" t="s">
        <v>154</v>
      </c>
      <c r="AO176" s="453" t="s">
        <v>854</v>
      </c>
      <c r="AP176" s="456" t="s">
        <v>855</v>
      </c>
      <c r="AQ176" s="459"/>
      <c r="AR176" s="145"/>
      <c r="AS176" s="146"/>
      <c r="AT176" s="146"/>
      <c r="AU176" s="147"/>
      <c r="AV176" s="147"/>
    </row>
    <row r="177" spans="1:48" s="148" customFormat="1" ht="24" customHeight="1">
      <c r="A177" s="466"/>
      <c r="B177" s="445"/>
      <c r="C177" s="446"/>
      <c r="D177" s="446"/>
      <c r="E177" s="447"/>
      <c r="F177" s="149" t="s">
        <v>96</v>
      </c>
      <c r="G177" s="150"/>
      <c r="H177" s="151"/>
      <c r="I177" s="151"/>
      <c r="J177" s="151"/>
      <c r="K177" s="151"/>
      <c r="L177" s="151"/>
      <c r="M177" s="151"/>
      <c r="N177" s="151"/>
      <c r="O177" s="152">
        <f>G177+I177+K177+M177</f>
        <v>0</v>
      </c>
      <c r="P177" s="153">
        <f t="shared" ref="P177:P178" si="183">H177+J177+L177+N177</f>
        <v>0</v>
      </c>
      <c r="Q177" s="154"/>
      <c r="R177" s="151"/>
      <c r="S177" s="151"/>
      <c r="T177" s="151"/>
      <c r="U177" s="151"/>
      <c r="V177" s="151"/>
      <c r="W177" s="151"/>
      <c r="X177" s="151"/>
      <c r="Y177" s="151"/>
      <c r="Z177" s="151"/>
      <c r="AA177" s="151"/>
      <c r="AB177" s="151"/>
      <c r="AC177" s="152">
        <f t="shared" ref="AC177:AC178" si="184">Q177+S177+U177+W177+Y177+AA177</f>
        <v>0</v>
      </c>
      <c r="AD177" s="155">
        <f>R177+T177+V177+X177+Z177+AB177</f>
        <v>0</v>
      </c>
      <c r="AE177" s="156">
        <f>O177+AC177</f>
        <v>0</v>
      </c>
      <c r="AF177" s="152">
        <f t="shared" ref="AF177:AF178" si="185">P177+AD177</f>
        <v>0</v>
      </c>
      <c r="AG177" s="151"/>
      <c r="AH177" s="157"/>
      <c r="AI177" s="399"/>
      <c r="AJ177" s="401"/>
      <c r="AK177" s="449"/>
      <c r="AL177" s="432"/>
      <c r="AM177" s="451"/>
      <c r="AN177" s="451"/>
      <c r="AO177" s="454"/>
      <c r="AP177" s="457"/>
      <c r="AQ177" s="459"/>
      <c r="AR177" s="145"/>
      <c r="AS177" s="146"/>
      <c r="AT177" s="146"/>
      <c r="AU177" s="147"/>
      <c r="AV177" s="147"/>
    </row>
    <row r="178" spans="1:48" s="148" customFormat="1" ht="24" customHeight="1">
      <c r="A178" s="466"/>
      <c r="B178" s="445"/>
      <c r="C178" s="446"/>
      <c r="D178" s="446"/>
      <c r="E178" s="447"/>
      <c r="F178" s="158" t="s">
        <v>95</v>
      </c>
      <c r="G178" s="159"/>
      <c r="H178" s="160"/>
      <c r="I178" s="160"/>
      <c r="J178" s="160"/>
      <c r="K178" s="160"/>
      <c r="L178" s="160"/>
      <c r="M178" s="160"/>
      <c r="N178" s="160"/>
      <c r="O178" s="161">
        <f>G178+I178+K178+M178</f>
        <v>0</v>
      </c>
      <c r="P178" s="162">
        <f t="shared" si="183"/>
        <v>0</v>
      </c>
      <c r="Q178" s="163"/>
      <c r="R178" s="160"/>
      <c r="S178" s="160"/>
      <c r="T178" s="160"/>
      <c r="U178" s="160"/>
      <c r="V178" s="160"/>
      <c r="W178" s="160"/>
      <c r="X178" s="160"/>
      <c r="Y178" s="160"/>
      <c r="Z178" s="160"/>
      <c r="AA178" s="160"/>
      <c r="AB178" s="160"/>
      <c r="AC178" s="161">
        <f t="shared" si="184"/>
        <v>0</v>
      </c>
      <c r="AD178" s="164">
        <f>R178+T178+V178+X178+Z178+AB178</f>
        <v>0</v>
      </c>
      <c r="AE178" s="165">
        <f>O178+AC178</f>
        <v>0</v>
      </c>
      <c r="AF178" s="161">
        <f t="shared" si="185"/>
        <v>0</v>
      </c>
      <c r="AG178" s="166"/>
      <c r="AH178" s="167"/>
      <c r="AI178" s="399"/>
      <c r="AJ178" s="401"/>
      <c r="AK178" s="449"/>
      <c r="AL178" s="432"/>
      <c r="AM178" s="451"/>
      <c r="AN178" s="451"/>
      <c r="AO178" s="454"/>
      <c r="AP178" s="457"/>
      <c r="AQ178" s="459"/>
      <c r="AR178" s="145"/>
      <c r="AS178" s="146"/>
      <c r="AT178" s="146"/>
      <c r="AU178" s="147"/>
      <c r="AV178" s="147"/>
    </row>
    <row r="179" spans="1:48" s="148" customFormat="1" ht="24" customHeight="1" thickBot="1">
      <c r="A179" s="466"/>
      <c r="B179" s="448"/>
      <c r="C179" s="446"/>
      <c r="D179" s="446"/>
      <c r="E179" s="447"/>
      <c r="F179" s="168" t="s">
        <v>14</v>
      </c>
      <c r="G179" s="175">
        <f>SUM(G176:G178)</f>
        <v>0</v>
      </c>
      <c r="H179" s="171">
        <f t="shared" ref="H179:P179" si="186">SUM(H176:H178)</f>
        <v>0</v>
      </c>
      <c r="I179" s="171">
        <f t="shared" si="186"/>
        <v>1</v>
      </c>
      <c r="J179" s="171">
        <f t="shared" si="186"/>
        <v>22809</v>
      </c>
      <c r="K179" s="171">
        <f t="shared" si="186"/>
        <v>0</v>
      </c>
      <c r="L179" s="171">
        <f t="shared" si="186"/>
        <v>0</v>
      </c>
      <c r="M179" s="171">
        <f t="shared" si="186"/>
        <v>0</v>
      </c>
      <c r="N179" s="171">
        <f t="shared" si="186"/>
        <v>0</v>
      </c>
      <c r="O179" s="171">
        <f t="shared" si="186"/>
        <v>1</v>
      </c>
      <c r="P179" s="172">
        <f t="shared" si="186"/>
        <v>22809</v>
      </c>
      <c r="Q179" s="173">
        <f>SUM(Q176:Q178)</f>
        <v>0</v>
      </c>
      <c r="R179" s="171">
        <f t="shared" ref="R179:AB179" si="187">SUM(R176:R178)</f>
        <v>0</v>
      </c>
      <c r="S179" s="171">
        <f t="shared" si="187"/>
        <v>0</v>
      </c>
      <c r="T179" s="171">
        <f t="shared" si="187"/>
        <v>0</v>
      </c>
      <c r="U179" s="171">
        <f t="shared" si="187"/>
        <v>0</v>
      </c>
      <c r="V179" s="171">
        <f t="shared" si="187"/>
        <v>0</v>
      </c>
      <c r="W179" s="171">
        <f t="shared" si="187"/>
        <v>0</v>
      </c>
      <c r="X179" s="171">
        <f t="shared" si="187"/>
        <v>0</v>
      </c>
      <c r="Y179" s="171">
        <f t="shared" si="187"/>
        <v>0</v>
      </c>
      <c r="Z179" s="171">
        <f t="shared" si="187"/>
        <v>0</v>
      </c>
      <c r="AA179" s="171">
        <f t="shared" si="187"/>
        <v>0</v>
      </c>
      <c r="AB179" s="171">
        <f t="shared" si="187"/>
        <v>0</v>
      </c>
      <c r="AC179" s="171">
        <f>SUM(AC176:AC178)</f>
        <v>0</v>
      </c>
      <c r="AD179" s="174">
        <f t="shared" ref="AD179:AH179" si="188">SUM(AD176:AD178)</f>
        <v>0</v>
      </c>
      <c r="AE179" s="175">
        <f t="shared" si="188"/>
        <v>1</v>
      </c>
      <c r="AF179" s="171">
        <f t="shared" si="188"/>
        <v>22809</v>
      </c>
      <c r="AG179" s="171">
        <f t="shared" si="188"/>
        <v>0</v>
      </c>
      <c r="AH179" s="172">
        <f t="shared" si="188"/>
        <v>0</v>
      </c>
      <c r="AI179" s="400"/>
      <c r="AJ179" s="402"/>
      <c r="AK179" s="450"/>
      <c r="AL179" s="433"/>
      <c r="AM179" s="452"/>
      <c r="AN179" s="452"/>
      <c r="AO179" s="455"/>
      <c r="AP179" s="458"/>
      <c r="AQ179" s="460"/>
      <c r="AR179" s="145"/>
      <c r="AS179" s="146"/>
      <c r="AT179" s="146"/>
      <c r="AU179" s="147"/>
      <c r="AV179" s="147"/>
    </row>
    <row r="180" spans="1:48" s="148" customFormat="1" ht="24" customHeight="1">
      <c r="A180" s="466"/>
      <c r="B180" s="445" t="s">
        <v>856</v>
      </c>
      <c r="C180" s="446"/>
      <c r="D180" s="446"/>
      <c r="E180" s="447"/>
      <c r="F180" s="137" t="s">
        <v>819</v>
      </c>
      <c r="G180" s="138"/>
      <c r="H180" s="139"/>
      <c r="I180" s="140"/>
      <c r="J180" s="139"/>
      <c r="K180" s="140"/>
      <c r="L180" s="139"/>
      <c r="M180" s="140"/>
      <c r="N180" s="140"/>
      <c r="O180" s="140">
        <f>G180+I180+K180+M180</f>
        <v>0</v>
      </c>
      <c r="P180" s="141">
        <f>H180+J180+L180+N180</f>
        <v>0</v>
      </c>
      <c r="Q180" s="142"/>
      <c r="R180" s="140"/>
      <c r="S180" s="140"/>
      <c r="T180" s="139"/>
      <c r="U180" s="140"/>
      <c r="V180" s="139"/>
      <c r="W180" s="140"/>
      <c r="X180" s="139"/>
      <c r="Y180" s="140"/>
      <c r="Z180" s="139"/>
      <c r="AA180" s="140"/>
      <c r="AB180" s="139"/>
      <c r="AC180" s="140">
        <f>Q180+S180+U180+W180+Y180+AA180</f>
        <v>0</v>
      </c>
      <c r="AD180" s="143">
        <f>R180+T180+V180+X180+Z180+AB180</f>
        <v>0</v>
      </c>
      <c r="AE180" s="138">
        <f>O180+AC180</f>
        <v>0</v>
      </c>
      <c r="AF180" s="140">
        <f>P180+AD180</f>
        <v>0</v>
      </c>
      <c r="AG180" s="140"/>
      <c r="AH180" s="144"/>
      <c r="AI180" s="399" t="s">
        <v>857</v>
      </c>
      <c r="AJ180" s="401" t="s">
        <v>858</v>
      </c>
      <c r="AK180" s="449" t="s">
        <v>138</v>
      </c>
      <c r="AL180" s="432"/>
      <c r="AM180" s="451" t="s">
        <v>859</v>
      </c>
      <c r="AN180" s="451" t="s">
        <v>154</v>
      </c>
      <c r="AO180" s="457" t="s">
        <v>860</v>
      </c>
      <c r="AP180" s="457" t="s">
        <v>861</v>
      </c>
      <c r="AQ180" s="459"/>
      <c r="AR180" s="145"/>
      <c r="AS180" s="146"/>
      <c r="AT180" s="146"/>
      <c r="AU180" s="147"/>
      <c r="AV180" s="147"/>
    </row>
    <row r="181" spans="1:48" s="148" customFormat="1" ht="24" customHeight="1">
      <c r="A181" s="466"/>
      <c r="B181" s="445"/>
      <c r="C181" s="446"/>
      <c r="D181" s="446"/>
      <c r="E181" s="447"/>
      <c r="F181" s="149" t="s">
        <v>96</v>
      </c>
      <c r="G181" s="150"/>
      <c r="H181" s="151"/>
      <c r="I181" s="151"/>
      <c r="J181" s="151"/>
      <c r="K181" s="151"/>
      <c r="L181" s="151"/>
      <c r="M181" s="151"/>
      <c r="N181" s="151"/>
      <c r="O181" s="152">
        <f>G181+I181+K181+M181</f>
        <v>0</v>
      </c>
      <c r="P181" s="153">
        <f t="shared" ref="P181:P182" si="189">H181+J181+L181+N181</f>
        <v>0</v>
      </c>
      <c r="Q181" s="154"/>
      <c r="R181" s="151"/>
      <c r="S181" s="151"/>
      <c r="T181" s="151"/>
      <c r="U181" s="151"/>
      <c r="V181" s="151"/>
      <c r="W181" s="151"/>
      <c r="X181" s="151"/>
      <c r="Y181" s="151"/>
      <c r="Z181" s="151"/>
      <c r="AA181" s="151"/>
      <c r="AB181" s="151"/>
      <c r="AC181" s="152">
        <f t="shared" ref="AC181:AC182" si="190">Q181+S181+U181+W181+Y181+AA181</f>
        <v>0</v>
      </c>
      <c r="AD181" s="155">
        <f>R181+T181+V181+X181+Z181+AB181</f>
        <v>0</v>
      </c>
      <c r="AE181" s="156">
        <f>O181+AC181</f>
        <v>0</v>
      </c>
      <c r="AF181" s="152">
        <f t="shared" ref="AF181:AF182" si="191">P181+AD181</f>
        <v>0</v>
      </c>
      <c r="AG181" s="151"/>
      <c r="AH181" s="157"/>
      <c r="AI181" s="399"/>
      <c r="AJ181" s="401"/>
      <c r="AK181" s="449"/>
      <c r="AL181" s="432"/>
      <c r="AM181" s="451"/>
      <c r="AN181" s="451"/>
      <c r="AO181" s="457"/>
      <c r="AP181" s="457"/>
      <c r="AQ181" s="459"/>
      <c r="AR181" s="145"/>
      <c r="AS181" s="146"/>
      <c r="AT181" s="146"/>
      <c r="AU181" s="147"/>
      <c r="AV181" s="147"/>
    </row>
    <row r="182" spans="1:48" s="148" customFormat="1" ht="24" customHeight="1">
      <c r="A182" s="466"/>
      <c r="B182" s="445"/>
      <c r="C182" s="446"/>
      <c r="D182" s="446"/>
      <c r="E182" s="447"/>
      <c r="F182" s="158" t="s">
        <v>95</v>
      </c>
      <c r="G182" s="159"/>
      <c r="H182" s="160"/>
      <c r="I182" s="160"/>
      <c r="J182" s="160"/>
      <c r="K182" s="160"/>
      <c r="L182" s="160"/>
      <c r="M182" s="160"/>
      <c r="N182" s="160"/>
      <c r="O182" s="161">
        <f>G182+I182+K182+M182</f>
        <v>0</v>
      </c>
      <c r="P182" s="162">
        <f t="shared" si="189"/>
        <v>0</v>
      </c>
      <c r="Q182" s="163"/>
      <c r="R182" s="160"/>
      <c r="S182" s="160"/>
      <c r="T182" s="160"/>
      <c r="U182" s="160"/>
      <c r="V182" s="160"/>
      <c r="W182" s="160"/>
      <c r="X182" s="160"/>
      <c r="Y182" s="160"/>
      <c r="Z182" s="160"/>
      <c r="AA182" s="160"/>
      <c r="AB182" s="160"/>
      <c r="AC182" s="161">
        <f t="shared" si="190"/>
        <v>0</v>
      </c>
      <c r="AD182" s="164">
        <f>R182+T182+V182+X182+Z182+AB182</f>
        <v>0</v>
      </c>
      <c r="AE182" s="165">
        <f>O182+AC182</f>
        <v>0</v>
      </c>
      <c r="AF182" s="161">
        <f t="shared" si="191"/>
        <v>0</v>
      </c>
      <c r="AG182" s="166"/>
      <c r="AH182" s="167"/>
      <c r="AI182" s="399"/>
      <c r="AJ182" s="401"/>
      <c r="AK182" s="449"/>
      <c r="AL182" s="432"/>
      <c r="AM182" s="451"/>
      <c r="AN182" s="451"/>
      <c r="AO182" s="457"/>
      <c r="AP182" s="457"/>
      <c r="AQ182" s="459"/>
      <c r="AR182" s="145"/>
      <c r="AS182" s="146"/>
      <c r="AT182" s="146"/>
      <c r="AU182" s="147"/>
      <c r="AV182" s="147"/>
    </row>
    <row r="183" spans="1:48" s="148" customFormat="1" ht="24" customHeight="1" thickBot="1">
      <c r="A183" s="466"/>
      <c r="B183" s="448"/>
      <c r="C183" s="446"/>
      <c r="D183" s="446"/>
      <c r="E183" s="447"/>
      <c r="F183" s="168" t="s">
        <v>14</v>
      </c>
      <c r="G183" s="175">
        <f>SUM(G180:G182)</f>
        <v>0</v>
      </c>
      <c r="H183" s="171">
        <f t="shared" ref="H183:P183" si="192">SUM(H180:H182)</f>
        <v>0</v>
      </c>
      <c r="I183" s="171">
        <f t="shared" si="192"/>
        <v>0</v>
      </c>
      <c r="J183" s="171">
        <f t="shared" si="192"/>
        <v>0</v>
      </c>
      <c r="K183" s="171">
        <f t="shared" si="192"/>
        <v>0</v>
      </c>
      <c r="L183" s="171">
        <f t="shared" si="192"/>
        <v>0</v>
      </c>
      <c r="M183" s="171">
        <f t="shared" si="192"/>
        <v>0</v>
      </c>
      <c r="N183" s="171">
        <f t="shared" si="192"/>
        <v>0</v>
      </c>
      <c r="O183" s="171">
        <f t="shared" si="192"/>
        <v>0</v>
      </c>
      <c r="P183" s="172">
        <f t="shared" si="192"/>
        <v>0</v>
      </c>
      <c r="Q183" s="173">
        <f>SUM(Q180:Q182)</f>
        <v>0</v>
      </c>
      <c r="R183" s="171">
        <f t="shared" ref="R183:AB183" si="193">SUM(R180:R182)</f>
        <v>0</v>
      </c>
      <c r="S183" s="171">
        <f t="shared" si="193"/>
        <v>0</v>
      </c>
      <c r="T183" s="171">
        <f t="shared" si="193"/>
        <v>0</v>
      </c>
      <c r="U183" s="171">
        <f t="shared" si="193"/>
        <v>0</v>
      </c>
      <c r="V183" s="171">
        <f t="shared" si="193"/>
        <v>0</v>
      </c>
      <c r="W183" s="171">
        <f t="shared" si="193"/>
        <v>0</v>
      </c>
      <c r="X183" s="171">
        <f t="shared" si="193"/>
        <v>0</v>
      </c>
      <c r="Y183" s="171">
        <f t="shared" si="193"/>
        <v>0</v>
      </c>
      <c r="Z183" s="171">
        <f t="shared" si="193"/>
        <v>0</v>
      </c>
      <c r="AA183" s="171">
        <f t="shared" si="193"/>
        <v>0</v>
      </c>
      <c r="AB183" s="171">
        <f t="shared" si="193"/>
        <v>0</v>
      </c>
      <c r="AC183" s="171">
        <f>SUM(AC180:AC182)</f>
        <v>0</v>
      </c>
      <c r="AD183" s="174">
        <f t="shared" ref="AD183:AH183" si="194">SUM(AD180:AD182)</f>
        <v>0</v>
      </c>
      <c r="AE183" s="175">
        <f t="shared" si="194"/>
        <v>0</v>
      </c>
      <c r="AF183" s="171">
        <f t="shared" si="194"/>
        <v>0</v>
      </c>
      <c r="AG183" s="171">
        <f t="shared" si="194"/>
        <v>0</v>
      </c>
      <c r="AH183" s="172">
        <f t="shared" si="194"/>
        <v>0</v>
      </c>
      <c r="AI183" s="400"/>
      <c r="AJ183" s="402"/>
      <c r="AK183" s="450"/>
      <c r="AL183" s="433"/>
      <c r="AM183" s="452"/>
      <c r="AN183" s="452"/>
      <c r="AO183" s="458"/>
      <c r="AP183" s="458"/>
      <c r="AQ183" s="460"/>
      <c r="AR183" s="145"/>
      <c r="AS183" s="146"/>
      <c r="AT183" s="146"/>
      <c r="AU183" s="147"/>
      <c r="AV183" s="147"/>
    </row>
    <row r="184" spans="1:48" s="148" customFormat="1" ht="24" customHeight="1">
      <c r="A184" s="466"/>
      <c r="B184" s="395" t="s">
        <v>862</v>
      </c>
      <c r="C184" s="396"/>
      <c r="D184" s="396"/>
      <c r="E184" s="397"/>
      <c r="F184" s="137" t="s">
        <v>5</v>
      </c>
      <c r="G184" s="138"/>
      <c r="H184" s="139"/>
      <c r="I184" s="140">
        <v>5</v>
      </c>
      <c r="J184" s="139">
        <v>51700</v>
      </c>
      <c r="K184" s="140"/>
      <c r="L184" s="139"/>
      <c r="M184" s="140"/>
      <c r="N184" s="140"/>
      <c r="O184" s="140">
        <f>G184+I184+K184+M184</f>
        <v>5</v>
      </c>
      <c r="P184" s="141">
        <f>H184+J184+L184+N184</f>
        <v>51700</v>
      </c>
      <c r="Q184" s="142"/>
      <c r="R184" s="140"/>
      <c r="S184" s="140"/>
      <c r="T184" s="139"/>
      <c r="U184" s="140"/>
      <c r="V184" s="139"/>
      <c r="W184" s="140"/>
      <c r="X184" s="139"/>
      <c r="Y184" s="140"/>
      <c r="Z184" s="139"/>
      <c r="AA184" s="140"/>
      <c r="AB184" s="139"/>
      <c r="AC184" s="140">
        <f>Q184+S184+U184+W184+Y184+AA184</f>
        <v>0</v>
      </c>
      <c r="AD184" s="143">
        <f>R184+T184+V184+X184+Z184+AB184</f>
        <v>0</v>
      </c>
      <c r="AE184" s="138">
        <f>O184+AC184</f>
        <v>5</v>
      </c>
      <c r="AF184" s="140">
        <f>P184+AD184</f>
        <v>51700</v>
      </c>
      <c r="AG184" s="140"/>
      <c r="AH184" s="144"/>
      <c r="AI184" s="440" t="s">
        <v>863</v>
      </c>
      <c r="AJ184" s="441" t="s">
        <v>864</v>
      </c>
      <c r="AK184" s="403" t="s">
        <v>100</v>
      </c>
      <c r="AL184" s="404"/>
      <c r="AM184" s="407"/>
      <c r="AN184" s="407" t="s">
        <v>101</v>
      </c>
      <c r="AO184" s="407" t="s">
        <v>865</v>
      </c>
      <c r="AP184" s="444" t="s">
        <v>866</v>
      </c>
      <c r="AQ184" s="409"/>
      <c r="AR184" s="145"/>
      <c r="AS184" s="146"/>
      <c r="AT184" s="146"/>
      <c r="AU184" s="147"/>
      <c r="AV184" s="147"/>
    </row>
    <row r="185" spans="1:48" s="148" customFormat="1" ht="24" customHeight="1">
      <c r="A185" s="466"/>
      <c r="B185" s="395"/>
      <c r="C185" s="396"/>
      <c r="D185" s="396"/>
      <c r="E185" s="397"/>
      <c r="F185" s="149" t="s">
        <v>96</v>
      </c>
      <c r="G185" s="150"/>
      <c r="H185" s="151"/>
      <c r="I185" s="151"/>
      <c r="J185" s="151"/>
      <c r="K185" s="151"/>
      <c r="L185" s="151"/>
      <c r="M185" s="151"/>
      <c r="N185" s="151"/>
      <c r="O185" s="152">
        <f>G185+I185+K185+M185</f>
        <v>0</v>
      </c>
      <c r="P185" s="153">
        <f t="shared" ref="P185:P186" si="195">H185+J185+L185+N185</f>
        <v>0</v>
      </c>
      <c r="Q185" s="154"/>
      <c r="R185" s="151"/>
      <c r="S185" s="151"/>
      <c r="T185" s="151"/>
      <c r="U185" s="151"/>
      <c r="V185" s="151"/>
      <c r="W185" s="151"/>
      <c r="X185" s="151"/>
      <c r="Y185" s="151"/>
      <c r="Z185" s="151"/>
      <c r="AA185" s="151"/>
      <c r="AB185" s="151"/>
      <c r="AC185" s="152">
        <f t="shared" ref="AC185:AC186" si="196">Q185+S185+U185+W185+Y185+AA185</f>
        <v>0</v>
      </c>
      <c r="AD185" s="155">
        <f>R185+T185+V185+X185+Z185+AB185</f>
        <v>0</v>
      </c>
      <c r="AE185" s="156">
        <f>O185+AC185</f>
        <v>0</v>
      </c>
      <c r="AF185" s="152">
        <f t="shared" ref="AF185:AF186" si="197">P185+AD185</f>
        <v>0</v>
      </c>
      <c r="AG185" s="151"/>
      <c r="AH185" s="157"/>
      <c r="AI185" s="399"/>
      <c r="AJ185" s="442"/>
      <c r="AK185" s="403"/>
      <c r="AL185" s="404"/>
      <c r="AM185" s="407"/>
      <c r="AN185" s="407"/>
      <c r="AO185" s="407"/>
      <c r="AP185" s="436"/>
      <c r="AQ185" s="409"/>
      <c r="AR185" s="145"/>
      <c r="AS185" s="146"/>
      <c r="AT185" s="146"/>
      <c r="AU185" s="147"/>
      <c r="AV185" s="147"/>
    </row>
    <row r="186" spans="1:48" s="148" customFormat="1" ht="24" customHeight="1">
      <c r="A186" s="466"/>
      <c r="B186" s="395"/>
      <c r="C186" s="396"/>
      <c r="D186" s="396"/>
      <c r="E186" s="397"/>
      <c r="F186" s="158" t="s">
        <v>95</v>
      </c>
      <c r="G186" s="159"/>
      <c r="H186" s="160"/>
      <c r="I186" s="160"/>
      <c r="J186" s="160"/>
      <c r="K186" s="160"/>
      <c r="L186" s="160"/>
      <c r="M186" s="160"/>
      <c r="N186" s="160"/>
      <c r="O186" s="161">
        <f>G186+I186+K186+M186</f>
        <v>0</v>
      </c>
      <c r="P186" s="162">
        <f t="shared" si="195"/>
        <v>0</v>
      </c>
      <c r="Q186" s="163"/>
      <c r="R186" s="160"/>
      <c r="S186" s="160"/>
      <c r="T186" s="160"/>
      <c r="U186" s="160"/>
      <c r="V186" s="160"/>
      <c r="W186" s="160"/>
      <c r="X186" s="160"/>
      <c r="Y186" s="160"/>
      <c r="Z186" s="160"/>
      <c r="AA186" s="160"/>
      <c r="AB186" s="160"/>
      <c r="AC186" s="161">
        <f t="shared" si="196"/>
        <v>0</v>
      </c>
      <c r="AD186" s="164">
        <f>R186+T186+V186+X186+Z186+AB186</f>
        <v>0</v>
      </c>
      <c r="AE186" s="165">
        <f>O186+AC186</f>
        <v>0</v>
      </c>
      <c r="AF186" s="161">
        <f t="shared" si="197"/>
        <v>0</v>
      </c>
      <c r="AG186" s="166"/>
      <c r="AH186" s="167"/>
      <c r="AI186" s="399"/>
      <c r="AJ186" s="442"/>
      <c r="AK186" s="403"/>
      <c r="AL186" s="404"/>
      <c r="AM186" s="407"/>
      <c r="AN186" s="407"/>
      <c r="AO186" s="407"/>
      <c r="AP186" s="436"/>
      <c r="AQ186" s="409"/>
      <c r="AR186" s="145"/>
      <c r="AS186" s="146"/>
      <c r="AT186" s="146"/>
      <c r="AU186" s="147"/>
      <c r="AV186" s="147"/>
    </row>
    <row r="187" spans="1:48" s="148" customFormat="1" ht="24" customHeight="1" thickBot="1">
      <c r="A187" s="466"/>
      <c r="B187" s="398"/>
      <c r="C187" s="396"/>
      <c r="D187" s="396"/>
      <c r="E187" s="397"/>
      <c r="F187" s="168" t="s">
        <v>14</v>
      </c>
      <c r="G187" s="175">
        <f>SUM(G184:G186)</f>
        <v>0</v>
      </c>
      <c r="H187" s="171">
        <f t="shared" ref="H187:P187" si="198">SUM(H184:H186)</f>
        <v>0</v>
      </c>
      <c r="I187" s="171">
        <f t="shared" si="198"/>
        <v>5</v>
      </c>
      <c r="J187" s="171">
        <f t="shared" si="198"/>
        <v>51700</v>
      </c>
      <c r="K187" s="171">
        <f t="shared" si="198"/>
        <v>0</v>
      </c>
      <c r="L187" s="171">
        <f t="shared" si="198"/>
        <v>0</v>
      </c>
      <c r="M187" s="171">
        <f t="shared" si="198"/>
        <v>0</v>
      </c>
      <c r="N187" s="171">
        <f t="shared" si="198"/>
        <v>0</v>
      </c>
      <c r="O187" s="171">
        <f t="shared" si="198"/>
        <v>5</v>
      </c>
      <c r="P187" s="172">
        <f t="shared" si="198"/>
        <v>51700</v>
      </c>
      <c r="Q187" s="173">
        <f>SUM(Q184:Q186)</f>
        <v>0</v>
      </c>
      <c r="R187" s="171">
        <f t="shared" ref="R187:AB187" si="199">SUM(R184:R186)</f>
        <v>0</v>
      </c>
      <c r="S187" s="171">
        <f t="shared" si="199"/>
        <v>0</v>
      </c>
      <c r="T187" s="171">
        <f t="shared" si="199"/>
        <v>0</v>
      </c>
      <c r="U187" s="171">
        <f t="shared" si="199"/>
        <v>0</v>
      </c>
      <c r="V187" s="171">
        <f t="shared" si="199"/>
        <v>0</v>
      </c>
      <c r="W187" s="171">
        <f t="shared" si="199"/>
        <v>0</v>
      </c>
      <c r="X187" s="171">
        <f t="shared" si="199"/>
        <v>0</v>
      </c>
      <c r="Y187" s="171">
        <f t="shared" si="199"/>
        <v>0</v>
      </c>
      <c r="Z187" s="171">
        <f t="shared" si="199"/>
        <v>0</v>
      </c>
      <c r="AA187" s="171">
        <f t="shared" si="199"/>
        <v>0</v>
      </c>
      <c r="AB187" s="171">
        <f t="shared" si="199"/>
        <v>0</v>
      </c>
      <c r="AC187" s="171">
        <f>SUM(AC184:AC186)</f>
        <v>0</v>
      </c>
      <c r="AD187" s="174">
        <f t="shared" ref="AD187:AH187" si="200">SUM(AD184:AD186)</f>
        <v>0</v>
      </c>
      <c r="AE187" s="175">
        <f t="shared" si="200"/>
        <v>5</v>
      </c>
      <c r="AF187" s="171">
        <f t="shared" si="200"/>
        <v>51700</v>
      </c>
      <c r="AG187" s="171">
        <f t="shared" si="200"/>
        <v>0</v>
      </c>
      <c r="AH187" s="172">
        <f t="shared" si="200"/>
        <v>0</v>
      </c>
      <c r="AI187" s="400"/>
      <c r="AJ187" s="443"/>
      <c r="AK187" s="405"/>
      <c r="AL187" s="406"/>
      <c r="AM187" s="408"/>
      <c r="AN187" s="408"/>
      <c r="AO187" s="408"/>
      <c r="AP187" s="437"/>
      <c r="AQ187" s="410"/>
      <c r="AR187" s="145"/>
      <c r="AS187" s="146"/>
      <c r="AT187" s="146"/>
      <c r="AU187" s="147"/>
      <c r="AV187" s="147"/>
    </row>
    <row r="188" spans="1:48" s="148" customFormat="1" ht="24" customHeight="1">
      <c r="A188" s="466"/>
      <c r="B188" s="395" t="s">
        <v>867</v>
      </c>
      <c r="C188" s="396"/>
      <c r="D188" s="396"/>
      <c r="E188" s="397"/>
      <c r="F188" s="137" t="s">
        <v>819</v>
      </c>
      <c r="G188" s="138"/>
      <c r="H188" s="139"/>
      <c r="I188" s="140"/>
      <c r="J188" s="139"/>
      <c r="K188" s="140"/>
      <c r="L188" s="139"/>
      <c r="M188" s="140"/>
      <c r="N188" s="140"/>
      <c r="O188" s="140">
        <f>G188+I188+K188+M188</f>
        <v>0</v>
      </c>
      <c r="P188" s="141">
        <f>H188+J188+L188+N188</f>
        <v>0</v>
      </c>
      <c r="Q188" s="142"/>
      <c r="R188" s="140"/>
      <c r="S188" s="140"/>
      <c r="T188" s="139"/>
      <c r="U188" s="140">
        <v>1</v>
      </c>
      <c r="V188" s="139">
        <v>1706400</v>
      </c>
      <c r="W188" s="140"/>
      <c r="X188" s="139"/>
      <c r="Y188" s="140"/>
      <c r="Z188" s="139"/>
      <c r="AA188" s="140">
        <v>1</v>
      </c>
      <c r="AB188" s="139">
        <v>118800</v>
      </c>
      <c r="AC188" s="140">
        <f>Q188+S188+U188+W188+Y188+AA188</f>
        <v>2</v>
      </c>
      <c r="AD188" s="143">
        <f>R188+T188+V188+X188+Z188+AB188</f>
        <v>1825200</v>
      </c>
      <c r="AE188" s="138">
        <f>O188+AC188</f>
        <v>2</v>
      </c>
      <c r="AF188" s="140">
        <f>P188+AD188</f>
        <v>1825200</v>
      </c>
      <c r="AG188" s="140"/>
      <c r="AH188" s="144"/>
      <c r="AI188" s="399" t="s">
        <v>868</v>
      </c>
      <c r="AJ188" s="401" t="s">
        <v>869</v>
      </c>
      <c r="AK188" s="403" t="s">
        <v>100</v>
      </c>
      <c r="AL188" s="404"/>
      <c r="AM188" s="407"/>
      <c r="AN188" s="407" t="s">
        <v>154</v>
      </c>
      <c r="AO188" s="436" t="s">
        <v>870</v>
      </c>
      <c r="AP188" s="436" t="s">
        <v>871</v>
      </c>
      <c r="AQ188" s="409"/>
      <c r="AR188" s="145"/>
      <c r="AS188" s="146"/>
      <c r="AT188" s="146"/>
      <c r="AU188" s="147"/>
      <c r="AV188" s="147"/>
    </row>
    <row r="189" spans="1:48" s="148" customFormat="1" ht="24" customHeight="1">
      <c r="A189" s="466"/>
      <c r="B189" s="395"/>
      <c r="C189" s="396"/>
      <c r="D189" s="396"/>
      <c r="E189" s="397"/>
      <c r="F189" s="149" t="s">
        <v>96</v>
      </c>
      <c r="G189" s="150"/>
      <c r="H189" s="151"/>
      <c r="I189" s="151"/>
      <c r="J189" s="151"/>
      <c r="K189" s="151"/>
      <c r="L189" s="151"/>
      <c r="M189" s="151"/>
      <c r="N189" s="151"/>
      <c r="O189" s="152">
        <f>G189+I189+K189+M189</f>
        <v>0</v>
      </c>
      <c r="P189" s="153">
        <f t="shared" ref="P189:P190" si="201">H189+J189+L189+N189</f>
        <v>0</v>
      </c>
      <c r="Q189" s="154"/>
      <c r="R189" s="151"/>
      <c r="S189" s="151"/>
      <c r="T189" s="151"/>
      <c r="U189" s="151"/>
      <c r="V189" s="151"/>
      <c r="W189" s="151"/>
      <c r="X189" s="151"/>
      <c r="Y189" s="151"/>
      <c r="Z189" s="151"/>
      <c r="AA189" s="151"/>
      <c r="AB189" s="151"/>
      <c r="AC189" s="152">
        <f t="shared" ref="AC189:AC190" si="202">Q189+S189+U189+W189+Y189+AA189</f>
        <v>0</v>
      </c>
      <c r="AD189" s="155">
        <f>R189+T189+V189+X189+Z189+AB189</f>
        <v>0</v>
      </c>
      <c r="AE189" s="156">
        <f>O189+AC189</f>
        <v>0</v>
      </c>
      <c r="AF189" s="152">
        <f t="shared" ref="AF189:AF190" si="203">P189+AD189</f>
        <v>0</v>
      </c>
      <c r="AG189" s="151"/>
      <c r="AH189" s="157"/>
      <c r="AI189" s="399"/>
      <c r="AJ189" s="401"/>
      <c r="AK189" s="403"/>
      <c r="AL189" s="404"/>
      <c r="AM189" s="407"/>
      <c r="AN189" s="407"/>
      <c r="AO189" s="436"/>
      <c r="AP189" s="436"/>
      <c r="AQ189" s="409"/>
      <c r="AR189" s="145"/>
      <c r="AS189" s="146"/>
      <c r="AT189" s="146"/>
      <c r="AU189" s="147"/>
      <c r="AV189" s="147"/>
    </row>
    <row r="190" spans="1:48" s="148" customFormat="1" ht="24" customHeight="1">
      <c r="A190" s="466"/>
      <c r="B190" s="395"/>
      <c r="C190" s="396"/>
      <c r="D190" s="396"/>
      <c r="E190" s="397"/>
      <c r="F190" s="158" t="s">
        <v>95</v>
      </c>
      <c r="G190" s="159"/>
      <c r="H190" s="160"/>
      <c r="I190" s="160"/>
      <c r="J190" s="160"/>
      <c r="K190" s="160"/>
      <c r="L190" s="160"/>
      <c r="M190" s="160"/>
      <c r="N190" s="160"/>
      <c r="O190" s="161">
        <f>G190+I190+K190+M190</f>
        <v>0</v>
      </c>
      <c r="P190" s="162">
        <f t="shared" si="201"/>
        <v>0</v>
      </c>
      <c r="Q190" s="163"/>
      <c r="R190" s="160"/>
      <c r="S190" s="160"/>
      <c r="T190" s="160"/>
      <c r="U190" s="160"/>
      <c r="V190" s="160"/>
      <c r="W190" s="160"/>
      <c r="X190" s="160"/>
      <c r="Y190" s="160"/>
      <c r="Z190" s="160"/>
      <c r="AA190" s="160"/>
      <c r="AB190" s="160"/>
      <c r="AC190" s="161">
        <f t="shared" si="202"/>
        <v>0</v>
      </c>
      <c r="AD190" s="164">
        <f>R190+T190+V190+X190+Z190+AB190</f>
        <v>0</v>
      </c>
      <c r="AE190" s="165">
        <f>O190+AC190</f>
        <v>0</v>
      </c>
      <c r="AF190" s="161">
        <f t="shared" si="203"/>
        <v>0</v>
      </c>
      <c r="AG190" s="166"/>
      <c r="AH190" s="167"/>
      <c r="AI190" s="399"/>
      <c r="AJ190" s="401"/>
      <c r="AK190" s="403"/>
      <c r="AL190" s="404"/>
      <c r="AM190" s="407"/>
      <c r="AN190" s="407"/>
      <c r="AO190" s="436"/>
      <c r="AP190" s="436"/>
      <c r="AQ190" s="409"/>
      <c r="AR190" s="145"/>
      <c r="AS190" s="146"/>
      <c r="AT190" s="146"/>
      <c r="AU190" s="147"/>
      <c r="AV190" s="147"/>
    </row>
    <row r="191" spans="1:48" s="148" customFormat="1" ht="24" customHeight="1" thickBot="1">
      <c r="A191" s="466"/>
      <c r="B191" s="398"/>
      <c r="C191" s="396"/>
      <c r="D191" s="396"/>
      <c r="E191" s="397"/>
      <c r="F191" s="168" t="s">
        <v>14</v>
      </c>
      <c r="G191" s="175">
        <f>SUM(G188:G190)</f>
        <v>0</v>
      </c>
      <c r="H191" s="171">
        <f t="shared" ref="H191:P191" si="204">SUM(H188:H190)</f>
        <v>0</v>
      </c>
      <c r="I191" s="171">
        <f t="shared" si="204"/>
        <v>0</v>
      </c>
      <c r="J191" s="171">
        <f t="shared" si="204"/>
        <v>0</v>
      </c>
      <c r="K191" s="171">
        <f t="shared" si="204"/>
        <v>0</v>
      </c>
      <c r="L191" s="171">
        <f t="shared" si="204"/>
        <v>0</v>
      </c>
      <c r="M191" s="171">
        <f t="shared" si="204"/>
        <v>0</v>
      </c>
      <c r="N191" s="171">
        <f t="shared" si="204"/>
        <v>0</v>
      </c>
      <c r="O191" s="171">
        <f t="shared" si="204"/>
        <v>0</v>
      </c>
      <c r="P191" s="172">
        <f t="shared" si="204"/>
        <v>0</v>
      </c>
      <c r="Q191" s="173">
        <f>SUM(Q188:Q190)</f>
        <v>0</v>
      </c>
      <c r="R191" s="171">
        <f t="shared" ref="R191:AB191" si="205">SUM(R188:R190)</f>
        <v>0</v>
      </c>
      <c r="S191" s="171">
        <f t="shared" si="205"/>
        <v>0</v>
      </c>
      <c r="T191" s="171">
        <f t="shared" si="205"/>
        <v>0</v>
      </c>
      <c r="U191" s="171">
        <f t="shared" si="205"/>
        <v>1</v>
      </c>
      <c r="V191" s="171">
        <f t="shared" si="205"/>
        <v>1706400</v>
      </c>
      <c r="W191" s="171">
        <f t="shared" si="205"/>
        <v>0</v>
      </c>
      <c r="X191" s="171">
        <f t="shared" si="205"/>
        <v>0</v>
      </c>
      <c r="Y191" s="171">
        <f t="shared" si="205"/>
        <v>0</v>
      </c>
      <c r="Z191" s="171">
        <f t="shared" si="205"/>
        <v>0</v>
      </c>
      <c r="AA191" s="171">
        <f t="shared" si="205"/>
        <v>1</v>
      </c>
      <c r="AB191" s="171">
        <f t="shared" si="205"/>
        <v>118800</v>
      </c>
      <c r="AC191" s="171">
        <f>SUM(AC188:AC190)</f>
        <v>2</v>
      </c>
      <c r="AD191" s="174">
        <f t="shared" ref="AD191:AH191" si="206">SUM(AD188:AD190)</f>
        <v>1825200</v>
      </c>
      <c r="AE191" s="175">
        <f t="shared" si="206"/>
        <v>2</v>
      </c>
      <c r="AF191" s="171">
        <f t="shared" si="206"/>
        <v>1825200</v>
      </c>
      <c r="AG191" s="171">
        <f t="shared" si="206"/>
        <v>0</v>
      </c>
      <c r="AH191" s="172">
        <f t="shared" si="206"/>
        <v>0</v>
      </c>
      <c r="AI191" s="400"/>
      <c r="AJ191" s="402"/>
      <c r="AK191" s="405"/>
      <c r="AL191" s="406"/>
      <c r="AM191" s="408"/>
      <c r="AN191" s="408"/>
      <c r="AO191" s="437"/>
      <c r="AP191" s="437"/>
      <c r="AQ191" s="410"/>
      <c r="AR191" s="145"/>
      <c r="AS191" s="146"/>
      <c r="AT191" s="146"/>
      <c r="AU191" s="147"/>
      <c r="AV191" s="147"/>
    </row>
    <row r="192" spans="1:48" s="148" customFormat="1" ht="24" customHeight="1">
      <c r="A192" s="466"/>
      <c r="B192" s="395" t="s">
        <v>872</v>
      </c>
      <c r="C192" s="396"/>
      <c r="D192" s="396"/>
      <c r="E192" s="397"/>
      <c r="F192" s="137" t="s">
        <v>819</v>
      </c>
      <c r="G192" s="138"/>
      <c r="H192" s="139"/>
      <c r="I192" s="140"/>
      <c r="J192" s="139"/>
      <c r="K192" s="140"/>
      <c r="L192" s="139"/>
      <c r="M192" s="140">
        <v>1</v>
      </c>
      <c r="N192" s="140">
        <v>63000</v>
      </c>
      <c r="O192" s="140">
        <f>G192+I192+K192+M192</f>
        <v>1</v>
      </c>
      <c r="P192" s="141">
        <f>H192+J192+L192+N192</f>
        <v>63000</v>
      </c>
      <c r="Q192" s="142"/>
      <c r="R192" s="140"/>
      <c r="S192" s="140"/>
      <c r="T192" s="139"/>
      <c r="U192" s="140"/>
      <c r="V192" s="139"/>
      <c r="W192" s="140"/>
      <c r="X192" s="139"/>
      <c r="Y192" s="140"/>
      <c r="Z192" s="139"/>
      <c r="AA192" s="140"/>
      <c r="AB192" s="139"/>
      <c r="AC192" s="140">
        <f>Q192+S192+U192+W192+Y192+AA192</f>
        <v>0</v>
      </c>
      <c r="AD192" s="143">
        <f>R192+T192+V192+X192+Z192+AB192</f>
        <v>0</v>
      </c>
      <c r="AE192" s="138">
        <f>O192+AC192</f>
        <v>1</v>
      </c>
      <c r="AF192" s="140">
        <f>P192+AD192</f>
        <v>63000</v>
      </c>
      <c r="AG192" s="140"/>
      <c r="AH192" s="144"/>
      <c r="AI192" s="399" t="s">
        <v>147</v>
      </c>
      <c r="AJ192" s="401" t="s">
        <v>873</v>
      </c>
      <c r="AK192" s="403" t="s">
        <v>100</v>
      </c>
      <c r="AL192" s="404"/>
      <c r="AM192" s="407"/>
      <c r="AN192" s="407" t="s">
        <v>109</v>
      </c>
      <c r="AO192" s="436" t="s">
        <v>874</v>
      </c>
      <c r="AP192" s="407"/>
      <c r="AQ192" s="409"/>
      <c r="AR192" s="145"/>
      <c r="AS192" s="146"/>
      <c r="AT192" s="146"/>
      <c r="AU192" s="147"/>
      <c r="AV192" s="147"/>
    </row>
    <row r="193" spans="1:48" s="148" customFormat="1" ht="24" customHeight="1">
      <c r="A193" s="466"/>
      <c r="B193" s="395"/>
      <c r="C193" s="396"/>
      <c r="D193" s="396"/>
      <c r="E193" s="397"/>
      <c r="F193" s="149" t="s">
        <v>96</v>
      </c>
      <c r="G193" s="150"/>
      <c r="H193" s="151"/>
      <c r="I193" s="151"/>
      <c r="J193" s="151"/>
      <c r="K193" s="151"/>
      <c r="L193" s="151"/>
      <c r="M193" s="151"/>
      <c r="N193" s="151"/>
      <c r="O193" s="152">
        <f>G193+I193+K193+M193</f>
        <v>0</v>
      </c>
      <c r="P193" s="153">
        <f t="shared" ref="P193:P194" si="207">H193+J193+L193+N193</f>
        <v>0</v>
      </c>
      <c r="Q193" s="154"/>
      <c r="R193" s="151"/>
      <c r="S193" s="151"/>
      <c r="T193" s="151"/>
      <c r="U193" s="151"/>
      <c r="V193" s="151"/>
      <c r="W193" s="151"/>
      <c r="X193" s="151"/>
      <c r="Y193" s="151"/>
      <c r="Z193" s="151"/>
      <c r="AA193" s="151"/>
      <c r="AB193" s="151"/>
      <c r="AC193" s="152">
        <f t="shared" ref="AC193:AC194" si="208">Q193+S193+U193+W193+Y193+AA193</f>
        <v>0</v>
      </c>
      <c r="AD193" s="155">
        <f>R193+T193+V193+X193+Z193+AB193</f>
        <v>0</v>
      </c>
      <c r="AE193" s="156">
        <f>O193+AC193</f>
        <v>0</v>
      </c>
      <c r="AF193" s="152">
        <f t="shared" ref="AF193:AF194" si="209">P193+AD193</f>
        <v>0</v>
      </c>
      <c r="AG193" s="151"/>
      <c r="AH193" s="157"/>
      <c r="AI193" s="399"/>
      <c r="AJ193" s="401"/>
      <c r="AK193" s="403"/>
      <c r="AL193" s="404"/>
      <c r="AM193" s="407"/>
      <c r="AN193" s="407"/>
      <c r="AO193" s="436"/>
      <c r="AP193" s="407"/>
      <c r="AQ193" s="409"/>
      <c r="AR193" s="145"/>
      <c r="AS193" s="146"/>
      <c r="AT193" s="146"/>
      <c r="AU193" s="147"/>
      <c r="AV193" s="147"/>
    </row>
    <row r="194" spans="1:48" s="148" customFormat="1" ht="24" customHeight="1">
      <c r="A194" s="466"/>
      <c r="B194" s="395"/>
      <c r="C194" s="396"/>
      <c r="D194" s="396"/>
      <c r="E194" s="397"/>
      <c r="F194" s="158" t="s">
        <v>95</v>
      </c>
      <c r="G194" s="159"/>
      <c r="H194" s="160"/>
      <c r="I194" s="160"/>
      <c r="J194" s="160"/>
      <c r="K194" s="160"/>
      <c r="L194" s="160"/>
      <c r="M194" s="160"/>
      <c r="N194" s="160"/>
      <c r="O194" s="161">
        <f>G194+I194+K194+M194</f>
        <v>0</v>
      </c>
      <c r="P194" s="162">
        <f t="shared" si="207"/>
        <v>0</v>
      </c>
      <c r="Q194" s="163"/>
      <c r="R194" s="160"/>
      <c r="S194" s="160"/>
      <c r="T194" s="160"/>
      <c r="U194" s="160"/>
      <c r="V194" s="160"/>
      <c r="W194" s="160"/>
      <c r="X194" s="160"/>
      <c r="Y194" s="160"/>
      <c r="Z194" s="160"/>
      <c r="AA194" s="160"/>
      <c r="AB194" s="160"/>
      <c r="AC194" s="161">
        <f t="shared" si="208"/>
        <v>0</v>
      </c>
      <c r="AD194" s="164">
        <f>R194+T194+V194+X194+Z194+AB194</f>
        <v>0</v>
      </c>
      <c r="AE194" s="165">
        <f>O194+AC194</f>
        <v>0</v>
      </c>
      <c r="AF194" s="161">
        <f t="shared" si="209"/>
        <v>0</v>
      </c>
      <c r="AG194" s="166"/>
      <c r="AH194" s="167"/>
      <c r="AI194" s="399"/>
      <c r="AJ194" s="401"/>
      <c r="AK194" s="403"/>
      <c r="AL194" s="404"/>
      <c r="AM194" s="407"/>
      <c r="AN194" s="407"/>
      <c r="AO194" s="436"/>
      <c r="AP194" s="407"/>
      <c r="AQ194" s="409"/>
      <c r="AR194" s="145"/>
      <c r="AS194" s="146"/>
      <c r="AT194" s="146"/>
      <c r="AU194" s="147"/>
      <c r="AV194" s="147"/>
    </row>
    <row r="195" spans="1:48" s="148" customFormat="1" ht="24" customHeight="1" thickBot="1">
      <c r="A195" s="466"/>
      <c r="B195" s="398"/>
      <c r="C195" s="396"/>
      <c r="D195" s="396"/>
      <c r="E195" s="397"/>
      <c r="F195" s="168" t="s">
        <v>14</v>
      </c>
      <c r="G195" s="175">
        <f>SUM(G192:G194)</f>
        <v>0</v>
      </c>
      <c r="H195" s="171">
        <f t="shared" ref="H195:P195" si="210">SUM(H192:H194)</f>
        <v>0</v>
      </c>
      <c r="I195" s="171">
        <f t="shared" si="210"/>
        <v>0</v>
      </c>
      <c r="J195" s="171">
        <f t="shared" si="210"/>
        <v>0</v>
      </c>
      <c r="K195" s="171">
        <f t="shared" si="210"/>
        <v>0</v>
      </c>
      <c r="L195" s="171">
        <f t="shared" si="210"/>
        <v>0</v>
      </c>
      <c r="M195" s="171">
        <f t="shared" si="210"/>
        <v>1</v>
      </c>
      <c r="N195" s="171">
        <f t="shared" si="210"/>
        <v>63000</v>
      </c>
      <c r="O195" s="171">
        <f t="shared" si="210"/>
        <v>1</v>
      </c>
      <c r="P195" s="172">
        <f t="shared" si="210"/>
        <v>63000</v>
      </c>
      <c r="Q195" s="173">
        <f>SUM(Q192:Q194)</f>
        <v>0</v>
      </c>
      <c r="R195" s="171">
        <f t="shared" ref="R195:AB195" si="211">SUM(R192:R194)</f>
        <v>0</v>
      </c>
      <c r="S195" s="171">
        <f t="shared" si="211"/>
        <v>0</v>
      </c>
      <c r="T195" s="171">
        <f t="shared" si="211"/>
        <v>0</v>
      </c>
      <c r="U195" s="171">
        <f t="shared" si="211"/>
        <v>0</v>
      </c>
      <c r="V195" s="171">
        <f t="shared" si="211"/>
        <v>0</v>
      </c>
      <c r="W195" s="171">
        <f t="shared" si="211"/>
        <v>0</v>
      </c>
      <c r="X195" s="171">
        <f t="shared" si="211"/>
        <v>0</v>
      </c>
      <c r="Y195" s="171">
        <f t="shared" si="211"/>
        <v>0</v>
      </c>
      <c r="Z195" s="171">
        <f t="shared" si="211"/>
        <v>0</v>
      </c>
      <c r="AA195" s="171">
        <f t="shared" si="211"/>
        <v>0</v>
      </c>
      <c r="AB195" s="171">
        <f t="shared" si="211"/>
        <v>0</v>
      </c>
      <c r="AC195" s="171">
        <f>SUM(AC192:AC194)</f>
        <v>0</v>
      </c>
      <c r="AD195" s="174">
        <f t="shared" ref="AD195:AH195" si="212">SUM(AD192:AD194)</f>
        <v>0</v>
      </c>
      <c r="AE195" s="175">
        <f t="shared" si="212"/>
        <v>1</v>
      </c>
      <c r="AF195" s="171">
        <f t="shared" si="212"/>
        <v>63000</v>
      </c>
      <c r="AG195" s="171">
        <f t="shared" si="212"/>
        <v>0</v>
      </c>
      <c r="AH195" s="172">
        <f t="shared" si="212"/>
        <v>0</v>
      </c>
      <c r="AI195" s="400"/>
      <c r="AJ195" s="402"/>
      <c r="AK195" s="405"/>
      <c r="AL195" s="406"/>
      <c r="AM195" s="408"/>
      <c r="AN195" s="408"/>
      <c r="AO195" s="437"/>
      <c r="AP195" s="408"/>
      <c r="AQ195" s="410"/>
      <c r="AR195" s="145"/>
      <c r="AS195" s="146"/>
      <c r="AT195" s="146"/>
      <c r="AU195" s="147"/>
      <c r="AV195" s="147"/>
    </row>
    <row r="196" spans="1:48" s="148" customFormat="1" ht="24" customHeight="1">
      <c r="A196" s="466"/>
      <c r="B196" s="395" t="s">
        <v>875</v>
      </c>
      <c r="C196" s="396"/>
      <c r="D196" s="396"/>
      <c r="E196" s="397"/>
      <c r="F196" s="137" t="s">
        <v>819</v>
      </c>
      <c r="G196" s="138"/>
      <c r="H196" s="139"/>
      <c r="I196" s="140"/>
      <c r="J196" s="139"/>
      <c r="K196" s="140"/>
      <c r="L196" s="139"/>
      <c r="M196" s="140"/>
      <c r="N196" s="140"/>
      <c r="O196" s="140">
        <f>G196+I196+K196+M196</f>
        <v>0</v>
      </c>
      <c r="P196" s="141">
        <f>H196+J196+L196+N196</f>
        <v>0</v>
      </c>
      <c r="Q196" s="142"/>
      <c r="R196" s="140"/>
      <c r="S196" s="140"/>
      <c r="T196" s="139"/>
      <c r="U196" s="140"/>
      <c r="V196" s="139"/>
      <c r="W196" s="140"/>
      <c r="X196" s="139"/>
      <c r="Y196" s="140"/>
      <c r="Z196" s="139"/>
      <c r="AA196" s="140"/>
      <c r="AB196" s="139"/>
      <c r="AC196" s="140">
        <f>Q196+S196+U196+W196+Y196+AA196</f>
        <v>0</v>
      </c>
      <c r="AD196" s="143">
        <f>R196+T196+V196+X196+Z196+AB196</f>
        <v>0</v>
      </c>
      <c r="AE196" s="138">
        <f>O196+AC196</f>
        <v>0</v>
      </c>
      <c r="AF196" s="140">
        <f>P196+AD196</f>
        <v>0</v>
      </c>
      <c r="AG196" s="140"/>
      <c r="AH196" s="144"/>
      <c r="AI196" s="399" t="s">
        <v>876</v>
      </c>
      <c r="AJ196" s="432" t="s">
        <v>877</v>
      </c>
      <c r="AK196" s="403" t="s">
        <v>100</v>
      </c>
      <c r="AL196" s="404"/>
      <c r="AM196" s="407"/>
      <c r="AN196" s="407" t="s">
        <v>101</v>
      </c>
      <c r="AO196" s="438" t="s">
        <v>878</v>
      </c>
      <c r="AP196" s="434" t="s">
        <v>879</v>
      </c>
      <c r="AQ196" s="409"/>
      <c r="AR196" s="145"/>
      <c r="AS196" s="146"/>
      <c r="AT196" s="146"/>
      <c r="AU196" s="147"/>
      <c r="AV196" s="147"/>
    </row>
    <row r="197" spans="1:48" s="148" customFormat="1" ht="24" customHeight="1">
      <c r="A197" s="466"/>
      <c r="B197" s="395"/>
      <c r="C197" s="396"/>
      <c r="D197" s="396"/>
      <c r="E197" s="397"/>
      <c r="F197" s="149" t="s">
        <v>96</v>
      </c>
      <c r="G197" s="150"/>
      <c r="H197" s="151"/>
      <c r="I197" s="151"/>
      <c r="J197" s="151"/>
      <c r="K197" s="151"/>
      <c r="L197" s="151"/>
      <c r="M197" s="151"/>
      <c r="N197" s="151"/>
      <c r="O197" s="152">
        <f>G197+I197+K197+M197</f>
        <v>0</v>
      </c>
      <c r="P197" s="153">
        <f t="shared" ref="P197:P198" si="213">H197+J197+L197+N197</f>
        <v>0</v>
      </c>
      <c r="Q197" s="154"/>
      <c r="R197" s="151"/>
      <c r="S197" s="151"/>
      <c r="T197" s="151"/>
      <c r="U197" s="151"/>
      <c r="V197" s="151"/>
      <c r="W197" s="151"/>
      <c r="X197" s="151"/>
      <c r="Y197" s="151"/>
      <c r="Z197" s="151"/>
      <c r="AA197" s="151"/>
      <c r="AB197" s="151"/>
      <c r="AC197" s="152">
        <f t="shared" ref="AC197:AC198" si="214">Q197+S197+U197+W197+Y197+AA197</f>
        <v>0</v>
      </c>
      <c r="AD197" s="155">
        <f>R197+T197+V197+X197+Z197+AB197</f>
        <v>0</v>
      </c>
      <c r="AE197" s="156">
        <f>O197+AC197</f>
        <v>0</v>
      </c>
      <c r="AF197" s="152">
        <f t="shared" ref="AF197:AF198" si="215">P197+AD197</f>
        <v>0</v>
      </c>
      <c r="AG197" s="151"/>
      <c r="AH197" s="157"/>
      <c r="AI197" s="399"/>
      <c r="AJ197" s="432"/>
      <c r="AK197" s="403"/>
      <c r="AL197" s="404"/>
      <c r="AM197" s="407"/>
      <c r="AN197" s="407"/>
      <c r="AO197" s="438"/>
      <c r="AP197" s="434"/>
      <c r="AQ197" s="409"/>
      <c r="AR197" s="145"/>
      <c r="AS197" s="146"/>
      <c r="AT197" s="146"/>
      <c r="AU197" s="147"/>
      <c r="AV197" s="147"/>
    </row>
    <row r="198" spans="1:48" s="148" customFormat="1" ht="24" customHeight="1">
      <c r="A198" s="466"/>
      <c r="B198" s="395"/>
      <c r="C198" s="396"/>
      <c r="D198" s="396"/>
      <c r="E198" s="397"/>
      <c r="F198" s="158" t="s">
        <v>95</v>
      </c>
      <c r="G198" s="159"/>
      <c r="H198" s="160"/>
      <c r="I198" s="160"/>
      <c r="J198" s="160"/>
      <c r="K198" s="160"/>
      <c r="L198" s="160"/>
      <c r="M198" s="160"/>
      <c r="N198" s="160"/>
      <c r="O198" s="161">
        <f>G198+I198+K198+M198</f>
        <v>0</v>
      </c>
      <c r="P198" s="162">
        <f t="shared" si="213"/>
        <v>0</v>
      </c>
      <c r="Q198" s="163"/>
      <c r="R198" s="160"/>
      <c r="S198" s="160"/>
      <c r="T198" s="160"/>
      <c r="U198" s="160"/>
      <c r="V198" s="160"/>
      <c r="W198" s="160"/>
      <c r="X198" s="160"/>
      <c r="Y198" s="160"/>
      <c r="Z198" s="160"/>
      <c r="AA198" s="160"/>
      <c r="AB198" s="160"/>
      <c r="AC198" s="161">
        <f t="shared" si="214"/>
        <v>0</v>
      </c>
      <c r="AD198" s="164">
        <f>R198+T198+V198+X198+Z198+AB198</f>
        <v>0</v>
      </c>
      <c r="AE198" s="165">
        <f>O198+AC198</f>
        <v>0</v>
      </c>
      <c r="AF198" s="161">
        <f t="shared" si="215"/>
        <v>0</v>
      </c>
      <c r="AG198" s="166"/>
      <c r="AH198" s="167"/>
      <c r="AI198" s="399"/>
      <c r="AJ198" s="432"/>
      <c r="AK198" s="403"/>
      <c r="AL198" s="404"/>
      <c r="AM198" s="407"/>
      <c r="AN198" s="407"/>
      <c r="AO198" s="438"/>
      <c r="AP198" s="434"/>
      <c r="AQ198" s="409"/>
      <c r="AR198" s="145"/>
      <c r="AS198" s="146"/>
      <c r="AT198" s="146"/>
      <c r="AU198" s="147"/>
      <c r="AV198" s="147"/>
    </row>
    <row r="199" spans="1:48" s="148" customFormat="1" ht="24" customHeight="1" thickBot="1">
      <c r="A199" s="466"/>
      <c r="B199" s="398"/>
      <c r="C199" s="396"/>
      <c r="D199" s="396"/>
      <c r="E199" s="397"/>
      <c r="F199" s="168" t="s">
        <v>14</v>
      </c>
      <c r="G199" s="175">
        <f>SUM(G196:G198)</f>
        <v>0</v>
      </c>
      <c r="H199" s="171">
        <f t="shared" ref="H199:P199" si="216">SUM(H196:H198)</f>
        <v>0</v>
      </c>
      <c r="I199" s="171">
        <f t="shared" si="216"/>
        <v>0</v>
      </c>
      <c r="J199" s="171">
        <f t="shared" si="216"/>
        <v>0</v>
      </c>
      <c r="K199" s="171">
        <f t="shared" si="216"/>
        <v>0</v>
      </c>
      <c r="L199" s="171">
        <f t="shared" si="216"/>
        <v>0</v>
      </c>
      <c r="M199" s="171">
        <f t="shared" si="216"/>
        <v>0</v>
      </c>
      <c r="N199" s="171">
        <f t="shared" si="216"/>
        <v>0</v>
      </c>
      <c r="O199" s="171">
        <f t="shared" si="216"/>
        <v>0</v>
      </c>
      <c r="P199" s="172">
        <f t="shared" si="216"/>
        <v>0</v>
      </c>
      <c r="Q199" s="173">
        <f>SUM(Q196:Q198)</f>
        <v>0</v>
      </c>
      <c r="R199" s="171">
        <f t="shared" ref="R199:AB199" si="217">SUM(R196:R198)</f>
        <v>0</v>
      </c>
      <c r="S199" s="171">
        <f t="shared" si="217"/>
        <v>0</v>
      </c>
      <c r="T199" s="171">
        <f t="shared" si="217"/>
        <v>0</v>
      </c>
      <c r="U199" s="171">
        <f t="shared" si="217"/>
        <v>0</v>
      </c>
      <c r="V199" s="171">
        <f t="shared" si="217"/>
        <v>0</v>
      </c>
      <c r="W199" s="171">
        <f t="shared" si="217"/>
        <v>0</v>
      </c>
      <c r="X199" s="171">
        <f t="shared" si="217"/>
        <v>0</v>
      </c>
      <c r="Y199" s="171">
        <f t="shared" si="217"/>
        <v>0</v>
      </c>
      <c r="Z199" s="171">
        <f t="shared" si="217"/>
        <v>0</v>
      </c>
      <c r="AA199" s="171">
        <f t="shared" si="217"/>
        <v>0</v>
      </c>
      <c r="AB199" s="171">
        <f t="shared" si="217"/>
        <v>0</v>
      </c>
      <c r="AC199" s="171">
        <f>SUM(AC196:AC198)</f>
        <v>0</v>
      </c>
      <c r="AD199" s="174">
        <f t="shared" ref="AD199:AH199" si="218">SUM(AD196:AD198)</f>
        <v>0</v>
      </c>
      <c r="AE199" s="175">
        <f t="shared" si="218"/>
        <v>0</v>
      </c>
      <c r="AF199" s="171">
        <f t="shared" si="218"/>
        <v>0</v>
      </c>
      <c r="AG199" s="171">
        <f t="shared" si="218"/>
        <v>0</v>
      </c>
      <c r="AH199" s="172">
        <f t="shared" si="218"/>
        <v>0</v>
      </c>
      <c r="AI199" s="400"/>
      <c r="AJ199" s="433"/>
      <c r="AK199" s="405"/>
      <c r="AL199" s="406"/>
      <c r="AM199" s="408"/>
      <c r="AN199" s="408"/>
      <c r="AO199" s="439"/>
      <c r="AP199" s="435"/>
      <c r="AQ199" s="410"/>
      <c r="AR199" s="145"/>
      <c r="AS199" s="146"/>
      <c r="AT199" s="146"/>
      <c r="AU199" s="147"/>
      <c r="AV199" s="147"/>
    </row>
    <row r="200" spans="1:48" s="148" customFormat="1" ht="24" customHeight="1">
      <c r="A200" s="466"/>
      <c r="B200" s="395" t="s">
        <v>880</v>
      </c>
      <c r="C200" s="396"/>
      <c r="D200" s="396"/>
      <c r="E200" s="397"/>
      <c r="F200" s="137" t="s">
        <v>819</v>
      </c>
      <c r="G200" s="138"/>
      <c r="H200" s="139"/>
      <c r="I200" s="140"/>
      <c r="J200" s="139"/>
      <c r="K200" s="140"/>
      <c r="L200" s="139"/>
      <c r="M200" s="140">
        <v>1</v>
      </c>
      <c r="N200" s="140">
        <v>99900</v>
      </c>
      <c r="O200" s="140">
        <f>G200+I200+K200+M200</f>
        <v>1</v>
      </c>
      <c r="P200" s="141">
        <f>H200+J200+L200+N200</f>
        <v>99900</v>
      </c>
      <c r="Q200" s="142"/>
      <c r="R200" s="140"/>
      <c r="S200" s="140"/>
      <c r="T200" s="139"/>
      <c r="U200" s="140"/>
      <c r="V200" s="139"/>
      <c r="W200" s="140"/>
      <c r="X200" s="139"/>
      <c r="Y200" s="140"/>
      <c r="Z200" s="139"/>
      <c r="AA200" s="140"/>
      <c r="AB200" s="139"/>
      <c r="AC200" s="140">
        <f>Q200+S200+U200+W200+Y200+AA200</f>
        <v>0</v>
      </c>
      <c r="AD200" s="143">
        <f>R200+T200+V200+X200+Z200+AB200</f>
        <v>0</v>
      </c>
      <c r="AE200" s="138">
        <f>O200+AC200</f>
        <v>1</v>
      </c>
      <c r="AF200" s="140">
        <f>P200+AD200</f>
        <v>99900</v>
      </c>
      <c r="AG200" s="140"/>
      <c r="AH200" s="144"/>
      <c r="AI200" s="399" t="s">
        <v>845</v>
      </c>
      <c r="AJ200" s="401" t="s">
        <v>881</v>
      </c>
      <c r="AK200" s="403" t="s">
        <v>138</v>
      </c>
      <c r="AL200" s="404"/>
      <c r="AM200" s="407" t="s">
        <v>882</v>
      </c>
      <c r="AN200" s="407"/>
      <c r="AO200" s="407"/>
      <c r="AP200" s="407"/>
      <c r="AQ200" s="409"/>
      <c r="AR200" s="145"/>
      <c r="AS200" s="146"/>
      <c r="AT200" s="146"/>
      <c r="AU200" s="147"/>
      <c r="AV200" s="147"/>
    </row>
    <row r="201" spans="1:48" s="148" customFormat="1" ht="24" customHeight="1">
      <c r="A201" s="466"/>
      <c r="B201" s="395"/>
      <c r="C201" s="396"/>
      <c r="D201" s="396"/>
      <c r="E201" s="397"/>
      <c r="F201" s="149" t="s">
        <v>96</v>
      </c>
      <c r="G201" s="150"/>
      <c r="H201" s="151"/>
      <c r="I201" s="151"/>
      <c r="J201" s="151"/>
      <c r="K201" s="151"/>
      <c r="L201" s="151"/>
      <c r="M201" s="151"/>
      <c r="N201" s="151"/>
      <c r="O201" s="152">
        <f>G201+I201+K201+M201</f>
        <v>0</v>
      </c>
      <c r="P201" s="153">
        <f t="shared" ref="P201:P202" si="219">H201+J201+L201+N201</f>
        <v>0</v>
      </c>
      <c r="Q201" s="154"/>
      <c r="R201" s="151"/>
      <c r="S201" s="151"/>
      <c r="T201" s="151"/>
      <c r="U201" s="151"/>
      <c r="V201" s="151"/>
      <c r="W201" s="151"/>
      <c r="X201" s="151"/>
      <c r="Y201" s="151"/>
      <c r="Z201" s="151"/>
      <c r="AA201" s="151"/>
      <c r="AB201" s="151"/>
      <c r="AC201" s="152">
        <f t="shared" ref="AC201:AC202" si="220">Q201+S201+U201+W201+Y201+AA201</f>
        <v>0</v>
      </c>
      <c r="AD201" s="155">
        <f>R201+T201+V201+X201+Z201+AB201</f>
        <v>0</v>
      </c>
      <c r="AE201" s="156">
        <f>O201+AC201</f>
        <v>0</v>
      </c>
      <c r="AF201" s="152">
        <f t="shared" ref="AF201:AF202" si="221">P201+AD201</f>
        <v>0</v>
      </c>
      <c r="AG201" s="151"/>
      <c r="AH201" s="157"/>
      <c r="AI201" s="399"/>
      <c r="AJ201" s="401"/>
      <c r="AK201" s="403"/>
      <c r="AL201" s="404"/>
      <c r="AM201" s="407"/>
      <c r="AN201" s="407"/>
      <c r="AO201" s="407"/>
      <c r="AP201" s="407"/>
      <c r="AQ201" s="409"/>
      <c r="AR201" s="145"/>
      <c r="AS201" s="146"/>
      <c r="AT201" s="146"/>
      <c r="AU201" s="147"/>
      <c r="AV201" s="147"/>
    </row>
    <row r="202" spans="1:48" s="148" customFormat="1" ht="24" customHeight="1">
      <c r="A202" s="466"/>
      <c r="B202" s="395"/>
      <c r="C202" s="396"/>
      <c r="D202" s="396"/>
      <c r="E202" s="397"/>
      <c r="F202" s="158" t="s">
        <v>95</v>
      </c>
      <c r="G202" s="159"/>
      <c r="H202" s="160"/>
      <c r="I202" s="160"/>
      <c r="J202" s="160"/>
      <c r="K202" s="160"/>
      <c r="L202" s="160"/>
      <c r="M202" s="160"/>
      <c r="N202" s="160"/>
      <c r="O202" s="161">
        <f>G202+I202+K202+M202</f>
        <v>0</v>
      </c>
      <c r="P202" s="162">
        <f t="shared" si="219"/>
        <v>0</v>
      </c>
      <c r="Q202" s="163"/>
      <c r="R202" s="160"/>
      <c r="S202" s="160"/>
      <c r="T202" s="160"/>
      <c r="U202" s="160"/>
      <c r="V202" s="160"/>
      <c r="W202" s="160"/>
      <c r="X202" s="160"/>
      <c r="Y202" s="160"/>
      <c r="Z202" s="160"/>
      <c r="AA202" s="160"/>
      <c r="AB202" s="160"/>
      <c r="AC202" s="161">
        <f t="shared" si="220"/>
        <v>0</v>
      </c>
      <c r="AD202" s="164">
        <f>R202+T202+V202+X202+Z202+AB202</f>
        <v>0</v>
      </c>
      <c r="AE202" s="165">
        <f>O202+AC202</f>
        <v>0</v>
      </c>
      <c r="AF202" s="161">
        <f t="shared" si="221"/>
        <v>0</v>
      </c>
      <c r="AG202" s="166"/>
      <c r="AH202" s="167"/>
      <c r="AI202" s="399"/>
      <c r="AJ202" s="401"/>
      <c r="AK202" s="403"/>
      <c r="AL202" s="404"/>
      <c r="AM202" s="407"/>
      <c r="AN202" s="407"/>
      <c r="AO202" s="407"/>
      <c r="AP202" s="407"/>
      <c r="AQ202" s="409"/>
      <c r="AR202" s="145"/>
      <c r="AS202" s="146"/>
      <c r="AT202" s="146"/>
      <c r="AU202" s="147"/>
      <c r="AV202" s="147"/>
    </row>
    <row r="203" spans="1:48" s="148" customFormat="1" ht="24" customHeight="1" thickBot="1">
      <c r="A203" s="466"/>
      <c r="B203" s="398"/>
      <c r="C203" s="396"/>
      <c r="D203" s="396"/>
      <c r="E203" s="397"/>
      <c r="F203" s="168" t="s">
        <v>14</v>
      </c>
      <c r="G203" s="175">
        <f>SUM(G200:G202)</f>
        <v>0</v>
      </c>
      <c r="H203" s="171">
        <f t="shared" ref="H203:P203" si="222">SUM(H200:H202)</f>
        <v>0</v>
      </c>
      <c r="I203" s="171">
        <f t="shared" si="222"/>
        <v>0</v>
      </c>
      <c r="J203" s="171">
        <f t="shared" si="222"/>
        <v>0</v>
      </c>
      <c r="K203" s="171">
        <f t="shared" si="222"/>
        <v>0</v>
      </c>
      <c r="L203" s="171">
        <f t="shared" si="222"/>
        <v>0</v>
      </c>
      <c r="M203" s="171">
        <f t="shared" si="222"/>
        <v>1</v>
      </c>
      <c r="N203" s="171">
        <f t="shared" si="222"/>
        <v>99900</v>
      </c>
      <c r="O203" s="171">
        <f t="shared" si="222"/>
        <v>1</v>
      </c>
      <c r="P203" s="172">
        <f t="shared" si="222"/>
        <v>99900</v>
      </c>
      <c r="Q203" s="173">
        <f>SUM(Q200:Q202)</f>
        <v>0</v>
      </c>
      <c r="R203" s="171">
        <f t="shared" ref="R203:AB203" si="223">SUM(R200:R202)</f>
        <v>0</v>
      </c>
      <c r="S203" s="171">
        <f t="shared" si="223"/>
        <v>0</v>
      </c>
      <c r="T203" s="171">
        <f t="shared" si="223"/>
        <v>0</v>
      </c>
      <c r="U203" s="171">
        <f t="shared" si="223"/>
        <v>0</v>
      </c>
      <c r="V203" s="171">
        <f t="shared" si="223"/>
        <v>0</v>
      </c>
      <c r="W203" s="171">
        <f t="shared" si="223"/>
        <v>0</v>
      </c>
      <c r="X203" s="171">
        <f t="shared" si="223"/>
        <v>0</v>
      </c>
      <c r="Y203" s="171">
        <f t="shared" si="223"/>
        <v>0</v>
      </c>
      <c r="Z203" s="171">
        <f t="shared" si="223"/>
        <v>0</v>
      </c>
      <c r="AA203" s="171">
        <f t="shared" si="223"/>
        <v>0</v>
      </c>
      <c r="AB203" s="171">
        <f t="shared" si="223"/>
        <v>0</v>
      </c>
      <c r="AC203" s="171">
        <f>SUM(AC200:AC202)</f>
        <v>0</v>
      </c>
      <c r="AD203" s="174">
        <f t="shared" ref="AD203:AH203" si="224">SUM(AD200:AD202)</f>
        <v>0</v>
      </c>
      <c r="AE203" s="175">
        <f t="shared" si="224"/>
        <v>1</v>
      </c>
      <c r="AF203" s="171">
        <f t="shared" si="224"/>
        <v>99900</v>
      </c>
      <c r="AG203" s="171">
        <f t="shared" si="224"/>
        <v>0</v>
      </c>
      <c r="AH203" s="172">
        <f t="shared" si="224"/>
        <v>0</v>
      </c>
      <c r="AI203" s="400"/>
      <c r="AJ203" s="402"/>
      <c r="AK203" s="405"/>
      <c r="AL203" s="406"/>
      <c r="AM203" s="408"/>
      <c r="AN203" s="408"/>
      <c r="AO203" s="408"/>
      <c r="AP203" s="408"/>
      <c r="AQ203" s="410"/>
      <c r="AR203" s="145"/>
      <c r="AS203" s="146"/>
      <c r="AT203" s="146"/>
      <c r="AU203" s="147"/>
      <c r="AV203" s="147"/>
    </row>
    <row r="204" spans="1:48" s="148" customFormat="1" ht="24" customHeight="1">
      <c r="A204" s="466"/>
      <c r="B204" s="395" t="s">
        <v>883</v>
      </c>
      <c r="C204" s="396"/>
      <c r="D204" s="396"/>
      <c r="E204" s="397"/>
      <c r="F204" s="137" t="s">
        <v>819</v>
      </c>
      <c r="G204" s="138"/>
      <c r="H204" s="139"/>
      <c r="I204" s="140"/>
      <c r="J204" s="139"/>
      <c r="K204" s="140"/>
      <c r="L204" s="139"/>
      <c r="M204" s="140"/>
      <c r="N204" s="140"/>
      <c r="O204" s="140">
        <f>G204+I204+K204+M204</f>
        <v>0</v>
      </c>
      <c r="P204" s="141">
        <f>H204+J204+L204+N204</f>
        <v>0</v>
      </c>
      <c r="Q204" s="142"/>
      <c r="R204" s="140"/>
      <c r="S204" s="140">
        <v>7</v>
      </c>
      <c r="T204" s="139">
        <v>11200</v>
      </c>
      <c r="U204" s="140">
        <v>8</v>
      </c>
      <c r="V204" s="139">
        <v>916690</v>
      </c>
      <c r="W204" s="140"/>
      <c r="X204" s="139"/>
      <c r="Y204" s="140"/>
      <c r="Z204" s="139"/>
      <c r="AA204" s="140"/>
      <c r="AB204" s="139"/>
      <c r="AC204" s="140">
        <f>Q204+S204+U204+W204+Y204+AA204</f>
        <v>15</v>
      </c>
      <c r="AD204" s="143">
        <f>R204+T204+V204+X204+Z204+AB204</f>
        <v>927890</v>
      </c>
      <c r="AE204" s="138">
        <f>O204+AC204</f>
        <v>15</v>
      </c>
      <c r="AF204" s="140">
        <f>P204+AD204</f>
        <v>927890</v>
      </c>
      <c r="AG204" s="140">
        <v>15</v>
      </c>
      <c r="AH204" s="144">
        <v>927890</v>
      </c>
      <c r="AI204" s="399" t="s">
        <v>884</v>
      </c>
      <c r="AJ204" s="401" t="s">
        <v>885</v>
      </c>
      <c r="AK204" s="403" t="s">
        <v>100</v>
      </c>
      <c r="AL204" s="404"/>
      <c r="AM204" s="407"/>
      <c r="AN204" s="407" t="s">
        <v>109</v>
      </c>
      <c r="AO204" s="407" t="s">
        <v>886</v>
      </c>
      <c r="AP204" s="407"/>
      <c r="AQ204" s="409" t="s">
        <v>887</v>
      </c>
      <c r="AR204" s="145"/>
      <c r="AS204" s="146"/>
      <c r="AT204" s="146"/>
      <c r="AU204" s="147"/>
      <c r="AV204" s="147"/>
    </row>
    <row r="205" spans="1:48" s="148" customFormat="1" ht="24" customHeight="1">
      <c r="A205" s="466"/>
      <c r="B205" s="395"/>
      <c r="C205" s="396"/>
      <c r="D205" s="396"/>
      <c r="E205" s="397"/>
      <c r="F205" s="149" t="s">
        <v>96</v>
      </c>
      <c r="G205" s="150"/>
      <c r="H205" s="151"/>
      <c r="I205" s="151"/>
      <c r="J205" s="151"/>
      <c r="K205" s="151"/>
      <c r="L205" s="151"/>
      <c r="M205" s="151"/>
      <c r="N205" s="151"/>
      <c r="O205" s="152">
        <f>G205+I205+K205+M205</f>
        <v>0</v>
      </c>
      <c r="P205" s="153">
        <f t="shared" ref="P205:P206" si="225">H205+J205+L205+N205</f>
        <v>0</v>
      </c>
      <c r="Q205" s="154"/>
      <c r="R205" s="151"/>
      <c r="S205" s="151"/>
      <c r="T205" s="151"/>
      <c r="U205" s="151"/>
      <c r="V205" s="151"/>
      <c r="W205" s="151"/>
      <c r="X205" s="151"/>
      <c r="Y205" s="151"/>
      <c r="Z205" s="151"/>
      <c r="AA205" s="151"/>
      <c r="AB205" s="151"/>
      <c r="AC205" s="152">
        <f t="shared" ref="AC205:AC206" si="226">Q205+S205+U205+W205+Y205+AA205</f>
        <v>0</v>
      </c>
      <c r="AD205" s="155">
        <f>R205+T205+V205+X205+Z205+AB205</f>
        <v>0</v>
      </c>
      <c r="AE205" s="156">
        <f>O205+AC205</f>
        <v>0</v>
      </c>
      <c r="AF205" s="152">
        <f t="shared" ref="AF205:AF206" si="227">P205+AD205</f>
        <v>0</v>
      </c>
      <c r="AG205" s="151"/>
      <c r="AH205" s="157"/>
      <c r="AI205" s="399"/>
      <c r="AJ205" s="401"/>
      <c r="AK205" s="403"/>
      <c r="AL205" s="404"/>
      <c r="AM205" s="407"/>
      <c r="AN205" s="407"/>
      <c r="AO205" s="407"/>
      <c r="AP205" s="407"/>
      <c r="AQ205" s="409"/>
      <c r="AR205" s="145"/>
      <c r="AS205" s="146"/>
      <c r="AT205" s="146"/>
      <c r="AU205" s="147"/>
      <c r="AV205" s="147"/>
    </row>
    <row r="206" spans="1:48" s="148" customFormat="1" ht="24" customHeight="1">
      <c r="A206" s="466"/>
      <c r="B206" s="395"/>
      <c r="C206" s="396"/>
      <c r="D206" s="396"/>
      <c r="E206" s="397"/>
      <c r="F206" s="158" t="s">
        <v>95</v>
      </c>
      <c r="G206" s="159"/>
      <c r="H206" s="160"/>
      <c r="I206" s="160"/>
      <c r="J206" s="160"/>
      <c r="K206" s="160"/>
      <c r="L206" s="160"/>
      <c r="M206" s="160"/>
      <c r="N206" s="160"/>
      <c r="O206" s="161">
        <f>G206+I206+K206+M206</f>
        <v>0</v>
      </c>
      <c r="P206" s="162">
        <f t="shared" si="225"/>
        <v>0</v>
      </c>
      <c r="Q206" s="163"/>
      <c r="R206" s="160"/>
      <c r="S206" s="160"/>
      <c r="T206" s="160"/>
      <c r="U206" s="160"/>
      <c r="V206" s="160"/>
      <c r="W206" s="160"/>
      <c r="X206" s="160"/>
      <c r="Y206" s="160"/>
      <c r="Z206" s="160"/>
      <c r="AA206" s="160"/>
      <c r="AB206" s="160"/>
      <c r="AC206" s="161">
        <f t="shared" si="226"/>
        <v>0</v>
      </c>
      <c r="AD206" s="164">
        <f>R206+T206+V206+X206+Z206+AB206</f>
        <v>0</v>
      </c>
      <c r="AE206" s="165">
        <f>O206+AC206</f>
        <v>0</v>
      </c>
      <c r="AF206" s="161">
        <f t="shared" si="227"/>
        <v>0</v>
      </c>
      <c r="AG206" s="166"/>
      <c r="AH206" s="167"/>
      <c r="AI206" s="399"/>
      <c r="AJ206" s="401"/>
      <c r="AK206" s="403"/>
      <c r="AL206" s="404"/>
      <c r="AM206" s="407"/>
      <c r="AN206" s="407"/>
      <c r="AO206" s="407"/>
      <c r="AP206" s="407"/>
      <c r="AQ206" s="409"/>
      <c r="AR206" s="145"/>
      <c r="AS206" s="146"/>
      <c r="AT206" s="146"/>
      <c r="AU206" s="147"/>
      <c r="AV206" s="147"/>
    </row>
    <row r="207" spans="1:48" s="148" customFormat="1" ht="24" customHeight="1" thickBot="1">
      <c r="A207" s="466"/>
      <c r="B207" s="398"/>
      <c r="C207" s="396"/>
      <c r="D207" s="396"/>
      <c r="E207" s="397"/>
      <c r="F207" s="168" t="s">
        <v>14</v>
      </c>
      <c r="G207" s="175">
        <f>SUM(G204:G206)</f>
        <v>0</v>
      </c>
      <c r="H207" s="171">
        <f t="shared" ref="H207:P207" si="228">SUM(H204:H206)</f>
        <v>0</v>
      </c>
      <c r="I207" s="171">
        <f t="shared" si="228"/>
        <v>0</v>
      </c>
      <c r="J207" s="171">
        <f t="shared" si="228"/>
        <v>0</v>
      </c>
      <c r="K207" s="171">
        <f t="shared" si="228"/>
        <v>0</v>
      </c>
      <c r="L207" s="171">
        <f t="shared" si="228"/>
        <v>0</v>
      </c>
      <c r="M207" s="171">
        <f t="shared" si="228"/>
        <v>0</v>
      </c>
      <c r="N207" s="171">
        <f t="shared" si="228"/>
        <v>0</v>
      </c>
      <c r="O207" s="171">
        <f t="shared" si="228"/>
        <v>0</v>
      </c>
      <c r="P207" s="172">
        <f t="shared" si="228"/>
        <v>0</v>
      </c>
      <c r="Q207" s="173">
        <f>SUM(Q204:Q206)</f>
        <v>0</v>
      </c>
      <c r="R207" s="171">
        <f t="shared" ref="R207:AB207" si="229">SUM(R204:R206)</f>
        <v>0</v>
      </c>
      <c r="S207" s="171">
        <f t="shared" si="229"/>
        <v>7</v>
      </c>
      <c r="T207" s="171">
        <f t="shared" si="229"/>
        <v>11200</v>
      </c>
      <c r="U207" s="171">
        <f t="shared" si="229"/>
        <v>8</v>
      </c>
      <c r="V207" s="171">
        <f t="shared" si="229"/>
        <v>916690</v>
      </c>
      <c r="W207" s="171">
        <f t="shared" si="229"/>
        <v>0</v>
      </c>
      <c r="X207" s="171">
        <f t="shared" si="229"/>
        <v>0</v>
      </c>
      <c r="Y207" s="171">
        <f t="shared" si="229"/>
        <v>0</v>
      </c>
      <c r="Z207" s="171">
        <f t="shared" si="229"/>
        <v>0</v>
      </c>
      <c r="AA207" s="171">
        <f t="shared" si="229"/>
        <v>0</v>
      </c>
      <c r="AB207" s="171">
        <f t="shared" si="229"/>
        <v>0</v>
      </c>
      <c r="AC207" s="171">
        <f>SUM(AC204:AC206)</f>
        <v>15</v>
      </c>
      <c r="AD207" s="174">
        <f t="shared" ref="AD207:AH207" si="230">SUM(AD204:AD206)</f>
        <v>927890</v>
      </c>
      <c r="AE207" s="175">
        <f t="shared" si="230"/>
        <v>15</v>
      </c>
      <c r="AF207" s="171">
        <f t="shared" si="230"/>
        <v>927890</v>
      </c>
      <c r="AG207" s="171">
        <f t="shared" si="230"/>
        <v>15</v>
      </c>
      <c r="AH207" s="172">
        <f t="shared" si="230"/>
        <v>927890</v>
      </c>
      <c r="AI207" s="400"/>
      <c r="AJ207" s="402"/>
      <c r="AK207" s="405"/>
      <c r="AL207" s="406"/>
      <c r="AM207" s="408"/>
      <c r="AN207" s="408"/>
      <c r="AO207" s="408"/>
      <c r="AP207" s="408"/>
      <c r="AQ207" s="410"/>
      <c r="AR207" s="145"/>
      <c r="AS207" s="146"/>
      <c r="AT207" s="146"/>
      <c r="AU207" s="147"/>
      <c r="AV207" s="147"/>
    </row>
    <row r="208" spans="1:48" s="148" customFormat="1" ht="24" customHeight="1">
      <c r="A208" s="466"/>
      <c r="B208" s="395" t="s">
        <v>888</v>
      </c>
      <c r="C208" s="396"/>
      <c r="D208" s="396"/>
      <c r="E208" s="397"/>
      <c r="F208" s="137" t="s">
        <v>5</v>
      </c>
      <c r="G208" s="138"/>
      <c r="H208" s="139"/>
      <c r="I208" s="140"/>
      <c r="J208" s="139"/>
      <c r="K208" s="140"/>
      <c r="L208" s="139"/>
      <c r="M208" s="140"/>
      <c r="N208" s="140"/>
      <c r="O208" s="140">
        <f>G208+I208+K208+M208</f>
        <v>0</v>
      </c>
      <c r="P208" s="141">
        <f>H208+J208+L208+N208</f>
        <v>0</v>
      </c>
      <c r="Q208" s="142"/>
      <c r="R208" s="140"/>
      <c r="S208" s="140"/>
      <c r="T208" s="139"/>
      <c r="U208" s="140"/>
      <c r="V208" s="139"/>
      <c r="W208" s="140"/>
      <c r="X208" s="139"/>
      <c r="Y208" s="140"/>
      <c r="Z208" s="139"/>
      <c r="AA208" s="140"/>
      <c r="AB208" s="139"/>
      <c r="AC208" s="140">
        <f>Q208+S208+U208+W208+Y208+AA208</f>
        <v>0</v>
      </c>
      <c r="AD208" s="143">
        <f>R208+T208+V208+X208+Z208+AB208</f>
        <v>0</v>
      </c>
      <c r="AE208" s="138">
        <f>O208+AC208</f>
        <v>0</v>
      </c>
      <c r="AF208" s="140">
        <f>P208+AD208</f>
        <v>0</v>
      </c>
      <c r="AG208" s="140"/>
      <c r="AH208" s="144"/>
      <c r="AI208" s="399" t="s">
        <v>889</v>
      </c>
      <c r="AJ208" s="401" t="s">
        <v>890</v>
      </c>
      <c r="AK208" s="403" t="s">
        <v>138</v>
      </c>
      <c r="AL208" s="404"/>
      <c r="AM208" s="407" t="s">
        <v>847</v>
      </c>
      <c r="AN208" s="407"/>
      <c r="AO208" s="407"/>
      <c r="AP208" s="407"/>
      <c r="AQ208" s="409"/>
      <c r="AR208" s="145"/>
      <c r="AS208" s="146"/>
      <c r="AT208" s="146"/>
      <c r="AU208" s="147"/>
      <c r="AV208" s="147"/>
    </row>
    <row r="209" spans="1:48" s="148" customFormat="1" ht="24" customHeight="1">
      <c r="A209" s="466"/>
      <c r="B209" s="395"/>
      <c r="C209" s="396"/>
      <c r="D209" s="396"/>
      <c r="E209" s="397"/>
      <c r="F209" s="149" t="s">
        <v>96</v>
      </c>
      <c r="G209" s="150"/>
      <c r="H209" s="151"/>
      <c r="I209" s="151"/>
      <c r="J209" s="151"/>
      <c r="K209" s="151"/>
      <c r="L209" s="151"/>
      <c r="M209" s="151"/>
      <c r="N209" s="151"/>
      <c r="O209" s="152">
        <f>G209+I209+K209+M209</f>
        <v>0</v>
      </c>
      <c r="P209" s="153">
        <f t="shared" ref="P209:P210" si="231">H209+J209+L209+N209</f>
        <v>0</v>
      </c>
      <c r="Q209" s="154"/>
      <c r="R209" s="151"/>
      <c r="S209" s="151"/>
      <c r="T209" s="151"/>
      <c r="U209" s="151"/>
      <c r="V209" s="151"/>
      <c r="W209" s="151"/>
      <c r="X209" s="151"/>
      <c r="Y209" s="151"/>
      <c r="Z209" s="151"/>
      <c r="AA209" s="151"/>
      <c r="AB209" s="151"/>
      <c r="AC209" s="152">
        <f t="shared" ref="AC209:AC210" si="232">Q209+S209+U209+W209+Y209+AA209</f>
        <v>0</v>
      </c>
      <c r="AD209" s="155">
        <f>R209+T209+V209+X209+Z209+AB209</f>
        <v>0</v>
      </c>
      <c r="AE209" s="156">
        <f>O209+AC209</f>
        <v>0</v>
      </c>
      <c r="AF209" s="152">
        <f t="shared" ref="AF209:AF210" si="233">P209+AD209</f>
        <v>0</v>
      </c>
      <c r="AG209" s="151"/>
      <c r="AH209" s="157"/>
      <c r="AI209" s="399"/>
      <c r="AJ209" s="401"/>
      <c r="AK209" s="403"/>
      <c r="AL209" s="404"/>
      <c r="AM209" s="407"/>
      <c r="AN209" s="407"/>
      <c r="AO209" s="407"/>
      <c r="AP209" s="407"/>
      <c r="AQ209" s="409"/>
      <c r="AR209" s="145"/>
      <c r="AS209" s="146"/>
      <c r="AT209" s="146"/>
      <c r="AU209" s="147"/>
      <c r="AV209" s="147"/>
    </row>
    <row r="210" spans="1:48" s="148" customFormat="1" ht="24" customHeight="1">
      <c r="A210" s="466"/>
      <c r="B210" s="395"/>
      <c r="C210" s="396"/>
      <c r="D210" s="396"/>
      <c r="E210" s="397"/>
      <c r="F210" s="158" t="s">
        <v>95</v>
      </c>
      <c r="G210" s="159"/>
      <c r="H210" s="160"/>
      <c r="I210" s="160"/>
      <c r="J210" s="160"/>
      <c r="K210" s="160"/>
      <c r="L210" s="160"/>
      <c r="M210" s="160"/>
      <c r="N210" s="160"/>
      <c r="O210" s="161">
        <f>G210+I210+K210+M210</f>
        <v>0</v>
      </c>
      <c r="P210" s="162">
        <f t="shared" si="231"/>
        <v>0</v>
      </c>
      <c r="Q210" s="163"/>
      <c r="R210" s="160"/>
      <c r="S210" s="160"/>
      <c r="T210" s="160"/>
      <c r="U210" s="160"/>
      <c r="V210" s="160"/>
      <c r="W210" s="160"/>
      <c r="X210" s="160"/>
      <c r="Y210" s="160"/>
      <c r="Z210" s="160"/>
      <c r="AA210" s="160"/>
      <c r="AB210" s="160"/>
      <c r="AC210" s="161">
        <f t="shared" si="232"/>
        <v>0</v>
      </c>
      <c r="AD210" s="164">
        <f>R210+T210+V210+X210+Z210+AB210</f>
        <v>0</v>
      </c>
      <c r="AE210" s="165">
        <f>O210+AC210</f>
        <v>0</v>
      </c>
      <c r="AF210" s="161">
        <f t="shared" si="233"/>
        <v>0</v>
      </c>
      <c r="AG210" s="166"/>
      <c r="AH210" s="167"/>
      <c r="AI210" s="399"/>
      <c r="AJ210" s="401"/>
      <c r="AK210" s="403"/>
      <c r="AL210" s="404"/>
      <c r="AM210" s="407"/>
      <c r="AN210" s="407"/>
      <c r="AO210" s="407"/>
      <c r="AP210" s="407"/>
      <c r="AQ210" s="409"/>
      <c r="AR210" s="145"/>
      <c r="AS210" s="146"/>
      <c r="AT210" s="146"/>
      <c r="AU210" s="147"/>
      <c r="AV210" s="147"/>
    </row>
    <row r="211" spans="1:48" s="148" customFormat="1" ht="24" customHeight="1" thickBot="1">
      <c r="A211" s="466"/>
      <c r="B211" s="398"/>
      <c r="C211" s="396"/>
      <c r="D211" s="396"/>
      <c r="E211" s="397"/>
      <c r="F211" s="168" t="s">
        <v>14</v>
      </c>
      <c r="G211" s="175">
        <f>SUM(G208:G210)</f>
        <v>0</v>
      </c>
      <c r="H211" s="171">
        <f t="shared" ref="H211:AH211" si="234">SUM(H208:H210)</f>
        <v>0</v>
      </c>
      <c r="I211" s="171">
        <f t="shared" si="234"/>
        <v>0</v>
      </c>
      <c r="J211" s="171">
        <f t="shared" si="234"/>
        <v>0</v>
      </c>
      <c r="K211" s="171">
        <f t="shared" si="234"/>
        <v>0</v>
      </c>
      <c r="L211" s="171">
        <f t="shared" si="234"/>
        <v>0</v>
      </c>
      <c r="M211" s="171">
        <f t="shared" si="234"/>
        <v>0</v>
      </c>
      <c r="N211" s="171">
        <f t="shared" si="234"/>
        <v>0</v>
      </c>
      <c r="O211" s="171">
        <f t="shared" si="234"/>
        <v>0</v>
      </c>
      <c r="P211" s="172">
        <f t="shared" si="234"/>
        <v>0</v>
      </c>
      <c r="Q211" s="173">
        <f>SUM(Q208:Q210)</f>
        <v>0</v>
      </c>
      <c r="R211" s="171">
        <f t="shared" ref="R211:AB211" si="235">SUM(R208:R210)</f>
        <v>0</v>
      </c>
      <c r="S211" s="171">
        <f t="shared" si="235"/>
        <v>0</v>
      </c>
      <c r="T211" s="171">
        <f t="shared" si="235"/>
        <v>0</v>
      </c>
      <c r="U211" s="171">
        <f t="shared" si="235"/>
        <v>0</v>
      </c>
      <c r="V211" s="171">
        <f t="shared" si="235"/>
        <v>0</v>
      </c>
      <c r="W211" s="171">
        <f t="shared" si="235"/>
        <v>0</v>
      </c>
      <c r="X211" s="171">
        <f t="shared" si="235"/>
        <v>0</v>
      </c>
      <c r="Y211" s="171">
        <f t="shared" si="235"/>
        <v>0</v>
      </c>
      <c r="Z211" s="171">
        <f t="shared" si="235"/>
        <v>0</v>
      </c>
      <c r="AA211" s="171">
        <f t="shared" si="235"/>
        <v>0</v>
      </c>
      <c r="AB211" s="171">
        <f t="shared" si="235"/>
        <v>0</v>
      </c>
      <c r="AC211" s="171">
        <f>SUM(AC208:AC210)</f>
        <v>0</v>
      </c>
      <c r="AD211" s="174">
        <f t="shared" si="234"/>
        <v>0</v>
      </c>
      <c r="AE211" s="175">
        <f t="shared" si="234"/>
        <v>0</v>
      </c>
      <c r="AF211" s="171">
        <f t="shared" si="234"/>
        <v>0</v>
      </c>
      <c r="AG211" s="171">
        <f t="shared" si="234"/>
        <v>0</v>
      </c>
      <c r="AH211" s="172">
        <f t="shared" si="234"/>
        <v>0</v>
      </c>
      <c r="AI211" s="400"/>
      <c r="AJ211" s="402"/>
      <c r="AK211" s="405"/>
      <c r="AL211" s="406"/>
      <c r="AM211" s="408"/>
      <c r="AN211" s="408"/>
      <c r="AO211" s="408"/>
      <c r="AP211" s="408"/>
      <c r="AQ211" s="410"/>
      <c r="AR211" s="145"/>
      <c r="AS211" s="146"/>
      <c r="AT211" s="146"/>
      <c r="AU211" s="147"/>
      <c r="AV211" s="147"/>
    </row>
    <row r="212" spans="1:48" s="148" customFormat="1" ht="24" customHeight="1">
      <c r="A212" s="466"/>
      <c r="B212" s="427" t="s">
        <v>891</v>
      </c>
      <c r="C212" s="428"/>
      <c r="D212" s="428"/>
      <c r="E212" s="428"/>
      <c r="F212" s="137" t="s">
        <v>819</v>
      </c>
      <c r="G212" s="138"/>
      <c r="H212" s="139"/>
      <c r="I212" s="140">
        <v>24</v>
      </c>
      <c r="J212" s="139">
        <v>57420</v>
      </c>
      <c r="K212" s="140"/>
      <c r="L212" s="139"/>
      <c r="M212" s="140"/>
      <c r="N212" s="140"/>
      <c r="O212" s="140">
        <f>G212+I212+K212+M212</f>
        <v>24</v>
      </c>
      <c r="P212" s="141">
        <f>H212+J212+L212+N212</f>
        <v>57420</v>
      </c>
      <c r="Q212" s="142"/>
      <c r="R212" s="140"/>
      <c r="S212" s="140"/>
      <c r="T212" s="139"/>
      <c r="U212" s="140">
        <v>1</v>
      </c>
      <c r="V212" s="139">
        <v>441000</v>
      </c>
      <c r="W212" s="140"/>
      <c r="X212" s="139"/>
      <c r="Y212" s="140"/>
      <c r="Z212" s="139"/>
      <c r="AA212" s="140"/>
      <c r="AB212" s="139"/>
      <c r="AC212" s="140">
        <f>Q212+S212+U212+W212+Y212+AA212</f>
        <v>1</v>
      </c>
      <c r="AD212" s="143">
        <f>R212+T212+V212+X212+Z212+AB212</f>
        <v>441000</v>
      </c>
      <c r="AE212" s="138">
        <f>O212+AC212</f>
        <v>25</v>
      </c>
      <c r="AF212" s="140">
        <f>P212+AD212</f>
        <v>498420</v>
      </c>
      <c r="AG212" s="140">
        <v>1</v>
      </c>
      <c r="AH212" s="144">
        <v>441000</v>
      </c>
      <c r="AI212" s="430" t="s">
        <v>892</v>
      </c>
      <c r="AJ212" s="432" t="s">
        <v>893</v>
      </c>
      <c r="AK212" s="403" t="s">
        <v>138</v>
      </c>
      <c r="AL212" s="404"/>
      <c r="AM212" s="434" t="s">
        <v>894</v>
      </c>
      <c r="AN212" s="407" t="s">
        <v>154</v>
      </c>
      <c r="AO212" s="434" t="s">
        <v>895</v>
      </c>
      <c r="AP212" s="434" t="s">
        <v>896</v>
      </c>
      <c r="AQ212" s="409"/>
      <c r="AR212" s="145"/>
      <c r="AS212" s="146"/>
      <c r="AT212" s="146"/>
      <c r="AU212" s="147"/>
      <c r="AV212" s="147"/>
    </row>
    <row r="213" spans="1:48" s="148" customFormat="1" ht="24" customHeight="1">
      <c r="A213" s="466"/>
      <c r="B213" s="395"/>
      <c r="C213" s="429"/>
      <c r="D213" s="429"/>
      <c r="E213" s="429"/>
      <c r="F213" s="149" t="s">
        <v>96</v>
      </c>
      <c r="G213" s="150"/>
      <c r="H213" s="151"/>
      <c r="I213" s="151"/>
      <c r="J213" s="151"/>
      <c r="K213" s="151"/>
      <c r="L213" s="151"/>
      <c r="M213" s="151"/>
      <c r="N213" s="151"/>
      <c r="O213" s="152">
        <f>G213+I213+K213+M213</f>
        <v>0</v>
      </c>
      <c r="P213" s="153">
        <f t="shared" ref="P213:P214" si="236">H213+J213+L213+N213</f>
        <v>0</v>
      </c>
      <c r="Q213" s="154"/>
      <c r="R213" s="151"/>
      <c r="S213" s="151"/>
      <c r="T213" s="151"/>
      <c r="U213" s="151"/>
      <c r="V213" s="151"/>
      <c r="W213" s="151"/>
      <c r="X213" s="151"/>
      <c r="Y213" s="151"/>
      <c r="Z213" s="151"/>
      <c r="AA213" s="151"/>
      <c r="AB213" s="151"/>
      <c r="AC213" s="152">
        <f t="shared" ref="AC213:AC214" si="237">Q213+S213+U213+W213+Y213+AA213</f>
        <v>0</v>
      </c>
      <c r="AD213" s="155">
        <f>R213+T213+V213+X213+Z213+AB213</f>
        <v>0</v>
      </c>
      <c r="AE213" s="156">
        <f>O213+AC213</f>
        <v>0</v>
      </c>
      <c r="AF213" s="152">
        <f t="shared" ref="AF213:AF214" si="238">P213+AD213</f>
        <v>0</v>
      </c>
      <c r="AG213" s="151"/>
      <c r="AH213" s="157"/>
      <c r="AI213" s="430"/>
      <c r="AJ213" s="432"/>
      <c r="AK213" s="403"/>
      <c r="AL213" s="404"/>
      <c r="AM213" s="434"/>
      <c r="AN213" s="407"/>
      <c r="AO213" s="434"/>
      <c r="AP213" s="434"/>
      <c r="AQ213" s="409"/>
      <c r="AR213" s="145"/>
      <c r="AS213" s="146"/>
      <c r="AT213" s="146"/>
      <c r="AU213" s="147"/>
      <c r="AV213" s="147"/>
    </row>
    <row r="214" spans="1:48" s="148" customFormat="1" ht="24" customHeight="1">
      <c r="A214" s="466"/>
      <c r="B214" s="395"/>
      <c r="C214" s="429"/>
      <c r="D214" s="429"/>
      <c r="E214" s="429"/>
      <c r="F214" s="158" t="s">
        <v>95</v>
      </c>
      <c r="G214" s="159"/>
      <c r="H214" s="160"/>
      <c r="I214" s="160"/>
      <c r="J214" s="160"/>
      <c r="K214" s="160"/>
      <c r="L214" s="160"/>
      <c r="M214" s="160"/>
      <c r="N214" s="160"/>
      <c r="O214" s="161">
        <f>G214+I214+K214+M214</f>
        <v>0</v>
      </c>
      <c r="P214" s="162">
        <f t="shared" si="236"/>
        <v>0</v>
      </c>
      <c r="Q214" s="163"/>
      <c r="R214" s="160"/>
      <c r="S214" s="160"/>
      <c r="T214" s="160"/>
      <c r="U214" s="160"/>
      <c r="V214" s="160"/>
      <c r="W214" s="160"/>
      <c r="X214" s="160"/>
      <c r="Y214" s="160"/>
      <c r="Z214" s="160"/>
      <c r="AA214" s="160"/>
      <c r="AB214" s="160"/>
      <c r="AC214" s="161">
        <f t="shared" si="237"/>
        <v>0</v>
      </c>
      <c r="AD214" s="164">
        <f>R214+T214+V214+X214+Z214+AB214</f>
        <v>0</v>
      </c>
      <c r="AE214" s="165">
        <f>O214+AC214</f>
        <v>0</v>
      </c>
      <c r="AF214" s="161">
        <f t="shared" si="238"/>
        <v>0</v>
      </c>
      <c r="AG214" s="166"/>
      <c r="AH214" s="167"/>
      <c r="AI214" s="430"/>
      <c r="AJ214" s="432"/>
      <c r="AK214" s="403"/>
      <c r="AL214" s="404"/>
      <c r="AM214" s="434"/>
      <c r="AN214" s="407"/>
      <c r="AO214" s="434"/>
      <c r="AP214" s="434"/>
      <c r="AQ214" s="409"/>
      <c r="AR214" s="145"/>
      <c r="AS214" s="146"/>
      <c r="AT214" s="146"/>
      <c r="AU214" s="147"/>
      <c r="AV214" s="147"/>
    </row>
    <row r="215" spans="1:48" s="148" customFormat="1" ht="24" customHeight="1" thickBot="1">
      <c r="A215" s="466"/>
      <c r="B215" s="395"/>
      <c r="C215" s="429"/>
      <c r="D215" s="429"/>
      <c r="E215" s="429"/>
      <c r="F215" s="168" t="s">
        <v>14</v>
      </c>
      <c r="G215" s="175">
        <f>SUM(G212:G214)</f>
        <v>0</v>
      </c>
      <c r="H215" s="171">
        <f t="shared" ref="H215:N215" si="239">SUM(H212:H214)</f>
        <v>0</v>
      </c>
      <c r="I215" s="171">
        <f t="shared" si="239"/>
        <v>24</v>
      </c>
      <c r="J215" s="171">
        <f t="shared" si="239"/>
        <v>57420</v>
      </c>
      <c r="K215" s="171">
        <f t="shared" si="239"/>
        <v>0</v>
      </c>
      <c r="L215" s="171">
        <f t="shared" si="239"/>
        <v>0</v>
      </c>
      <c r="M215" s="171">
        <f t="shared" si="239"/>
        <v>0</v>
      </c>
      <c r="N215" s="171">
        <f t="shared" si="239"/>
        <v>0</v>
      </c>
      <c r="O215" s="171">
        <f>SUM(O212:O214)</f>
        <v>24</v>
      </c>
      <c r="P215" s="172">
        <f t="shared" ref="P215:AH215" si="240">SUM(P212:P214)</f>
        <v>57420</v>
      </c>
      <c r="Q215" s="173">
        <f>SUM(Q212:Q214)</f>
        <v>0</v>
      </c>
      <c r="R215" s="171">
        <f t="shared" ref="R215:Z215" si="241">SUM(R212:R214)</f>
        <v>0</v>
      </c>
      <c r="S215" s="171">
        <f t="shared" si="241"/>
        <v>0</v>
      </c>
      <c r="T215" s="171">
        <f t="shared" si="241"/>
        <v>0</v>
      </c>
      <c r="U215" s="171">
        <f t="shared" si="241"/>
        <v>1</v>
      </c>
      <c r="V215" s="171">
        <f t="shared" si="241"/>
        <v>441000</v>
      </c>
      <c r="W215" s="171">
        <f t="shared" si="241"/>
        <v>0</v>
      </c>
      <c r="X215" s="171">
        <f t="shared" si="241"/>
        <v>0</v>
      </c>
      <c r="Y215" s="171">
        <f t="shared" si="241"/>
        <v>0</v>
      </c>
      <c r="Z215" s="171">
        <f t="shared" si="241"/>
        <v>0</v>
      </c>
      <c r="AA215" s="171">
        <v>0</v>
      </c>
      <c r="AB215" s="171">
        <v>0</v>
      </c>
      <c r="AC215" s="171">
        <f>SUM(AC212:AC214)</f>
        <v>1</v>
      </c>
      <c r="AD215" s="174">
        <f t="shared" si="240"/>
        <v>441000</v>
      </c>
      <c r="AE215" s="175">
        <f t="shared" si="240"/>
        <v>25</v>
      </c>
      <c r="AF215" s="171">
        <f t="shared" si="240"/>
        <v>498420</v>
      </c>
      <c r="AG215" s="171">
        <f t="shared" si="240"/>
        <v>1</v>
      </c>
      <c r="AH215" s="172">
        <f t="shared" si="240"/>
        <v>441000</v>
      </c>
      <c r="AI215" s="431"/>
      <c r="AJ215" s="433"/>
      <c r="AK215" s="405"/>
      <c r="AL215" s="406"/>
      <c r="AM215" s="435"/>
      <c r="AN215" s="408"/>
      <c r="AO215" s="435"/>
      <c r="AP215" s="435"/>
      <c r="AQ215" s="410"/>
      <c r="AR215" s="145"/>
      <c r="AS215" s="146"/>
      <c r="AT215" s="146"/>
      <c r="AU215" s="147"/>
      <c r="AV215" s="147"/>
    </row>
    <row r="216" spans="1:48" s="148" customFormat="1" ht="24" customHeight="1">
      <c r="A216" s="466"/>
      <c r="B216" s="395" t="s">
        <v>897</v>
      </c>
      <c r="C216" s="396"/>
      <c r="D216" s="396"/>
      <c r="E216" s="396"/>
      <c r="F216" s="137" t="s">
        <v>819</v>
      </c>
      <c r="G216" s="138"/>
      <c r="H216" s="139"/>
      <c r="I216" s="140"/>
      <c r="J216" s="139"/>
      <c r="K216" s="140"/>
      <c r="L216" s="139"/>
      <c r="M216" s="140"/>
      <c r="N216" s="140"/>
      <c r="O216" s="140">
        <f>G216+I216+K216+M216</f>
        <v>0</v>
      </c>
      <c r="P216" s="141">
        <f>H216+J216+L216+N216</f>
        <v>0</v>
      </c>
      <c r="Q216" s="142"/>
      <c r="R216" s="140"/>
      <c r="S216" s="140"/>
      <c r="T216" s="139"/>
      <c r="U216" s="140"/>
      <c r="V216" s="139"/>
      <c r="W216" s="140"/>
      <c r="X216" s="139"/>
      <c r="Y216" s="140"/>
      <c r="Z216" s="139"/>
      <c r="AA216" s="140"/>
      <c r="AB216" s="139"/>
      <c r="AC216" s="140">
        <f>Q216+S216+U216+W216+Y216+AA216</f>
        <v>0</v>
      </c>
      <c r="AD216" s="143">
        <f>R216+T216+V216+X216+Z216+AB216</f>
        <v>0</v>
      </c>
      <c r="AE216" s="138">
        <f>O216+AC216</f>
        <v>0</v>
      </c>
      <c r="AF216" s="140">
        <f>P216+AD216</f>
        <v>0</v>
      </c>
      <c r="AG216" s="140"/>
      <c r="AH216" s="144"/>
      <c r="AI216" s="399" t="s">
        <v>898</v>
      </c>
      <c r="AJ216" s="401" t="s">
        <v>899</v>
      </c>
      <c r="AK216" s="403" t="s">
        <v>100</v>
      </c>
      <c r="AL216" s="404"/>
      <c r="AM216" s="407"/>
      <c r="AN216" s="407" t="s">
        <v>154</v>
      </c>
      <c r="AO216" s="436" t="s">
        <v>900</v>
      </c>
      <c r="AP216" s="436" t="s">
        <v>901</v>
      </c>
      <c r="AQ216" s="409" t="s">
        <v>902</v>
      </c>
      <c r="AR216" s="145"/>
      <c r="AS216" s="146"/>
      <c r="AT216" s="146"/>
      <c r="AU216" s="147"/>
      <c r="AV216" s="147"/>
    </row>
    <row r="217" spans="1:48" s="148" customFormat="1" ht="24" customHeight="1">
      <c r="A217" s="466"/>
      <c r="B217" s="395"/>
      <c r="C217" s="396"/>
      <c r="D217" s="396"/>
      <c r="E217" s="396"/>
      <c r="F217" s="149" t="s">
        <v>96</v>
      </c>
      <c r="G217" s="150"/>
      <c r="H217" s="151"/>
      <c r="I217" s="151"/>
      <c r="J217" s="151"/>
      <c r="K217" s="151"/>
      <c r="L217" s="151"/>
      <c r="M217" s="151"/>
      <c r="N217" s="151"/>
      <c r="O217" s="152">
        <f>G217+I217+K217+M217</f>
        <v>0</v>
      </c>
      <c r="P217" s="153">
        <f t="shared" ref="P217:P218" si="242">H217+J217+L217+N217</f>
        <v>0</v>
      </c>
      <c r="Q217" s="154"/>
      <c r="R217" s="151"/>
      <c r="S217" s="151"/>
      <c r="T217" s="151"/>
      <c r="U217" s="151"/>
      <c r="V217" s="151"/>
      <c r="W217" s="151"/>
      <c r="X217" s="151"/>
      <c r="Y217" s="151"/>
      <c r="Z217" s="151"/>
      <c r="AA217" s="151"/>
      <c r="AB217" s="151"/>
      <c r="AC217" s="152">
        <f t="shared" ref="AC217:AC218" si="243">Q217+S217+U217+W217+Y217+AA217</f>
        <v>0</v>
      </c>
      <c r="AD217" s="155">
        <f>R217+T217+V217+X217+Z217+AB217</f>
        <v>0</v>
      </c>
      <c r="AE217" s="156">
        <f>O217+AC217</f>
        <v>0</v>
      </c>
      <c r="AF217" s="152">
        <f t="shared" ref="AF217:AF218" si="244">P217+AD217</f>
        <v>0</v>
      </c>
      <c r="AG217" s="151"/>
      <c r="AH217" s="157"/>
      <c r="AI217" s="399"/>
      <c r="AJ217" s="401"/>
      <c r="AK217" s="403"/>
      <c r="AL217" s="404"/>
      <c r="AM217" s="407"/>
      <c r="AN217" s="407"/>
      <c r="AO217" s="436"/>
      <c r="AP217" s="436"/>
      <c r="AQ217" s="409"/>
      <c r="AR217" s="145"/>
      <c r="AS217" s="146"/>
      <c r="AT217" s="146"/>
      <c r="AU217" s="147"/>
      <c r="AV217" s="147"/>
    </row>
    <row r="218" spans="1:48" s="148" customFormat="1" ht="24" customHeight="1">
      <c r="A218" s="466"/>
      <c r="B218" s="395"/>
      <c r="C218" s="396"/>
      <c r="D218" s="396"/>
      <c r="E218" s="396"/>
      <c r="F218" s="158" t="s">
        <v>95</v>
      </c>
      <c r="G218" s="159"/>
      <c r="H218" s="160"/>
      <c r="I218" s="160"/>
      <c r="J218" s="160"/>
      <c r="K218" s="160"/>
      <c r="L218" s="160"/>
      <c r="M218" s="160"/>
      <c r="N218" s="160"/>
      <c r="O218" s="161">
        <f>G218+I218+K218+M218</f>
        <v>0</v>
      </c>
      <c r="P218" s="162">
        <f t="shared" si="242"/>
        <v>0</v>
      </c>
      <c r="Q218" s="163"/>
      <c r="R218" s="160"/>
      <c r="S218" s="160"/>
      <c r="T218" s="160"/>
      <c r="U218" s="160"/>
      <c r="V218" s="160"/>
      <c r="W218" s="160"/>
      <c r="X218" s="160"/>
      <c r="Y218" s="160"/>
      <c r="Z218" s="160"/>
      <c r="AA218" s="160"/>
      <c r="AB218" s="160"/>
      <c r="AC218" s="161">
        <f t="shared" si="243"/>
        <v>0</v>
      </c>
      <c r="AD218" s="164">
        <f>R218+T218+V218+X218+Z218+AB218</f>
        <v>0</v>
      </c>
      <c r="AE218" s="165">
        <f>O218+AC218</f>
        <v>0</v>
      </c>
      <c r="AF218" s="161">
        <f t="shared" si="244"/>
        <v>0</v>
      </c>
      <c r="AG218" s="166"/>
      <c r="AH218" s="167"/>
      <c r="AI218" s="399"/>
      <c r="AJ218" s="401"/>
      <c r="AK218" s="403"/>
      <c r="AL218" s="404"/>
      <c r="AM218" s="407"/>
      <c r="AN218" s="407"/>
      <c r="AO218" s="436"/>
      <c r="AP218" s="436"/>
      <c r="AQ218" s="409"/>
      <c r="AR218" s="145"/>
      <c r="AS218" s="146"/>
      <c r="AT218" s="146"/>
      <c r="AU218" s="147"/>
      <c r="AV218" s="147"/>
    </row>
    <row r="219" spans="1:48" s="148" customFormat="1" ht="24" customHeight="1" thickBot="1">
      <c r="A219" s="466"/>
      <c r="B219" s="398"/>
      <c r="C219" s="396"/>
      <c r="D219" s="396"/>
      <c r="E219" s="396"/>
      <c r="F219" s="168" t="s">
        <v>14</v>
      </c>
      <c r="G219" s="175">
        <f>SUM(G216:G218)</f>
        <v>0</v>
      </c>
      <c r="H219" s="171">
        <f t="shared" ref="H219:N219" si="245">SUM(H216:H218)</f>
        <v>0</v>
      </c>
      <c r="I219" s="171">
        <f t="shared" si="245"/>
        <v>0</v>
      </c>
      <c r="J219" s="171">
        <f t="shared" si="245"/>
        <v>0</v>
      </c>
      <c r="K219" s="171">
        <f t="shared" si="245"/>
        <v>0</v>
      </c>
      <c r="L219" s="171">
        <f t="shared" si="245"/>
        <v>0</v>
      </c>
      <c r="M219" s="171">
        <f t="shared" si="245"/>
        <v>0</v>
      </c>
      <c r="N219" s="171">
        <f t="shared" si="245"/>
        <v>0</v>
      </c>
      <c r="O219" s="171">
        <f>SUM(O216:O218)</f>
        <v>0</v>
      </c>
      <c r="P219" s="172">
        <f>SUM(P216:P218)</f>
        <v>0</v>
      </c>
      <c r="Q219" s="173">
        <f>SUM(Q216:Q218)</f>
        <v>0</v>
      </c>
      <c r="R219" s="171">
        <f t="shared" ref="R219:AH219" si="246">SUM(R216:R218)</f>
        <v>0</v>
      </c>
      <c r="S219" s="171">
        <f t="shared" si="246"/>
        <v>0</v>
      </c>
      <c r="T219" s="171">
        <f t="shared" si="246"/>
        <v>0</v>
      </c>
      <c r="U219" s="171">
        <f t="shared" si="246"/>
        <v>0</v>
      </c>
      <c r="V219" s="171">
        <f t="shared" si="246"/>
        <v>0</v>
      </c>
      <c r="W219" s="171">
        <f t="shared" si="246"/>
        <v>0</v>
      </c>
      <c r="X219" s="171">
        <f t="shared" si="246"/>
        <v>0</v>
      </c>
      <c r="Y219" s="171">
        <f t="shared" si="246"/>
        <v>0</v>
      </c>
      <c r="Z219" s="171">
        <f t="shared" si="246"/>
        <v>0</v>
      </c>
      <c r="AA219" s="171">
        <f t="shared" si="246"/>
        <v>0</v>
      </c>
      <c r="AB219" s="171">
        <f>SUM(AB216:AB218)</f>
        <v>0</v>
      </c>
      <c r="AC219" s="171">
        <f>SUM(AC216:AC218)</f>
        <v>0</v>
      </c>
      <c r="AD219" s="174">
        <f t="shared" si="246"/>
        <v>0</v>
      </c>
      <c r="AE219" s="175">
        <f t="shared" si="246"/>
        <v>0</v>
      </c>
      <c r="AF219" s="171">
        <f t="shared" si="246"/>
        <v>0</v>
      </c>
      <c r="AG219" s="171">
        <f t="shared" si="246"/>
        <v>0</v>
      </c>
      <c r="AH219" s="172">
        <f t="shared" si="246"/>
        <v>0</v>
      </c>
      <c r="AI219" s="400"/>
      <c r="AJ219" s="402"/>
      <c r="AK219" s="405"/>
      <c r="AL219" s="406"/>
      <c r="AM219" s="408"/>
      <c r="AN219" s="408"/>
      <c r="AO219" s="437"/>
      <c r="AP219" s="437"/>
      <c r="AQ219" s="410"/>
      <c r="AR219" s="145"/>
      <c r="AS219" s="146"/>
      <c r="AT219" s="146"/>
      <c r="AU219" s="147"/>
      <c r="AV219" s="147"/>
    </row>
    <row r="220" spans="1:48" ht="24" customHeight="1">
      <c r="A220" s="557"/>
      <c r="B220" s="610" t="s">
        <v>247</v>
      </c>
      <c r="C220" s="611"/>
      <c r="D220" s="611"/>
      <c r="E220" s="612"/>
      <c r="F220" s="176" t="s">
        <v>248</v>
      </c>
      <c r="G220" s="45"/>
      <c r="H220" s="82"/>
      <c r="I220" s="47">
        <v>4</v>
      </c>
      <c r="J220" s="82">
        <v>744018</v>
      </c>
      <c r="K220" s="47">
        <v>2</v>
      </c>
      <c r="L220" s="82">
        <v>2678458</v>
      </c>
      <c r="M220" s="47"/>
      <c r="N220" s="50"/>
      <c r="O220" s="47">
        <f t="shared" ref="O220:P222" si="247">G220+I220+K220+M220</f>
        <v>6</v>
      </c>
      <c r="P220" s="48">
        <f t="shared" si="247"/>
        <v>3422476</v>
      </c>
      <c r="Q220" s="49">
        <v>9</v>
      </c>
      <c r="R220" s="50">
        <v>1388818</v>
      </c>
      <c r="S220" s="47"/>
      <c r="T220" s="82"/>
      <c r="U220" s="47">
        <v>5</v>
      </c>
      <c r="V220" s="82">
        <v>10228206</v>
      </c>
      <c r="W220" s="47"/>
      <c r="X220" s="82"/>
      <c r="Y220" s="47"/>
      <c r="Z220" s="82"/>
      <c r="AA220" s="47">
        <v>8</v>
      </c>
      <c r="AB220" s="82">
        <v>265495</v>
      </c>
      <c r="AC220" s="47">
        <f t="shared" ref="AC220:AD222" si="248">Q220+S220+U220+W220+Y220+AA220</f>
        <v>22</v>
      </c>
      <c r="AD220" s="51">
        <f t="shared" si="248"/>
        <v>11882519</v>
      </c>
      <c r="AE220" s="52">
        <f t="shared" ref="AE220:AF222" si="249">O220+AC220</f>
        <v>28</v>
      </c>
      <c r="AF220" s="47">
        <f t="shared" si="249"/>
        <v>15304995</v>
      </c>
      <c r="AG220" s="47"/>
      <c r="AH220" s="83"/>
      <c r="AI220" s="414" t="s">
        <v>249</v>
      </c>
      <c r="AJ220" s="419" t="s">
        <v>250</v>
      </c>
      <c r="AK220" s="613" t="s">
        <v>100</v>
      </c>
      <c r="AL220" s="614"/>
      <c r="AM220" s="627"/>
      <c r="AN220" s="627" t="s">
        <v>109</v>
      </c>
      <c r="AO220" s="627" t="s">
        <v>251</v>
      </c>
      <c r="AP220" s="627"/>
      <c r="AQ220" s="653" t="s">
        <v>252</v>
      </c>
      <c r="AR220" s="32"/>
      <c r="AS220" s="32"/>
      <c r="AT220" s="32"/>
      <c r="AU220" s="20"/>
      <c r="AV220" s="20"/>
    </row>
    <row r="221" spans="1:48" ht="24" customHeight="1">
      <c r="A221" s="557"/>
      <c r="B221" s="610"/>
      <c r="C221" s="611"/>
      <c r="D221" s="611"/>
      <c r="E221" s="612"/>
      <c r="F221" s="177" t="s">
        <v>96</v>
      </c>
      <c r="G221" s="56"/>
      <c r="H221" s="84"/>
      <c r="I221" s="57"/>
      <c r="J221" s="84"/>
      <c r="K221" s="57"/>
      <c r="L221" s="84"/>
      <c r="M221" s="57"/>
      <c r="N221" s="84"/>
      <c r="O221" s="58">
        <f t="shared" si="247"/>
        <v>0</v>
      </c>
      <c r="P221" s="59">
        <f t="shared" si="247"/>
        <v>0</v>
      </c>
      <c r="Q221" s="60"/>
      <c r="R221" s="84"/>
      <c r="S221" s="57"/>
      <c r="T221" s="84"/>
      <c r="U221" s="57"/>
      <c r="V221" s="84"/>
      <c r="W221" s="57"/>
      <c r="X221" s="84"/>
      <c r="Y221" s="57"/>
      <c r="Z221" s="84"/>
      <c r="AA221" s="57"/>
      <c r="AB221" s="84"/>
      <c r="AC221" s="58">
        <f t="shared" si="248"/>
        <v>0</v>
      </c>
      <c r="AD221" s="61">
        <f t="shared" si="248"/>
        <v>0</v>
      </c>
      <c r="AE221" s="62">
        <f t="shared" si="249"/>
        <v>0</v>
      </c>
      <c r="AF221" s="58">
        <f t="shared" si="249"/>
        <v>0</v>
      </c>
      <c r="AG221" s="57"/>
      <c r="AH221" s="85"/>
      <c r="AI221" s="414"/>
      <c r="AJ221" s="419"/>
      <c r="AK221" s="613"/>
      <c r="AL221" s="614"/>
      <c r="AM221" s="627"/>
      <c r="AN221" s="627"/>
      <c r="AO221" s="627"/>
      <c r="AP221" s="627"/>
      <c r="AQ221" s="653"/>
      <c r="AR221" s="32"/>
      <c r="AS221" s="32"/>
      <c r="AT221" s="32"/>
      <c r="AU221" s="20"/>
      <c r="AV221" s="20"/>
    </row>
    <row r="222" spans="1:48" ht="24" customHeight="1">
      <c r="A222" s="557"/>
      <c r="B222" s="610"/>
      <c r="C222" s="611"/>
      <c r="D222" s="611"/>
      <c r="E222" s="612"/>
      <c r="F222" s="178" t="s">
        <v>95</v>
      </c>
      <c r="G222" s="65"/>
      <c r="H222" s="86"/>
      <c r="I222" s="66"/>
      <c r="J222" s="86"/>
      <c r="K222" s="66"/>
      <c r="L222" s="86"/>
      <c r="M222" s="66"/>
      <c r="N222" s="86"/>
      <c r="O222" s="67">
        <f t="shared" si="247"/>
        <v>0</v>
      </c>
      <c r="P222" s="68">
        <f t="shared" si="247"/>
        <v>0</v>
      </c>
      <c r="Q222" s="69"/>
      <c r="R222" s="86"/>
      <c r="S222" s="66"/>
      <c r="T222" s="86"/>
      <c r="U222" s="66"/>
      <c r="V222" s="86"/>
      <c r="W222" s="66"/>
      <c r="X222" s="86"/>
      <c r="Y222" s="66"/>
      <c r="Z222" s="86"/>
      <c r="AA222" s="66"/>
      <c r="AB222" s="86"/>
      <c r="AC222" s="67">
        <f t="shared" si="248"/>
        <v>0</v>
      </c>
      <c r="AD222" s="70">
        <f t="shared" si="248"/>
        <v>0</v>
      </c>
      <c r="AE222" s="71">
        <f t="shared" si="249"/>
        <v>0</v>
      </c>
      <c r="AF222" s="67">
        <f t="shared" si="249"/>
        <v>0</v>
      </c>
      <c r="AG222" s="72"/>
      <c r="AH222" s="87"/>
      <c r="AI222" s="414"/>
      <c r="AJ222" s="419"/>
      <c r="AK222" s="613"/>
      <c r="AL222" s="614"/>
      <c r="AM222" s="627"/>
      <c r="AN222" s="627"/>
      <c r="AO222" s="627"/>
      <c r="AP222" s="627"/>
      <c r="AQ222" s="653"/>
      <c r="AR222" s="32"/>
      <c r="AS222" s="32"/>
      <c r="AT222" s="32"/>
      <c r="AU222" s="20"/>
      <c r="AV222" s="20"/>
    </row>
    <row r="223" spans="1:48" ht="24" customHeight="1" thickBot="1">
      <c r="A223" s="557"/>
      <c r="B223" s="610"/>
      <c r="C223" s="611"/>
      <c r="D223" s="611"/>
      <c r="E223" s="612"/>
      <c r="F223" s="179" t="s">
        <v>253</v>
      </c>
      <c r="G223" s="89">
        <f t="shared" ref="G223:AH223" si="250">SUM(G220:G222)</f>
        <v>0</v>
      </c>
      <c r="H223" s="90">
        <f t="shared" si="250"/>
        <v>0</v>
      </c>
      <c r="I223" s="91">
        <f t="shared" si="250"/>
        <v>4</v>
      </c>
      <c r="J223" s="90">
        <f t="shared" si="250"/>
        <v>744018</v>
      </c>
      <c r="K223" s="91">
        <f t="shared" si="250"/>
        <v>2</v>
      </c>
      <c r="L223" s="90">
        <f t="shared" si="250"/>
        <v>2678458</v>
      </c>
      <c r="M223" s="91">
        <f t="shared" si="250"/>
        <v>0</v>
      </c>
      <c r="N223" s="90">
        <f t="shared" si="250"/>
        <v>0</v>
      </c>
      <c r="O223" s="76">
        <f t="shared" si="250"/>
        <v>6</v>
      </c>
      <c r="P223" s="77">
        <f t="shared" si="250"/>
        <v>3422476</v>
      </c>
      <c r="Q223" s="78">
        <f t="shared" si="250"/>
        <v>9</v>
      </c>
      <c r="R223" s="79">
        <f t="shared" si="250"/>
        <v>1388818</v>
      </c>
      <c r="S223" s="76">
        <f t="shared" si="250"/>
        <v>0</v>
      </c>
      <c r="T223" s="79">
        <f t="shared" si="250"/>
        <v>0</v>
      </c>
      <c r="U223" s="76">
        <f t="shared" si="250"/>
        <v>5</v>
      </c>
      <c r="V223" s="79">
        <f t="shared" si="250"/>
        <v>10228206</v>
      </c>
      <c r="W223" s="76">
        <f t="shared" si="250"/>
        <v>0</v>
      </c>
      <c r="X223" s="79">
        <f t="shared" si="250"/>
        <v>0</v>
      </c>
      <c r="Y223" s="76">
        <f t="shared" si="250"/>
        <v>0</v>
      </c>
      <c r="Z223" s="79">
        <f t="shared" si="250"/>
        <v>0</v>
      </c>
      <c r="AA223" s="76">
        <f t="shared" si="250"/>
        <v>8</v>
      </c>
      <c r="AB223" s="79">
        <f t="shared" si="250"/>
        <v>265495</v>
      </c>
      <c r="AC223" s="76">
        <f t="shared" si="250"/>
        <v>22</v>
      </c>
      <c r="AD223" s="80">
        <f t="shared" si="250"/>
        <v>11882519</v>
      </c>
      <c r="AE223" s="81">
        <f t="shared" si="250"/>
        <v>28</v>
      </c>
      <c r="AF223" s="76">
        <f t="shared" si="250"/>
        <v>15304995</v>
      </c>
      <c r="AG223" s="76">
        <f t="shared" si="250"/>
        <v>0</v>
      </c>
      <c r="AH223" s="105">
        <f t="shared" si="250"/>
        <v>0</v>
      </c>
      <c r="AI223" s="415"/>
      <c r="AJ223" s="421"/>
      <c r="AK223" s="615"/>
      <c r="AL223" s="616"/>
      <c r="AM223" s="628"/>
      <c r="AN223" s="628"/>
      <c r="AO223" s="628"/>
      <c r="AP223" s="628"/>
      <c r="AQ223" s="654"/>
      <c r="AR223" s="32"/>
      <c r="AS223" s="32"/>
      <c r="AT223" s="32"/>
      <c r="AU223" s="20"/>
      <c r="AV223" s="20"/>
    </row>
    <row r="224" spans="1:48" ht="24" customHeight="1">
      <c r="A224" s="557"/>
      <c r="B224" s="603" t="s">
        <v>254</v>
      </c>
      <c r="C224" s="621"/>
      <c r="D224" s="621"/>
      <c r="E224" s="622"/>
      <c r="F224" s="44" t="s">
        <v>105</v>
      </c>
      <c r="G224" s="45"/>
      <c r="H224" s="82"/>
      <c r="I224" s="47">
        <v>26</v>
      </c>
      <c r="J224" s="82">
        <v>861174</v>
      </c>
      <c r="K224" s="47"/>
      <c r="L224" s="82"/>
      <c r="M224" s="47">
        <v>18</v>
      </c>
      <c r="N224" s="50">
        <v>7063530</v>
      </c>
      <c r="O224" s="47">
        <f>G224+I224+K224+M224</f>
        <v>44</v>
      </c>
      <c r="P224" s="48">
        <f>H224+J224+L224+N224</f>
        <v>7924704</v>
      </c>
      <c r="Q224" s="49">
        <v>6</v>
      </c>
      <c r="R224" s="50">
        <v>886513</v>
      </c>
      <c r="S224" s="47"/>
      <c r="T224" s="82"/>
      <c r="U224" s="47">
        <v>1</v>
      </c>
      <c r="V224" s="82">
        <v>300889</v>
      </c>
      <c r="W224" s="47"/>
      <c r="X224" s="82"/>
      <c r="Y224" s="47"/>
      <c r="Z224" s="82"/>
      <c r="AA224" s="47">
        <v>10</v>
      </c>
      <c r="AB224" s="82">
        <v>814709</v>
      </c>
      <c r="AC224" s="47">
        <f>Q224+S224+U224+W224+Y224+AA224</f>
        <v>17</v>
      </c>
      <c r="AD224" s="51">
        <f>R224+T224+V224+X224+Z224+AB224</f>
        <v>2002111</v>
      </c>
      <c r="AE224" s="52">
        <f>O224+AC224</f>
        <v>61</v>
      </c>
      <c r="AF224" s="47">
        <f>P224+AD224</f>
        <v>9926815</v>
      </c>
      <c r="AG224" s="47">
        <v>61</v>
      </c>
      <c r="AH224" s="83">
        <v>9926815</v>
      </c>
      <c r="AI224" s="414" t="s">
        <v>914</v>
      </c>
      <c r="AJ224" s="416" t="s">
        <v>255</v>
      </c>
      <c r="AK224" s="613" t="s">
        <v>100</v>
      </c>
      <c r="AL224" s="614"/>
      <c r="AM224" s="620"/>
      <c r="AN224" s="620" t="s">
        <v>154</v>
      </c>
      <c r="AO224" s="651" t="s">
        <v>256</v>
      </c>
      <c r="AP224" s="620" t="s">
        <v>257</v>
      </c>
      <c r="AQ224" s="620"/>
      <c r="AR224" s="32"/>
      <c r="AS224" s="32"/>
      <c r="AT224" s="32"/>
      <c r="AU224" s="20"/>
      <c r="AV224" s="20"/>
    </row>
    <row r="225" spans="1:48" ht="24" customHeight="1">
      <c r="A225" s="557"/>
      <c r="B225" s="603"/>
      <c r="C225" s="621"/>
      <c r="D225" s="621"/>
      <c r="E225" s="622"/>
      <c r="F225" s="55" t="s">
        <v>96</v>
      </c>
      <c r="G225" s="56"/>
      <c r="H225" s="84"/>
      <c r="I225" s="57"/>
      <c r="J225" s="84"/>
      <c r="K225" s="57"/>
      <c r="L225" s="84"/>
      <c r="M225" s="57"/>
      <c r="N225" s="84"/>
      <c r="O225" s="58">
        <f>G225+I225+K225+M225</f>
        <v>0</v>
      </c>
      <c r="P225" s="59">
        <f t="shared" ref="P225:P226" si="251">H225+J225+L225+N225</f>
        <v>0</v>
      </c>
      <c r="Q225" s="60"/>
      <c r="R225" s="84"/>
      <c r="S225" s="57"/>
      <c r="T225" s="84"/>
      <c r="U225" s="57"/>
      <c r="V225" s="84"/>
      <c r="W225" s="57"/>
      <c r="X225" s="84"/>
      <c r="Y225" s="57"/>
      <c r="Z225" s="84"/>
      <c r="AA225" s="57"/>
      <c r="AB225" s="84"/>
      <c r="AC225" s="58">
        <f t="shared" ref="AC225:AC226" si="252">Q225+S225+U225+W225+Y225+AA225</f>
        <v>0</v>
      </c>
      <c r="AD225" s="61">
        <f>R225+T225+V225+X225+Z225+AB225</f>
        <v>0</v>
      </c>
      <c r="AE225" s="62">
        <f>O225+AC225</f>
        <v>0</v>
      </c>
      <c r="AF225" s="58">
        <f t="shared" ref="AF225:AF226" si="253">P225+AD225</f>
        <v>0</v>
      </c>
      <c r="AG225" s="57"/>
      <c r="AH225" s="85"/>
      <c r="AI225" s="414"/>
      <c r="AJ225" s="416"/>
      <c r="AK225" s="613"/>
      <c r="AL225" s="614"/>
      <c r="AM225" s="620"/>
      <c r="AN225" s="620"/>
      <c r="AO225" s="620"/>
      <c r="AP225" s="620"/>
      <c r="AQ225" s="620"/>
      <c r="AR225" s="32"/>
      <c r="AS225" s="32"/>
      <c r="AT225" s="32"/>
      <c r="AU225" s="20"/>
      <c r="AV225" s="20"/>
    </row>
    <row r="226" spans="1:48" ht="24" customHeight="1">
      <c r="A226" s="557"/>
      <c r="B226" s="603"/>
      <c r="C226" s="621"/>
      <c r="D226" s="621"/>
      <c r="E226" s="622"/>
      <c r="F226" s="64" t="s">
        <v>95</v>
      </c>
      <c r="G226" s="65"/>
      <c r="H226" s="86"/>
      <c r="I226" s="66"/>
      <c r="J226" s="86"/>
      <c r="K226" s="66"/>
      <c r="L226" s="86"/>
      <c r="M226" s="66"/>
      <c r="N226" s="86"/>
      <c r="O226" s="67">
        <f>G226+I226+K226+M226</f>
        <v>0</v>
      </c>
      <c r="P226" s="68">
        <f t="shared" si="251"/>
        <v>0</v>
      </c>
      <c r="Q226" s="69"/>
      <c r="R226" s="86"/>
      <c r="S226" s="66"/>
      <c r="T226" s="86"/>
      <c r="U226" s="66"/>
      <c r="V226" s="86"/>
      <c r="W226" s="66"/>
      <c r="X226" s="86"/>
      <c r="Y226" s="66"/>
      <c r="Z226" s="86"/>
      <c r="AA226" s="66"/>
      <c r="AB226" s="86"/>
      <c r="AC226" s="67">
        <f t="shared" si="252"/>
        <v>0</v>
      </c>
      <c r="AD226" s="70">
        <f>R226+T226+V226+X226+Z226+AB226</f>
        <v>0</v>
      </c>
      <c r="AE226" s="71">
        <f>O226+AC226</f>
        <v>0</v>
      </c>
      <c r="AF226" s="67">
        <f t="shared" si="253"/>
        <v>0</v>
      </c>
      <c r="AG226" s="72"/>
      <c r="AH226" s="87"/>
      <c r="AI226" s="414"/>
      <c r="AJ226" s="416"/>
      <c r="AK226" s="613"/>
      <c r="AL226" s="614"/>
      <c r="AM226" s="620"/>
      <c r="AN226" s="620"/>
      <c r="AO226" s="620"/>
      <c r="AP226" s="620"/>
      <c r="AQ226" s="620"/>
      <c r="AR226" s="32"/>
      <c r="AS226" s="32"/>
      <c r="AT226" s="32"/>
      <c r="AU226" s="20"/>
      <c r="AV226" s="20"/>
    </row>
    <row r="227" spans="1:48" ht="24" customHeight="1" thickBot="1">
      <c r="A227" s="557"/>
      <c r="B227" s="603"/>
      <c r="C227" s="621"/>
      <c r="D227" s="621"/>
      <c r="E227" s="622"/>
      <c r="F227" s="74" t="s">
        <v>14</v>
      </c>
      <c r="G227" s="89">
        <f>SUM(G224:G226)</f>
        <v>0</v>
      </c>
      <c r="H227" s="90">
        <f t="shared" ref="H227:N227" si="254">SUM(H224:H226)</f>
        <v>0</v>
      </c>
      <c r="I227" s="91">
        <f t="shared" si="254"/>
        <v>26</v>
      </c>
      <c r="J227" s="90">
        <f t="shared" si="254"/>
        <v>861174</v>
      </c>
      <c r="K227" s="91">
        <f t="shared" si="254"/>
        <v>0</v>
      </c>
      <c r="L227" s="90">
        <f t="shared" si="254"/>
        <v>0</v>
      </c>
      <c r="M227" s="91">
        <f t="shared" si="254"/>
        <v>18</v>
      </c>
      <c r="N227" s="90">
        <f t="shared" si="254"/>
        <v>7063530</v>
      </c>
      <c r="O227" s="76">
        <f>SUM(O224:O226)</f>
        <v>44</v>
      </c>
      <c r="P227" s="77">
        <f t="shared" ref="P227:AH227" si="255">SUM(P224:P226)</f>
        <v>7924704</v>
      </c>
      <c r="Q227" s="78">
        <f>SUM(Q224:Q226)</f>
        <v>6</v>
      </c>
      <c r="R227" s="79">
        <f t="shared" ref="R227:AB227" si="256">SUM(R224:R226)</f>
        <v>886513</v>
      </c>
      <c r="S227" s="76">
        <f t="shared" si="256"/>
        <v>0</v>
      </c>
      <c r="T227" s="79">
        <f t="shared" si="256"/>
        <v>0</v>
      </c>
      <c r="U227" s="76">
        <f t="shared" si="256"/>
        <v>1</v>
      </c>
      <c r="V227" s="79">
        <f t="shared" si="256"/>
        <v>300889</v>
      </c>
      <c r="W227" s="76">
        <f t="shared" si="256"/>
        <v>0</v>
      </c>
      <c r="X227" s="79">
        <f t="shared" si="256"/>
        <v>0</v>
      </c>
      <c r="Y227" s="76">
        <f t="shared" si="256"/>
        <v>0</v>
      </c>
      <c r="Z227" s="79">
        <f t="shared" si="256"/>
        <v>0</v>
      </c>
      <c r="AA227" s="76">
        <f t="shared" si="256"/>
        <v>10</v>
      </c>
      <c r="AB227" s="79">
        <f t="shared" si="256"/>
        <v>814709</v>
      </c>
      <c r="AC227" s="76">
        <f>SUM(AC224:AC226)</f>
        <v>17</v>
      </c>
      <c r="AD227" s="80">
        <f t="shared" si="255"/>
        <v>2002111</v>
      </c>
      <c r="AE227" s="81">
        <f t="shared" si="255"/>
        <v>61</v>
      </c>
      <c r="AF227" s="76">
        <f t="shared" si="255"/>
        <v>9926815</v>
      </c>
      <c r="AG227" s="76">
        <f>SUM(AG224:AG226)</f>
        <v>61</v>
      </c>
      <c r="AH227" s="105">
        <f t="shared" si="255"/>
        <v>9926815</v>
      </c>
      <c r="AI227" s="415"/>
      <c r="AJ227" s="417"/>
      <c r="AK227" s="615"/>
      <c r="AL227" s="616"/>
      <c r="AM227" s="631"/>
      <c r="AN227" s="631"/>
      <c r="AO227" s="631"/>
      <c r="AP227" s="631"/>
      <c r="AQ227" s="631"/>
      <c r="AR227" s="32"/>
      <c r="AS227" s="32"/>
      <c r="AT227" s="32"/>
      <c r="AU227" s="20"/>
      <c r="AV227" s="20"/>
    </row>
    <row r="228" spans="1:48" ht="24" customHeight="1">
      <c r="A228" s="557"/>
      <c r="B228" s="603" t="s">
        <v>258</v>
      </c>
      <c r="C228" s="621"/>
      <c r="D228" s="621"/>
      <c r="E228" s="622"/>
      <c r="F228" s="44" t="s">
        <v>105</v>
      </c>
      <c r="G228" s="45"/>
      <c r="H228" s="82"/>
      <c r="I228" s="47">
        <v>12</v>
      </c>
      <c r="J228" s="82">
        <v>449152</v>
      </c>
      <c r="K228" s="47">
        <v>21</v>
      </c>
      <c r="L228" s="82">
        <v>3423949</v>
      </c>
      <c r="M228" s="47"/>
      <c r="N228" s="50"/>
      <c r="O228" s="47">
        <f>G228+I228+K228+M228</f>
        <v>33</v>
      </c>
      <c r="P228" s="48">
        <f>H228+J228+L228+N228</f>
        <v>3873101</v>
      </c>
      <c r="Q228" s="49">
        <v>1</v>
      </c>
      <c r="R228" s="50">
        <v>15660</v>
      </c>
      <c r="S228" s="47"/>
      <c r="T228" s="82"/>
      <c r="U228" s="47">
        <v>4</v>
      </c>
      <c r="V228" s="82">
        <v>611658</v>
      </c>
      <c r="W228" s="47"/>
      <c r="X228" s="82"/>
      <c r="Y228" s="47"/>
      <c r="Z228" s="82"/>
      <c r="AA228" s="47"/>
      <c r="AB228" s="82"/>
      <c r="AC228" s="47">
        <f>Q228+S228+U228+W228+Y228+AA228</f>
        <v>5</v>
      </c>
      <c r="AD228" s="51">
        <f>R228+T228+V228+X228+Z228+AB228</f>
        <v>627318</v>
      </c>
      <c r="AE228" s="52">
        <f>O228+AC228</f>
        <v>38</v>
      </c>
      <c r="AF228" s="47">
        <f>P228+AD228</f>
        <v>4500419</v>
      </c>
      <c r="AG228" s="47">
        <v>38</v>
      </c>
      <c r="AH228" s="83">
        <v>4500419</v>
      </c>
      <c r="AI228" s="414" t="s">
        <v>259</v>
      </c>
      <c r="AJ228" s="416" t="s">
        <v>260</v>
      </c>
      <c r="AK228" s="613" t="s">
        <v>100</v>
      </c>
      <c r="AL228" s="614"/>
      <c r="AM228" s="620"/>
      <c r="AN228" s="620" t="s">
        <v>101</v>
      </c>
      <c r="AO228" s="651" t="s">
        <v>261</v>
      </c>
      <c r="AP228" s="651" t="s">
        <v>262</v>
      </c>
      <c r="AQ228" s="620"/>
      <c r="AR228" s="32"/>
      <c r="AS228" s="32"/>
      <c r="AT228" s="32"/>
      <c r="AU228" s="20"/>
      <c r="AV228" s="20"/>
    </row>
    <row r="229" spans="1:48" ht="24" customHeight="1">
      <c r="A229" s="557"/>
      <c r="B229" s="603"/>
      <c r="C229" s="621"/>
      <c r="D229" s="621"/>
      <c r="E229" s="622"/>
      <c r="F229" s="55" t="s">
        <v>96</v>
      </c>
      <c r="G229" s="56"/>
      <c r="H229" s="84"/>
      <c r="I229" s="57"/>
      <c r="J229" s="84"/>
      <c r="K229" s="57"/>
      <c r="L229" s="84"/>
      <c r="M229" s="57"/>
      <c r="N229" s="84"/>
      <c r="O229" s="58">
        <f>G229+I229+K229+M229</f>
        <v>0</v>
      </c>
      <c r="P229" s="59">
        <f t="shared" ref="P229:P230" si="257">H229+J229+L229+N229</f>
        <v>0</v>
      </c>
      <c r="Q229" s="60"/>
      <c r="R229" s="84"/>
      <c r="S229" s="57"/>
      <c r="T229" s="84"/>
      <c r="U229" s="57"/>
      <c r="V229" s="84"/>
      <c r="W229" s="57"/>
      <c r="X229" s="84"/>
      <c r="Y229" s="57"/>
      <c r="Z229" s="84"/>
      <c r="AA229" s="57"/>
      <c r="AB229" s="84"/>
      <c r="AC229" s="58">
        <f t="shared" ref="AC229:AC230" si="258">Q229+S229+U229+W229+Y229+AA229</f>
        <v>0</v>
      </c>
      <c r="AD229" s="61">
        <f>R229+T229+V229+X229+Z229+AB229</f>
        <v>0</v>
      </c>
      <c r="AE229" s="62">
        <f>O229+AC229</f>
        <v>0</v>
      </c>
      <c r="AF229" s="58">
        <f t="shared" ref="AF229:AF230" si="259">P229+AD229</f>
        <v>0</v>
      </c>
      <c r="AG229" s="57"/>
      <c r="AH229" s="85"/>
      <c r="AI229" s="414"/>
      <c r="AJ229" s="416"/>
      <c r="AK229" s="613"/>
      <c r="AL229" s="614"/>
      <c r="AM229" s="620"/>
      <c r="AN229" s="620"/>
      <c r="AO229" s="651"/>
      <c r="AP229" s="651"/>
      <c r="AQ229" s="620"/>
      <c r="AR229" s="32"/>
      <c r="AS229" s="32"/>
      <c r="AT229" s="32"/>
      <c r="AU229" s="20"/>
      <c r="AV229" s="20"/>
    </row>
    <row r="230" spans="1:48" ht="24" customHeight="1">
      <c r="A230" s="557"/>
      <c r="B230" s="603"/>
      <c r="C230" s="621"/>
      <c r="D230" s="621"/>
      <c r="E230" s="622"/>
      <c r="F230" s="64" t="s">
        <v>95</v>
      </c>
      <c r="G230" s="65"/>
      <c r="H230" s="86"/>
      <c r="I230" s="66"/>
      <c r="J230" s="86"/>
      <c r="K230" s="66"/>
      <c r="L230" s="86"/>
      <c r="M230" s="66"/>
      <c r="N230" s="86"/>
      <c r="O230" s="67">
        <f>G230+I230+K230+M230</f>
        <v>0</v>
      </c>
      <c r="P230" s="68">
        <f t="shared" si="257"/>
        <v>0</v>
      </c>
      <c r="Q230" s="69"/>
      <c r="R230" s="86"/>
      <c r="S230" s="66"/>
      <c r="T230" s="86"/>
      <c r="U230" s="66"/>
      <c r="V230" s="86"/>
      <c r="W230" s="66"/>
      <c r="X230" s="86"/>
      <c r="Y230" s="66"/>
      <c r="Z230" s="86"/>
      <c r="AA230" s="66"/>
      <c r="AB230" s="86"/>
      <c r="AC230" s="67">
        <f t="shared" si="258"/>
        <v>0</v>
      </c>
      <c r="AD230" s="70">
        <f>R230+T230+V230+X230+Z230+AB230</f>
        <v>0</v>
      </c>
      <c r="AE230" s="71">
        <f>O230+AC230</f>
        <v>0</v>
      </c>
      <c r="AF230" s="67">
        <f t="shared" si="259"/>
        <v>0</v>
      </c>
      <c r="AG230" s="72"/>
      <c r="AH230" s="87"/>
      <c r="AI230" s="414"/>
      <c r="AJ230" s="416"/>
      <c r="AK230" s="613"/>
      <c r="AL230" s="614"/>
      <c r="AM230" s="620"/>
      <c r="AN230" s="620"/>
      <c r="AO230" s="651"/>
      <c r="AP230" s="651"/>
      <c r="AQ230" s="620"/>
      <c r="AR230" s="32"/>
      <c r="AS230" s="32"/>
      <c r="AT230" s="32"/>
      <c r="AU230" s="20"/>
      <c r="AV230" s="20"/>
    </row>
    <row r="231" spans="1:48" ht="24" customHeight="1" thickBot="1">
      <c r="A231" s="557"/>
      <c r="B231" s="603"/>
      <c r="C231" s="621"/>
      <c r="D231" s="621"/>
      <c r="E231" s="622"/>
      <c r="F231" s="74" t="s">
        <v>14</v>
      </c>
      <c r="G231" s="89">
        <f>SUM(G228:G230)</f>
        <v>0</v>
      </c>
      <c r="H231" s="90">
        <f t="shared" ref="H231:N231" si="260">SUM(H228:H230)</f>
        <v>0</v>
      </c>
      <c r="I231" s="91">
        <f t="shared" si="260"/>
        <v>12</v>
      </c>
      <c r="J231" s="90">
        <f t="shared" si="260"/>
        <v>449152</v>
      </c>
      <c r="K231" s="91">
        <f t="shared" si="260"/>
        <v>21</v>
      </c>
      <c r="L231" s="90">
        <f t="shared" si="260"/>
        <v>3423949</v>
      </c>
      <c r="M231" s="91">
        <f t="shared" si="260"/>
        <v>0</v>
      </c>
      <c r="N231" s="90">
        <f t="shared" si="260"/>
        <v>0</v>
      </c>
      <c r="O231" s="76">
        <f>SUM(O228:O230)</f>
        <v>33</v>
      </c>
      <c r="P231" s="77">
        <f t="shared" ref="P231:AH231" si="261">SUM(P228:P230)</f>
        <v>3873101</v>
      </c>
      <c r="Q231" s="78">
        <f>SUM(Q228:Q230)</f>
        <v>1</v>
      </c>
      <c r="R231" s="79">
        <f t="shared" ref="R231:AB231" si="262">SUM(R228:R230)</f>
        <v>15660</v>
      </c>
      <c r="S231" s="76">
        <f t="shared" si="262"/>
        <v>0</v>
      </c>
      <c r="T231" s="79">
        <f t="shared" si="262"/>
        <v>0</v>
      </c>
      <c r="U231" s="76">
        <f t="shared" si="262"/>
        <v>4</v>
      </c>
      <c r="V231" s="79">
        <f t="shared" si="262"/>
        <v>611658</v>
      </c>
      <c r="W231" s="76">
        <f t="shared" si="262"/>
        <v>0</v>
      </c>
      <c r="X231" s="79">
        <f t="shared" si="262"/>
        <v>0</v>
      </c>
      <c r="Y231" s="76">
        <f t="shared" si="262"/>
        <v>0</v>
      </c>
      <c r="Z231" s="79">
        <f t="shared" si="262"/>
        <v>0</v>
      </c>
      <c r="AA231" s="76">
        <f t="shared" si="262"/>
        <v>0</v>
      </c>
      <c r="AB231" s="79">
        <f t="shared" si="262"/>
        <v>0</v>
      </c>
      <c r="AC231" s="76">
        <f>SUM(AC228:AC230)</f>
        <v>5</v>
      </c>
      <c r="AD231" s="80">
        <f t="shared" si="261"/>
        <v>627318</v>
      </c>
      <c r="AE231" s="81">
        <f t="shared" si="261"/>
        <v>38</v>
      </c>
      <c r="AF231" s="76">
        <f t="shared" si="261"/>
        <v>4500419</v>
      </c>
      <c r="AG231" s="76">
        <f>SUM(AG228:AG230)</f>
        <v>38</v>
      </c>
      <c r="AH231" s="105">
        <f t="shared" si="261"/>
        <v>4500419</v>
      </c>
      <c r="AI231" s="415"/>
      <c r="AJ231" s="417"/>
      <c r="AK231" s="615"/>
      <c r="AL231" s="616"/>
      <c r="AM231" s="631"/>
      <c r="AN231" s="631"/>
      <c r="AO231" s="652"/>
      <c r="AP231" s="652"/>
      <c r="AQ231" s="631"/>
      <c r="AR231" s="32"/>
      <c r="AS231" s="32"/>
      <c r="AT231" s="32"/>
      <c r="AU231" s="20"/>
      <c r="AV231" s="20"/>
    </row>
    <row r="232" spans="1:48" ht="24" customHeight="1">
      <c r="A232" s="557"/>
      <c r="B232" s="603" t="s">
        <v>263</v>
      </c>
      <c r="C232" s="604"/>
      <c r="D232" s="604"/>
      <c r="E232" s="605"/>
      <c r="F232" s="44" t="s">
        <v>264</v>
      </c>
      <c r="G232" s="45"/>
      <c r="H232" s="82"/>
      <c r="I232" s="47"/>
      <c r="J232" s="82"/>
      <c r="K232" s="47"/>
      <c r="L232" s="82"/>
      <c r="M232" s="47"/>
      <c r="N232" s="50"/>
      <c r="O232" s="47">
        <f>G232+I232+K232+M232</f>
        <v>0</v>
      </c>
      <c r="P232" s="48">
        <f>H232+J232+L232+N232</f>
        <v>0</v>
      </c>
      <c r="Q232" s="49"/>
      <c r="R232" s="50"/>
      <c r="S232" s="47"/>
      <c r="T232" s="82"/>
      <c r="U232" s="47"/>
      <c r="V232" s="82"/>
      <c r="W232" s="47"/>
      <c r="X232" s="82"/>
      <c r="Y232" s="47"/>
      <c r="Z232" s="82"/>
      <c r="AA232" s="47"/>
      <c r="AB232" s="82"/>
      <c r="AC232" s="47">
        <f>Q232+S232+U232+W232+Y232+AA232</f>
        <v>0</v>
      </c>
      <c r="AD232" s="51">
        <f>R232+T232+V232+X232+Z232+AB232</f>
        <v>0</v>
      </c>
      <c r="AE232" s="52">
        <f>O232+AC232</f>
        <v>0</v>
      </c>
      <c r="AF232" s="47">
        <f>P232+AD232</f>
        <v>0</v>
      </c>
      <c r="AG232" s="47"/>
      <c r="AH232" s="83"/>
      <c r="AI232" s="511" t="s">
        <v>265</v>
      </c>
      <c r="AJ232" s="517" t="s">
        <v>266</v>
      </c>
      <c r="AK232" s="657"/>
      <c r="AL232" s="658"/>
      <c r="AM232" s="619"/>
      <c r="AN232" s="619"/>
      <c r="AO232" s="619"/>
      <c r="AP232" s="619"/>
      <c r="AQ232" s="619"/>
      <c r="AR232" s="32"/>
      <c r="AS232" s="32"/>
      <c r="AT232" s="32"/>
      <c r="AU232" s="20"/>
      <c r="AV232" s="20"/>
    </row>
    <row r="233" spans="1:48" ht="24" customHeight="1">
      <c r="A233" s="557"/>
      <c r="B233" s="603"/>
      <c r="C233" s="604"/>
      <c r="D233" s="604"/>
      <c r="E233" s="605"/>
      <c r="F233" s="55" t="s">
        <v>96</v>
      </c>
      <c r="G233" s="56"/>
      <c r="H233" s="84"/>
      <c r="I233" s="57"/>
      <c r="J233" s="84"/>
      <c r="K233" s="57"/>
      <c r="L233" s="84"/>
      <c r="M233" s="57"/>
      <c r="N233" s="84"/>
      <c r="O233" s="58">
        <f>G233+I233+K233+M233</f>
        <v>0</v>
      </c>
      <c r="P233" s="59">
        <f t="shared" ref="P233:P234" si="263">H233+J233+L233+N233</f>
        <v>0</v>
      </c>
      <c r="Q233" s="60"/>
      <c r="R233" s="84"/>
      <c r="S233" s="57"/>
      <c r="T233" s="84"/>
      <c r="U233" s="57"/>
      <c r="V233" s="84"/>
      <c r="W233" s="57"/>
      <c r="X233" s="84"/>
      <c r="Y233" s="57"/>
      <c r="Z233" s="84"/>
      <c r="AA233" s="57"/>
      <c r="AB233" s="84"/>
      <c r="AC233" s="58">
        <f t="shared" ref="AC233:AC234" si="264">Q233+S233+U233+W233+Y233+AA233</f>
        <v>0</v>
      </c>
      <c r="AD233" s="61">
        <f>R233+T233+V233+X233+Z233+AB233</f>
        <v>0</v>
      </c>
      <c r="AE233" s="62">
        <f>O233+AC233</f>
        <v>0</v>
      </c>
      <c r="AF233" s="58">
        <f t="shared" ref="AF233:AF234" si="265">P233+AD233</f>
        <v>0</v>
      </c>
      <c r="AG233" s="57"/>
      <c r="AH233" s="85"/>
      <c r="AI233" s="414"/>
      <c r="AJ233" s="416"/>
      <c r="AK233" s="613"/>
      <c r="AL233" s="614"/>
      <c r="AM233" s="620"/>
      <c r="AN233" s="620"/>
      <c r="AO233" s="620"/>
      <c r="AP233" s="620"/>
      <c r="AQ233" s="620"/>
      <c r="AR233" s="32"/>
      <c r="AS233" s="32"/>
      <c r="AT233" s="32"/>
      <c r="AU233" s="20"/>
      <c r="AV233" s="20"/>
    </row>
    <row r="234" spans="1:48" ht="24" customHeight="1">
      <c r="A234" s="557"/>
      <c r="B234" s="603"/>
      <c r="C234" s="604"/>
      <c r="D234" s="604"/>
      <c r="E234" s="605"/>
      <c r="F234" s="64" t="s">
        <v>95</v>
      </c>
      <c r="G234" s="65"/>
      <c r="H234" s="86"/>
      <c r="I234" s="66"/>
      <c r="J234" s="86"/>
      <c r="K234" s="66"/>
      <c r="L234" s="86"/>
      <c r="M234" s="66"/>
      <c r="N234" s="86"/>
      <c r="O234" s="67">
        <f>G234+I234+K234+M234</f>
        <v>0</v>
      </c>
      <c r="P234" s="68">
        <f t="shared" si="263"/>
        <v>0</v>
      </c>
      <c r="Q234" s="69"/>
      <c r="R234" s="86"/>
      <c r="S234" s="66"/>
      <c r="T234" s="86"/>
      <c r="U234" s="66"/>
      <c r="V234" s="86"/>
      <c r="W234" s="66"/>
      <c r="X234" s="86"/>
      <c r="Y234" s="66"/>
      <c r="Z234" s="86"/>
      <c r="AA234" s="66"/>
      <c r="AB234" s="86"/>
      <c r="AC234" s="67">
        <f t="shared" si="264"/>
        <v>0</v>
      </c>
      <c r="AD234" s="70">
        <f>R234+T234+V234+X234+Z234+AB234</f>
        <v>0</v>
      </c>
      <c r="AE234" s="71">
        <f>O234+AC234</f>
        <v>0</v>
      </c>
      <c r="AF234" s="67">
        <f t="shared" si="265"/>
        <v>0</v>
      </c>
      <c r="AG234" s="72"/>
      <c r="AH234" s="87"/>
      <c r="AI234" s="414"/>
      <c r="AJ234" s="416"/>
      <c r="AK234" s="613"/>
      <c r="AL234" s="614"/>
      <c r="AM234" s="620"/>
      <c r="AN234" s="620"/>
      <c r="AO234" s="620"/>
      <c r="AP234" s="620"/>
      <c r="AQ234" s="620"/>
      <c r="AR234" s="32"/>
      <c r="AS234" s="32"/>
      <c r="AT234" s="32"/>
      <c r="AU234" s="20"/>
      <c r="AV234" s="20"/>
    </row>
    <row r="235" spans="1:48" ht="24" customHeight="1" thickBot="1">
      <c r="A235" s="557"/>
      <c r="B235" s="606"/>
      <c r="C235" s="604"/>
      <c r="D235" s="604"/>
      <c r="E235" s="605"/>
      <c r="F235" s="180" t="s">
        <v>14</v>
      </c>
      <c r="G235" s="181">
        <f>SUM(G232:G234)</f>
        <v>0</v>
      </c>
      <c r="H235" s="182">
        <f t="shared" ref="H235:N235" si="266">SUM(H232:H234)</f>
        <v>0</v>
      </c>
      <c r="I235" s="183">
        <f t="shared" si="266"/>
        <v>0</v>
      </c>
      <c r="J235" s="182">
        <f t="shared" si="266"/>
        <v>0</v>
      </c>
      <c r="K235" s="183">
        <f t="shared" si="266"/>
        <v>0</v>
      </c>
      <c r="L235" s="182">
        <f t="shared" si="266"/>
        <v>0</v>
      </c>
      <c r="M235" s="183">
        <f t="shared" si="266"/>
        <v>0</v>
      </c>
      <c r="N235" s="182">
        <f t="shared" si="266"/>
        <v>0</v>
      </c>
      <c r="O235" s="183">
        <f>SUM(O232:O234)</f>
        <v>0</v>
      </c>
      <c r="P235" s="184">
        <f>SUM(P232:P234)</f>
        <v>0</v>
      </c>
      <c r="Q235" s="185">
        <f>SUM(Q232:Q234)</f>
        <v>0</v>
      </c>
      <c r="R235" s="182">
        <f t="shared" ref="R235:AA235" si="267">SUM(R232:R234)</f>
        <v>0</v>
      </c>
      <c r="S235" s="183">
        <f t="shared" si="267"/>
        <v>0</v>
      </c>
      <c r="T235" s="182">
        <f t="shared" si="267"/>
        <v>0</v>
      </c>
      <c r="U235" s="183">
        <f t="shared" si="267"/>
        <v>0</v>
      </c>
      <c r="V235" s="182">
        <f t="shared" si="267"/>
        <v>0</v>
      </c>
      <c r="W235" s="183">
        <f t="shared" si="267"/>
        <v>0</v>
      </c>
      <c r="X235" s="182">
        <f t="shared" si="267"/>
        <v>0</v>
      </c>
      <c r="Y235" s="183">
        <f t="shared" si="267"/>
        <v>0</v>
      </c>
      <c r="Z235" s="182">
        <f t="shared" si="267"/>
        <v>0</v>
      </c>
      <c r="AA235" s="183">
        <f t="shared" si="267"/>
        <v>0</v>
      </c>
      <c r="AB235" s="182">
        <f>SUM(AB232:AB234)</f>
        <v>0</v>
      </c>
      <c r="AC235" s="183">
        <f>SUM(AC232:AC234)</f>
        <v>0</v>
      </c>
      <c r="AD235" s="186">
        <f t="shared" ref="AD235:AH235" si="268">SUM(AD232:AD234)</f>
        <v>0</v>
      </c>
      <c r="AE235" s="187">
        <f t="shared" si="268"/>
        <v>0</v>
      </c>
      <c r="AF235" s="183">
        <f t="shared" si="268"/>
        <v>0</v>
      </c>
      <c r="AG235" s="183">
        <f t="shared" si="268"/>
        <v>0</v>
      </c>
      <c r="AH235" s="188">
        <f t="shared" si="268"/>
        <v>0</v>
      </c>
      <c r="AI235" s="414"/>
      <c r="AJ235" s="416"/>
      <c r="AK235" s="613"/>
      <c r="AL235" s="614"/>
      <c r="AM235" s="620"/>
      <c r="AN235" s="620"/>
      <c r="AO235" s="620"/>
      <c r="AP235" s="620"/>
      <c r="AQ235" s="620"/>
      <c r="AR235" s="32"/>
      <c r="AS235" s="32"/>
      <c r="AT235" s="32"/>
      <c r="AU235" s="20"/>
      <c r="AV235" s="20"/>
    </row>
    <row r="236" spans="1:48" ht="24" customHeight="1">
      <c r="A236" s="557"/>
      <c r="B236" s="603" t="s">
        <v>267</v>
      </c>
      <c r="C236" s="604"/>
      <c r="D236" s="604"/>
      <c r="E236" s="605"/>
      <c r="F236" s="44" t="s">
        <v>105</v>
      </c>
      <c r="G236" s="45"/>
      <c r="H236" s="82"/>
      <c r="I236" s="47"/>
      <c r="J236" s="82"/>
      <c r="K236" s="47"/>
      <c r="L236" s="82"/>
      <c r="M236" s="47"/>
      <c r="N236" s="50"/>
      <c r="O236" s="47">
        <f>G236+I236+K236+M236</f>
        <v>0</v>
      </c>
      <c r="P236" s="48">
        <f>H236+J236+L236+N236</f>
        <v>0</v>
      </c>
      <c r="Q236" s="49"/>
      <c r="R236" s="50"/>
      <c r="S236" s="47"/>
      <c r="T236" s="82"/>
      <c r="U236" s="47"/>
      <c r="V236" s="82"/>
      <c r="W236" s="47"/>
      <c r="X236" s="82"/>
      <c r="Y236" s="47"/>
      <c r="Z236" s="82"/>
      <c r="AA236" s="47"/>
      <c r="AB236" s="82"/>
      <c r="AC236" s="47">
        <f>Q236+S236+U236+W236+Y236+AA236</f>
        <v>0</v>
      </c>
      <c r="AD236" s="51">
        <f>R236+T236+V236+X236+Z236+AB236</f>
        <v>0</v>
      </c>
      <c r="AE236" s="52">
        <f>O236+AC236</f>
        <v>0</v>
      </c>
      <c r="AF236" s="47">
        <f>P236+AD236</f>
        <v>0</v>
      </c>
      <c r="AG236" s="47"/>
      <c r="AH236" s="83"/>
      <c r="AI236" s="511" t="s">
        <v>268</v>
      </c>
      <c r="AJ236" s="517" t="s">
        <v>269</v>
      </c>
      <c r="AK236" s="657"/>
      <c r="AL236" s="658"/>
      <c r="AM236" s="619"/>
      <c r="AN236" s="619"/>
      <c r="AO236" s="619"/>
      <c r="AP236" s="619"/>
      <c r="AQ236" s="619"/>
      <c r="AR236" s="32"/>
      <c r="AS236" s="32"/>
      <c r="AT236" s="32"/>
      <c r="AU236" s="20"/>
      <c r="AV236" s="20"/>
    </row>
    <row r="237" spans="1:48" ht="24" customHeight="1">
      <c r="A237" s="557"/>
      <c r="B237" s="603"/>
      <c r="C237" s="604"/>
      <c r="D237" s="604"/>
      <c r="E237" s="605"/>
      <c r="F237" s="55" t="s">
        <v>96</v>
      </c>
      <c r="G237" s="56"/>
      <c r="H237" s="84"/>
      <c r="I237" s="57"/>
      <c r="J237" s="84"/>
      <c r="K237" s="57"/>
      <c r="L237" s="84"/>
      <c r="M237" s="57"/>
      <c r="N237" s="84"/>
      <c r="O237" s="58">
        <f>G237+I237+K237+M237</f>
        <v>0</v>
      </c>
      <c r="P237" s="59">
        <f t="shared" ref="P237:P238" si="269">H237+J237+L237+N237</f>
        <v>0</v>
      </c>
      <c r="Q237" s="60"/>
      <c r="R237" s="84"/>
      <c r="S237" s="57"/>
      <c r="T237" s="84"/>
      <c r="U237" s="57"/>
      <c r="V237" s="84"/>
      <c r="W237" s="57"/>
      <c r="X237" s="84"/>
      <c r="Y237" s="57"/>
      <c r="Z237" s="84"/>
      <c r="AA237" s="57"/>
      <c r="AB237" s="84"/>
      <c r="AC237" s="58">
        <f t="shared" ref="AC237:AC238" si="270">Q237+S237+U237+W237+Y237+AA237</f>
        <v>0</v>
      </c>
      <c r="AD237" s="61">
        <f>R237+T237+V237+X237+Z237+AB237</f>
        <v>0</v>
      </c>
      <c r="AE237" s="62">
        <f>O237+AC237</f>
        <v>0</v>
      </c>
      <c r="AF237" s="58">
        <f t="shared" ref="AF237:AF238" si="271">P237+AD237</f>
        <v>0</v>
      </c>
      <c r="AG237" s="57"/>
      <c r="AH237" s="85"/>
      <c r="AI237" s="414"/>
      <c r="AJ237" s="416"/>
      <c r="AK237" s="613"/>
      <c r="AL237" s="614"/>
      <c r="AM237" s="620"/>
      <c r="AN237" s="620"/>
      <c r="AO237" s="620"/>
      <c r="AP237" s="620"/>
      <c r="AQ237" s="620"/>
      <c r="AR237" s="32"/>
      <c r="AS237" s="32"/>
      <c r="AT237" s="32"/>
      <c r="AU237" s="20"/>
      <c r="AV237" s="20"/>
    </row>
    <row r="238" spans="1:48" ht="24" customHeight="1">
      <c r="A238" s="557"/>
      <c r="B238" s="603"/>
      <c r="C238" s="604"/>
      <c r="D238" s="604"/>
      <c r="E238" s="605"/>
      <c r="F238" s="64" t="s">
        <v>95</v>
      </c>
      <c r="G238" s="65"/>
      <c r="H238" s="86"/>
      <c r="I238" s="66"/>
      <c r="J238" s="86"/>
      <c r="K238" s="66"/>
      <c r="L238" s="86"/>
      <c r="M238" s="66"/>
      <c r="N238" s="86"/>
      <c r="O238" s="67">
        <f>G238+I238+K238+M238</f>
        <v>0</v>
      </c>
      <c r="P238" s="68">
        <f t="shared" si="269"/>
        <v>0</v>
      </c>
      <c r="Q238" s="69"/>
      <c r="R238" s="86"/>
      <c r="S238" s="66"/>
      <c r="T238" s="86"/>
      <c r="U238" s="66"/>
      <c r="V238" s="86"/>
      <c r="W238" s="66"/>
      <c r="X238" s="86"/>
      <c r="Y238" s="66"/>
      <c r="Z238" s="86"/>
      <c r="AA238" s="66"/>
      <c r="AB238" s="86"/>
      <c r="AC238" s="67">
        <f t="shared" si="270"/>
        <v>0</v>
      </c>
      <c r="AD238" s="70">
        <f>R238+T238+V238+X238+Z238+AB238</f>
        <v>0</v>
      </c>
      <c r="AE238" s="71">
        <f>O238+AC238</f>
        <v>0</v>
      </c>
      <c r="AF238" s="67">
        <f t="shared" si="271"/>
        <v>0</v>
      </c>
      <c r="AG238" s="72"/>
      <c r="AH238" s="87"/>
      <c r="AI238" s="414"/>
      <c r="AJ238" s="416"/>
      <c r="AK238" s="613"/>
      <c r="AL238" s="614"/>
      <c r="AM238" s="620"/>
      <c r="AN238" s="620"/>
      <c r="AO238" s="620"/>
      <c r="AP238" s="620"/>
      <c r="AQ238" s="620"/>
      <c r="AR238" s="32"/>
      <c r="AS238" s="32"/>
      <c r="AT238" s="32"/>
      <c r="AU238" s="20"/>
      <c r="AV238" s="20"/>
    </row>
    <row r="239" spans="1:48" ht="24" customHeight="1" thickBot="1">
      <c r="A239" s="557"/>
      <c r="B239" s="606"/>
      <c r="C239" s="604"/>
      <c r="D239" s="604"/>
      <c r="E239" s="605"/>
      <c r="F239" s="74" t="s">
        <v>14</v>
      </c>
      <c r="G239" s="75">
        <f>SUM(G236:G238)</f>
        <v>0</v>
      </c>
      <c r="H239" s="79">
        <f t="shared" ref="H239:N239" si="272">SUM(H236:H238)</f>
        <v>0</v>
      </c>
      <c r="I239" s="76">
        <f t="shared" si="272"/>
        <v>0</v>
      </c>
      <c r="J239" s="79">
        <f t="shared" si="272"/>
        <v>0</v>
      </c>
      <c r="K239" s="76">
        <f t="shared" si="272"/>
        <v>0</v>
      </c>
      <c r="L239" s="79">
        <f t="shared" si="272"/>
        <v>0</v>
      </c>
      <c r="M239" s="76">
        <f t="shared" si="272"/>
        <v>0</v>
      </c>
      <c r="N239" s="79">
        <f t="shared" si="272"/>
        <v>0</v>
      </c>
      <c r="O239" s="76">
        <f>SUM(O236:O238)</f>
        <v>0</v>
      </c>
      <c r="P239" s="77">
        <f>SUM(P236:P238)</f>
        <v>0</v>
      </c>
      <c r="Q239" s="78">
        <f>SUM(Q236:Q238)</f>
        <v>0</v>
      </c>
      <c r="R239" s="79">
        <f t="shared" ref="R239:AA239" si="273">SUM(R236:R238)</f>
        <v>0</v>
      </c>
      <c r="S239" s="76">
        <f t="shared" si="273"/>
        <v>0</v>
      </c>
      <c r="T239" s="79">
        <f t="shared" si="273"/>
        <v>0</v>
      </c>
      <c r="U239" s="76">
        <f t="shared" si="273"/>
        <v>0</v>
      </c>
      <c r="V239" s="79">
        <f t="shared" si="273"/>
        <v>0</v>
      </c>
      <c r="W239" s="76">
        <f t="shared" si="273"/>
        <v>0</v>
      </c>
      <c r="X239" s="79">
        <f t="shared" si="273"/>
        <v>0</v>
      </c>
      <c r="Y239" s="76">
        <f t="shared" si="273"/>
        <v>0</v>
      </c>
      <c r="Z239" s="79">
        <f t="shared" si="273"/>
        <v>0</v>
      </c>
      <c r="AA239" s="76">
        <f t="shared" si="273"/>
        <v>0</v>
      </c>
      <c r="AB239" s="79">
        <f>SUM(AB236:AB238)</f>
        <v>0</v>
      </c>
      <c r="AC239" s="76">
        <f>SUM(AC236:AC238)</f>
        <v>0</v>
      </c>
      <c r="AD239" s="80">
        <f t="shared" ref="AD239:AH239" si="274">SUM(AD236:AD238)</f>
        <v>0</v>
      </c>
      <c r="AE239" s="81">
        <f t="shared" si="274"/>
        <v>0</v>
      </c>
      <c r="AF239" s="76">
        <f t="shared" si="274"/>
        <v>0</v>
      </c>
      <c r="AG239" s="76">
        <f t="shared" si="274"/>
        <v>0</v>
      </c>
      <c r="AH239" s="105">
        <f t="shared" si="274"/>
        <v>0</v>
      </c>
      <c r="AI239" s="415"/>
      <c r="AJ239" s="417"/>
      <c r="AK239" s="615"/>
      <c r="AL239" s="616"/>
      <c r="AM239" s="631"/>
      <c r="AN239" s="631"/>
      <c r="AO239" s="631"/>
      <c r="AP239" s="631"/>
      <c r="AQ239" s="631"/>
      <c r="AR239" s="32"/>
      <c r="AS239" s="32"/>
      <c r="AT239" s="32"/>
      <c r="AU239" s="20"/>
      <c r="AV239" s="20"/>
    </row>
    <row r="240" spans="1:48" ht="24" customHeight="1">
      <c r="A240" s="557"/>
      <c r="B240" s="603" t="s">
        <v>270</v>
      </c>
      <c r="C240" s="604"/>
      <c r="D240" s="604"/>
      <c r="E240" s="605"/>
      <c r="F240" s="189" t="s">
        <v>5</v>
      </c>
      <c r="G240" s="190"/>
      <c r="H240" s="191"/>
      <c r="I240" s="53"/>
      <c r="J240" s="191"/>
      <c r="K240" s="53"/>
      <c r="L240" s="191"/>
      <c r="M240" s="53"/>
      <c r="N240" s="192"/>
      <c r="O240" s="53">
        <f>G240+I240+K240+M240</f>
        <v>0</v>
      </c>
      <c r="P240" s="193">
        <f>H240+J240+L240+N240</f>
        <v>0</v>
      </c>
      <c r="Q240" s="194"/>
      <c r="R240" s="192"/>
      <c r="S240" s="53"/>
      <c r="T240" s="191"/>
      <c r="U240" s="53"/>
      <c r="V240" s="191"/>
      <c r="W240" s="53"/>
      <c r="X240" s="191"/>
      <c r="Y240" s="53"/>
      <c r="Z240" s="191"/>
      <c r="AA240" s="53"/>
      <c r="AB240" s="191"/>
      <c r="AC240" s="53">
        <f>Q240+S240+U240+W240+Y240+AA240</f>
        <v>0</v>
      </c>
      <c r="AD240" s="195">
        <f>R240+T240+V240+X240+Z240+AB240</f>
        <v>0</v>
      </c>
      <c r="AE240" s="196">
        <f>O240+AC240</f>
        <v>0</v>
      </c>
      <c r="AF240" s="53">
        <f>P240+AD240</f>
        <v>0</v>
      </c>
      <c r="AG240" s="53"/>
      <c r="AH240" s="197"/>
      <c r="AI240" s="414" t="s">
        <v>271</v>
      </c>
      <c r="AJ240" s="416" t="s">
        <v>272</v>
      </c>
      <c r="AK240" s="613"/>
      <c r="AL240" s="614"/>
      <c r="AM240" s="620"/>
      <c r="AN240" s="620"/>
      <c r="AO240" s="620"/>
      <c r="AP240" s="620"/>
      <c r="AQ240" s="620"/>
      <c r="AR240" s="32"/>
      <c r="AS240" s="32"/>
      <c r="AT240" s="32"/>
      <c r="AU240" s="20"/>
      <c r="AV240" s="20"/>
    </row>
    <row r="241" spans="1:48" ht="24" customHeight="1">
      <c r="A241" s="557"/>
      <c r="B241" s="603"/>
      <c r="C241" s="604"/>
      <c r="D241" s="604"/>
      <c r="E241" s="605"/>
      <c r="F241" s="55" t="s">
        <v>96</v>
      </c>
      <c r="G241" s="56"/>
      <c r="H241" s="84"/>
      <c r="I241" s="57"/>
      <c r="J241" s="84"/>
      <c r="K241" s="57"/>
      <c r="L241" s="84"/>
      <c r="M241" s="57"/>
      <c r="N241" s="84"/>
      <c r="O241" s="58">
        <f>G241+I241+K241+M241</f>
        <v>0</v>
      </c>
      <c r="P241" s="59">
        <f t="shared" ref="P241:P242" si="275">H241+J241+L241+N241</f>
        <v>0</v>
      </c>
      <c r="Q241" s="60"/>
      <c r="R241" s="84"/>
      <c r="S241" s="57"/>
      <c r="T241" s="84"/>
      <c r="U241" s="57"/>
      <c r="V241" s="84"/>
      <c r="W241" s="57"/>
      <c r="X241" s="84"/>
      <c r="Y241" s="57"/>
      <c r="Z241" s="84"/>
      <c r="AA241" s="57"/>
      <c r="AB241" s="84"/>
      <c r="AC241" s="58">
        <f t="shared" ref="AC241:AC242" si="276">Q241+S241+U241+W241+Y241+AA241</f>
        <v>0</v>
      </c>
      <c r="AD241" s="61">
        <f>R241+T241+V241+X241+Z241+AB241</f>
        <v>0</v>
      </c>
      <c r="AE241" s="62">
        <f>O241+AC241</f>
        <v>0</v>
      </c>
      <c r="AF241" s="58">
        <f t="shared" ref="AF241:AF242" si="277">P241+AD241</f>
        <v>0</v>
      </c>
      <c r="AG241" s="57"/>
      <c r="AH241" s="85"/>
      <c r="AI241" s="414"/>
      <c r="AJ241" s="416"/>
      <c r="AK241" s="613"/>
      <c r="AL241" s="614"/>
      <c r="AM241" s="620"/>
      <c r="AN241" s="620"/>
      <c r="AO241" s="620"/>
      <c r="AP241" s="620"/>
      <c r="AQ241" s="620"/>
      <c r="AR241" s="32"/>
      <c r="AS241" s="32"/>
      <c r="AT241" s="32"/>
      <c r="AU241" s="20"/>
      <c r="AV241" s="20"/>
    </row>
    <row r="242" spans="1:48" ht="24" customHeight="1">
      <c r="A242" s="557"/>
      <c r="B242" s="603"/>
      <c r="C242" s="604"/>
      <c r="D242" s="604"/>
      <c r="E242" s="605"/>
      <c r="F242" s="64" t="s">
        <v>95</v>
      </c>
      <c r="G242" s="65"/>
      <c r="H242" s="86"/>
      <c r="I242" s="66"/>
      <c r="J242" s="86"/>
      <c r="K242" s="66"/>
      <c r="L242" s="86"/>
      <c r="M242" s="66"/>
      <c r="N242" s="86"/>
      <c r="O242" s="67">
        <f>G242+I242+K242+M242</f>
        <v>0</v>
      </c>
      <c r="P242" s="68">
        <f t="shared" si="275"/>
        <v>0</v>
      </c>
      <c r="Q242" s="69"/>
      <c r="R242" s="86"/>
      <c r="S242" s="66"/>
      <c r="T242" s="86"/>
      <c r="U242" s="66"/>
      <c r="V242" s="86"/>
      <c r="W242" s="66"/>
      <c r="X242" s="86"/>
      <c r="Y242" s="66"/>
      <c r="Z242" s="86"/>
      <c r="AA242" s="66"/>
      <c r="AB242" s="86"/>
      <c r="AC242" s="67">
        <f t="shared" si="276"/>
        <v>0</v>
      </c>
      <c r="AD242" s="70">
        <f>R242+T242+V242+X242+Z242+AB242</f>
        <v>0</v>
      </c>
      <c r="AE242" s="71">
        <f>O242+AC242</f>
        <v>0</v>
      </c>
      <c r="AF242" s="67">
        <f t="shared" si="277"/>
        <v>0</v>
      </c>
      <c r="AG242" s="72"/>
      <c r="AH242" s="87"/>
      <c r="AI242" s="414"/>
      <c r="AJ242" s="416"/>
      <c r="AK242" s="613"/>
      <c r="AL242" s="614"/>
      <c r="AM242" s="620"/>
      <c r="AN242" s="620"/>
      <c r="AO242" s="620"/>
      <c r="AP242" s="620"/>
      <c r="AQ242" s="620"/>
      <c r="AR242" s="32"/>
      <c r="AS242" s="32"/>
      <c r="AT242" s="32"/>
      <c r="AU242" s="20"/>
      <c r="AV242" s="20"/>
    </row>
    <row r="243" spans="1:48" ht="24" customHeight="1" thickBot="1">
      <c r="A243" s="557"/>
      <c r="B243" s="606"/>
      <c r="C243" s="604"/>
      <c r="D243" s="604"/>
      <c r="E243" s="605"/>
      <c r="F243" s="88" t="s">
        <v>14</v>
      </c>
      <c r="G243" s="99">
        <f>SUM(G240:G242)</f>
        <v>0</v>
      </c>
      <c r="H243" s="95">
        <f t="shared" ref="H243:N243" si="278">SUM(H240:H242)</f>
        <v>0</v>
      </c>
      <c r="I243" s="92">
        <f t="shared" si="278"/>
        <v>0</v>
      </c>
      <c r="J243" s="95">
        <f t="shared" si="278"/>
        <v>0</v>
      </c>
      <c r="K243" s="92">
        <f t="shared" si="278"/>
        <v>0</v>
      </c>
      <c r="L243" s="95">
        <f t="shared" si="278"/>
        <v>0</v>
      </c>
      <c r="M243" s="92">
        <f t="shared" si="278"/>
        <v>0</v>
      </c>
      <c r="N243" s="95">
        <f t="shared" si="278"/>
        <v>0</v>
      </c>
      <c r="O243" s="92">
        <f>SUM(O240:O242)</f>
        <v>0</v>
      </c>
      <c r="P243" s="93">
        <f>SUM(P240:P242)</f>
        <v>0</v>
      </c>
      <c r="Q243" s="94">
        <f>SUM(Q240:Q242)</f>
        <v>0</v>
      </c>
      <c r="R243" s="95">
        <f t="shared" ref="R243:AA243" si="279">SUM(R240:R242)</f>
        <v>0</v>
      </c>
      <c r="S243" s="92">
        <f t="shared" si="279"/>
        <v>0</v>
      </c>
      <c r="T243" s="95">
        <f t="shared" si="279"/>
        <v>0</v>
      </c>
      <c r="U243" s="92">
        <f t="shared" si="279"/>
        <v>0</v>
      </c>
      <c r="V243" s="95">
        <f t="shared" si="279"/>
        <v>0</v>
      </c>
      <c r="W243" s="92">
        <f t="shared" si="279"/>
        <v>0</v>
      </c>
      <c r="X243" s="95">
        <f t="shared" si="279"/>
        <v>0</v>
      </c>
      <c r="Y243" s="92">
        <f t="shared" si="279"/>
        <v>0</v>
      </c>
      <c r="Z243" s="95">
        <f t="shared" si="279"/>
        <v>0</v>
      </c>
      <c r="AA243" s="92">
        <f t="shared" si="279"/>
        <v>0</v>
      </c>
      <c r="AB243" s="95">
        <f>SUM(AB240:AB242)</f>
        <v>0</v>
      </c>
      <c r="AC243" s="92">
        <f>SUM(AC240:AC242)</f>
        <v>0</v>
      </c>
      <c r="AD243" s="96">
        <f t="shared" ref="AD243:AH243" si="280">SUM(AD240:AD242)</f>
        <v>0</v>
      </c>
      <c r="AE243" s="97">
        <f t="shared" si="280"/>
        <v>0</v>
      </c>
      <c r="AF243" s="92">
        <f t="shared" si="280"/>
        <v>0</v>
      </c>
      <c r="AG243" s="92">
        <f t="shared" si="280"/>
        <v>0</v>
      </c>
      <c r="AH243" s="98">
        <f t="shared" si="280"/>
        <v>0</v>
      </c>
      <c r="AI243" s="415"/>
      <c r="AJ243" s="417"/>
      <c r="AK243" s="615"/>
      <c r="AL243" s="616"/>
      <c r="AM243" s="631"/>
      <c r="AN243" s="631"/>
      <c r="AO243" s="631"/>
      <c r="AP243" s="631"/>
      <c r="AQ243" s="631"/>
      <c r="AR243" s="32"/>
      <c r="AS243" s="32"/>
      <c r="AT243" s="32"/>
      <c r="AU243" s="20"/>
      <c r="AV243" s="20"/>
    </row>
    <row r="244" spans="1:48" ht="24" customHeight="1">
      <c r="A244" s="557"/>
      <c r="B244" s="603" t="s">
        <v>273</v>
      </c>
      <c r="C244" s="621"/>
      <c r="D244" s="621"/>
      <c r="E244" s="622"/>
      <c r="F244" s="44" t="s">
        <v>105</v>
      </c>
      <c r="G244" s="45"/>
      <c r="H244" s="82"/>
      <c r="I244" s="47">
        <v>21</v>
      </c>
      <c r="J244" s="82">
        <v>516255</v>
      </c>
      <c r="K244" s="47"/>
      <c r="L244" s="82"/>
      <c r="M244" s="47">
        <v>1</v>
      </c>
      <c r="N244" s="50">
        <v>4326</v>
      </c>
      <c r="O244" s="47">
        <f>G244+I244+K244+M244</f>
        <v>22</v>
      </c>
      <c r="P244" s="48">
        <f>H244+J244+L244+N244</f>
        <v>520581</v>
      </c>
      <c r="Q244" s="49"/>
      <c r="R244" s="50"/>
      <c r="S244" s="47"/>
      <c r="T244" s="82"/>
      <c r="U244" s="47">
        <v>1</v>
      </c>
      <c r="V244" s="82">
        <v>6623640</v>
      </c>
      <c r="W244" s="47"/>
      <c r="X244" s="82"/>
      <c r="Y244" s="47"/>
      <c r="Z244" s="82"/>
      <c r="AA244" s="47">
        <v>2</v>
      </c>
      <c r="AB244" s="82">
        <v>256667</v>
      </c>
      <c r="AC244" s="47">
        <f>Q244+S244+U244+W244+Y244+AA244</f>
        <v>3</v>
      </c>
      <c r="AD244" s="51">
        <f>R244+T244+V244+X244+Z244+AB244</f>
        <v>6880307</v>
      </c>
      <c r="AE244" s="52">
        <f>O244+AC244</f>
        <v>25</v>
      </c>
      <c r="AF244" s="47">
        <f>P244+AD244</f>
        <v>7400888</v>
      </c>
      <c r="AG244" s="47">
        <v>1</v>
      </c>
      <c r="AH244" s="83">
        <v>6623640</v>
      </c>
      <c r="AI244" s="414" t="s">
        <v>274</v>
      </c>
      <c r="AJ244" s="416" t="s">
        <v>275</v>
      </c>
      <c r="AK244" s="613" t="s">
        <v>100</v>
      </c>
      <c r="AL244" s="614"/>
      <c r="AM244" s="620"/>
      <c r="AN244" s="620" t="s">
        <v>109</v>
      </c>
      <c r="AO244" s="651" t="s">
        <v>276</v>
      </c>
      <c r="AP244" s="620"/>
      <c r="AQ244" s="620"/>
      <c r="AR244" s="32"/>
      <c r="AS244" s="32"/>
      <c r="AT244" s="32"/>
      <c r="AU244" s="20"/>
      <c r="AV244" s="20"/>
    </row>
    <row r="245" spans="1:48" ht="24" customHeight="1">
      <c r="A245" s="557"/>
      <c r="B245" s="603"/>
      <c r="C245" s="621"/>
      <c r="D245" s="621"/>
      <c r="E245" s="622"/>
      <c r="F245" s="55" t="s">
        <v>96</v>
      </c>
      <c r="G245" s="56"/>
      <c r="H245" s="84"/>
      <c r="I245" s="57"/>
      <c r="J245" s="84"/>
      <c r="K245" s="57"/>
      <c r="L245" s="84"/>
      <c r="M245" s="57">
        <v>1</v>
      </c>
      <c r="N245" s="84">
        <v>1888</v>
      </c>
      <c r="O245" s="58">
        <f>G245+I245+K245+M245</f>
        <v>1</v>
      </c>
      <c r="P245" s="59">
        <f t="shared" ref="P245:P246" si="281">H245+J245+L245+N245</f>
        <v>1888</v>
      </c>
      <c r="Q245" s="60">
        <v>31</v>
      </c>
      <c r="R245" s="84">
        <v>1303324</v>
      </c>
      <c r="S245" s="57"/>
      <c r="T245" s="84"/>
      <c r="U245" s="57"/>
      <c r="V245" s="84"/>
      <c r="W245" s="57"/>
      <c r="X245" s="84"/>
      <c r="Y245" s="57"/>
      <c r="Z245" s="84"/>
      <c r="AA245" s="57">
        <v>15</v>
      </c>
      <c r="AB245" s="84">
        <v>34992</v>
      </c>
      <c r="AC245" s="58">
        <f t="shared" ref="AC245:AC246" si="282">Q245+S245+U245+W245+Y245+AA245</f>
        <v>46</v>
      </c>
      <c r="AD245" s="61">
        <f>R245+T245+V245+X245+Z245+AB245</f>
        <v>1338316</v>
      </c>
      <c r="AE245" s="62">
        <f>O245+AC245</f>
        <v>47</v>
      </c>
      <c r="AF245" s="58">
        <f t="shared" ref="AF245:AF246" si="283">P245+AD245</f>
        <v>1340204</v>
      </c>
      <c r="AG245" s="57">
        <v>31</v>
      </c>
      <c r="AH245" s="85">
        <v>1303324</v>
      </c>
      <c r="AI245" s="414"/>
      <c r="AJ245" s="416"/>
      <c r="AK245" s="613"/>
      <c r="AL245" s="614"/>
      <c r="AM245" s="620"/>
      <c r="AN245" s="620"/>
      <c r="AO245" s="651"/>
      <c r="AP245" s="620"/>
      <c r="AQ245" s="620"/>
      <c r="AR245" s="32"/>
      <c r="AS245" s="32"/>
      <c r="AT245" s="32"/>
      <c r="AU245" s="20"/>
      <c r="AV245" s="20"/>
    </row>
    <row r="246" spans="1:48" ht="24" customHeight="1">
      <c r="A246" s="557"/>
      <c r="B246" s="603"/>
      <c r="C246" s="621"/>
      <c r="D246" s="621"/>
      <c r="E246" s="622"/>
      <c r="F246" s="64" t="s">
        <v>95</v>
      </c>
      <c r="G246" s="65"/>
      <c r="H246" s="86"/>
      <c r="I246" s="66"/>
      <c r="J246" s="86"/>
      <c r="K246" s="66"/>
      <c r="L246" s="86"/>
      <c r="M246" s="66"/>
      <c r="N246" s="86"/>
      <c r="O246" s="67">
        <f>G246+I246+K246+M246</f>
        <v>0</v>
      </c>
      <c r="P246" s="68">
        <f t="shared" si="281"/>
        <v>0</v>
      </c>
      <c r="Q246" s="69"/>
      <c r="R246" s="86"/>
      <c r="S246" s="66"/>
      <c r="T246" s="86"/>
      <c r="U246" s="66"/>
      <c r="V246" s="86"/>
      <c r="W246" s="66"/>
      <c r="X246" s="86"/>
      <c r="Y246" s="66"/>
      <c r="Z246" s="86"/>
      <c r="AA246" s="66"/>
      <c r="AB246" s="86"/>
      <c r="AC246" s="67">
        <f t="shared" si="282"/>
        <v>0</v>
      </c>
      <c r="AD246" s="70">
        <f>R246+T246+V246+X246+Z246+AB246</f>
        <v>0</v>
      </c>
      <c r="AE246" s="71">
        <f>O246+AC246</f>
        <v>0</v>
      </c>
      <c r="AF246" s="67">
        <f t="shared" si="283"/>
        <v>0</v>
      </c>
      <c r="AG246" s="72"/>
      <c r="AH246" s="87"/>
      <c r="AI246" s="414"/>
      <c r="AJ246" s="416"/>
      <c r="AK246" s="613"/>
      <c r="AL246" s="614"/>
      <c r="AM246" s="620"/>
      <c r="AN246" s="620"/>
      <c r="AO246" s="651"/>
      <c r="AP246" s="620"/>
      <c r="AQ246" s="620"/>
      <c r="AR246" s="32"/>
      <c r="AS246" s="32"/>
      <c r="AT246" s="32"/>
      <c r="AU246" s="20"/>
      <c r="AV246" s="20"/>
    </row>
    <row r="247" spans="1:48" ht="24" customHeight="1" thickBot="1">
      <c r="A247" s="557"/>
      <c r="B247" s="603"/>
      <c r="C247" s="621"/>
      <c r="D247" s="621"/>
      <c r="E247" s="622"/>
      <c r="F247" s="74" t="s">
        <v>14</v>
      </c>
      <c r="G247" s="89">
        <f>SUM(G244:G246)</f>
        <v>0</v>
      </c>
      <c r="H247" s="90">
        <f t="shared" ref="H247:N247" si="284">SUM(H244:H246)</f>
        <v>0</v>
      </c>
      <c r="I247" s="91">
        <f t="shared" si="284"/>
        <v>21</v>
      </c>
      <c r="J247" s="90">
        <f t="shared" si="284"/>
        <v>516255</v>
      </c>
      <c r="K247" s="91">
        <f t="shared" si="284"/>
        <v>0</v>
      </c>
      <c r="L247" s="90">
        <f t="shared" si="284"/>
        <v>0</v>
      </c>
      <c r="M247" s="91">
        <f t="shared" si="284"/>
        <v>2</v>
      </c>
      <c r="N247" s="90">
        <f t="shared" si="284"/>
        <v>6214</v>
      </c>
      <c r="O247" s="76">
        <f>SUM(O244:O246)</f>
        <v>23</v>
      </c>
      <c r="P247" s="77">
        <f t="shared" ref="P247:AH247" si="285">SUM(P244:P246)</f>
        <v>522469</v>
      </c>
      <c r="Q247" s="78">
        <f>SUM(Q244:Q246)</f>
        <v>31</v>
      </c>
      <c r="R247" s="79">
        <f t="shared" ref="R247:AB247" si="286">SUM(R244:R246)</f>
        <v>1303324</v>
      </c>
      <c r="S247" s="76">
        <f t="shared" si="286"/>
        <v>0</v>
      </c>
      <c r="T247" s="79">
        <f t="shared" si="286"/>
        <v>0</v>
      </c>
      <c r="U247" s="76">
        <f t="shared" si="286"/>
        <v>1</v>
      </c>
      <c r="V247" s="79">
        <f t="shared" si="286"/>
        <v>6623640</v>
      </c>
      <c r="W247" s="76">
        <f t="shared" si="286"/>
        <v>0</v>
      </c>
      <c r="X247" s="79">
        <f t="shared" si="286"/>
        <v>0</v>
      </c>
      <c r="Y247" s="76">
        <f t="shared" si="286"/>
        <v>0</v>
      </c>
      <c r="Z247" s="79">
        <f t="shared" si="286"/>
        <v>0</v>
      </c>
      <c r="AA247" s="76">
        <f t="shared" si="286"/>
        <v>17</v>
      </c>
      <c r="AB247" s="79">
        <f t="shared" si="286"/>
        <v>291659</v>
      </c>
      <c r="AC247" s="76">
        <f>SUM(AC244:AC246)</f>
        <v>49</v>
      </c>
      <c r="AD247" s="80">
        <f t="shared" si="285"/>
        <v>8218623</v>
      </c>
      <c r="AE247" s="81">
        <f t="shared" si="285"/>
        <v>72</v>
      </c>
      <c r="AF247" s="76">
        <f t="shared" si="285"/>
        <v>8741092</v>
      </c>
      <c r="AG247" s="76">
        <f>SUM(AG244:AG246)</f>
        <v>32</v>
      </c>
      <c r="AH247" s="105">
        <f t="shared" si="285"/>
        <v>7926964</v>
      </c>
      <c r="AI247" s="415"/>
      <c r="AJ247" s="417"/>
      <c r="AK247" s="615"/>
      <c r="AL247" s="616"/>
      <c r="AM247" s="631"/>
      <c r="AN247" s="631"/>
      <c r="AO247" s="652"/>
      <c r="AP247" s="631"/>
      <c r="AQ247" s="631"/>
      <c r="AR247" s="32"/>
      <c r="AS247" s="32"/>
      <c r="AT247" s="32"/>
      <c r="AU247" s="20"/>
      <c r="AV247" s="20"/>
    </row>
    <row r="248" spans="1:48" ht="24" customHeight="1">
      <c r="A248" s="557"/>
      <c r="B248" s="603" t="s">
        <v>277</v>
      </c>
      <c r="C248" s="621"/>
      <c r="D248" s="621"/>
      <c r="E248" s="622"/>
      <c r="F248" s="44" t="s">
        <v>105</v>
      </c>
      <c r="G248" s="45"/>
      <c r="H248" s="82"/>
      <c r="I248" s="47"/>
      <c r="J248" s="82"/>
      <c r="K248" s="47"/>
      <c r="L248" s="82"/>
      <c r="M248" s="47"/>
      <c r="N248" s="50"/>
      <c r="O248" s="47">
        <f>G248+I248+K248+M248</f>
        <v>0</v>
      </c>
      <c r="P248" s="48">
        <f>H248+J248+L248+N248</f>
        <v>0</v>
      </c>
      <c r="Q248" s="49"/>
      <c r="R248" s="50"/>
      <c r="S248" s="47">
        <v>1</v>
      </c>
      <c r="T248" s="82">
        <v>2592</v>
      </c>
      <c r="U248" s="47"/>
      <c r="V248" s="82"/>
      <c r="W248" s="47"/>
      <c r="X248" s="82"/>
      <c r="Y248" s="47"/>
      <c r="Z248" s="82"/>
      <c r="AA248" s="47"/>
      <c r="AB248" s="82"/>
      <c r="AC248" s="47">
        <f>Q248+S248+U248+W248+Y248+AA248</f>
        <v>1</v>
      </c>
      <c r="AD248" s="51">
        <f>R248+T248+V248+X248+Z248+AB248</f>
        <v>2592</v>
      </c>
      <c r="AE248" s="52">
        <f>O248+AC248</f>
        <v>1</v>
      </c>
      <c r="AF248" s="47">
        <f>P248+AD248</f>
        <v>2592</v>
      </c>
      <c r="AG248" s="47"/>
      <c r="AH248" s="83"/>
      <c r="AI248" s="414" t="s">
        <v>278</v>
      </c>
      <c r="AJ248" s="416" t="s">
        <v>279</v>
      </c>
      <c r="AK248" s="613"/>
      <c r="AL248" s="614"/>
      <c r="AM248" s="620"/>
      <c r="AN248" s="620"/>
      <c r="AO248" s="620"/>
      <c r="AP248" s="620"/>
      <c r="AQ248" s="620"/>
      <c r="AR248" s="32"/>
      <c r="AS248" s="32"/>
      <c r="AT248" s="32"/>
      <c r="AU248" s="20"/>
      <c r="AV248" s="20"/>
    </row>
    <row r="249" spans="1:48" ht="24" customHeight="1">
      <c r="A249" s="557"/>
      <c r="B249" s="603"/>
      <c r="C249" s="621"/>
      <c r="D249" s="621"/>
      <c r="E249" s="622"/>
      <c r="F249" s="55" t="s">
        <v>96</v>
      </c>
      <c r="G249" s="56"/>
      <c r="H249" s="84"/>
      <c r="I249" s="57"/>
      <c r="J249" s="84"/>
      <c r="K249" s="57"/>
      <c r="L249" s="84"/>
      <c r="M249" s="57"/>
      <c r="N249" s="84"/>
      <c r="O249" s="58">
        <f>G249+I249+K249+M249</f>
        <v>0</v>
      </c>
      <c r="P249" s="59">
        <f t="shared" ref="P249:P250" si="287">H249+J249+L249+N249</f>
        <v>0</v>
      </c>
      <c r="Q249" s="60"/>
      <c r="R249" s="84"/>
      <c r="S249" s="57"/>
      <c r="T249" s="84"/>
      <c r="U249" s="57"/>
      <c r="V249" s="84"/>
      <c r="W249" s="57"/>
      <c r="X249" s="84"/>
      <c r="Y249" s="57"/>
      <c r="Z249" s="84"/>
      <c r="AA249" s="57"/>
      <c r="AB249" s="84"/>
      <c r="AC249" s="58">
        <f t="shared" ref="AC249:AC250" si="288">Q249+S249+U249+W249+Y249+AA249</f>
        <v>0</v>
      </c>
      <c r="AD249" s="61">
        <f>R249+T249+V249+X249+Z249+AB249</f>
        <v>0</v>
      </c>
      <c r="AE249" s="62">
        <f>O249+AC249</f>
        <v>0</v>
      </c>
      <c r="AF249" s="58">
        <f t="shared" ref="AF249:AF250" si="289">P249+AD249</f>
        <v>0</v>
      </c>
      <c r="AG249" s="57"/>
      <c r="AH249" s="85"/>
      <c r="AI249" s="414"/>
      <c r="AJ249" s="416"/>
      <c r="AK249" s="613"/>
      <c r="AL249" s="614"/>
      <c r="AM249" s="620"/>
      <c r="AN249" s="620"/>
      <c r="AO249" s="620"/>
      <c r="AP249" s="620"/>
      <c r="AQ249" s="620"/>
      <c r="AR249" s="32"/>
      <c r="AS249" s="32"/>
      <c r="AT249" s="32"/>
      <c r="AU249" s="20"/>
      <c r="AV249" s="20"/>
    </row>
    <row r="250" spans="1:48" ht="24" customHeight="1">
      <c r="A250" s="557"/>
      <c r="B250" s="603"/>
      <c r="C250" s="621"/>
      <c r="D250" s="621"/>
      <c r="E250" s="622"/>
      <c r="F250" s="64" t="s">
        <v>95</v>
      </c>
      <c r="G250" s="65"/>
      <c r="H250" s="86"/>
      <c r="I250" s="66"/>
      <c r="J250" s="86"/>
      <c r="K250" s="66"/>
      <c r="L250" s="86"/>
      <c r="M250" s="66"/>
      <c r="N250" s="86"/>
      <c r="O250" s="67">
        <f>G250+I250+K250+M250</f>
        <v>0</v>
      </c>
      <c r="P250" s="68">
        <f t="shared" si="287"/>
        <v>0</v>
      </c>
      <c r="Q250" s="69"/>
      <c r="R250" s="86"/>
      <c r="S250" s="66"/>
      <c r="T250" s="86"/>
      <c r="U250" s="66"/>
      <c r="V250" s="86"/>
      <c r="W250" s="66"/>
      <c r="X250" s="86"/>
      <c r="Y250" s="66"/>
      <c r="Z250" s="86"/>
      <c r="AA250" s="66"/>
      <c r="AB250" s="86"/>
      <c r="AC250" s="67">
        <f t="shared" si="288"/>
        <v>0</v>
      </c>
      <c r="AD250" s="70">
        <f>R250+T250+V250+X250+Z250+AB250</f>
        <v>0</v>
      </c>
      <c r="AE250" s="71">
        <f>O250+AC250</f>
        <v>0</v>
      </c>
      <c r="AF250" s="67">
        <f t="shared" si="289"/>
        <v>0</v>
      </c>
      <c r="AG250" s="72"/>
      <c r="AH250" s="87"/>
      <c r="AI250" s="414"/>
      <c r="AJ250" s="416"/>
      <c r="AK250" s="613"/>
      <c r="AL250" s="614"/>
      <c r="AM250" s="620"/>
      <c r="AN250" s="620"/>
      <c r="AO250" s="620"/>
      <c r="AP250" s="620"/>
      <c r="AQ250" s="620"/>
      <c r="AR250" s="32"/>
      <c r="AS250" s="32"/>
      <c r="AT250" s="32"/>
      <c r="AU250" s="20"/>
      <c r="AV250" s="20"/>
    </row>
    <row r="251" spans="1:48" ht="24" customHeight="1" thickBot="1">
      <c r="A251" s="557"/>
      <c r="B251" s="603"/>
      <c r="C251" s="621"/>
      <c r="D251" s="621"/>
      <c r="E251" s="622"/>
      <c r="F251" s="74" t="s">
        <v>14</v>
      </c>
      <c r="G251" s="89">
        <f>SUM(G248:G250)</f>
        <v>0</v>
      </c>
      <c r="H251" s="90">
        <f t="shared" ref="H251:N251" si="290">SUM(H248:H250)</f>
        <v>0</v>
      </c>
      <c r="I251" s="91">
        <f t="shared" si="290"/>
        <v>0</v>
      </c>
      <c r="J251" s="90">
        <f t="shared" si="290"/>
        <v>0</v>
      </c>
      <c r="K251" s="91">
        <f t="shared" si="290"/>
        <v>0</v>
      </c>
      <c r="L251" s="90">
        <f t="shared" si="290"/>
        <v>0</v>
      </c>
      <c r="M251" s="91">
        <f t="shared" si="290"/>
        <v>0</v>
      </c>
      <c r="N251" s="90">
        <f t="shared" si="290"/>
        <v>0</v>
      </c>
      <c r="O251" s="76">
        <f>SUM(O248:O250)</f>
        <v>0</v>
      </c>
      <c r="P251" s="77">
        <f t="shared" ref="P251:AH251" si="291">SUM(P248:P250)</f>
        <v>0</v>
      </c>
      <c r="Q251" s="78">
        <f>SUM(Q248:Q250)</f>
        <v>0</v>
      </c>
      <c r="R251" s="79">
        <f t="shared" ref="R251:AB251" si="292">SUM(R248:R250)</f>
        <v>0</v>
      </c>
      <c r="S251" s="76">
        <f t="shared" si="292"/>
        <v>1</v>
      </c>
      <c r="T251" s="79">
        <f t="shared" si="292"/>
        <v>2592</v>
      </c>
      <c r="U251" s="76">
        <f t="shared" si="292"/>
        <v>0</v>
      </c>
      <c r="V251" s="79">
        <f t="shared" si="292"/>
        <v>0</v>
      </c>
      <c r="W251" s="76">
        <f t="shared" si="292"/>
        <v>0</v>
      </c>
      <c r="X251" s="79">
        <f t="shared" si="292"/>
        <v>0</v>
      </c>
      <c r="Y251" s="76">
        <f t="shared" si="292"/>
        <v>0</v>
      </c>
      <c r="Z251" s="79">
        <f t="shared" si="292"/>
        <v>0</v>
      </c>
      <c r="AA251" s="76">
        <f t="shared" si="292"/>
        <v>0</v>
      </c>
      <c r="AB251" s="79">
        <f t="shared" si="292"/>
        <v>0</v>
      </c>
      <c r="AC251" s="76">
        <f>SUM(AC248:AC250)</f>
        <v>1</v>
      </c>
      <c r="AD251" s="80">
        <f t="shared" si="291"/>
        <v>2592</v>
      </c>
      <c r="AE251" s="81">
        <f t="shared" si="291"/>
        <v>1</v>
      </c>
      <c r="AF251" s="76">
        <f t="shared" si="291"/>
        <v>2592</v>
      </c>
      <c r="AG251" s="76">
        <f>SUM(AG248:AG250)</f>
        <v>0</v>
      </c>
      <c r="AH251" s="105">
        <f t="shared" si="291"/>
        <v>0</v>
      </c>
      <c r="AI251" s="415"/>
      <c r="AJ251" s="417"/>
      <c r="AK251" s="615"/>
      <c r="AL251" s="616"/>
      <c r="AM251" s="631"/>
      <c r="AN251" s="631"/>
      <c r="AO251" s="631"/>
      <c r="AP251" s="631"/>
      <c r="AQ251" s="631"/>
      <c r="AR251" s="32"/>
      <c r="AS251" s="32"/>
      <c r="AT251" s="32"/>
      <c r="AU251" s="20"/>
      <c r="AV251" s="20"/>
    </row>
    <row r="252" spans="1:48" ht="24" customHeight="1">
      <c r="A252" s="557"/>
      <c r="B252" s="603" t="s">
        <v>280</v>
      </c>
      <c r="C252" s="621"/>
      <c r="D252" s="621"/>
      <c r="E252" s="622"/>
      <c r="F252" s="44" t="s">
        <v>105</v>
      </c>
      <c r="G252" s="45"/>
      <c r="H252" s="82"/>
      <c r="I252" s="47">
        <v>1</v>
      </c>
      <c r="J252" s="82">
        <v>1142076</v>
      </c>
      <c r="K252" s="47"/>
      <c r="L252" s="82"/>
      <c r="M252" s="47"/>
      <c r="N252" s="50"/>
      <c r="O252" s="47">
        <f>G252+I252+K252+M252</f>
        <v>1</v>
      </c>
      <c r="P252" s="48">
        <f>H252+J252+L252+N252</f>
        <v>1142076</v>
      </c>
      <c r="Q252" s="49"/>
      <c r="R252" s="50"/>
      <c r="S252" s="47"/>
      <c r="T252" s="82"/>
      <c r="U252" s="47">
        <v>2</v>
      </c>
      <c r="V252" s="82">
        <v>8800000</v>
      </c>
      <c r="W252" s="47"/>
      <c r="X252" s="82"/>
      <c r="Y252" s="47"/>
      <c r="Z252" s="82"/>
      <c r="AA252" s="47"/>
      <c r="AB252" s="82"/>
      <c r="AC252" s="47">
        <f>Q252+S252+U252+W252+Y252+AA252</f>
        <v>2</v>
      </c>
      <c r="AD252" s="51">
        <f>R252+T252+V252+X252+Z252+AB252</f>
        <v>8800000</v>
      </c>
      <c r="AE252" s="52">
        <f>O252+AC252</f>
        <v>3</v>
      </c>
      <c r="AF252" s="47">
        <f>P252+AD252</f>
        <v>9942076</v>
      </c>
      <c r="AG252" s="47">
        <v>3</v>
      </c>
      <c r="AH252" s="83">
        <v>9942076</v>
      </c>
      <c r="AI252" s="414" t="s">
        <v>281</v>
      </c>
      <c r="AJ252" s="416" t="s">
        <v>282</v>
      </c>
      <c r="AK252" s="613" t="s">
        <v>100</v>
      </c>
      <c r="AL252" s="614"/>
      <c r="AM252" s="620"/>
      <c r="AN252" s="620" t="s">
        <v>109</v>
      </c>
      <c r="AO252" s="620"/>
      <c r="AP252" s="620"/>
      <c r="AQ252" s="620"/>
      <c r="AR252" s="32"/>
      <c r="AS252" s="32"/>
      <c r="AT252" s="32"/>
      <c r="AU252" s="20"/>
      <c r="AV252" s="20"/>
    </row>
    <row r="253" spans="1:48" ht="24" customHeight="1">
      <c r="A253" s="557"/>
      <c r="B253" s="603"/>
      <c r="C253" s="621"/>
      <c r="D253" s="621"/>
      <c r="E253" s="622"/>
      <c r="F253" s="55" t="s">
        <v>96</v>
      </c>
      <c r="G253" s="56"/>
      <c r="H253" s="84"/>
      <c r="I253" s="57"/>
      <c r="J253" s="84"/>
      <c r="K253" s="57"/>
      <c r="L253" s="84"/>
      <c r="M253" s="57"/>
      <c r="N253" s="84"/>
      <c r="O253" s="58">
        <f>G253+I253+K253+M253</f>
        <v>0</v>
      </c>
      <c r="P253" s="59">
        <f t="shared" ref="P253:P254" si="293">H253+J253+L253+N253</f>
        <v>0</v>
      </c>
      <c r="Q253" s="60"/>
      <c r="R253" s="84"/>
      <c r="S253" s="57"/>
      <c r="T253" s="84"/>
      <c r="U253" s="57"/>
      <c r="V253" s="84"/>
      <c r="W253" s="57"/>
      <c r="X253" s="84"/>
      <c r="Y253" s="57"/>
      <c r="Z253" s="84"/>
      <c r="AA253" s="57"/>
      <c r="AB253" s="84"/>
      <c r="AC253" s="58">
        <f t="shared" ref="AC253:AC254" si="294">Q253+S253+U253+W253+Y253+AA253</f>
        <v>0</v>
      </c>
      <c r="AD253" s="61">
        <f>R253+T253+V253+X253+Z253+AB253</f>
        <v>0</v>
      </c>
      <c r="AE253" s="62">
        <f>O253+AC253</f>
        <v>0</v>
      </c>
      <c r="AF253" s="58">
        <f t="shared" ref="AF253:AF254" si="295">P253+AD253</f>
        <v>0</v>
      </c>
      <c r="AG253" s="57"/>
      <c r="AH253" s="85"/>
      <c r="AI253" s="414"/>
      <c r="AJ253" s="416"/>
      <c r="AK253" s="613"/>
      <c r="AL253" s="614"/>
      <c r="AM253" s="620"/>
      <c r="AN253" s="620"/>
      <c r="AO253" s="620"/>
      <c r="AP253" s="620"/>
      <c r="AQ253" s="620"/>
      <c r="AR253" s="32"/>
      <c r="AS253" s="32"/>
      <c r="AT253" s="32"/>
      <c r="AU253" s="20"/>
      <c r="AV253" s="20"/>
    </row>
    <row r="254" spans="1:48" ht="24" customHeight="1">
      <c r="A254" s="557"/>
      <c r="B254" s="603"/>
      <c r="C254" s="621"/>
      <c r="D254" s="621"/>
      <c r="E254" s="622"/>
      <c r="F254" s="64" t="s">
        <v>95</v>
      </c>
      <c r="G254" s="65"/>
      <c r="H254" s="86"/>
      <c r="I254" s="66"/>
      <c r="J254" s="86"/>
      <c r="K254" s="66"/>
      <c r="L254" s="86"/>
      <c r="M254" s="66"/>
      <c r="N254" s="86"/>
      <c r="O254" s="67">
        <f>G254+I254+K254+M254</f>
        <v>0</v>
      </c>
      <c r="P254" s="68">
        <f t="shared" si="293"/>
        <v>0</v>
      </c>
      <c r="Q254" s="69"/>
      <c r="R254" s="86"/>
      <c r="S254" s="66"/>
      <c r="T254" s="86"/>
      <c r="U254" s="66"/>
      <c r="V254" s="86"/>
      <c r="W254" s="66"/>
      <c r="X254" s="86"/>
      <c r="Y254" s="66"/>
      <c r="Z254" s="86"/>
      <c r="AA254" s="66"/>
      <c r="AB254" s="86"/>
      <c r="AC254" s="67">
        <f t="shared" si="294"/>
        <v>0</v>
      </c>
      <c r="AD254" s="70">
        <f>R254+T254+V254+X254+Z254+AB254</f>
        <v>0</v>
      </c>
      <c r="AE254" s="71">
        <f>O254+AC254</f>
        <v>0</v>
      </c>
      <c r="AF254" s="67">
        <f t="shared" si="295"/>
        <v>0</v>
      </c>
      <c r="AG254" s="72"/>
      <c r="AH254" s="87"/>
      <c r="AI254" s="414"/>
      <c r="AJ254" s="416"/>
      <c r="AK254" s="613"/>
      <c r="AL254" s="614"/>
      <c r="AM254" s="620"/>
      <c r="AN254" s="620"/>
      <c r="AO254" s="620"/>
      <c r="AP254" s="620"/>
      <c r="AQ254" s="620"/>
      <c r="AR254" s="32"/>
      <c r="AS254" s="32"/>
      <c r="AT254" s="32"/>
      <c r="AU254" s="20"/>
      <c r="AV254" s="20"/>
    </row>
    <row r="255" spans="1:48" ht="24" customHeight="1" thickBot="1">
      <c r="A255" s="557"/>
      <c r="B255" s="603"/>
      <c r="C255" s="621"/>
      <c r="D255" s="621"/>
      <c r="E255" s="622"/>
      <c r="F255" s="74" t="s">
        <v>14</v>
      </c>
      <c r="G255" s="89">
        <f>SUM(G252:G254)</f>
        <v>0</v>
      </c>
      <c r="H255" s="90">
        <f t="shared" ref="H255:N255" si="296">SUM(H252:H254)</f>
        <v>0</v>
      </c>
      <c r="I255" s="91">
        <f t="shared" si="296"/>
        <v>1</v>
      </c>
      <c r="J255" s="90">
        <f t="shared" si="296"/>
        <v>1142076</v>
      </c>
      <c r="K255" s="91">
        <f t="shared" si="296"/>
        <v>0</v>
      </c>
      <c r="L255" s="90">
        <f t="shared" si="296"/>
        <v>0</v>
      </c>
      <c r="M255" s="91">
        <f t="shared" si="296"/>
        <v>0</v>
      </c>
      <c r="N255" s="90">
        <f t="shared" si="296"/>
        <v>0</v>
      </c>
      <c r="O255" s="76">
        <f>SUM(O252:O254)</f>
        <v>1</v>
      </c>
      <c r="P255" s="77">
        <f t="shared" ref="P255:AH255" si="297">SUM(P252:P254)</f>
        <v>1142076</v>
      </c>
      <c r="Q255" s="78">
        <f>SUM(Q252:Q254)</f>
        <v>0</v>
      </c>
      <c r="R255" s="79">
        <f t="shared" ref="R255:AB255" si="298">SUM(R252:R254)</f>
        <v>0</v>
      </c>
      <c r="S255" s="76">
        <f t="shared" si="298"/>
        <v>0</v>
      </c>
      <c r="T255" s="79">
        <f t="shared" si="298"/>
        <v>0</v>
      </c>
      <c r="U255" s="76">
        <f t="shared" si="298"/>
        <v>2</v>
      </c>
      <c r="V255" s="79">
        <f t="shared" si="298"/>
        <v>8800000</v>
      </c>
      <c r="W255" s="76">
        <f t="shared" si="298"/>
        <v>0</v>
      </c>
      <c r="X255" s="79">
        <f t="shared" si="298"/>
        <v>0</v>
      </c>
      <c r="Y255" s="76">
        <f t="shared" si="298"/>
        <v>0</v>
      </c>
      <c r="Z255" s="79">
        <f t="shared" si="298"/>
        <v>0</v>
      </c>
      <c r="AA255" s="76">
        <f t="shared" si="298"/>
        <v>0</v>
      </c>
      <c r="AB255" s="79">
        <f t="shared" si="298"/>
        <v>0</v>
      </c>
      <c r="AC255" s="76">
        <f>SUM(AC252:AC254)</f>
        <v>2</v>
      </c>
      <c r="AD255" s="80">
        <f t="shared" si="297"/>
        <v>8800000</v>
      </c>
      <c r="AE255" s="81">
        <f t="shared" si="297"/>
        <v>3</v>
      </c>
      <c r="AF255" s="76">
        <f t="shared" si="297"/>
        <v>9942076</v>
      </c>
      <c r="AG255" s="76">
        <f>SUM(AG252:AG254)</f>
        <v>3</v>
      </c>
      <c r="AH255" s="105">
        <f t="shared" si="297"/>
        <v>9942076</v>
      </c>
      <c r="AI255" s="415"/>
      <c r="AJ255" s="417"/>
      <c r="AK255" s="615"/>
      <c r="AL255" s="616"/>
      <c r="AM255" s="631"/>
      <c r="AN255" s="631"/>
      <c r="AO255" s="631"/>
      <c r="AP255" s="631"/>
      <c r="AQ255" s="631"/>
      <c r="AR255" s="32"/>
      <c r="AS255" s="32"/>
      <c r="AT255" s="32"/>
      <c r="AU255" s="20"/>
      <c r="AV255" s="20"/>
    </row>
    <row r="256" spans="1:48" ht="24" customHeight="1">
      <c r="A256" s="557"/>
      <c r="B256" s="603" t="s">
        <v>283</v>
      </c>
      <c r="C256" s="621"/>
      <c r="D256" s="621"/>
      <c r="E256" s="622"/>
      <c r="F256" s="44" t="s">
        <v>105</v>
      </c>
      <c r="G256" s="45"/>
      <c r="H256" s="82"/>
      <c r="I256" s="47"/>
      <c r="J256" s="82"/>
      <c r="K256" s="47"/>
      <c r="L256" s="82"/>
      <c r="M256" s="47"/>
      <c r="N256" s="50"/>
      <c r="O256" s="47">
        <f>G256+I256+K256+M256</f>
        <v>0</v>
      </c>
      <c r="P256" s="48">
        <f>H256+J256+L256+N256</f>
        <v>0</v>
      </c>
      <c r="Q256" s="49"/>
      <c r="R256" s="50"/>
      <c r="S256" s="47"/>
      <c r="T256" s="82"/>
      <c r="U256" s="47"/>
      <c r="V256" s="82"/>
      <c r="W256" s="47"/>
      <c r="X256" s="82"/>
      <c r="Y256" s="47"/>
      <c r="Z256" s="82"/>
      <c r="AA256" s="47"/>
      <c r="AB256" s="82"/>
      <c r="AC256" s="47">
        <f>Q256+S256+U256+W256+Y256+AA256</f>
        <v>0</v>
      </c>
      <c r="AD256" s="51">
        <f>R256+T256+V256+X256+Z256+AB256</f>
        <v>0</v>
      </c>
      <c r="AE256" s="52">
        <f>O256+AC256</f>
        <v>0</v>
      </c>
      <c r="AF256" s="47">
        <f>P256+AD256</f>
        <v>0</v>
      </c>
      <c r="AG256" s="47"/>
      <c r="AH256" s="83"/>
      <c r="AI256" s="414" t="s">
        <v>189</v>
      </c>
      <c r="AJ256" s="416" t="s">
        <v>284</v>
      </c>
      <c r="AK256" s="613"/>
      <c r="AL256" s="614"/>
      <c r="AM256" s="620"/>
      <c r="AN256" s="620"/>
      <c r="AO256" s="620"/>
      <c r="AP256" s="620"/>
      <c r="AQ256" s="620"/>
      <c r="AR256" s="32"/>
      <c r="AS256" s="32"/>
      <c r="AT256" s="32"/>
      <c r="AU256" s="20"/>
      <c r="AV256" s="20"/>
    </row>
    <row r="257" spans="1:48" ht="24" customHeight="1">
      <c r="A257" s="557"/>
      <c r="B257" s="603"/>
      <c r="C257" s="621"/>
      <c r="D257" s="621"/>
      <c r="E257" s="622"/>
      <c r="F257" s="55" t="s">
        <v>96</v>
      </c>
      <c r="G257" s="56"/>
      <c r="H257" s="84"/>
      <c r="I257" s="57"/>
      <c r="J257" s="84"/>
      <c r="K257" s="57"/>
      <c r="L257" s="84"/>
      <c r="M257" s="57"/>
      <c r="N257" s="84"/>
      <c r="O257" s="58">
        <f>G257+I257+K257+M257</f>
        <v>0</v>
      </c>
      <c r="P257" s="59">
        <f t="shared" ref="P257:P258" si="299">H257+J257+L257+N257</f>
        <v>0</v>
      </c>
      <c r="Q257" s="60"/>
      <c r="R257" s="84"/>
      <c r="S257" s="57"/>
      <c r="T257" s="84"/>
      <c r="U257" s="57"/>
      <c r="V257" s="84"/>
      <c r="W257" s="57"/>
      <c r="X257" s="84"/>
      <c r="Y257" s="57"/>
      <c r="Z257" s="84"/>
      <c r="AA257" s="57"/>
      <c r="AB257" s="84"/>
      <c r="AC257" s="58">
        <f t="shared" ref="AC257:AC258" si="300">Q257+S257+U257+W257+Y257+AA257</f>
        <v>0</v>
      </c>
      <c r="AD257" s="61">
        <f>R257+T257+V257+X257+Z257+AB257</f>
        <v>0</v>
      </c>
      <c r="AE257" s="62">
        <f>O257+AC257</f>
        <v>0</v>
      </c>
      <c r="AF257" s="58">
        <f t="shared" ref="AF257:AF258" si="301">P257+AD257</f>
        <v>0</v>
      </c>
      <c r="AG257" s="57"/>
      <c r="AH257" s="85"/>
      <c r="AI257" s="414"/>
      <c r="AJ257" s="416"/>
      <c r="AK257" s="613"/>
      <c r="AL257" s="614"/>
      <c r="AM257" s="620"/>
      <c r="AN257" s="620"/>
      <c r="AO257" s="620"/>
      <c r="AP257" s="620"/>
      <c r="AQ257" s="620"/>
      <c r="AR257" s="32"/>
      <c r="AS257" s="32"/>
      <c r="AT257" s="32"/>
      <c r="AU257" s="20"/>
      <c r="AV257" s="20"/>
    </row>
    <row r="258" spans="1:48" ht="24" customHeight="1">
      <c r="A258" s="557"/>
      <c r="B258" s="603"/>
      <c r="C258" s="621"/>
      <c r="D258" s="621"/>
      <c r="E258" s="622"/>
      <c r="F258" s="64" t="s">
        <v>95</v>
      </c>
      <c r="G258" s="65"/>
      <c r="H258" s="86"/>
      <c r="I258" s="66"/>
      <c r="J258" s="86"/>
      <c r="K258" s="66"/>
      <c r="L258" s="86"/>
      <c r="M258" s="66"/>
      <c r="N258" s="86"/>
      <c r="O258" s="67">
        <f>G258+I258+K258+M258</f>
        <v>0</v>
      </c>
      <c r="P258" s="68">
        <f t="shared" si="299"/>
        <v>0</v>
      </c>
      <c r="Q258" s="69"/>
      <c r="R258" s="86"/>
      <c r="S258" s="66"/>
      <c r="T258" s="86"/>
      <c r="U258" s="66"/>
      <c r="V258" s="86"/>
      <c r="W258" s="66"/>
      <c r="X258" s="86"/>
      <c r="Y258" s="66"/>
      <c r="Z258" s="86"/>
      <c r="AA258" s="66"/>
      <c r="AB258" s="86"/>
      <c r="AC258" s="67">
        <f t="shared" si="300"/>
        <v>0</v>
      </c>
      <c r="AD258" s="70">
        <f>R258+T258+V258+X258+Z258+AB258</f>
        <v>0</v>
      </c>
      <c r="AE258" s="71">
        <f>O258+AC258</f>
        <v>0</v>
      </c>
      <c r="AF258" s="67">
        <f t="shared" si="301"/>
        <v>0</v>
      </c>
      <c r="AG258" s="72"/>
      <c r="AH258" s="87"/>
      <c r="AI258" s="414"/>
      <c r="AJ258" s="416"/>
      <c r="AK258" s="613"/>
      <c r="AL258" s="614"/>
      <c r="AM258" s="620"/>
      <c r="AN258" s="620"/>
      <c r="AO258" s="620"/>
      <c r="AP258" s="620"/>
      <c r="AQ258" s="620"/>
      <c r="AR258" s="32"/>
      <c r="AS258" s="32"/>
      <c r="AT258" s="32"/>
      <c r="AU258" s="20"/>
      <c r="AV258" s="20"/>
    </row>
    <row r="259" spans="1:48" ht="24" customHeight="1" thickBot="1">
      <c r="A259" s="557"/>
      <c r="B259" s="603"/>
      <c r="C259" s="621"/>
      <c r="D259" s="621"/>
      <c r="E259" s="622"/>
      <c r="F259" s="74" t="s">
        <v>14</v>
      </c>
      <c r="G259" s="89">
        <f>SUM(G256:G258)</f>
        <v>0</v>
      </c>
      <c r="H259" s="90">
        <f t="shared" ref="H259:N259" si="302">SUM(H256:H258)</f>
        <v>0</v>
      </c>
      <c r="I259" s="91">
        <f t="shared" si="302"/>
        <v>0</v>
      </c>
      <c r="J259" s="90">
        <f t="shared" si="302"/>
        <v>0</v>
      </c>
      <c r="K259" s="91">
        <f t="shared" si="302"/>
        <v>0</v>
      </c>
      <c r="L259" s="90">
        <f t="shared" si="302"/>
        <v>0</v>
      </c>
      <c r="M259" s="91">
        <f t="shared" si="302"/>
        <v>0</v>
      </c>
      <c r="N259" s="90">
        <f t="shared" si="302"/>
        <v>0</v>
      </c>
      <c r="O259" s="76">
        <f>SUM(O256:O258)</f>
        <v>0</v>
      </c>
      <c r="P259" s="77">
        <f t="shared" ref="P259:AH259" si="303">SUM(P256:P258)</f>
        <v>0</v>
      </c>
      <c r="Q259" s="78">
        <f>SUM(Q256:Q258)</f>
        <v>0</v>
      </c>
      <c r="R259" s="79">
        <f t="shared" ref="R259:AB259" si="304">SUM(R256:R258)</f>
        <v>0</v>
      </c>
      <c r="S259" s="76">
        <f t="shared" si="304"/>
        <v>0</v>
      </c>
      <c r="T259" s="79">
        <f t="shared" si="304"/>
        <v>0</v>
      </c>
      <c r="U259" s="76">
        <f t="shared" si="304"/>
        <v>0</v>
      </c>
      <c r="V259" s="79">
        <f t="shared" si="304"/>
        <v>0</v>
      </c>
      <c r="W259" s="76">
        <f t="shared" si="304"/>
        <v>0</v>
      </c>
      <c r="X259" s="79">
        <f t="shared" si="304"/>
        <v>0</v>
      </c>
      <c r="Y259" s="76">
        <f t="shared" si="304"/>
        <v>0</v>
      </c>
      <c r="Z259" s="79">
        <f t="shared" si="304"/>
        <v>0</v>
      </c>
      <c r="AA259" s="76">
        <f t="shared" si="304"/>
        <v>0</v>
      </c>
      <c r="AB259" s="79">
        <f t="shared" si="304"/>
        <v>0</v>
      </c>
      <c r="AC259" s="76">
        <f>SUM(AC256:AC258)</f>
        <v>0</v>
      </c>
      <c r="AD259" s="80">
        <f t="shared" si="303"/>
        <v>0</v>
      </c>
      <c r="AE259" s="81">
        <f t="shared" si="303"/>
        <v>0</v>
      </c>
      <c r="AF259" s="76">
        <f t="shared" si="303"/>
        <v>0</v>
      </c>
      <c r="AG259" s="76">
        <f>SUM(AG256:AG258)</f>
        <v>0</v>
      </c>
      <c r="AH259" s="105">
        <f t="shared" si="303"/>
        <v>0</v>
      </c>
      <c r="AI259" s="415"/>
      <c r="AJ259" s="417"/>
      <c r="AK259" s="615"/>
      <c r="AL259" s="616"/>
      <c r="AM259" s="631"/>
      <c r="AN259" s="631"/>
      <c r="AO259" s="631"/>
      <c r="AP259" s="631"/>
      <c r="AQ259" s="631"/>
      <c r="AR259" s="32"/>
      <c r="AS259" s="32"/>
      <c r="AT259" s="32"/>
      <c r="AU259" s="20"/>
      <c r="AV259" s="20"/>
    </row>
    <row r="260" spans="1:48" ht="24" customHeight="1">
      <c r="A260" s="557"/>
      <c r="B260" s="603" t="s">
        <v>285</v>
      </c>
      <c r="C260" s="621"/>
      <c r="D260" s="621"/>
      <c r="E260" s="622"/>
      <c r="F260" s="44" t="s">
        <v>105</v>
      </c>
      <c r="G260" s="45">
        <v>4</v>
      </c>
      <c r="H260" s="82">
        <v>16921</v>
      </c>
      <c r="I260" s="47">
        <v>32</v>
      </c>
      <c r="J260" s="82">
        <f>1983678+875524+56365</f>
        <v>2915567</v>
      </c>
      <c r="K260" s="47"/>
      <c r="L260" s="82"/>
      <c r="M260" s="47"/>
      <c r="N260" s="50"/>
      <c r="O260" s="47">
        <f>G260+I260+K260+M260</f>
        <v>36</v>
      </c>
      <c r="P260" s="48">
        <f>H260+J260+L260+N260</f>
        <v>2932488</v>
      </c>
      <c r="Q260" s="49">
        <v>3</v>
      </c>
      <c r="R260" s="50">
        <v>158630</v>
      </c>
      <c r="S260" s="47">
        <v>24</v>
      </c>
      <c r="T260" s="82">
        <v>172556</v>
      </c>
      <c r="U260" s="47">
        <v>2</v>
      </c>
      <c r="V260" s="82">
        <v>208000</v>
      </c>
      <c r="W260" s="47"/>
      <c r="X260" s="82"/>
      <c r="Y260" s="47"/>
      <c r="Z260" s="82"/>
      <c r="AA260" s="47"/>
      <c r="AB260" s="82"/>
      <c r="AC260" s="47">
        <f>Q260+S260+U260+W260+Y260+AA260</f>
        <v>29</v>
      </c>
      <c r="AD260" s="51">
        <f>R260+T260+V260+X260+Z260+AB260</f>
        <v>539186</v>
      </c>
      <c r="AE260" s="52">
        <f>O260+AC260</f>
        <v>65</v>
      </c>
      <c r="AF260" s="47">
        <f>P260+AD260</f>
        <v>3471674</v>
      </c>
      <c r="AG260" s="47">
        <v>1</v>
      </c>
      <c r="AH260" s="83">
        <v>208000</v>
      </c>
      <c r="AI260" s="414" t="s">
        <v>915</v>
      </c>
      <c r="AJ260" s="416" t="s">
        <v>286</v>
      </c>
      <c r="AK260" s="613"/>
      <c r="AL260" s="614"/>
      <c r="AM260" s="620"/>
      <c r="AN260" s="620"/>
      <c r="AO260" s="620"/>
      <c r="AP260" s="620"/>
      <c r="AQ260" s="620"/>
      <c r="AR260" s="32"/>
      <c r="AS260" s="32"/>
      <c r="AT260" s="32"/>
      <c r="AU260" s="20"/>
      <c r="AV260" s="20"/>
    </row>
    <row r="261" spans="1:48" ht="24" customHeight="1">
      <c r="A261" s="557"/>
      <c r="B261" s="603"/>
      <c r="C261" s="621"/>
      <c r="D261" s="621"/>
      <c r="E261" s="622"/>
      <c r="F261" s="55" t="s">
        <v>96</v>
      </c>
      <c r="G261" s="56"/>
      <c r="H261" s="84"/>
      <c r="I261" s="57"/>
      <c r="J261" s="84"/>
      <c r="K261" s="57"/>
      <c r="L261" s="84"/>
      <c r="M261" s="57"/>
      <c r="N261" s="84"/>
      <c r="O261" s="58">
        <f>G261+I261+K261+M261</f>
        <v>0</v>
      </c>
      <c r="P261" s="59">
        <f t="shared" ref="P261:P262" si="305">H261+J261+L261+N261</f>
        <v>0</v>
      </c>
      <c r="Q261" s="60"/>
      <c r="R261" s="84"/>
      <c r="S261" s="57"/>
      <c r="T261" s="84"/>
      <c r="U261" s="57"/>
      <c r="V261" s="84"/>
      <c r="W261" s="57"/>
      <c r="X261" s="84"/>
      <c r="Y261" s="57"/>
      <c r="Z261" s="84"/>
      <c r="AA261" s="57"/>
      <c r="AB261" s="84"/>
      <c r="AC261" s="58">
        <f t="shared" ref="AC261:AC262" si="306">Q261+S261+U261+W261+Y261+AA261</f>
        <v>0</v>
      </c>
      <c r="AD261" s="61">
        <f>R261+T261+V261+X261+Z261+AB261</f>
        <v>0</v>
      </c>
      <c r="AE261" s="62">
        <f>O261+AC261</f>
        <v>0</v>
      </c>
      <c r="AF261" s="58">
        <f t="shared" ref="AF261:AF262" si="307">P261+AD261</f>
        <v>0</v>
      </c>
      <c r="AG261" s="57"/>
      <c r="AH261" s="85"/>
      <c r="AI261" s="414"/>
      <c r="AJ261" s="416"/>
      <c r="AK261" s="613"/>
      <c r="AL261" s="614"/>
      <c r="AM261" s="620"/>
      <c r="AN261" s="620"/>
      <c r="AO261" s="620"/>
      <c r="AP261" s="620"/>
      <c r="AQ261" s="620"/>
      <c r="AR261" s="32"/>
      <c r="AS261" s="32"/>
      <c r="AT261" s="32"/>
      <c r="AU261" s="20"/>
      <c r="AV261" s="20"/>
    </row>
    <row r="262" spans="1:48" ht="24" customHeight="1">
      <c r="A262" s="557"/>
      <c r="B262" s="603"/>
      <c r="C262" s="621"/>
      <c r="D262" s="621"/>
      <c r="E262" s="622"/>
      <c r="F262" s="64" t="s">
        <v>95</v>
      </c>
      <c r="G262" s="65"/>
      <c r="H262" s="86"/>
      <c r="I262" s="66"/>
      <c r="J262" s="86"/>
      <c r="K262" s="66"/>
      <c r="L262" s="86"/>
      <c r="M262" s="66"/>
      <c r="N262" s="86"/>
      <c r="O262" s="67">
        <f>G262+I262+K262+M262</f>
        <v>0</v>
      </c>
      <c r="P262" s="68">
        <f t="shared" si="305"/>
        <v>0</v>
      </c>
      <c r="Q262" s="69"/>
      <c r="R262" s="86"/>
      <c r="S262" s="66"/>
      <c r="T262" s="86"/>
      <c r="U262" s="66"/>
      <c r="V262" s="86"/>
      <c r="W262" s="66"/>
      <c r="X262" s="86"/>
      <c r="Y262" s="66"/>
      <c r="Z262" s="86"/>
      <c r="AA262" s="66"/>
      <c r="AB262" s="86"/>
      <c r="AC262" s="67">
        <f t="shared" si="306"/>
        <v>0</v>
      </c>
      <c r="AD262" s="70">
        <f>R262+T262+V262+X262+Z262+AB262</f>
        <v>0</v>
      </c>
      <c r="AE262" s="71">
        <f>O262+AC262</f>
        <v>0</v>
      </c>
      <c r="AF262" s="67">
        <f t="shared" si="307"/>
        <v>0</v>
      </c>
      <c r="AG262" s="72"/>
      <c r="AH262" s="87"/>
      <c r="AI262" s="414"/>
      <c r="AJ262" s="416"/>
      <c r="AK262" s="613"/>
      <c r="AL262" s="614"/>
      <c r="AM262" s="620"/>
      <c r="AN262" s="620"/>
      <c r="AO262" s="620"/>
      <c r="AP262" s="620"/>
      <c r="AQ262" s="620"/>
      <c r="AR262" s="32"/>
      <c r="AS262" s="32"/>
      <c r="AT262" s="32"/>
      <c r="AU262" s="20"/>
      <c r="AV262" s="20"/>
    </row>
    <row r="263" spans="1:48" ht="24" customHeight="1" thickBot="1">
      <c r="A263" s="557"/>
      <c r="B263" s="603"/>
      <c r="C263" s="621"/>
      <c r="D263" s="621"/>
      <c r="E263" s="622"/>
      <c r="F263" s="74" t="s">
        <v>14</v>
      </c>
      <c r="G263" s="89">
        <f>SUM(G260:G262)</f>
        <v>4</v>
      </c>
      <c r="H263" s="90">
        <f t="shared" ref="H263:N263" si="308">SUM(H260:H262)</f>
        <v>16921</v>
      </c>
      <c r="I263" s="91">
        <f t="shared" si="308"/>
        <v>32</v>
      </c>
      <c r="J263" s="90">
        <f t="shared" si="308"/>
        <v>2915567</v>
      </c>
      <c r="K263" s="91">
        <f t="shared" si="308"/>
        <v>0</v>
      </c>
      <c r="L263" s="90">
        <f t="shared" si="308"/>
        <v>0</v>
      </c>
      <c r="M263" s="91">
        <f t="shared" si="308"/>
        <v>0</v>
      </c>
      <c r="N263" s="90">
        <f t="shared" si="308"/>
        <v>0</v>
      </c>
      <c r="O263" s="76">
        <f>SUM(O260:O262)</f>
        <v>36</v>
      </c>
      <c r="P263" s="77">
        <f t="shared" ref="P263:AH263" si="309">SUM(P260:P262)</f>
        <v>2932488</v>
      </c>
      <c r="Q263" s="78">
        <f>SUM(Q260:Q262)</f>
        <v>3</v>
      </c>
      <c r="R263" s="79">
        <f t="shared" ref="R263:AB263" si="310">SUM(R260:R262)</f>
        <v>158630</v>
      </c>
      <c r="S263" s="76">
        <f t="shared" si="310"/>
        <v>24</v>
      </c>
      <c r="T263" s="79">
        <f t="shared" si="310"/>
        <v>172556</v>
      </c>
      <c r="U263" s="76">
        <f t="shared" si="310"/>
        <v>2</v>
      </c>
      <c r="V263" s="79">
        <f t="shared" si="310"/>
        <v>208000</v>
      </c>
      <c r="W263" s="76">
        <f t="shared" si="310"/>
        <v>0</v>
      </c>
      <c r="X263" s="79">
        <f t="shared" si="310"/>
        <v>0</v>
      </c>
      <c r="Y263" s="76">
        <f t="shared" si="310"/>
        <v>0</v>
      </c>
      <c r="Z263" s="79">
        <f t="shared" si="310"/>
        <v>0</v>
      </c>
      <c r="AA263" s="76">
        <f t="shared" si="310"/>
        <v>0</v>
      </c>
      <c r="AB263" s="79">
        <f t="shared" si="310"/>
        <v>0</v>
      </c>
      <c r="AC263" s="76">
        <f>SUM(AC260:AC262)</f>
        <v>29</v>
      </c>
      <c r="AD263" s="80">
        <f t="shared" si="309"/>
        <v>539186</v>
      </c>
      <c r="AE263" s="81">
        <f t="shared" si="309"/>
        <v>65</v>
      </c>
      <c r="AF263" s="76">
        <f t="shared" si="309"/>
        <v>3471674</v>
      </c>
      <c r="AG263" s="76">
        <f>SUM(AG260:AG262)</f>
        <v>1</v>
      </c>
      <c r="AH263" s="105">
        <f t="shared" si="309"/>
        <v>208000</v>
      </c>
      <c r="AI263" s="415"/>
      <c r="AJ263" s="417"/>
      <c r="AK263" s="615"/>
      <c r="AL263" s="616"/>
      <c r="AM263" s="631"/>
      <c r="AN263" s="631"/>
      <c r="AO263" s="631"/>
      <c r="AP263" s="631"/>
      <c r="AQ263" s="631"/>
      <c r="AR263" s="32"/>
      <c r="AS263" s="32"/>
      <c r="AT263" s="32"/>
      <c r="AU263" s="20"/>
      <c r="AV263" s="20"/>
    </row>
    <row r="264" spans="1:48" ht="24" customHeight="1">
      <c r="A264" s="557"/>
      <c r="B264" s="603" t="s">
        <v>287</v>
      </c>
      <c r="C264" s="621"/>
      <c r="D264" s="621"/>
      <c r="E264" s="622"/>
      <c r="F264" s="44" t="s">
        <v>5</v>
      </c>
      <c r="G264" s="45"/>
      <c r="H264" s="82"/>
      <c r="I264" s="47"/>
      <c r="J264" s="82"/>
      <c r="K264" s="47"/>
      <c r="L264" s="82"/>
      <c r="M264" s="47"/>
      <c r="N264" s="50"/>
      <c r="O264" s="47">
        <f>G264+I264+K264+M264</f>
        <v>0</v>
      </c>
      <c r="P264" s="48">
        <f>H264+J264+L264+N264</f>
        <v>0</v>
      </c>
      <c r="Q264" s="49"/>
      <c r="R264" s="50"/>
      <c r="S264" s="47"/>
      <c r="T264" s="82"/>
      <c r="U264" s="47">
        <v>34</v>
      </c>
      <c r="V264" s="82">
        <v>1320459</v>
      </c>
      <c r="W264" s="47"/>
      <c r="X264" s="82"/>
      <c r="Y264" s="47"/>
      <c r="Z264" s="82"/>
      <c r="AA264" s="47"/>
      <c r="AB264" s="82"/>
      <c r="AC264" s="47">
        <f>Q264+S264+U264+W264+Y264+AA264</f>
        <v>34</v>
      </c>
      <c r="AD264" s="51">
        <f>R264+T264+V264+X264+Z264+AB264</f>
        <v>1320459</v>
      </c>
      <c r="AE264" s="52">
        <f>O264+AC264</f>
        <v>34</v>
      </c>
      <c r="AF264" s="47">
        <f>P264+AD264</f>
        <v>1320459</v>
      </c>
      <c r="AG264" s="47">
        <v>34</v>
      </c>
      <c r="AH264" s="83">
        <v>1320459</v>
      </c>
      <c r="AI264" s="414" t="s">
        <v>288</v>
      </c>
      <c r="AJ264" s="416" t="s">
        <v>289</v>
      </c>
      <c r="AK264" s="613" t="s">
        <v>138</v>
      </c>
      <c r="AL264" s="614"/>
      <c r="AM264" s="629" t="s">
        <v>290</v>
      </c>
      <c r="AN264" s="620" t="s">
        <v>109</v>
      </c>
      <c r="AO264" s="620"/>
      <c r="AP264" s="620"/>
      <c r="AQ264" s="620"/>
      <c r="AR264" s="32"/>
      <c r="AS264" s="32"/>
      <c r="AT264" s="32"/>
      <c r="AU264" s="20"/>
      <c r="AV264" s="20"/>
    </row>
    <row r="265" spans="1:48" ht="24" customHeight="1">
      <c r="A265" s="557"/>
      <c r="B265" s="603"/>
      <c r="C265" s="621"/>
      <c r="D265" s="621"/>
      <c r="E265" s="622"/>
      <c r="F265" s="55" t="s">
        <v>96</v>
      </c>
      <c r="G265" s="56"/>
      <c r="H265" s="84"/>
      <c r="I265" s="57"/>
      <c r="J265" s="84"/>
      <c r="K265" s="57"/>
      <c r="L265" s="84"/>
      <c r="M265" s="57"/>
      <c r="N265" s="84"/>
      <c r="O265" s="58">
        <f>G265+I265+K265+M265</f>
        <v>0</v>
      </c>
      <c r="P265" s="59">
        <f t="shared" ref="P265:P266" si="311">H265+J265+L265+N265</f>
        <v>0</v>
      </c>
      <c r="Q265" s="60"/>
      <c r="R265" s="84"/>
      <c r="S265" s="57"/>
      <c r="T265" s="84"/>
      <c r="U265" s="57"/>
      <c r="V265" s="84"/>
      <c r="W265" s="57"/>
      <c r="X265" s="84"/>
      <c r="Y265" s="57"/>
      <c r="Z265" s="84"/>
      <c r="AA265" s="57"/>
      <c r="AB265" s="84"/>
      <c r="AC265" s="58">
        <f t="shared" ref="AC265:AC266" si="312">Q265+S265+U265+W265+Y265+AA265</f>
        <v>0</v>
      </c>
      <c r="AD265" s="61">
        <f>R265+T265+V265+X265+Z265+AB265</f>
        <v>0</v>
      </c>
      <c r="AE265" s="62">
        <f>O265+AC265</f>
        <v>0</v>
      </c>
      <c r="AF265" s="58">
        <f t="shared" ref="AF265:AF266" si="313">P265+AD265</f>
        <v>0</v>
      </c>
      <c r="AG265" s="57"/>
      <c r="AH265" s="85"/>
      <c r="AI265" s="414"/>
      <c r="AJ265" s="416"/>
      <c r="AK265" s="613"/>
      <c r="AL265" s="614"/>
      <c r="AM265" s="629"/>
      <c r="AN265" s="620"/>
      <c r="AO265" s="620"/>
      <c r="AP265" s="620"/>
      <c r="AQ265" s="620"/>
      <c r="AR265" s="32"/>
      <c r="AS265" s="32"/>
      <c r="AT265" s="32"/>
      <c r="AU265" s="20"/>
      <c r="AV265" s="20"/>
    </row>
    <row r="266" spans="1:48" ht="24" customHeight="1">
      <c r="A266" s="557"/>
      <c r="B266" s="603"/>
      <c r="C266" s="621"/>
      <c r="D266" s="621"/>
      <c r="E266" s="622"/>
      <c r="F266" s="64" t="s">
        <v>95</v>
      </c>
      <c r="G266" s="65"/>
      <c r="H266" s="86"/>
      <c r="I266" s="66"/>
      <c r="J266" s="86"/>
      <c r="K266" s="66"/>
      <c r="L266" s="86"/>
      <c r="M266" s="66"/>
      <c r="N266" s="86"/>
      <c r="O266" s="67">
        <f>G266+I266+K266+M266</f>
        <v>0</v>
      </c>
      <c r="P266" s="68">
        <f t="shared" si="311"/>
        <v>0</v>
      </c>
      <c r="Q266" s="69"/>
      <c r="R266" s="86"/>
      <c r="S266" s="66"/>
      <c r="T266" s="86"/>
      <c r="U266" s="66"/>
      <c r="V266" s="86"/>
      <c r="W266" s="66"/>
      <c r="X266" s="86"/>
      <c r="Y266" s="66"/>
      <c r="Z266" s="86"/>
      <c r="AA266" s="66"/>
      <c r="AB266" s="86"/>
      <c r="AC266" s="67">
        <f t="shared" si="312"/>
        <v>0</v>
      </c>
      <c r="AD266" s="70">
        <f>R266+T266+V266+X266+Z266+AB266</f>
        <v>0</v>
      </c>
      <c r="AE266" s="71">
        <f>O266+AC266</f>
        <v>0</v>
      </c>
      <c r="AF266" s="67">
        <f t="shared" si="313"/>
        <v>0</v>
      </c>
      <c r="AG266" s="72"/>
      <c r="AH266" s="87"/>
      <c r="AI266" s="414"/>
      <c r="AJ266" s="416"/>
      <c r="AK266" s="613"/>
      <c r="AL266" s="614"/>
      <c r="AM266" s="629"/>
      <c r="AN266" s="620"/>
      <c r="AO266" s="620"/>
      <c r="AP266" s="620"/>
      <c r="AQ266" s="620"/>
      <c r="AR266" s="32"/>
      <c r="AS266" s="32"/>
      <c r="AT266" s="32"/>
      <c r="AU266" s="20"/>
      <c r="AV266" s="20"/>
    </row>
    <row r="267" spans="1:48" ht="24" customHeight="1" thickBot="1">
      <c r="A267" s="557"/>
      <c r="B267" s="603"/>
      <c r="C267" s="621"/>
      <c r="D267" s="621"/>
      <c r="E267" s="622"/>
      <c r="F267" s="74" t="s">
        <v>14</v>
      </c>
      <c r="G267" s="89">
        <f>SUM(G264:G266)</f>
        <v>0</v>
      </c>
      <c r="H267" s="90">
        <f t="shared" ref="H267:N267" si="314">SUM(H264:H266)</f>
        <v>0</v>
      </c>
      <c r="I267" s="91">
        <f t="shared" si="314"/>
        <v>0</v>
      </c>
      <c r="J267" s="90">
        <f t="shared" si="314"/>
        <v>0</v>
      </c>
      <c r="K267" s="91">
        <f t="shared" si="314"/>
        <v>0</v>
      </c>
      <c r="L267" s="90">
        <f t="shared" si="314"/>
        <v>0</v>
      </c>
      <c r="M267" s="91">
        <f t="shared" si="314"/>
        <v>0</v>
      </c>
      <c r="N267" s="90">
        <f t="shared" si="314"/>
        <v>0</v>
      </c>
      <c r="O267" s="76">
        <f>SUM(O264:O266)</f>
        <v>0</v>
      </c>
      <c r="P267" s="77">
        <f t="shared" ref="P267:AH267" si="315">SUM(P264:P266)</f>
        <v>0</v>
      </c>
      <c r="Q267" s="78">
        <f>SUM(Q264:Q266)</f>
        <v>0</v>
      </c>
      <c r="R267" s="79">
        <f t="shared" ref="R267:AB267" si="316">SUM(R264:R266)</f>
        <v>0</v>
      </c>
      <c r="S267" s="76">
        <f t="shared" si="316"/>
        <v>0</v>
      </c>
      <c r="T267" s="79">
        <f t="shared" si="316"/>
        <v>0</v>
      </c>
      <c r="U267" s="76">
        <f t="shared" si="316"/>
        <v>34</v>
      </c>
      <c r="V267" s="79">
        <f t="shared" si="316"/>
        <v>1320459</v>
      </c>
      <c r="W267" s="76">
        <f t="shared" si="316"/>
        <v>0</v>
      </c>
      <c r="X267" s="79">
        <f t="shared" si="316"/>
        <v>0</v>
      </c>
      <c r="Y267" s="76">
        <f t="shared" si="316"/>
        <v>0</v>
      </c>
      <c r="Z267" s="79">
        <f t="shared" si="316"/>
        <v>0</v>
      </c>
      <c r="AA267" s="76">
        <f t="shared" si="316"/>
        <v>0</v>
      </c>
      <c r="AB267" s="79">
        <f t="shared" si="316"/>
        <v>0</v>
      </c>
      <c r="AC267" s="76">
        <f>SUM(AC264:AC266)</f>
        <v>34</v>
      </c>
      <c r="AD267" s="80">
        <f t="shared" si="315"/>
        <v>1320459</v>
      </c>
      <c r="AE267" s="81">
        <f t="shared" si="315"/>
        <v>34</v>
      </c>
      <c r="AF267" s="76">
        <f t="shared" si="315"/>
        <v>1320459</v>
      </c>
      <c r="AG267" s="76">
        <f>SUM(AG264:AG266)</f>
        <v>34</v>
      </c>
      <c r="AH267" s="105">
        <f t="shared" si="315"/>
        <v>1320459</v>
      </c>
      <c r="AI267" s="415"/>
      <c r="AJ267" s="417"/>
      <c r="AK267" s="615"/>
      <c r="AL267" s="616"/>
      <c r="AM267" s="630"/>
      <c r="AN267" s="631"/>
      <c r="AO267" s="631"/>
      <c r="AP267" s="631"/>
      <c r="AQ267" s="631"/>
      <c r="AR267" s="32"/>
      <c r="AS267" s="32"/>
      <c r="AT267" s="32"/>
      <c r="AU267" s="20"/>
      <c r="AV267" s="20"/>
    </row>
    <row r="268" spans="1:48" ht="24" customHeight="1">
      <c r="A268" s="557"/>
      <c r="B268" s="603" t="s">
        <v>291</v>
      </c>
      <c r="C268" s="621"/>
      <c r="D268" s="621"/>
      <c r="E268" s="622"/>
      <c r="F268" s="44" t="s">
        <v>105</v>
      </c>
      <c r="G268" s="45"/>
      <c r="H268" s="82"/>
      <c r="I268" s="47"/>
      <c r="J268" s="82"/>
      <c r="K268" s="47"/>
      <c r="L268" s="82"/>
      <c r="M268" s="47"/>
      <c r="N268" s="50"/>
      <c r="O268" s="47">
        <f>G268+I268+K268+M268</f>
        <v>0</v>
      </c>
      <c r="P268" s="48">
        <f>H268+J268+L268+N268</f>
        <v>0</v>
      </c>
      <c r="Q268" s="49"/>
      <c r="R268" s="50"/>
      <c r="S268" s="47"/>
      <c r="T268" s="82"/>
      <c r="U268" s="47">
        <v>1</v>
      </c>
      <c r="V268" s="82">
        <v>938400</v>
      </c>
      <c r="W268" s="47"/>
      <c r="X268" s="82"/>
      <c r="Y268" s="47"/>
      <c r="Z268" s="82"/>
      <c r="AA268" s="47"/>
      <c r="AB268" s="82"/>
      <c r="AC268" s="47">
        <f>Q268+S268+U268+W268+Y268+AA268</f>
        <v>1</v>
      </c>
      <c r="AD268" s="51">
        <f>R268+T268+V268+X268+Z268+AB268</f>
        <v>938400</v>
      </c>
      <c r="AE268" s="52">
        <f>O268+AC268</f>
        <v>1</v>
      </c>
      <c r="AF268" s="47">
        <f>P268+AD268</f>
        <v>938400</v>
      </c>
      <c r="AG268" s="47">
        <v>1</v>
      </c>
      <c r="AH268" s="83">
        <v>938400</v>
      </c>
      <c r="AI268" s="414" t="s">
        <v>121</v>
      </c>
      <c r="AJ268" s="419" t="s">
        <v>292</v>
      </c>
      <c r="AK268" s="613" t="s">
        <v>100</v>
      </c>
      <c r="AL268" s="614"/>
      <c r="AM268" s="620"/>
      <c r="AN268" s="620" t="s">
        <v>109</v>
      </c>
      <c r="AO268" s="655" t="s">
        <v>293</v>
      </c>
      <c r="AP268" s="620"/>
      <c r="AQ268" s="620"/>
      <c r="AR268" s="32"/>
      <c r="AS268" s="32"/>
      <c r="AT268" s="32"/>
      <c r="AU268" s="20"/>
      <c r="AV268" s="20"/>
    </row>
    <row r="269" spans="1:48" ht="24" customHeight="1">
      <c r="A269" s="557"/>
      <c r="B269" s="603"/>
      <c r="C269" s="621"/>
      <c r="D269" s="621"/>
      <c r="E269" s="622"/>
      <c r="F269" s="55" t="s">
        <v>96</v>
      </c>
      <c r="G269" s="56"/>
      <c r="H269" s="84"/>
      <c r="I269" s="57"/>
      <c r="J269" s="84"/>
      <c r="K269" s="57"/>
      <c r="L269" s="84"/>
      <c r="M269" s="57"/>
      <c r="N269" s="84"/>
      <c r="O269" s="58">
        <f>G269+I269+K269+M269</f>
        <v>0</v>
      </c>
      <c r="P269" s="59">
        <f t="shared" ref="P269:P270" si="317">H269+J269+L269+N269</f>
        <v>0</v>
      </c>
      <c r="Q269" s="60"/>
      <c r="R269" s="84"/>
      <c r="S269" s="57"/>
      <c r="T269" s="84"/>
      <c r="U269" s="57"/>
      <c r="V269" s="84"/>
      <c r="W269" s="57"/>
      <c r="X269" s="84"/>
      <c r="Y269" s="57"/>
      <c r="Z269" s="84"/>
      <c r="AA269" s="57"/>
      <c r="AB269" s="84"/>
      <c r="AC269" s="58">
        <f t="shared" ref="AC269:AC270" si="318">Q269+S269+U269+W269+Y269+AA269</f>
        <v>0</v>
      </c>
      <c r="AD269" s="61">
        <f>R269+T269+V269+X269+Z269+AB269</f>
        <v>0</v>
      </c>
      <c r="AE269" s="62">
        <f>O269+AC269</f>
        <v>0</v>
      </c>
      <c r="AF269" s="58">
        <f t="shared" ref="AF269:AF270" si="319">P269+AD269</f>
        <v>0</v>
      </c>
      <c r="AG269" s="57"/>
      <c r="AH269" s="85"/>
      <c r="AI269" s="414"/>
      <c r="AJ269" s="419"/>
      <c r="AK269" s="613"/>
      <c r="AL269" s="614"/>
      <c r="AM269" s="620"/>
      <c r="AN269" s="620"/>
      <c r="AO269" s="655"/>
      <c r="AP269" s="620"/>
      <c r="AQ269" s="620"/>
      <c r="AR269" s="32"/>
      <c r="AS269" s="32"/>
      <c r="AT269" s="32"/>
      <c r="AU269" s="20"/>
      <c r="AV269" s="20"/>
    </row>
    <row r="270" spans="1:48" ht="24" customHeight="1">
      <c r="A270" s="557"/>
      <c r="B270" s="603"/>
      <c r="C270" s="621"/>
      <c r="D270" s="621"/>
      <c r="E270" s="622"/>
      <c r="F270" s="64" t="s">
        <v>95</v>
      </c>
      <c r="G270" s="65"/>
      <c r="H270" s="86"/>
      <c r="I270" s="66"/>
      <c r="J270" s="86"/>
      <c r="K270" s="66"/>
      <c r="L270" s="86"/>
      <c r="M270" s="66"/>
      <c r="N270" s="86"/>
      <c r="O270" s="67">
        <f>G270+I270+K270+M270</f>
        <v>0</v>
      </c>
      <c r="P270" s="68">
        <f t="shared" si="317"/>
        <v>0</v>
      </c>
      <c r="Q270" s="69"/>
      <c r="R270" s="86"/>
      <c r="S270" s="66"/>
      <c r="T270" s="86"/>
      <c r="U270" s="66"/>
      <c r="V270" s="86"/>
      <c r="W270" s="66"/>
      <c r="X270" s="86"/>
      <c r="Y270" s="66"/>
      <c r="Z270" s="86"/>
      <c r="AA270" s="66"/>
      <c r="AB270" s="86"/>
      <c r="AC270" s="67">
        <f t="shared" si="318"/>
        <v>0</v>
      </c>
      <c r="AD270" s="70">
        <f>R270+T270+V270+X270+Z270+AB270</f>
        <v>0</v>
      </c>
      <c r="AE270" s="71">
        <f>O270+AC270</f>
        <v>0</v>
      </c>
      <c r="AF270" s="67">
        <f t="shared" si="319"/>
        <v>0</v>
      </c>
      <c r="AG270" s="72"/>
      <c r="AH270" s="87"/>
      <c r="AI270" s="414"/>
      <c r="AJ270" s="419"/>
      <c r="AK270" s="613"/>
      <c r="AL270" s="614"/>
      <c r="AM270" s="620"/>
      <c r="AN270" s="620"/>
      <c r="AO270" s="655"/>
      <c r="AP270" s="620"/>
      <c r="AQ270" s="620"/>
      <c r="AR270" s="32"/>
      <c r="AS270" s="32"/>
      <c r="AT270" s="32"/>
      <c r="AU270" s="20"/>
      <c r="AV270" s="20"/>
    </row>
    <row r="271" spans="1:48" ht="24" customHeight="1" thickBot="1">
      <c r="A271" s="557"/>
      <c r="B271" s="603"/>
      <c r="C271" s="621"/>
      <c r="D271" s="621"/>
      <c r="E271" s="622"/>
      <c r="F271" s="74" t="s">
        <v>14</v>
      </c>
      <c r="G271" s="89">
        <f>SUM(G268:G270)</f>
        <v>0</v>
      </c>
      <c r="H271" s="90">
        <f t="shared" ref="H271:N271" si="320">SUM(H268:H270)</f>
        <v>0</v>
      </c>
      <c r="I271" s="91">
        <f t="shared" si="320"/>
        <v>0</v>
      </c>
      <c r="J271" s="90">
        <f t="shared" si="320"/>
        <v>0</v>
      </c>
      <c r="K271" s="91">
        <f t="shared" si="320"/>
        <v>0</v>
      </c>
      <c r="L271" s="90">
        <f t="shared" si="320"/>
        <v>0</v>
      </c>
      <c r="M271" s="91">
        <f t="shared" si="320"/>
        <v>0</v>
      </c>
      <c r="N271" s="90">
        <f t="shared" si="320"/>
        <v>0</v>
      </c>
      <c r="O271" s="76">
        <f>SUM(O268:O270)</f>
        <v>0</v>
      </c>
      <c r="P271" s="77">
        <f t="shared" ref="P271:AH271" si="321">SUM(P268:P270)</f>
        <v>0</v>
      </c>
      <c r="Q271" s="78">
        <f>SUM(Q268:Q270)</f>
        <v>0</v>
      </c>
      <c r="R271" s="79">
        <f t="shared" ref="R271:AB271" si="322">SUM(R268:R270)</f>
        <v>0</v>
      </c>
      <c r="S271" s="76">
        <f t="shared" si="322"/>
        <v>0</v>
      </c>
      <c r="T271" s="79">
        <f t="shared" si="322"/>
        <v>0</v>
      </c>
      <c r="U271" s="76">
        <f t="shared" si="322"/>
        <v>1</v>
      </c>
      <c r="V271" s="79">
        <f t="shared" si="322"/>
        <v>938400</v>
      </c>
      <c r="W271" s="76">
        <f t="shared" si="322"/>
        <v>0</v>
      </c>
      <c r="X271" s="79">
        <f t="shared" si="322"/>
        <v>0</v>
      </c>
      <c r="Y271" s="76">
        <f t="shared" si="322"/>
        <v>0</v>
      </c>
      <c r="Z271" s="79">
        <f t="shared" si="322"/>
        <v>0</v>
      </c>
      <c r="AA271" s="76">
        <f t="shared" si="322"/>
        <v>0</v>
      </c>
      <c r="AB271" s="79">
        <f t="shared" si="322"/>
        <v>0</v>
      </c>
      <c r="AC271" s="76">
        <f>SUM(AC268:AC270)</f>
        <v>1</v>
      </c>
      <c r="AD271" s="80">
        <f t="shared" si="321"/>
        <v>938400</v>
      </c>
      <c r="AE271" s="81">
        <f t="shared" si="321"/>
        <v>1</v>
      </c>
      <c r="AF271" s="76">
        <f t="shared" si="321"/>
        <v>938400</v>
      </c>
      <c r="AG271" s="76">
        <f>SUM(AG268:AG270)</f>
        <v>1</v>
      </c>
      <c r="AH271" s="105">
        <f t="shared" si="321"/>
        <v>938400</v>
      </c>
      <c r="AI271" s="415"/>
      <c r="AJ271" s="421"/>
      <c r="AK271" s="615"/>
      <c r="AL271" s="616"/>
      <c r="AM271" s="631"/>
      <c r="AN271" s="631"/>
      <c r="AO271" s="656"/>
      <c r="AP271" s="631"/>
      <c r="AQ271" s="631"/>
      <c r="AR271" s="32"/>
      <c r="AS271" s="32"/>
      <c r="AT271" s="32"/>
      <c r="AU271" s="20"/>
      <c r="AV271" s="20"/>
    </row>
    <row r="272" spans="1:48" ht="24" customHeight="1">
      <c r="A272" s="557"/>
      <c r="B272" s="603" t="s">
        <v>294</v>
      </c>
      <c r="C272" s="621"/>
      <c r="D272" s="621"/>
      <c r="E272" s="622"/>
      <c r="F272" s="44" t="s">
        <v>105</v>
      </c>
      <c r="G272" s="45"/>
      <c r="H272" s="82"/>
      <c r="I272" s="47">
        <v>28</v>
      </c>
      <c r="J272" s="82">
        <v>167883</v>
      </c>
      <c r="K272" s="47"/>
      <c r="L272" s="82"/>
      <c r="M272" s="47"/>
      <c r="N272" s="50"/>
      <c r="O272" s="47">
        <f>G272+I272+K272+M272</f>
        <v>28</v>
      </c>
      <c r="P272" s="48">
        <f>H272+J272+L272+N272</f>
        <v>167883</v>
      </c>
      <c r="Q272" s="49"/>
      <c r="R272" s="50"/>
      <c r="S272" s="47"/>
      <c r="T272" s="82"/>
      <c r="U272" s="47">
        <v>2</v>
      </c>
      <c r="V272" s="82">
        <v>952936</v>
      </c>
      <c r="W272" s="47"/>
      <c r="X272" s="82"/>
      <c r="Y272" s="47"/>
      <c r="Z272" s="82"/>
      <c r="AA272" s="47"/>
      <c r="AB272" s="82"/>
      <c r="AC272" s="47">
        <f>Q272+S272+U272+W272+Y272+AA272</f>
        <v>2</v>
      </c>
      <c r="AD272" s="51">
        <f>R272+T272+V272+X272+Z272+AB272</f>
        <v>952936</v>
      </c>
      <c r="AE272" s="52">
        <f>O272+AC272</f>
        <v>30</v>
      </c>
      <c r="AF272" s="47">
        <f>P272+AD272</f>
        <v>1120819</v>
      </c>
      <c r="AG272" s="47"/>
      <c r="AH272" s="83"/>
      <c r="AI272" s="414" t="s">
        <v>295</v>
      </c>
      <c r="AJ272" s="416" t="s">
        <v>296</v>
      </c>
      <c r="AK272" s="613" t="s">
        <v>100</v>
      </c>
      <c r="AL272" s="614"/>
      <c r="AM272" s="620"/>
      <c r="AN272" s="620" t="s">
        <v>109</v>
      </c>
      <c r="AO272" s="659" t="s">
        <v>297</v>
      </c>
      <c r="AP272" s="620"/>
      <c r="AQ272" s="620"/>
      <c r="AR272" s="32"/>
      <c r="AS272" s="32"/>
      <c r="AT272" s="32"/>
      <c r="AU272" s="20"/>
      <c r="AV272" s="20"/>
    </row>
    <row r="273" spans="1:48" ht="24" customHeight="1">
      <c r="A273" s="557"/>
      <c r="B273" s="603"/>
      <c r="C273" s="621"/>
      <c r="D273" s="621"/>
      <c r="E273" s="622"/>
      <c r="F273" s="55" t="s">
        <v>96</v>
      </c>
      <c r="G273" s="56"/>
      <c r="H273" s="84"/>
      <c r="I273" s="57"/>
      <c r="J273" s="84"/>
      <c r="K273" s="57"/>
      <c r="L273" s="84"/>
      <c r="M273" s="57"/>
      <c r="N273" s="84"/>
      <c r="O273" s="58">
        <f>G273+I273+K273+M273</f>
        <v>0</v>
      </c>
      <c r="P273" s="59">
        <f t="shared" ref="P273:P274" si="323">H273+J273+L273+N273</f>
        <v>0</v>
      </c>
      <c r="Q273" s="60"/>
      <c r="R273" s="84"/>
      <c r="S273" s="57"/>
      <c r="T273" s="84"/>
      <c r="U273" s="57"/>
      <c r="V273" s="84"/>
      <c r="W273" s="57"/>
      <c r="X273" s="84"/>
      <c r="Y273" s="57"/>
      <c r="Z273" s="84"/>
      <c r="AA273" s="57"/>
      <c r="AB273" s="84"/>
      <c r="AC273" s="58">
        <f t="shared" ref="AC273:AC274" si="324">Q273+S273+U273+W273+Y273+AA273</f>
        <v>0</v>
      </c>
      <c r="AD273" s="61">
        <f>R273+T273+V273+X273+Z273+AB273</f>
        <v>0</v>
      </c>
      <c r="AE273" s="62">
        <f>O273+AC273</f>
        <v>0</v>
      </c>
      <c r="AF273" s="58">
        <f t="shared" ref="AF273:AF274" si="325">P273+AD273</f>
        <v>0</v>
      </c>
      <c r="AG273" s="57"/>
      <c r="AH273" s="85"/>
      <c r="AI273" s="414"/>
      <c r="AJ273" s="416"/>
      <c r="AK273" s="613"/>
      <c r="AL273" s="614"/>
      <c r="AM273" s="620"/>
      <c r="AN273" s="620"/>
      <c r="AO273" s="629"/>
      <c r="AP273" s="620"/>
      <c r="AQ273" s="620"/>
      <c r="AR273" s="32"/>
      <c r="AS273" s="32"/>
      <c r="AT273" s="32"/>
      <c r="AU273" s="20"/>
      <c r="AV273" s="20"/>
    </row>
    <row r="274" spans="1:48" ht="24" customHeight="1">
      <c r="A274" s="557"/>
      <c r="B274" s="603"/>
      <c r="C274" s="621"/>
      <c r="D274" s="621"/>
      <c r="E274" s="622"/>
      <c r="F274" s="64" t="s">
        <v>95</v>
      </c>
      <c r="G274" s="65"/>
      <c r="H274" s="86"/>
      <c r="I274" s="66"/>
      <c r="J274" s="86"/>
      <c r="K274" s="66"/>
      <c r="L274" s="86"/>
      <c r="M274" s="66"/>
      <c r="N274" s="86"/>
      <c r="O274" s="67">
        <f>G274+I274+K274+M274</f>
        <v>0</v>
      </c>
      <c r="P274" s="68">
        <f t="shared" si="323"/>
        <v>0</v>
      </c>
      <c r="Q274" s="69"/>
      <c r="R274" s="86"/>
      <c r="S274" s="66"/>
      <c r="T274" s="86"/>
      <c r="U274" s="66"/>
      <c r="V274" s="86"/>
      <c r="W274" s="66"/>
      <c r="X274" s="86"/>
      <c r="Y274" s="66"/>
      <c r="Z274" s="86"/>
      <c r="AA274" s="66"/>
      <c r="AB274" s="86"/>
      <c r="AC274" s="67">
        <f t="shared" si="324"/>
        <v>0</v>
      </c>
      <c r="AD274" s="70">
        <f>R274+T274+V274+X274+Z274+AB274</f>
        <v>0</v>
      </c>
      <c r="AE274" s="71">
        <f>O274+AC274</f>
        <v>0</v>
      </c>
      <c r="AF274" s="67">
        <f t="shared" si="325"/>
        <v>0</v>
      </c>
      <c r="AG274" s="72"/>
      <c r="AH274" s="87"/>
      <c r="AI274" s="414"/>
      <c r="AJ274" s="416"/>
      <c r="AK274" s="613"/>
      <c r="AL274" s="614"/>
      <c r="AM274" s="620"/>
      <c r="AN274" s="620"/>
      <c r="AO274" s="629"/>
      <c r="AP274" s="620"/>
      <c r="AQ274" s="620"/>
      <c r="AR274" s="32"/>
      <c r="AS274" s="32"/>
      <c r="AT274" s="32"/>
      <c r="AU274" s="20"/>
      <c r="AV274" s="20"/>
    </row>
    <row r="275" spans="1:48" ht="24" customHeight="1" thickBot="1">
      <c r="A275" s="557"/>
      <c r="B275" s="603"/>
      <c r="C275" s="621"/>
      <c r="D275" s="621"/>
      <c r="E275" s="622"/>
      <c r="F275" s="74" t="s">
        <v>14</v>
      </c>
      <c r="G275" s="89">
        <f>SUM(G272:G274)</f>
        <v>0</v>
      </c>
      <c r="H275" s="90">
        <f t="shared" ref="H275:N275" si="326">SUM(H272:H274)</f>
        <v>0</v>
      </c>
      <c r="I275" s="91">
        <f t="shared" si="326"/>
        <v>28</v>
      </c>
      <c r="J275" s="90">
        <f t="shared" si="326"/>
        <v>167883</v>
      </c>
      <c r="K275" s="91">
        <f t="shared" si="326"/>
        <v>0</v>
      </c>
      <c r="L275" s="90">
        <f t="shared" si="326"/>
        <v>0</v>
      </c>
      <c r="M275" s="91">
        <f t="shared" si="326"/>
        <v>0</v>
      </c>
      <c r="N275" s="90">
        <f t="shared" si="326"/>
        <v>0</v>
      </c>
      <c r="O275" s="76">
        <f>SUM(O272:O274)</f>
        <v>28</v>
      </c>
      <c r="P275" s="77">
        <f t="shared" ref="P275:AH275" si="327">SUM(P272:P274)</f>
        <v>167883</v>
      </c>
      <c r="Q275" s="78">
        <f>SUM(Q272:Q274)</f>
        <v>0</v>
      </c>
      <c r="R275" s="79">
        <f t="shared" ref="R275:AB275" si="328">SUM(R272:R274)</f>
        <v>0</v>
      </c>
      <c r="S275" s="76">
        <f t="shared" si="328"/>
        <v>0</v>
      </c>
      <c r="T275" s="79">
        <f t="shared" si="328"/>
        <v>0</v>
      </c>
      <c r="U275" s="76">
        <f t="shared" si="328"/>
        <v>2</v>
      </c>
      <c r="V275" s="79">
        <f t="shared" si="328"/>
        <v>952936</v>
      </c>
      <c r="W275" s="76">
        <f t="shared" si="328"/>
        <v>0</v>
      </c>
      <c r="X275" s="79">
        <f t="shared" si="328"/>
        <v>0</v>
      </c>
      <c r="Y275" s="76">
        <f t="shared" si="328"/>
        <v>0</v>
      </c>
      <c r="Z275" s="79">
        <f t="shared" si="328"/>
        <v>0</v>
      </c>
      <c r="AA275" s="76">
        <f t="shared" si="328"/>
        <v>0</v>
      </c>
      <c r="AB275" s="79">
        <f t="shared" si="328"/>
        <v>0</v>
      </c>
      <c r="AC275" s="76">
        <f>SUM(AC272:AC274)</f>
        <v>2</v>
      </c>
      <c r="AD275" s="80">
        <f t="shared" si="327"/>
        <v>952936</v>
      </c>
      <c r="AE275" s="81">
        <f t="shared" si="327"/>
        <v>30</v>
      </c>
      <c r="AF275" s="76">
        <f t="shared" si="327"/>
        <v>1120819</v>
      </c>
      <c r="AG275" s="76">
        <f>SUM(AG272:AG274)</f>
        <v>0</v>
      </c>
      <c r="AH275" s="105">
        <f t="shared" si="327"/>
        <v>0</v>
      </c>
      <c r="AI275" s="415"/>
      <c r="AJ275" s="417"/>
      <c r="AK275" s="615"/>
      <c r="AL275" s="616"/>
      <c r="AM275" s="631"/>
      <c r="AN275" s="631"/>
      <c r="AO275" s="630"/>
      <c r="AP275" s="631"/>
      <c r="AQ275" s="631"/>
      <c r="AR275" s="32"/>
      <c r="AS275" s="32"/>
      <c r="AT275" s="32"/>
      <c r="AU275" s="20"/>
      <c r="AV275" s="20"/>
    </row>
    <row r="276" spans="1:48" ht="24" customHeight="1">
      <c r="A276" s="557"/>
      <c r="B276" s="603" t="s">
        <v>298</v>
      </c>
      <c r="C276" s="621"/>
      <c r="D276" s="621"/>
      <c r="E276" s="622"/>
      <c r="F276" s="44" t="s">
        <v>105</v>
      </c>
      <c r="G276" s="45"/>
      <c r="H276" s="82"/>
      <c r="I276" s="47"/>
      <c r="J276" s="82"/>
      <c r="K276" s="47">
        <v>2</v>
      </c>
      <c r="L276" s="82">
        <v>543360</v>
      </c>
      <c r="M276" s="47"/>
      <c r="N276" s="50"/>
      <c r="O276" s="47">
        <f>G276+I276+K276+M276</f>
        <v>2</v>
      </c>
      <c r="P276" s="48">
        <f>H276+J276+L276+N276</f>
        <v>543360</v>
      </c>
      <c r="Q276" s="49"/>
      <c r="R276" s="50"/>
      <c r="S276" s="47"/>
      <c r="T276" s="82"/>
      <c r="U276" s="47"/>
      <c r="V276" s="82"/>
      <c r="W276" s="47"/>
      <c r="X276" s="82"/>
      <c r="Y276" s="47"/>
      <c r="Z276" s="82"/>
      <c r="AA276" s="47"/>
      <c r="AB276" s="82"/>
      <c r="AC276" s="47">
        <f>Q276+S276+U276+W276+Y276+AA276</f>
        <v>0</v>
      </c>
      <c r="AD276" s="51">
        <f>R276+T276+V276+X276+Z276+AB276</f>
        <v>0</v>
      </c>
      <c r="AE276" s="52">
        <f>O276+AC276</f>
        <v>2</v>
      </c>
      <c r="AF276" s="47">
        <f>P276+AD276</f>
        <v>543360</v>
      </c>
      <c r="AG276" s="47">
        <v>2</v>
      </c>
      <c r="AH276" s="83">
        <v>543360</v>
      </c>
      <c r="AI276" s="414" t="s">
        <v>121</v>
      </c>
      <c r="AJ276" s="416" t="s">
        <v>299</v>
      </c>
      <c r="AK276" s="613" t="s">
        <v>138</v>
      </c>
      <c r="AL276" s="614"/>
      <c r="AM276" s="620" t="s">
        <v>300</v>
      </c>
      <c r="AN276" s="620" t="s">
        <v>101</v>
      </c>
      <c r="AO276" s="655" t="s">
        <v>301</v>
      </c>
      <c r="AP276" s="655" t="s">
        <v>302</v>
      </c>
      <c r="AQ276" s="620"/>
      <c r="AR276" s="32"/>
      <c r="AS276" s="32"/>
      <c r="AT276" s="32"/>
      <c r="AU276" s="20"/>
      <c r="AV276" s="20"/>
    </row>
    <row r="277" spans="1:48" ht="24" customHeight="1">
      <c r="A277" s="557"/>
      <c r="B277" s="603"/>
      <c r="C277" s="621"/>
      <c r="D277" s="621"/>
      <c r="E277" s="622"/>
      <c r="F277" s="55" t="s">
        <v>96</v>
      </c>
      <c r="G277" s="56"/>
      <c r="H277" s="84"/>
      <c r="I277" s="57"/>
      <c r="J277" s="84"/>
      <c r="K277" s="57"/>
      <c r="L277" s="84"/>
      <c r="M277" s="57"/>
      <c r="N277" s="84"/>
      <c r="O277" s="58">
        <f>G277+I277+K277+M277</f>
        <v>0</v>
      </c>
      <c r="P277" s="59">
        <f t="shared" ref="P277:P278" si="329">H277+J277+L277+N277</f>
        <v>0</v>
      </c>
      <c r="Q277" s="60"/>
      <c r="R277" s="84"/>
      <c r="S277" s="57"/>
      <c r="T277" s="84"/>
      <c r="U277" s="57"/>
      <c r="V277" s="84"/>
      <c r="W277" s="57"/>
      <c r="X277" s="84"/>
      <c r="Y277" s="57"/>
      <c r="Z277" s="84"/>
      <c r="AA277" s="57"/>
      <c r="AB277" s="84"/>
      <c r="AC277" s="58">
        <f t="shared" ref="AC277:AC278" si="330">Q277+S277+U277+W277+Y277+AA277</f>
        <v>0</v>
      </c>
      <c r="AD277" s="61">
        <f>R277+T277+V277+X277+Z277+AB277</f>
        <v>0</v>
      </c>
      <c r="AE277" s="62">
        <f>O277+AC277</f>
        <v>0</v>
      </c>
      <c r="AF277" s="58">
        <f t="shared" ref="AF277:AF278" si="331">P277+AD277</f>
        <v>0</v>
      </c>
      <c r="AG277" s="57"/>
      <c r="AH277" s="85"/>
      <c r="AI277" s="414"/>
      <c r="AJ277" s="416"/>
      <c r="AK277" s="613"/>
      <c r="AL277" s="614"/>
      <c r="AM277" s="620"/>
      <c r="AN277" s="620"/>
      <c r="AO277" s="655"/>
      <c r="AP277" s="655"/>
      <c r="AQ277" s="620"/>
      <c r="AR277" s="32"/>
      <c r="AS277" s="32"/>
      <c r="AT277" s="32"/>
      <c r="AU277" s="20"/>
      <c r="AV277" s="20"/>
    </row>
    <row r="278" spans="1:48" ht="24" customHeight="1">
      <c r="A278" s="557"/>
      <c r="B278" s="603"/>
      <c r="C278" s="621"/>
      <c r="D278" s="621"/>
      <c r="E278" s="622"/>
      <c r="F278" s="64" t="s">
        <v>95</v>
      </c>
      <c r="G278" s="65"/>
      <c r="H278" s="86"/>
      <c r="I278" s="66"/>
      <c r="J278" s="86"/>
      <c r="K278" s="66"/>
      <c r="L278" s="86"/>
      <c r="M278" s="66"/>
      <c r="N278" s="86"/>
      <c r="O278" s="67">
        <f>G278+I278+K278+M278</f>
        <v>0</v>
      </c>
      <c r="P278" s="68">
        <f t="shared" si="329"/>
        <v>0</v>
      </c>
      <c r="Q278" s="69"/>
      <c r="R278" s="86"/>
      <c r="S278" s="66"/>
      <c r="T278" s="86"/>
      <c r="U278" s="66"/>
      <c r="V278" s="86"/>
      <c r="W278" s="66"/>
      <c r="X278" s="86"/>
      <c r="Y278" s="66"/>
      <c r="Z278" s="86"/>
      <c r="AA278" s="66"/>
      <c r="AB278" s="86"/>
      <c r="AC278" s="67">
        <f t="shared" si="330"/>
        <v>0</v>
      </c>
      <c r="AD278" s="70">
        <f>R278+T278+V278+X278+Z278+AB278</f>
        <v>0</v>
      </c>
      <c r="AE278" s="71">
        <f>O278+AC278</f>
        <v>0</v>
      </c>
      <c r="AF278" s="67">
        <f t="shared" si="331"/>
        <v>0</v>
      </c>
      <c r="AG278" s="72"/>
      <c r="AH278" s="87"/>
      <c r="AI278" s="414"/>
      <c r="AJ278" s="416"/>
      <c r="AK278" s="613"/>
      <c r="AL278" s="614"/>
      <c r="AM278" s="620"/>
      <c r="AN278" s="620"/>
      <c r="AO278" s="655"/>
      <c r="AP278" s="655"/>
      <c r="AQ278" s="620"/>
      <c r="AR278" s="32"/>
      <c r="AS278" s="32"/>
      <c r="AT278" s="32"/>
      <c r="AU278" s="20"/>
      <c r="AV278" s="20"/>
    </row>
    <row r="279" spans="1:48" ht="24" customHeight="1" thickBot="1">
      <c r="A279" s="557"/>
      <c r="B279" s="603"/>
      <c r="C279" s="621"/>
      <c r="D279" s="621"/>
      <c r="E279" s="622"/>
      <c r="F279" s="74" t="s">
        <v>14</v>
      </c>
      <c r="G279" s="89">
        <f>SUM(G276:G278)</f>
        <v>0</v>
      </c>
      <c r="H279" s="90">
        <f t="shared" ref="H279:N279" si="332">SUM(H276:H278)</f>
        <v>0</v>
      </c>
      <c r="I279" s="91">
        <f t="shared" si="332"/>
        <v>0</v>
      </c>
      <c r="J279" s="90">
        <f t="shared" si="332"/>
        <v>0</v>
      </c>
      <c r="K279" s="91">
        <f t="shared" si="332"/>
        <v>2</v>
      </c>
      <c r="L279" s="90">
        <f t="shared" si="332"/>
        <v>543360</v>
      </c>
      <c r="M279" s="91">
        <f t="shared" si="332"/>
        <v>0</v>
      </c>
      <c r="N279" s="90">
        <f t="shared" si="332"/>
        <v>0</v>
      </c>
      <c r="O279" s="76">
        <f>SUM(O276:O278)</f>
        <v>2</v>
      </c>
      <c r="P279" s="77">
        <f t="shared" ref="P279" si="333">SUM(P276:P278)</f>
        <v>543360</v>
      </c>
      <c r="Q279" s="78">
        <f>SUM(Q276:Q278)</f>
        <v>0</v>
      </c>
      <c r="R279" s="79">
        <f t="shared" ref="R279:AB279" si="334">SUM(R276:R278)</f>
        <v>0</v>
      </c>
      <c r="S279" s="76">
        <f t="shared" si="334"/>
        <v>0</v>
      </c>
      <c r="T279" s="79">
        <f t="shared" si="334"/>
        <v>0</v>
      </c>
      <c r="U279" s="76">
        <f t="shared" si="334"/>
        <v>0</v>
      </c>
      <c r="V279" s="79">
        <f t="shared" si="334"/>
        <v>0</v>
      </c>
      <c r="W279" s="76">
        <f t="shared" si="334"/>
        <v>0</v>
      </c>
      <c r="X279" s="79">
        <f t="shared" si="334"/>
        <v>0</v>
      </c>
      <c r="Y279" s="76">
        <f t="shared" si="334"/>
        <v>0</v>
      </c>
      <c r="Z279" s="79">
        <f t="shared" si="334"/>
        <v>0</v>
      </c>
      <c r="AA279" s="76">
        <f t="shared" si="334"/>
        <v>0</v>
      </c>
      <c r="AB279" s="79">
        <f t="shared" si="334"/>
        <v>0</v>
      </c>
      <c r="AC279" s="76">
        <f>SUM(AC276:AC278)</f>
        <v>0</v>
      </c>
      <c r="AD279" s="80">
        <f t="shared" ref="AD279:AF279" si="335">SUM(AD276:AD278)</f>
        <v>0</v>
      </c>
      <c r="AE279" s="81">
        <f t="shared" si="335"/>
        <v>2</v>
      </c>
      <c r="AF279" s="76">
        <f t="shared" si="335"/>
        <v>543360</v>
      </c>
      <c r="AG279" s="76">
        <f>SUM(AG276:AG278)</f>
        <v>2</v>
      </c>
      <c r="AH279" s="105">
        <f t="shared" ref="AH279" si="336">SUM(AH276:AH278)</f>
        <v>543360</v>
      </c>
      <c r="AI279" s="415"/>
      <c r="AJ279" s="417"/>
      <c r="AK279" s="615"/>
      <c r="AL279" s="616"/>
      <c r="AM279" s="631"/>
      <c r="AN279" s="631"/>
      <c r="AO279" s="656"/>
      <c r="AP279" s="656"/>
      <c r="AQ279" s="631"/>
      <c r="AR279" s="32"/>
      <c r="AS279" s="32"/>
      <c r="AT279" s="32"/>
      <c r="AU279" s="20"/>
      <c r="AV279" s="20"/>
    </row>
    <row r="280" spans="1:48" ht="24" customHeight="1">
      <c r="A280" s="557"/>
      <c r="B280" s="603" t="s">
        <v>303</v>
      </c>
      <c r="C280" s="621"/>
      <c r="D280" s="621"/>
      <c r="E280" s="622"/>
      <c r="F280" s="44" t="s">
        <v>105</v>
      </c>
      <c r="G280" s="45"/>
      <c r="H280" s="82"/>
      <c r="I280" s="47"/>
      <c r="J280" s="82"/>
      <c r="K280" s="47"/>
      <c r="L280" s="82"/>
      <c r="M280" s="47"/>
      <c r="N280" s="50"/>
      <c r="O280" s="47">
        <f>G280+I280+K280+M280</f>
        <v>0</v>
      </c>
      <c r="P280" s="48">
        <f>H280+J280+L280+N280</f>
        <v>0</v>
      </c>
      <c r="Q280" s="49"/>
      <c r="R280" s="50"/>
      <c r="S280" s="47"/>
      <c r="T280" s="82"/>
      <c r="U280" s="47"/>
      <c r="V280" s="82"/>
      <c r="W280" s="47"/>
      <c r="X280" s="82"/>
      <c r="Y280" s="47"/>
      <c r="Z280" s="82"/>
      <c r="AA280" s="47"/>
      <c r="AB280" s="82"/>
      <c r="AC280" s="47">
        <f>Q280+S280+U280+W280+Y280+AA280</f>
        <v>0</v>
      </c>
      <c r="AD280" s="51">
        <f>R280+T280+V280+X280+Z280+AB280</f>
        <v>0</v>
      </c>
      <c r="AE280" s="52">
        <f>O280+AC280</f>
        <v>0</v>
      </c>
      <c r="AF280" s="47">
        <f>P280+AD280</f>
        <v>0</v>
      </c>
      <c r="AG280" s="47"/>
      <c r="AH280" s="83"/>
      <c r="AI280" s="414" t="s">
        <v>643</v>
      </c>
      <c r="AJ280" s="416" t="s">
        <v>644</v>
      </c>
      <c r="AK280" s="613"/>
      <c r="AL280" s="614"/>
      <c r="AM280" s="620"/>
      <c r="AN280" s="620"/>
      <c r="AO280" s="620"/>
      <c r="AP280" s="620"/>
      <c r="AQ280" s="620"/>
      <c r="AR280" s="32"/>
      <c r="AS280" s="32"/>
      <c r="AT280" s="32"/>
      <c r="AU280" s="20"/>
      <c r="AV280" s="20"/>
    </row>
    <row r="281" spans="1:48" ht="24" customHeight="1">
      <c r="A281" s="557"/>
      <c r="B281" s="603"/>
      <c r="C281" s="621"/>
      <c r="D281" s="621"/>
      <c r="E281" s="622"/>
      <c r="F281" s="55" t="s">
        <v>96</v>
      </c>
      <c r="G281" s="56"/>
      <c r="H281" s="84"/>
      <c r="I281" s="57"/>
      <c r="J281" s="84"/>
      <c r="K281" s="57"/>
      <c r="L281" s="84"/>
      <c r="M281" s="57"/>
      <c r="N281" s="84"/>
      <c r="O281" s="58">
        <f>G281+I281+K281+M281</f>
        <v>0</v>
      </c>
      <c r="P281" s="59">
        <f t="shared" ref="P281:P282" si="337">H281+J281+L281+N281</f>
        <v>0</v>
      </c>
      <c r="Q281" s="60"/>
      <c r="R281" s="84"/>
      <c r="S281" s="57"/>
      <c r="T281" s="84"/>
      <c r="U281" s="57"/>
      <c r="V281" s="84"/>
      <c r="W281" s="57"/>
      <c r="X281" s="84"/>
      <c r="Y281" s="57"/>
      <c r="Z281" s="84"/>
      <c r="AA281" s="57"/>
      <c r="AB281" s="84"/>
      <c r="AC281" s="58">
        <f t="shared" ref="AC281:AC282" si="338">Q281+S281+U281+W281+Y281+AA281</f>
        <v>0</v>
      </c>
      <c r="AD281" s="61">
        <f>R281+T281+V281+X281+Z281+AB281</f>
        <v>0</v>
      </c>
      <c r="AE281" s="62">
        <f>O281+AC281</f>
        <v>0</v>
      </c>
      <c r="AF281" s="58">
        <f t="shared" ref="AF281:AF282" si="339">P281+AD281</f>
        <v>0</v>
      </c>
      <c r="AG281" s="57"/>
      <c r="AH281" s="85"/>
      <c r="AI281" s="414"/>
      <c r="AJ281" s="416"/>
      <c r="AK281" s="613"/>
      <c r="AL281" s="614"/>
      <c r="AM281" s="620"/>
      <c r="AN281" s="620"/>
      <c r="AO281" s="620"/>
      <c r="AP281" s="620"/>
      <c r="AQ281" s="620"/>
      <c r="AR281" s="32"/>
      <c r="AS281" s="32"/>
      <c r="AT281" s="32"/>
      <c r="AU281" s="20"/>
      <c r="AV281" s="20"/>
    </row>
    <row r="282" spans="1:48" ht="24" customHeight="1">
      <c r="A282" s="557"/>
      <c r="B282" s="603"/>
      <c r="C282" s="621"/>
      <c r="D282" s="621"/>
      <c r="E282" s="622"/>
      <c r="F282" s="64" t="s">
        <v>95</v>
      </c>
      <c r="G282" s="65"/>
      <c r="H282" s="86"/>
      <c r="I282" s="66"/>
      <c r="J282" s="86"/>
      <c r="K282" s="66"/>
      <c r="L282" s="86"/>
      <c r="M282" s="66"/>
      <c r="N282" s="86"/>
      <c r="O282" s="67">
        <f>G282+I282+K282+M282</f>
        <v>0</v>
      </c>
      <c r="P282" s="68">
        <f t="shared" si="337"/>
        <v>0</v>
      </c>
      <c r="Q282" s="69"/>
      <c r="R282" s="86"/>
      <c r="S282" s="66"/>
      <c r="T282" s="86"/>
      <c r="U282" s="66"/>
      <c r="V282" s="86"/>
      <c r="W282" s="66"/>
      <c r="X282" s="86"/>
      <c r="Y282" s="66"/>
      <c r="Z282" s="86"/>
      <c r="AA282" s="66"/>
      <c r="AB282" s="86"/>
      <c r="AC282" s="67">
        <f t="shared" si="338"/>
        <v>0</v>
      </c>
      <c r="AD282" s="70">
        <f>R282+T282+V282+X282+Z282+AB282</f>
        <v>0</v>
      </c>
      <c r="AE282" s="71">
        <f>O282+AC282</f>
        <v>0</v>
      </c>
      <c r="AF282" s="67">
        <f t="shared" si="339"/>
        <v>0</v>
      </c>
      <c r="AG282" s="72"/>
      <c r="AH282" s="87"/>
      <c r="AI282" s="414"/>
      <c r="AJ282" s="416"/>
      <c r="AK282" s="613"/>
      <c r="AL282" s="614"/>
      <c r="AM282" s="620"/>
      <c r="AN282" s="620"/>
      <c r="AO282" s="620"/>
      <c r="AP282" s="620"/>
      <c r="AQ282" s="620"/>
      <c r="AR282" s="32"/>
      <c r="AS282" s="32"/>
      <c r="AT282" s="32"/>
      <c r="AU282" s="20"/>
      <c r="AV282" s="20"/>
    </row>
    <row r="283" spans="1:48" ht="24" customHeight="1" thickBot="1">
      <c r="A283" s="557"/>
      <c r="B283" s="603"/>
      <c r="C283" s="621"/>
      <c r="D283" s="621"/>
      <c r="E283" s="622"/>
      <c r="F283" s="74" t="s">
        <v>14</v>
      </c>
      <c r="G283" s="89">
        <f>SUM(G280:G282)</f>
        <v>0</v>
      </c>
      <c r="H283" s="90">
        <f t="shared" ref="H283:N283" si="340">SUM(H280:H282)</f>
        <v>0</v>
      </c>
      <c r="I283" s="91">
        <f t="shared" si="340"/>
        <v>0</v>
      </c>
      <c r="J283" s="90">
        <f t="shared" si="340"/>
        <v>0</v>
      </c>
      <c r="K283" s="91">
        <f t="shared" si="340"/>
        <v>0</v>
      </c>
      <c r="L283" s="90">
        <f t="shared" si="340"/>
        <v>0</v>
      </c>
      <c r="M283" s="91">
        <f t="shared" si="340"/>
        <v>0</v>
      </c>
      <c r="N283" s="90">
        <f t="shared" si="340"/>
        <v>0</v>
      </c>
      <c r="O283" s="76">
        <f>SUM(O280:O282)</f>
        <v>0</v>
      </c>
      <c r="P283" s="77">
        <f t="shared" ref="P283:AH283" si="341">SUM(P280:P282)</f>
        <v>0</v>
      </c>
      <c r="Q283" s="78">
        <f>SUM(Q280:Q282)</f>
        <v>0</v>
      </c>
      <c r="R283" s="79">
        <f t="shared" ref="R283:AB283" si="342">SUM(R280:R282)</f>
        <v>0</v>
      </c>
      <c r="S283" s="76">
        <f t="shared" si="342"/>
        <v>0</v>
      </c>
      <c r="T283" s="79">
        <f t="shared" si="342"/>
        <v>0</v>
      </c>
      <c r="U283" s="76">
        <f t="shared" si="342"/>
        <v>0</v>
      </c>
      <c r="V283" s="79">
        <f t="shared" si="342"/>
        <v>0</v>
      </c>
      <c r="W283" s="76">
        <f t="shared" si="342"/>
        <v>0</v>
      </c>
      <c r="X283" s="79">
        <f t="shared" si="342"/>
        <v>0</v>
      </c>
      <c r="Y283" s="76">
        <f t="shared" si="342"/>
        <v>0</v>
      </c>
      <c r="Z283" s="79">
        <f t="shared" si="342"/>
        <v>0</v>
      </c>
      <c r="AA283" s="76">
        <f t="shared" si="342"/>
        <v>0</v>
      </c>
      <c r="AB283" s="79">
        <f t="shared" si="342"/>
        <v>0</v>
      </c>
      <c r="AC283" s="76">
        <f>SUM(AC280:AC282)</f>
        <v>0</v>
      </c>
      <c r="AD283" s="80">
        <f t="shared" si="341"/>
        <v>0</v>
      </c>
      <c r="AE283" s="81">
        <f t="shared" si="341"/>
        <v>0</v>
      </c>
      <c r="AF283" s="76">
        <f t="shared" si="341"/>
        <v>0</v>
      </c>
      <c r="AG283" s="76">
        <f>SUM(AG280:AG282)</f>
        <v>0</v>
      </c>
      <c r="AH283" s="105">
        <f t="shared" si="341"/>
        <v>0</v>
      </c>
      <c r="AI283" s="415"/>
      <c r="AJ283" s="417"/>
      <c r="AK283" s="615"/>
      <c r="AL283" s="616"/>
      <c r="AM283" s="631"/>
      <c r="AN283" s="631"/>
      <c r="AO283" s="631"/>
      <c r="AP283" s="631"/>
      <c r="AQ283" s="631"/>
      <c r="AR283" s="32"/>
      <c r="AS283" s="32"/>
      <c r="AT283" s="32"/>
      <c r="AU283" s="20"/>
      <c r="AV283" s="20"/>
    </row>
    <row r="284" spans="1:48" ht="24" customHeight="1">
      <c r="A284" s="557"/>
      <c r="B284" s="603" t="s">
        <v>304</v>
      </c>
      <c r="C284" s="621"/>
      <c r="D284" s="621"/>
      <c r="E284" s="622"/>
      <c r="F284" s="44" t="s">
        <v>105</v>
      </c>
      <c r="G284" s="45">
        <v>1</v>
      </c>
      <c r="H284" s="82">
        <v>1530</v>
      </c>
      <c r="I284" s="47"/>
      <c r="J284" s="82"/>
      <c r="K284" s="47"/>
      <c r="L284" s="82"/>
      <c r="M284" s="47"/>
      <c r="N284" s="50"/>
      <c r="O284" s="47">
        <f>G284+I284+K284+M284</f>
        <v>1</v>
      </c>
      <c r="P284" s="48">
        <f>H284+J284+L284+N284</f>
        <v>1530</v>
      </c>
      <c r="Q284" s="49"/>
      <c r="R284" s="50"/>
      <c r="S284" s="47">
        <v>1</v>
      </c>
      <c r="T284" s="82">
        <v>788400</v>
      </c>
      <c r="U284" s="47"/>
      <c r="V284" s="82"/>
      <c r="W284" s="47"/>
      <c r="X284" s="82"/>
      <c r="Y284" s="47"/>
      <c r="Z284" s="82"/>
      <c r="AA284" s="47"/>
      <c r="AB284" s="82"/>
      <c r="AC284" s="47">
        <f>Q284+S284+U284+W284+Y284+AA284</f>
        <v>1</v>
      </c>
      <c r="AD284" s="51">
        <f>R284+T284+V284+X284+Z284+AB284</f>
        <v>788400</v>
      </c>
      <c r="AE284" s="52">
        <f>O284+AC284</f>
        <v>2</v>
      </c>
      <c r="AF284" s="47">
        <f>P284+AD284</f>
        <v>789930</v>
      </c>
      <c r="AG284" s="47"/>
      <c r="AH284" s="83"/>
      <c r="AI284" s="414" t="s">
        <v>136</v>
      </c>
      <c r="AJ284" s="416" t="s">
        <v>305</v>
      </c>
      <c r="AK284" s="613" t="s">
        <v>108</v>
      </c>
      <c r="AL284" s="614"/>
      <c r="AM284" s="620"/>
      <c r="AN284" s="620" t="s">
        <v>109</v>
      </c>
      <c r="AO284" s="620"/>
      <c r="AP284" s="620"/>
      <c r="AQ284" s="620"/>
      <c r="AR284" s="32"/>
      <c r="AS284" s="32"/>
      <c r="AT284" s="32"/>
      <c r="AU284" s="20"/>
      <c r="AV284" s="20"/>
    </row>
    <row r="285" spans="1:48" ht="24" customHeight="1">
      <c r="A285" s="557"/>
      <c r="B285" s="603"/>
      <c r="C285" s="621"/>
      <c r="D285" s="621"/>
      <c r="E285" s="622"/>
      <c r="F285" s="55" t="s">
        <v>96</v>
      </c>
      <c r="G285" s="56"/>
      <c r="H285" s="84"/>
      <c r="I285" s="57"/>
      <c r="J285" s="84"/>
      <c r="K285" s="57"/>
      <c r="L285" s="84"/>
      <c r="M285" s="57"/>
      <c r="N285" s="84"/>
      <c r="O285" s="58">
        <f>G285+I285+K285+M285</f>
        <v>0</v>
      </c>
      <c r="P285" s="59">
        <f t="shared" ref="P285:P286" si="343">H285+J285+L285+N285</f>
        <v>0</v>
      </c>
      <c r="Q285" s="60"/>
      <c r="R285" s="84"/>
      <c r="S285" s="57"/>
      <c r="T285" s="84"/>
      <c r="U285" s="57"/>
      <c r="V285" s="84"/>
      <c r="W285" s="57"/>
      <c r="X285" s="84"/>
      <c r="Y285" s="57"/>
      <c r="Z285" s="84"/>
      <c r="AA285" s="57"/>
      <c r="AB285" s="84"/>
      <c r="AC285" s="58">
        <f t="shared" ref="AC285:AC286" si="344">Q285+S285+U285+W285+Y285+AA285</f>
        <v>0</v>
      </c>
      <c r="AD285" s="61">
        <f>R285+T285+V285+X285+Z285+AB285</f>
        <v>0</v>
      </c>
      <c r="AE285" s="62">
        <f>O285+AC285</f>
        <v>0</v>
      </c>
      <c r="AF285" s="58">
        <f t="shared" ref="AF285:AF286" si="345">P285+AD285</f>
        <v>0</v>
      </c>
      <c r="AG285" s="57"/>
      <c r="AH285" s="85"/>
      <c r="AI285" s="414"/>
      <c r="AJ285" s="416"/>
      <c r="AK285" s="613"/>
      <c r="AL285" s="614"/>
      <c r="AM285" s="620"/>
      <c r="AN285" s="620"/>
      <c r="AO285" s="620"/>
      <c r="AP285" s="620"/>
      <c r="AQ285" s="620"/>
      <c r="AR285" s="32"/>
      <c r="AS285" s="32"/>
      <c r="AT285" s="32"/>
      <c r="AU285" s="20"/>
      <c r="AV285" s="20"/>
    </row>
    <row r="286" spans="1:48" ht="24" customHeight="1">
      <c r="A286" s="557"/>
      <c r="B286" s="603"/>
      <c r="C286" s="621"/>
      <c r="D286" s="621"/>
      <c r="E286" s="622"/>
      <c r="F286" s="64" t="s">
        <v>95</v>
      </c>
      <c r="G286" s="65"/>
      <c r="H286" s="86"/>
      <c r="I286" s="66"/>
      <c r="J286" s="86"/>
      <c r="K286" s="66"/>
      <c r="L286" s="86"/>
      <c r="M286" s="66"/>
      <c r="N286" s="86"/>
      <c r="O286" s="67">
        <f>G286+I286+K286+M286</f>
        <v>0</v>
      </c>
      <c r="P286" s="68">
        <f t="shared" si="343"/>
        <v>0</v>
      </c>
      <c r="Q286" s="69"/>
      <c r="R286" s="86"/>
      <c r="S286" s="66"/>
      <c r="T286" s="86"/>
      <c r="U286" s="66"/>
      <c r="V286" s="86"/>
      <c r="W286" s="66"/>
      <c r="X286" s="86"/>
      <c r="Y286" s="66"/>
      <c r="Z286" s="86"/>
      <c r="AA286" s="66"/>
      <c r="AB286" s="86"/>
      <c r="AC286" s="67">
        <f t="shared" si="344"/>
        <v>0</v>
      </c>
      <c r="AD286" s="70">
        <f>R286+T286+V286+X286+Z286+AB286</f>
        <v>0</v>
      </c>
      <c r="AE286" s="71">
        <f>O286+AC286</f>
        <v>0</v>
      </c>
      <c r="AF286" s="67">
        <f t="shared" si="345"/>
        <v>0</v>
      </c>
      <c r="AG286" s="72"/>
      <c r="AH286" s="87"/>
      <c r="AI286" s="414"/>
      <c r="AJ286" s="416"/>
      <c r="AK286" s="613"/>
      <c r="AL286" s="614"/>
      <c r="AM286" s="620"/>
      <c r="AN286" s="620"/>
      <c r="AO286" s="620"/>
      <c r="AP286" s="620"/>
      <c r="AQ286" s="620"/>
      <c r="AR286" s="32"/>
      <c r="AS286" s="32"/>
      <c r="AT286" s="32"/>
      <c r="AU286" s="20"/>
      <c r="AV286" s="20"/>
    </row>
    <row r="287" spans="1:48" ht="24" customHeight="1" thickBot="1">
      <c r="A287" s="557"/>
      <c r="B287" s="603"/>
      <c r="C287" s="621"/>
      <c r="D287" s="621"/>
      <c r="E287" s="622"/>
      <c r="F287" s="74" t="s">
        <v>14</v>
      </c>
      <c r="G287" s="89">
        <f>SUM(G284:G286)</f>
        <v>1</v>
      </c>
      <c r="H287" s="90">
        <f t="shared" ref="H287:N287" si="346">SUM(H284:H286)</f>
        <v>1530</v>
      </c>
      <c r="I287" s="91">
        <f t="shared" si="346"/>
        <v>0</v>
      </c>
      <c r="J287" s="90">
        <f t="shared" si="346"/>
        <v>0</v>
      </c>
      <c r="K287" s="91">
        <f t="shared" si="346"/>
        <v>0</v>
      </c>
      <c r="L287" s="90">
        <f t="shared" si="346"/>
        <v>0</v>
      </c>
      <c r="M287" s="91">
        <f t="shared" si="346"/>
        <v>0</v>
      </c>
      <c r="N287" s="90">
        <f t="shared" si="346"/>
        <v>0</v>
      </c>
      <c r="O287" s="76">
        <f>SUM(O284:O286)</f>
        <v>1</v>
      </c>
      <c r="P287" s="77">
        <f t="shared" ref="P287:AH287" si="347">SUM(P284:P286)</f>
        <v>1530</v>
      </c>
      <c r="Q287" s="78">
        <f>SUM(Q284:Q286)</f>
        <v>0</v>
      </c>
      <c r="R287" s="79">
        <f t="shared" ref="R287:AB287" si="348">SUM(R284:R286)</f>
        <v>0</v>
      </c>
      <c r="S287" s="76">
        <f t="shared" si="348"/>
        <v>1</v>
      </c>
      <c r="T287" s="79">
        <f t="shared" si="348"/>
        <v>788400</v>
      </c>
      <c r="U287" s="76">
        <f t="shared" si="348"/>
        <v>0</v>
      </c>
      <c r="V287" s="79">
        <f t="shared" si="348"/>
        <v>0</v>
      </c>
      <c r="W287" s="76">
        <f t="shared" si="348"/>
        <v>0</v>
      </c>
      <c r="X287" s="79">
        <f t="shared" si="348"/>
        <v>0</v>
      </c>
      <c r="Y287" s="76">
        <f t="shared" si="348"/>
        <v>0</v>
      </c>
      <c r="Z287" s="79">
        <f t="shared" si="348"/>
        <v>0</v>
      </c>
      <c r="AA287" s="76">
        <f t="shared" si="348"/>
        <v>0</v>
      </c>
      <c r="AB287" s="79">
        <f t="shared" si="348"/>
        <v>0</v>
      </c>
      <c r="AC287" s="76">
        <f>SUM(AC284:AC286)</f>
        <v>1</v>
      </c>
      <c r="AD287" s="80">
        <f t="shared" si="347"/>
        <v>788400</v>
      </c>
      <c r="AE287" s="81">
        <f t="shared" si="347"/>
        <v>2</v>
      </c>
      <c r="AF287" s="76">
        <f t="shared" si="347"/>
        <v>789930</v>
      </c>
      <c r="AG287" s="76">
        <f>SUM(AG284:AG286)</f>
        <v>0</v>
      </c>
      <c r="AH287" s="105">
        <f t="shared" si="347"/>
        <v>0</v>
      </c>
      <c r="AI287" s="415"/>
      <c r="AJ287" s="417"/>
      <c r="AK287" s="615"/>
      <c r="AL287" s="616"/>
      <c r="AM287" s="631"/>
      <c r="AN287" s="631"/>
      <c r="AO287" s="631"/>
      <c r="AP287" s="631"/>
      <c r="AQ287" s="631"/>
      <c r="AR287" s="32"/>
      <c r="AS287" s="32"/>
      <c r="AT287" s="32"/>
      <c r="AU287" s="20"/>
      <c r="AV287" s="20"/>
    </row>
    <row r="288" spans="1:48" ht="24" customHeight="1">
      <c r="A288" s="557"/>
      <c r="B288" s="603" t="s">
        <v>306</v>
      </c>
      <c r="C288" s="621"/>
      <c r="D288" s="621"/>
      <c r="E288" s="622"/>
      <c r="F288" s="44" t="s">
        <v>105</v>
      </c>
      <c r="G288" s="45">
        <v>0</v>
      </c>
      <c r="H288" s="82">
        <v>0</v>
      </c>
      <c r="I288" s="47">
        <v>0</v>
      </c>
      <c r="J288" s="82">
        <v>0</v>
      </c>
      <c r="K288" s="47">
        <v>0</v>
      </c>
      <c r="L288" s="82">
        <v>0</v>
      </c>
      <c r="M288" s="47">
        <v>0</v>
      </c>
      <c r="N288" s="50">
        <v>0</v>
      </c>
      <c r="O288" s="47">
        <f>G288+I288+K288+M288</f>
        <v>0</v>
      </c>
      <c r="P288" s="48">
        <f>H288+J288+L288+N288</f>
        <v>0</v>
      </c>
      <c r="Q288" s="49">
        <v>0</v>
      </c>
      <c r="R288" s="50">
        <v>0</v>
      </c>
      <c r="S288" s="47">
        <v>0</v>
      </c>
      <c r="T288" s="82">
        <v>0</v>
      </c>
      <c r="U288" s="47">
        <v>0</v>
      </c>
      <c r="V288" s="82">
        <v>0</v>
      </c>
      <c r="W288" s="47">
        <v>0</v>
      </c>
      <c r="X288" s="82">
        <v>0</v>
      </c>
      <c r="Y288" s="47">
        <v>0</v>
      </c>
      <c r="Z288" s="82">
        <v>0</v>
      </c>
      <c r="AA288" s="47">
        <v>0</v>
      </c>
      <c r="AB288" s="82">
        <v>0</v>
      </c>
      <c r="AC288" s="47">
        <f>Q288+S288+U288+W288+Y288+AA288</f>
        <v>0</v>
      </c>
      <c r="AD288" s="51">
        <f>R288+T288+V288+X288+Z288+AB288</f>
        <v>0</v>
      </c>
      <c r="AE288" s="52">
        <f>O288+AC288</f>
        <v>0</v>
      </c>
      <c r="AF288" s="47">
        <f>P288+AD288</f>
        <v>0</v>
      </c>
      <c r="AG288" s="47">
        <v>0</v>
      </c>
      <c r="AH288" s="83">
        <v>0</v>
      </c>
      <c r="AI288" s="414" t="s">
        <v>916</v>
      </c>
      <c r="AJ288" s="416" t="s">
        <v>307</v>
      </c>
      <c r="AK288" s="613" t="s">
        <v>138</v>
      </c>
      <c r="AL288" s="614"/>
      <c r="AM288" s="620" t="s">
        <v>308</v>
      </c>
      <c r="AN288" s="620"/>
      <c r="AO288" s="620"/>
      <c r="AP288" s="620"/>
      <c r="AQ288" s="620"/>
      <c r="AR288" s="32"/>
      <c r="AS288" s="32"/>
      <c r="AT288" s="32"/>
      <c r="AU288" s="20"/>
      <c r="AV288" s="20"/>
    </row>
    <row r="289" spans="1:48" ht="24" customHeight="1">
      <c r="A289" s="557"/>
      <c r="B289" s="603"/>
      <c r="C289" s="621"/>
      <c r="D289" s="621"/>
      <c r="E289" s="622"/>
      <c r="F289" s="55" t="s">
        <v>96</v>
      </c>
      <c r="G289" s="56"/>
      <c r="H289" s="84"/>
      <c r="I289" s="57"/>
      <c r="J289" s="84"/>
      <c r="K289" s="57"/>
      <c r="L289" s="84"/>
      <c r="M289" s="57"/>
      <c r="N289" s="84"/>
      <c r="O289" s="58">
        <f>G289+I289+K289+M289</f>
        <v>0</v>
      </c>
      <c r="P289" s="59">
        <f t="shared" ref="P289:P290" si="349">H289+J289+L289+N289</f>
        <v>0</v>
      </c>
      <c r="Q289" s="60"/>
      <c r="R289" s="84"/>
      <c r="S289" s="57"/>
      <c r="T289" s="84"/>
      <c r="U289" s="57"/>
      <c r="V289" s="84"/>
      <c r="W289" s="57"/>
      <c r="X289" s="84"/>
      <c r="Y289" s="57"/>
      <c r="Z289" s="84"/>
      <c r="AA289" s="57"/>
      <c r="AB289" s="84"/>
      <c r="AC289" s="58">
        <f t="shared" ref="AC289:AC290" si="350">Q289+S289+U289+W289+Y289+AA289</f>
        <v>0</v>
      </c>
      <c r="AD289" s="61">
        <f>R289+T289+V289+X289+Z289+AB289</f>
        <v>0</v>
      </c>
      <c r="AE289" s="62">
        <f>O289+AC289</f>
        <v>0</v>
      </c>
      <c r="AF289" s="58">
        <f t="shared" ref="AF289:AF290" si="351">P289+AD289</f>
        <v>0</v>
      </c>
      <c r="AG289" s="57"/>
      <c r="AH289" s="85"/>
      <c r="AI289" s="414"/>
      <c r="AJ289" s="416"/>
      <c r="AK289" s="613"/>
      <c r="AL289" s="614"/>
      <c r="AM289" s="620"/>
      <c r="AN289" s="620"/>
      <c r="AO289" s="620"/>
      <c r="AP289" s="620"/>
      <c r="AQ289" s="620"/>
      <c r="AR289" s="32"/>
      <c r="AS289" s="32"/>
      <c r="AT289" s="32"/>
      <c r="AU289" s="20"/>
      <c r="AV289" s="20"/>
    </row>
    <row r="290" spans="1:48" ht="24" customHeight="1">
      <c r="A290" s="557"/>
      <c r="B290" s="603"/>
      <c r="C290" s="621"/>
      <c r="D290" s="621"/>
      <c r="E290" s="622"/>
      <c r="F290" s="64" t="s">
        <v>95</v>
      </c>
      <c r="G290" s="65"/>
      <c r="H290" s="86"/>
      <c r="I290" s="66"/>
      <c r="J290" s="86"/>
      <c r="K290" s="66"/>
      <c r="L290" s="86"/>
      <c r="M290" s="66"/>
      <c r="N290" s="86"/>
      <c r="O290" s="67">
        <f>G290+I290+K290+M290</f>
        <v>0</v>
      </c>
      <c r="P290" s="68">
        <f t="shared" si="349"/>
        <v>0</v>
      </c>
      <c r="Q290" s="69"/>
      <c r="R290" s="86"/>
      <c r="S290" s="66"/>
      <c r="T290" s="86"/>
      <c r="U290" s="66"/>
      <c r="V290" s="86"/>
      <c r="W290" s="66"/>
      <c r="X290" s="86"/>
      <c r="Y290" s="66"/>
      <c r="Z290" s="86"/>
      <c r="AA290" s="66"/>
      <c r="AB290" s="86"/>
      <c r="AC290" s="67">
        <f t="shared" si="350"/>
        <v>0</v>
      </c>
      <c r="AD290" s="70">
        <f>R290+T290+V290+X290+Z290+AB290</f>
        <v>0</v>
      </c>
      <c r="AE290" s="71">
        <f>O290+AC290</f>
        <v>0</v>
      </c>
      <c r="AF290" s="67">
        <f t="shared" si="351"/>
        <v>0</v>
      </c>
      <c r="AG290" s="72"/>
      <c r="AH290" s="87"/>
      <c r="AI290" s="414"/>
      <c r="AJ290" s="416"/>
      <c r="AK290" s="613"/>
      <c r="AL290" s="614"/>
      <c r="AM290" s="620"/>
      <c r="AN290" s="620"/>
      <c r="AO290" s="620"/>
      <c r="AP290" s="620"/>
      <c r="AQ290" s="620"/>
      <c r="AR290" s="32"/>
      <c r="AS290" s="32"/>
      <c r="AT290" s="32"/>
      <c r="AU290" s="20"/>
      <c r="AV290" s="20"/>
    </row>
    <row r="291" spans="1:48" ht="24" customHeight="1" thickBot="1">
      <c r="A291" s="557"/>
      <c r="B291" s="603"/>
      <c r="C291" s="621"/>
      <c r="D291" s="621"/>
      <c r="E291" s="622"/>
      <c r="F291" s="74" t="s">
        <v>14</v>
      </c>
      <c r="G291" s="89">
        <f>SUM(G288:G290)</f>
        <v>0</v>
      </c>
      <c r="H291" s="90">
        <f t="shared" ref="H291:N291" si="352">SUM(H288:H290)</f>
        <v>0</v>
      </c>
      <c r="I291" s="91">
        <f t="shared" si="352"/>
        <v>0</v>
      </c>
      <c r="J291" s="90">
        <f t="shared" si="352"/>
        <v>0</v>
      </c>
      <c r="K291" s="91">
        <f t="shared" si="352"/>
        <v>0</v>
      </c>
      <c r="L291" s="90">
        <f t="shared" si="352"/>
        <v>0</v>
      </c>
      <c r="M291" s="91">
        <f t="shared" si="352"/>
        <v>0</v>
      </c>
      <c r="N291" s="90">
        <f t="shared" si="352"/>
        <v>0</v>
      </c>
      <c r="O291" s="76">
        <f>SUM(O288:O290)</f>
        <v>0</v>
      </c>
      <c r="P291" s="77">
        <f t="shared" ref="P291:AH291" si="353">SUM(P288:P290)</f>
        <v>0</v>
      </c>
      <c r="Q291" s="78">
        <f>SUM(Q288:Q290)</f>
        <v>0</v>
      </c>
      <c r="R291" s="79">
        <f t="shared" ref="R291:AB291" si="354">SUM(R288:R290)</f>
        <v>0</v>
      </c>
      <c r="S291" s="76">
        <f t="shared" si="354"/>
        <v>0</v>
      </c>
      <c r="T291" s="79">
        <f t="shared" si="354"/>
        <v>0</v>
      </c>
      <c r="U291" s="76">
        <f t="shared" si="354"/>
        <v>0</v>
      </c>
      <c r="V291" s="79">
        <f t="shared" si="354"/>
        <v>0</v>
      </c>
      <c r="W291" s="76">
        <f t="shared" si="354"/>
        <v>0</v>
      </c>
      <c r="X291" s="79">
        <f t="shared" si="354"/>
        <v>0</v>
      </c>
      <c r="Y291" s="76">
        <f t="shared" si="354"/>
        <v>0</v>
      </c>
      <c r="Z291" s="79">
        <f t="shared" si="354"/>
        <v>0</v>
      </c>
      <c r="AA291" s="76">
        <f t="shared" si="354"/>
        <v>0</v>
      </c>
      <c r="AB291" s="79">
        <f t="shared" si="354"/>
        <v>0</v>
      </c>
      <c r="AC291" s="76">
        <f>SUM(AC288:AC290)</f>
        <v>0</v>
      </c>
      <c r="AD291" s="80">
        <f t="shared" si="353"/>
        <v>0</v>
      </c>
      <c r="AE291" s="81">
        <f t="shared" si="353"/>
        <v>0</v>
      </c>
      <c r="AF291" s="76">
        <f t="shared" si="353"/>
        <v>0</v>
      </c>
      <c r="AG291" s="76">
        <f>SUM(AG288:AG290)</f>
        <v>0</v>
      </c>
      <c r="AH291" s="105">
        <f t="shared" si="353"/>
        <v>0</v>
      </c>
      <c r="AI291" s="415"/>
      <c r="AJ291" s="417"/>
      <c r="AK291" s="615"/>
      <c r="AL291" s="616"/>
      <c r="AM291" s="631"/>
      <c r="AN291" s="631"/>
      <c r="AO291" s="631"/>
      <c r="AP291" s="631"/>
      <c r="AQ291" s="631"/>
      <c r="AR291" s="32"/>
      <c r="AS291" s="32"/>
      <c r="AT291" s="32"/>
      <c r="AU291" s="20"/>
      <c r="AV291" s="20"/>
    </row>
    <row r="292" spans="1:48" ht="24" customHeight="1">
      <c r="A292" s="557"/>
      <c r="B292" s="411" t="s">
        <v>309</v>
      </c>
      <c r="C292" s="412"/>
      <c r="D292" s="412"/>
      <c r="E292" s="413"/>
      <c r="F292" s="44" t="s">
        <v>5</v>
      </c>
      <c r="G292" s="45"/>
      <c r="H292" s="82"/>
      <c r="I292" s="47">
        <v>1</v>
      </c>
      <c r="J292" s="82">
        <v>58493</v>
      </c>
      <c r="K292" s="47"/>
      <c r="L292" s="82"/>
      <c r="M292" s="47"/>
      <c r="N292" s="50"/>
      <c r="O292" s="47">
        <f>G292+I292+K292+M292</f>
        <v>1</v>
      </c>
      <c r="P292" s="48">
        <f>H292+J292+L292+N292</f>
        <v>58493</v>
      </c>
      <c r="Q292" s="49">
        <v>1</v>
      </c>
      <c r="R292" s="50">
        <v>2311524</v>
      </c>
      <c r="S292" s="47">
        <v>2</v>
      </c>
      <c r="T292" s="82">
        <v>65582</v>
      </c>
      <c r="U292" s="47"/>
      <c r="V292" s="82"/>
      <c r="W292" s="47"/>
      <c r="X292" s="82"/>
      <c r="Y292" s="47"/>
      <c r="Z292" s="82"/>
      <c r="AA292" s="47">
        <v>4</v>
      </c>
      <c r="AB292" s="82">
        <v>268500</v>
      </c>
      <c r="AC292" s="47">
        <f>Q292+S292+U292+W292+Y292+AA292</f>
        <v>7</v>
      </c>
      <c r="AD292" s="51">
        <f>R292+T292+V292+X292+Z292+AB292</f>
        <v>2645606</v>
      </c>
      <c r="AE292" s="52">
        <f>O292+AC292</f>
        <v>8</v>
      </c>
      <c r="AF292" s="47">
        <f>P292+AD292</f>
        <v>2704099</v>
      </c>
      <c r="AG292" s="47">
        <v>3</v>
      </c>
      <c r="AH292" s="83">
        <v>2406494</v>
      </c>
      <c r="AI292" s="414" t="s">
        <v>917</v>
      </c>
      <c r="AJ292" s="416" t="s">
        <v>310</v>
      </c>
      <c r="AK292" s="418" t="s">
        <v>108</v>
      </c>
      <c r="AL292" s="419"/>
      <c r="AM292" s="387"/>
      <c r="AN292" s="387" t="s">
        <v>109</v>
      </c>
      <c r="AO292" s="422" t="s">
        <v>311</v>
      </c>
      <c r="AP292" s="387"/>
      <c r="AQ292" s="387"/>
      <c r="AR292" s="32"/>
      <c r="AS292" s="32"/>
      <c r="AT292" s="32"/>
      <c r="AU292" s="20"/>
      <c r="AV292" s="20"/>
    </row>
    <row r="293" spans="1:48" ht="24" customHeight="1">
      <c r="A293" s="557"/>
      <c r="B293" s="411"/>
      <c r="C293" s="412"/>
      <c r="D293" s="412"/>
      <c r="E293" s="413"/>
      <c r="F293" s="55" t="s">
        <v>96</v>
      </c>
      <c r="G293" s="56"/>
      <c r="H293" s="84"/>
      <c r="I293" s="57"/>
      <c r="J293" s="84"/>
      <c r="K293" s="57"/>
      <c r="L293" s="84"/>
      <c r="M293" s="57"/>
      <c r="N293" s="84"/>
      <c r="O293" s="58">
        <f>G293+I293+K293+M293</f>
        <v>0</v>
      </c>
      <c r="P293" s="59">
        <f t="shared" ref="P293:P294" si="355">H293+J293+L293+N293</f>
        <v>0</v>
      </c>
      <c r="Q293" s="60"/>
      <c r="R293" s="84"/>
      <c r="S293" s="57"/>
      <c r="T293" s="84"/>
      <c r="U293" s="57"/>
      <c r="V293" s="84"/>
      <c r="W293" s="57"/>
      <c r="X293" s="84"/>
      <c r="Y293" s="57"/>
      <c r="Z293" s="84"/>
      <c r="AA293" s="57"/>
      <c r="AB293" s="84"/>
      <c r="AC293" s="58">
        <f t="shared" ref="AC293:AC294" si="356">Q293+S293+U293+W293+Y293+AA293</f>
        <v>0</v>
      </c>
      <c r="AD293" s="61">
        <f>R293+T293+V293+X293+Z293+AB293</f>
        <v>0</v>
      </c>
      <c r="AE293" s="62">
        <f>O293+AC293</f>
        <v>0</v>
      </c>
      <c r="AF293" s="58">
        <f t="shared" ref="AF293:AF294" si="357">P293+AD293</f>
        <v>0</v>
      </c>
      <c r="AG293" s="57"/>
      <c r="AH293" s="85"/>
      <c r="AI293" s="414"/>
      <c r="AJ293" s="416"/>
      <c r="AK293" s="418"/>
      <c r="AL293" s="419"/>
      <c r="AM293" s="387"/>
      <c r="AN293" s="387"/>
      <c r="AO293" s="422"/>
      <c r="AP293" s="387"/>
      <c r="AQ293" s="387"/>
      <c r="AR293" s="32"/>
      <c r="AS293" s="32"/>
      <c r="AT293" s="32"/>
      <c r="AU293" s="20"/>
      <c r="AV293" s="20"/>
    </row>
    <row r="294" spans="1:48" ht="24" customHeight="1">
      <c r="A294" s="557"/>
      <c r="B294" s="411"/>
      <c r="C294" s="412"/>
      <c r="D294" s="412"/>
      <c r="E294" s="413"/>
      <c r="F294" s="64" t="s">
        <v>95</v>
      </c>
      <c r="G294" s="65"/>
      <c r="H294" s="86"/>
      <c r="I294" s="66"/>
      <c r="J294" s="86"/>
      <c r="K294" s="66"/>
      <c r="L294" s="86"/>
      <c r="M294" s="66"/>
      <c r="N294" s="86"/>
      <c r="O294" s="67">
        <f>G294+I294+K294+M294</f>
        <v>0</v>
      </c>
      <c r="P294" s="68">
        <f t="shared" si="355"/>
        <v>0</v>
      </c>
      <c r="Q294" s="69"/>
      <c r="R294" s="86"/>
      <c r="S294" s="66"/>
      <c r="T294" s="86"/>
      <c r="U294" s="66"/>
      <c r="V294" s="86"/>
      <c r="W294" s="66"/>
      <c r="X294" s="86"/>
      <c r="Y294" s="66"/>
      <c r="Z294" s="86"/>
      <c r="AA294" s="66"/>
      <c r="AB294" s="86"/>
      <c r="AC294" s="67">
        <f t="shared" si="356"/>
        <v>0</v>
      </c>
      <c r="AD294" s="70">
        <f>R294+T294+V294+X294+Z294+AB294</f>
        <v>0</v>
      </c>
      <c r="AE294" s="71">
        <f>O294+AC294</f>
        <v>0</v>
      </c>
      <c r="AF294" s="67">
        <f t="shared" si="357"/>
        <v>0</v>
      </c>
      <c r="AG294" s="72"/>
      <c r="AH294" s="87"/>
      <c r="AI294" s="414"/>
      <c r="AJ294" s="416"/>
      <c r="AK294" s="418"/>
      <c r="AL294" s="419"/>
      <c r="AM294" s="387"/>
      <c r="AN294" s="387"/>
      <c r="AO294" s="422"/>
      <c r="AP294" s="387"/>
      <c r="AQ294" s="387"/>
      <c r="AR294" s="32"/>
      <c r="AS294" s="32"/>
      <c r="AT294" s="32"/>
      <c r="AU294" s="20"/>
      <c r="AV294" s="20"/>
    </row>
    <row r="295" spans="1:48" ht="24" customHeight="1" thickBot="1">
      <c r="A295" s="557"/>
      <c r="B295" s="411"/>
      <c r="C295" s="412"/>
      <c r="D295" s="412"/>
      <c r="E295" s="413"/>
      <c r="F295" s="74" t="s">
        <v>14</v>
      </c>
      <c r="G295" s="89">
        <f>SUM(G292:G294)</f>
        <v>0</v>
      </c>
      <c r="H295" s="90">
        <f t="shared" ref="H295:N295" si="358">SUM(H292:H294)</f>
        <v>0</v>
      </c>
      <c r="I295" s="91">
        <f t="shared" si="358"/>
        <v>1</v>
      </c>
      <c r="J295" s="90">
        <f t="shared" si="358"/>
        <v>58493</v>
      </c>
      <c r="K295" s="91">
        <f t="shared" si="358"/>
        <v>0</v>
      </c>
      <c r="L295" s="90">
        <f t="shared" si="358"/>
        <v>0</v>
      </c>
      <c r="M295" s="91">
        <f t="shared" si="358"/>
        <v>0</v>
      </c>
      <c r="N295" s="90">
        <f t="shared" si="358"/>
        <v>0</v>
      </c>
      <c r="O295" s="76">
        <f>SUM(O292:O294)</f>
        <v>1</v>
      </c>
      <c r="P295" s="77">
        <f t="shared" ref="P295:AH295" si="359">SUM(P292:P294)</f>
        <v>58493</v>
      </c>
      <c r="Q295" s="78">
        <f>SUM(Q292:Q294)</f>
        <v>1</v>
      </c>
      <c r="R295" s="79">
        <f t="shared" ref="R295:AB295" si="360">SUM(R292:R294)</f>
        <v>2311524</v>
      </c>
      <c r="S295" s="76">
        <f t="shared" si="360"/>
        <v>2</v>
      </c>
      <c r="T295" s="79">
        <f t="shared" si="360"/>
        <v>65582</v>
      </c>
      <c r="U295" s="76">
        <f t="shared" si="360"/>
        <v>0</v>
      </c>
      <c r="V295" s="79">
        <f t="shared" si="360"/>
        <v>0</v>
      </c>
      <c r="W295" s="76">
        <f t="shared" si="360"/>
        <v>0</v>
      </c>
      <c r="X295" s="79">
        <f t="shared" si="360"/>
        <v>0</v>
      </c>
      <c r="Y295" s="76">
        <f t="shared" si="360"/>
        <v>0</v>
      </c>
      <c r="Z295" s="79">
        <f t="shared" si="360"/>
        <v>0</v>
      </c>
      <c r="AA295" s="76">
        <f t="shared" si="360"/>
        <v>4</v>
      </c>
      <c r="AB295" s="79">
        <f t="shared" si="360"/>
        <v>268500</v>
      </c>
      <c r="AC295" s="76">
        <f>SUM(AC292:AC294)</f>
        <v>7</v>
      </c>
      <c r="AD295" s="80">
        <f t="shared" si="359"/>
        <v>2645606</v>
      </c>
      <c r="AE295" s="81">
        <f t="shared" si="359"/>
        <v>8</v>
      </c>
      <c r="AF295" s="76">
        <f t="shared" si="359"/>
        <v>2704099</v>
      </c>
      <c r="AG295" s="76">
        <f>SUM(AG292:AG294)</f>
        <v>3</v>
      </c>
      <c r="AH295" s="105">
        <f t="shared" si="359"/>
        <v>2406494</v>
      </c>
      <c r="AI295" s="415"/>
      <c r="AJ295" s="417"/>
      <c r="AK295" s="420"/>
      <c r="AL295" s="421"/>
      <c r="AM295" s="388"/>
      <c r="AN295" s="388"/>
      <c r="AO295" s="423"/>
      <c r="AP295" s="388"/>
      <c r="AQ295" s="388"/>
      <c r="AR295" s="32"/>
      <c r="AS295" s="32"/>
      <c r="AT295" s="32"/>
      <c r="AU295" s="20"/>
      <c r="AV295" s="20"/>
    </row>
    <row r="296" spans="1:48" ht="24" customHeight="1">
      <c r="A296" s="557"/>
      <c r="B296" s="411" t="s">
        <v>312</v>
      </c>
      <c r="C296" s="412"/>
      <c r="D296" s="412"/>
      <c r="E296" s="413"/>
      <c r="F296" s="44" t="s">
        <v>105</v>
      </c>
      <c r="G296" s="45">
        <v>0</v>
      </c>
      <c r="H296" s="82">
        <v>0</v>
      </c>
      <c r="I296" s="47">
        <v>0</v>
      </c>
      <c r="J296" s="82">
        <v>0</v>
      </c>
      <c r="K296" s="47">
        <v>0</v>
      </c>
      <c r="L296" s="82">
        <v>0</v>
      </c>
      <c r="M296" s="47">
        <v>0</v>
      </c>
      <c r="N296" s="50"/>
      <c r="O296" s="47">
        <f>G296+I296+K296+M296</f>
        <v>0</v>
      </c>
      <c r="P296" s="48">
        <f>H296+J296+L296+N296</f>
        <v>0</v>
      </c>
      <c r="Q296" s="49">
        <v>0</v>
      </c>
      <c r="R296" s="50">
        <v>0</v>
      </c>
      <c r="S296" s="47">
        <v>0</v>
      </c>
      <c r="T296" s="82">
        <v>0</v>
      </c>
      <c r="U296" s="47">
        <v>0</v>
      </c>
      <c r="V296" s="82">
        <v>0</v>
      </c>
      <c r="W296" s="47">
        <v>0</v>
      </c>
      <c r="X296" s="82">
        <v>0</v>
      </c>
      <c r="Y296" s="47">
        <v>0</v>
      </c>
      <c r="Z296" s="82">
        <v>0</v>
      </c>
      <c r="AA296" s="47">
        <v>0</v>
      </c>
      <c r="AB296" s="82">
        <v>0</v>
      </c>
      <c r="AC296" s="47">
        <f>Q296+S296+U296+W296+Y296+AA296</f>
        <v>0</v>
      </c>
      <c r="AD296" s="51">
        <f>R296+T296+V296+X296+Z296+AB296</f>
        <v>0</v>
      </c>
      <c r="AE296" s="52">
        <f>O296+AC296</f>
        <v>0</v>
      </c>
      <c r="AF296" s="47">
        <f>P296+AD296</f>
        <v>0</v>
      </c>
      <c r="AG296" s="47">
        <v>0</v>
      </c>
      <c r="AH296" s="83">
        <v>0</v>
      </c>
      <c r="AI296" s="414" t="s">
        <v>313</v>
      </c>
      <c r="AJ296" s="416" t="s">
        <v>314</v>
      </c>
      <c r="AK296" s="418" t="s">
        <v>100</v>
      </c>
      <c r="AL296" s="419"/>
      <c r="AM296" s="387"/>
      <c r="AN296" s="387" t="s">
        <v>154</v>
      </c>
      <c r="AO296" s="392" t="s">
        <v>315</v>
      </c>
      <c r="AP296" s="392" t="s">
        <v>316</v>
      </c>
      <c r="AQ296" s="387"/>
      <c r="AR296" s="32"/>
      <c r="AS296" s="32"/>
      <c r="AT296" s="32"/>
      <c r="AU296" s="20"/>
      <c r="AV296" s="20"/>
    </row>
    <row r="297" spans="1:48" ht="24" customHeight="1">
      <c r="A297" s="557"/>
      <c r="B297" s="411"/>
      <c r="C297" s="412"/>
      <c r="D297" s="412"/>
      <c r="E297" s="413"/>
      <c r="F297" s="55" t="s">
        <v>96</v>
      </c>
      <c r="G297" s="56">
        <v>0</v>
      </c>
      <c r="H297" s="84">
        <v>0</v>
      </c>
      <c r="I297" s="57">
        <v>0</v>
      </c>
      <c r="J297" s="84">
        <v>0</v>
      </c>
      <c r="K297" s="57">
        <v>0</v>
      </c>
      <c r="L297" s="84">
        <v>0</v>
      </c>
      <c r="M297" s="57">
        <v>0</v>
      </c>
      <c r="N297" s="84"/>
      <c r="O297" s="58">
        <f>G297+I297+K297+M297</f>
        <v>0</v>
      </c>
      <c r="P297" s="59">
        <f t="shared" ref="P297:P298" si="361">H297+J297+L297+N297</f>
        <v>0</v>
      </c>
      <c r="Q297" s="60">
        <v>0</v>
      </c>
      <c r="R297" s="84">
        <v>0</v>
      </c>
      <c r="S297" s="57">
        <v>0</v>
      </c>
      <c r="T297" s="84">
        <v>0</v>
      </c>
      <c r="U297" s="57">
        <v>0</v>
      </c>
      <c r="V297" s="84">
        <v>0</v>
      </c>
      <c r="W297" s="57">
        <v>0</v>
      </c>
      <c r="X297" s="84">
        <v>0</v>
      </c>
      <c r="Y297" s="57">
        <v>0</v>
      </c>
      <c r="Z297" s="84">
        <v>0</v>
      </c>
      <c r="AA297" s="57">
        <v>0</v>
      </c>
      <c r="AB297" s="84">
        <v>0</v>
      </c>
      <c r="AC297" s="58">
        <f t="shared" ref="AC297:AC298" si="362">Q297+S297+U297+W297+Y297+AA297</f>
        <v>0</v>
      </c>
      <c r="AD297" s="61">
        <f>R297+T297+V297+X297+Z297+AB297</f>
        <v>0</v>
      </c>
      <c r="AE297" s="62">
        <f>O297+AC297</f>
        <v>0</v>
      </c>
      <c r="AF297" s="58">
        <f t="shared" ref="AF297:AF298" si="363">P297+AD297</f>
        <v>0</v>
      </c>
      <c r="AG297" s="57">
        <v>0</v>
      </c>
      <c r="AH297" s="85">
        <v>0</v>
      </c>
      <c r="AI297" s="414"/>
      <c r="AJ297" s="416"/>
      <c r="AK297" s="418"/>
      <c r="AL297" s="419"/>
      <c r="AM297" s="387"/>
      <c r="AN297" s="387"/>
      <c r="AO297" s="392"/>
      <c r="AP297" s="392"/>
      <c r="AQ297" s="387"/>
      <c r="AR297" s="32"/>
      <c r="AS297" s="32"/>
      <c r="AT297" s="32"/>
      <c r="AU297" s="20"/>
      <c r="AV297" s="20"/>
    </row>
    <row r="298" spans="1:48" ht="24" customHeight="1">
      <c r="A298" s="557"/>
      <c r="B298" s="411"/>
      <c r="C298" s="412"/>
      <c r="D298" s="412"/>
      <c r="E298" s="413"/>
      <c r="F298" s="64" t="s">
        <v>95</v>
      </c>
      <c r="G298" s="65">
        <v>0</v>
      </c>
      <c r="H298" s="86">
        <v>0</v>
      </c>
      <c r="I298" s="66">
        <v>0</v>
      </c>
      <c r="J298" s="86">
        <v>0</v>
      </c>
      <c r="K298" s="66">
        <v>0</v>
      </c>
      <c r="L298" s="86">
        <v>0</v>
      </c>
      <c r="M298" s="66">
        <v>0</v>
      </c>
      <c r="N298" s="86"/>
      <c r="O298" s="67">
        <f>G298+I298+K298+M298</f>
        <v>0</v>
      </c>
      <c r="P298" s="68">
        <f t="shared" si="361"/>
        <v>0</v>
      </c>
      <c r="Q298" s="69">
        <v>0</v>
      </c>
      <c r="R298" s="86">
        <v>0</v>
      </c>
      <c r="S298" s="66">
        <v>0</v>
      </c>
      <c r="T298" s="86">
        <v>0</v>
      </c>
      <c r="U298" s="66">
        <v>0</v>
      </c>
      <c r="V298" s="86">
        <v>0</v>
      </c>
      <c r="W298" s="66">
        <v>0</v>
      </c>
      <c r="X298" s="86">
        <v>0</v>
      </c>
      <c r="Y298" s="66">
        <v>0</v>
      </c>
      <c r="Z298" s="86">
        <v>0</v>
      </c>
      <c r="AA298" s="66">
        <v>0</v>
      </c>
      <c r="AB298" s="86">
        <v>0</v>
      </c>
      <c r="AC298" s="67">
        <f t="shared" si="362"/>
        <v>0</v>
      </c>
      <c r="AD298" s="70">
        <f>R298+T298+V298+X298+Z298+AB298</f>
        <v>0</v>
      </c>
      <c r="AE298" s="71">
        <f>O298+AC298</f>
        <v>0</v>
      </c>
      <c r="AF298" s="67">
        <f t="shared" si="363"/>
        <v>0</v>
      </c>
      <c r="AG298" s="104">
        <v>0</v>
      </c>
      <c r="AH298" s="87">
        <v>0</v>
      </c>
      <c r="AI298" s="414"/>
      <c r="AJ298" s="416"/>
      <c r="AK298" s="418"/>
      <c r="AL298" s="419"/>
      <c r="AM298" s="387"/>
      <c r="AN298" s="387"/>
      <c r="AO298" s="392"/>
      <c r="AP298" s="392"/>
      <c r="AQ298" s="387"/>
      <c r="AR298" s="32"/>
      <c r="AS298" s="32"/>
      <c r="AT298" s="32"/>
      <c r="AU298" s="20"/>
      <c r="AV298" s="20"/>
    </row>
    <row r="299" spans="1:48" ht="24" customHeight="1" thickBot="1">
      <c r="A299" s="557"/>
      <c r="B299" s="411"/>
      <c r="C299" s="412"/>
      <c r="D299" s="412"/>
      <c r="E299" s="413"/>
      <c r="F299" s="74" t="s">
        <v>14</v>
      </c>
      <c r="G299" s="89">
        <f>SUM(G296:G298)</f>
        <v>0</v>
      </c>
      <c r="H299" s="90">
        <f t="shared" ref="H299:N299" si="364">SUM(H296:H298)</f>
        <v>0</v>
      </c>
      <c r="I299" s="91">
        <f t="shared" si="364"/>
        <v>0</v>
      </c>
      <c r="J299" s="90">
        <f t="shared" si="364"/>
        <v>0</v>
      </c>
      <c r="K299" s="91">
        <f t="shared" si="364"/>
        <v>0</v>
      </c>
      <c r="L299" s="90">
        <f t="shared" si="364"/>
        <v>0</v>
      </c>
      <c r="M299" s="91">
        <f t="shared" si="364"/>
        <v>0</v>
      </c>
      <c r="N299" s="90">
        <f t="shared" si="364"/>
        <v>0</v>
      </c>
      <c r="O299" s="76">
        <f>SUM(O296:O298)</f>
        <v>0</v>
      </c>
      <c r="P299" s="77">
        <f t="shared" ref="P299:AH299" si="365">SUM(P296:P298)</f>
        <v>0</v>
      </c>
      <c r="Q299" s="78">
        <f>SUM(Q296:Q298)</f>
        <v>0</v>
      </c>
      <c r="R299" s="79">
        <f t="shared" ref="R299:AB299" si="366">SUM(R296:R298)</f>
        <v>0</v>
      </c>
      <c r="S299" s="76">
        <f t="shared" si="366"/>
        <v>0</v>
      </c>
      <c r="T299" s="79">
        <f t="shared" si="366"/>
        <v>0</v>
      </c>
      <c r="U299" s="76">
        <f t="shared" si="366"/>
        <v>0</v>
      </c>
      <c r="V299" s="79">
        <f t="shared" si="366"/>
        <v>0</v>
      </c>
      <c r="W299" s="76">
        <f t="shared" si="366"/>
        <v>0</v>
      </c>
      <c r="X299" s="79">
        <f t="shared" si="366"/>
        <v>0</v>
      </c>
      <c r="Y299" s="76">
        <f t="shared" si="366"/>
        <v>0</v>
      </c>
      <c r="Z299" s="79">
        <f t="shared" si="366"/>
        <v>0</v>
      </c>
      <c r="AA299" s="76">
        <f t="shared" si="366"/>
        <v>0</v>
      </c>
      <c r="AB299" s="79">
        <f t="shared" si="366"/>
        <v>0</v>
      </c>
      <c r="AC299" s="76">
        <f>SUM(AC296:AC298)</f>
        <v>0</v>
      </c>
      <c r="AD299" s="80">
        <f t="shared" si="365"/>
        <v>0</v>
      </c>
      <c r="AE299" s="81">
        <f t="shared" si="365"/>
        <v>0</v>
      </c>
      <c r="AF299" s="76">
        <f t="shared" si="365"/>
        <v>0</v>
      </c>
      <c r="AG299" s="76">
        <f>SUM(AG296:AG298)</f>
        <v>0</v>
      </c>
      <c r="AH299" s="105">
        <f t="shared" si="365"/>
        <v>0</v>
      </c>
      <c r="AI299" s="415"/>
      <c r="AJ299" s="417"/>
      <c r="AK299" s="420"/>
      <c r="AL299" s="421"/>
      <c r="AM299" s="388"/>
      <c r="AN299" s="388"/>
      <c r="AO299" s="393"/>
      <c r="AP299" s="393"/>
      <c r="AQ299" s="388"/>
      <c r="AR299" s="32"/>
      <c r="AS299" s="32"/>
      <c r="AT299" s="32"/>
      <c r="AU299" s="20"/>
      <c r="AV299" s="20"/>
    </row>
    <row r="300" spans="1:48" ht="24" customHeight="1">
      <c r="A300" s="557"/>
      <c r="B300" s="411" t="s">
        <v>317</v>
      </c>
      <c r="C300" s="412"/>
      <c r="D300" s="412"/>
      <c r="E300" s="413"/>
      <c r="F300" s="44" t="s">
        <v>105</v>
      </c>
      <c r="G300" s="45"/>
      <c r="H300" s="82"/>
      <c r="I300" s="47"/>
      <c r="J300" s="82"/>
      <c r="K300" s="47">
        <v>2</v>
      </c>
      <c r="L300" s="82">
        <v>76400</v>
      </c>
      <c r="M300" s="47"/>
      <c r="N300" s="50"/>
      <c r="O300" s="47">
        <f>G300+I300+K300+M300</f>
        <v>2</v>
      </c>
      <c r="P300" s="48">
        <f>H300+J300+L300+N300</f>
        <v>76400</v>
      </c>
      <c r="Q300" s="49"/>
      <c r="R300" s="50"/>
      <c r="S300" s="47"/>
      <c r="T300" s="82"/>
      <c r="U300" s="47"/>
      <c r="V300" s="82"/>
      <c r="W300" s="47"/>
      <c r="X300" s="82"/>
      <c r="Y300" s="47"/>
      <c r="Z300" s="82"/>
      <c r="AA300" s="47"/>
      <c r="AB300" s="82"/>
      <c r="AC300" s="47">
        <f>Q300+S300+U300+W300+Y300+AA300</f>
        <v>0</v>
      </c>
      <c r="AD300" s="51">
        <f>R300+T300+V300+X300+Z300+AB300</f>
        <v>0</v>
      </c>
      <c r="AE300" s="52">
        <f>O300+AC300</f>
        <v>2</v>
      </c>
      <c r="AF300" s="47">
        <f>P300+AD300</f>
        <v>76400</v>
      </c>
      <c r="AG300" s="47"/>
      <c r="AH300" s="83"/>
      <c r="AI300" s="414" t="s">
        <v>318</v>
      </c>
      <c r="AJ300" s="416" t="s">
        <v>319</v>
      </c>
      <c r="AK300" s="418" t="s">
        <v>100</v>
      </c>
      <c r="AL300" s="419"/>
      <c r="AM300" s="387"/>
      <c r="AN300" s="387" t="s">
        <v>109</v>
      </c>
      <c r="AO300" s="387"/>
      <c r="AP300" s="387"/>
      <c r="AQ300" s="387"/>
      <c r="AR300" s="32"/>
      <c r="AS300" s="32"/>
      <c r="AT300" s="32"/>
      <c r="AU300" s="20"/>
      <c r="AV300" s="20"/>
    </row>
    <row r="301" spans="1:48" ht="24" customHeight="1">
      <c r="A301" s="557"/>
      <c r="B301" s="411"/>
      <c r="C301" s="412"/>
      <c r="D301" s="412"/>
      <c r="E301" s="413"/>
      <c r="F301" s="55" t="s">
        <v>320</v>
      </c>
      <c r="G301" s="56"/>
      <c r="H301" s="84"/>
      <c r="I301" s="57"/>
      <c r="J301" s="84"/>
      <c r="K301" s="57"/>
      <c r="L301" s="84"/>
      <c r="M301" s="57"/>
      <c r="N301" s="84"/>
      <c r="O301" s="58">
        <f>G301+I301+K301+M301</f>
        <v>0</v>
      </c>
      <c r="P301" s="59">
        <f t="shared" ref="P301:P302" si="367">H301+J301+L301+N301</f>
        <v>0</v>
      </c>
      <c r="Q301" s="60"/>
      <c r="R301" s="84"/>
      <c r="S301" s="57"/>
      <c r="T301" s="84"/>
      <c r="U301" s="57"/>
      <c r="V301" s="84"/>
      <c r="W301" s="57"/>
      <c r="X301" s="84"/>
      <c r="Y301" s="57"/>
      <c r="Z301" s="84"/>
      <c r="AA301" s="57"/>
      <c r="AB301" s="84"/>
      <c r="AC301" s="58">
        <f t="shared" ref="AC301:AC302" si="368">Q301+S301+U301+W301+Y301+AA301</f>
        <v>0</v>
      </c>
      <c r="AD301" s="61">
        <f>R301+T301+V301+X301+Z301+AB301</f>
        <v>0</v>
      </c>
      <c r="AE301" s="62">
        <f>O301+AC301</f>
        <v>0</v>
      </c>
      <c r="AF301" s="58">
        <f t="shared" ref="AF301:AF302" si="369">P301+AD301</f>
        <v>0</v>
      </c>
      <c r="AG301" s="57"/>
      <c r="AH301" s="85"/>
      <c r="AI301" s="414"/>
      <c r="AJ301" s="416"/>
      <c r="AK301" s="418"/>
      <c r="AL301" s="419"/>
      <c r="AM301" s="387"/>
      <c r="AN301" s="387"/>
      <c r="AO301" s="387"/>
      <c r="AP301" s="387"/>
      <c r="AQ301" s="387"/>
      <c r="AR301" s="32"/>
      <c r="AS301" s="32"/>
      <c r="AT301" s="32"/>
      <c r="AU301" s="20"/>
      <c r="AV301" s="20"/>
    </row>
    <row r="302" spans="1:48" ht="24" customHeight="1">
      <c r="A302" s="557"/>
      <c r="B302" s="411"/>
      <c r="C302" s="412"/>
      <c r="D302" s="412"/>
      <c r="E302" s="413"/>
      <c r="F302" s="64" t="s">
        <v>95</v>
      </c>
      <c r="G302" s="65">
        <v>2</v>
      </c>
      <c r="H302" s="86">
        <v>39210</v>
      </c>
      <c r="I302" s="66"/>
      <c r="J302" s="86"/>
      <c r="K302" s="66"/>
      <c r="L302" s="86"/>
      <c r="M302" s="66"/>
      <c r="N302" s="86"/>
      <c r="O302" s="67">
        <f>G302+I302+K302+M302</f>
        <v>2</v>
      </c>
      <c r="P302" s="68">
        <f t="shared" si="367"/>
        <v>39210</v>
      </c>
      <c r="Q302" s="69"/>
      <c r="R302" s="86"/>
      <c r="S302" s="66"/>
      <c r="T302" s="86"/>
      <c r="U302" s="66"/>
      <c r="V302" s="86"/>
      <c r="W302" s="66"/>
      <c r="X302" s="86"/>
      <c r="Y302" s="66"/>
      <c r="Z302" s="86"/>
      <c r="AA302" s="66"/>
      <c r="AB302" s="86"/>
      <c r="AC302" s="67">
        <f t="shared" si="368"/>
        <v>0</v>
      </c>
      <c r="AD302" s="70">
        <f>R302+T302+V302+X302+Z302+AB302</f>
        <v>0</v>
      </c>
      <c r="AE302" s="71">
        <f>O302+AC302</f>
        <v>2</v>
      </c>
      <c r="AF302" s="67">
        <f t="shared" si="369"/>
        <v>39210</v>
      </c>
      <c r="AG302" s="72"/>
      <c r="AH302" s="87"/>
      <c r="AI302" s="414"/>
      <c r="AJ302" s="416"/>
      <c r="AK302" s="418"/>
      <c r="AL302" s="419"/>
      <c r="AM302" s="387"/>
      <c r="AN302" s="387"/>
      <c r="AO302" s="387"/>
      <c r="AP302" s="387"/>
      <c r="AQ302" s="387"/>
      <c r="AR302" s="32"/>
      <c r="AS302" s="32"/>
      <c r="AT302" s="32"/>
      <c r="AU302" s="20"/>
      <c r="AV302" s="20"/>
    </row>
    <row r="303" spans="1:48" ht="24" customHeight="1" thickBot="1">
      <c r="A303" s="557"/>
      <c r="B303" s="411"/>
      <c r="C303" s="412"/>
      <c r="D303" s="412"/>
      <c r="E303" s="413"/>
      <c r="F303" s="74" t="s">
        <v>14</v>
      </c>
      <c r="G303" s="89">
        <f>SUM(G300:G302)</f>
        <v>2</v>
      </c>
      <c r="H303" s="90">
        <f t="shared" ref="H303:N303" si="370">SUM(H300:H302)</f>
        <v>39210</v>
      </c>
      <c r="I303" s="91">
        <f t="shared" si="370"/>
        <v>0</v>
      </c>
      <c r="J303" s="90">
        <f t="shared" si="370"/>
        <v>0</v>
      </c>
      <c r="K303" s="91">
        <f t="shared" si="370"/>
        <v>2</v>
      </c>
      <c r="L303" s="90">
        <f t="shared" si="370"/>
        <v>76400</v>
      </c>
      <c r="M303" s="91">
        <f t="shared" si="370"/>
        <v>0</v>
      </c>
      <c r="N303" s="90">
        <f t="shared" si="370"/>
        <v>0</v>
      </c>
      <c r="O303" s="76">
        <f>SUM(O300:O302)</f>
        <v>4</v>
      </c>
      <c r="P303" s="77">
        <f t="shared" ref="P303:AH303" si="371">SUM(P300:P302)</f>
        <v>115610</v>
      </c>
      <c r="Q303" s="78">
        <f>SUM(Q300:Q302)</f>
        <v>0</v>
      </c>
      <c r="R303" s="79">
        <f t="shared" ref="R303:AB303" si="372">SUM(R300:R302)</f>
        <v>0</v>
      </c>
      <c r="S303" s="76">
        <f t="shared" si="372"/>
        <v>0</v>
      </c>
      <c r="T303" s="79">
        <f t="shared" si="372"/>
        <v>0</v>
      </c>
      <c r="U303" s="76">
        <f t="shared" si="372"/>
        <v>0</v>
      </c>
      <c r="V303" s="79">
        <f t="shared" si="372"/>
        <v>0</v>
      </c>
      <c r="W303" s="76">
        <f t="shared" si="372"/>
        <v>0</v>
      </c>
      <c r="X303" s="79">
        <f t="shared" si="372"/>
        <v>0</v>
      </c>
      <c r="Y303" s="76">
        <f t="shared" si="372"/>
        <v>0</v>
      </c>
      <c r="Z303" s="79">
        <f t="shared" si="372"/>
        <v>0</v>
      </c>
      <c r="AA303" s="76">
        <f t="shared" si="372"/>
        <v>0</v>
      </c>
      <c r="AB303" s="79">
        <f t="shared" si="372"/>
        <v>0</v>
      </c>
      <c r="AC303" s="76">
        <f>SUM(AC300:AC302)</f>
        <v>0</v>
      </c>
      <c r="AD303" s="80">
        <f t="shared" si="371"/>
        <v>0</v>
      </c>
      <c r="AE303" s="81">
        <f t="shared" si="371"/>
        <v>4</v>
      </c>
      <c r="AF303" s="76">
        <f t="shared" si="371"/>
        <v>115610</v>
      </c>
      <c r="AG303" s="76">
        <f>SUM(AG300:AG302)</f>
        <v>0</v>
      </c>
      <c r="AH303" s="105">
        <f t="shared" si="371"/>
        <v>0</v>
      </c>
      <c r="AI303" s="415"/>
      <c r="AJ303" s="417"/>
      <c r="AK303" s="420"/>
      <c r="AL303" s="421"/>
      <c r="AM303" s="388"/>
      <c r="AN303" s="388"/>
      <c r="AO303" s="388"/>
      <c r="AP303" s="388"/>
      <c r="AQ303" s="388"/>
      <c r="AR303" s="32"/>
      <c r="AS303" s="32"/>
      <c r="AT303" s="32"/>
      <c r="AU303" s="20"/>
      <c r="AV303" s="20"/>
    </row>
    <row r="304" spans="1:48" ht="24" customHeight="1">
      <c r="A304" s="557"/>
      <c r="B304" s="411" t="s">
        <v>321</v>
      </c>
      <c r="C304" s="412"/>
      <c r="D304" s="412"/>
      <c r="E304" s="413"/>
      <c r="F304" s="44" t="s">
        <v>105</v>
      </c>
      <c r="G304" s="45"/>
      <c r="H304" s="82"/>
      <c r="I304" s="47"/>
      <c r="J304" s="82"/>
      <c r="K304" s="47">
        <v>1</v>
      </c>
      <c r="L304" s="82">
        <v>166320</v>
      </c>
      <c r="M304" s="47"/>
      <c r="N304" s="50"/>
      <c r="O304" s="47">
        <f>G304+I304+K304+M304</f>
        <v>1</v>
      </c>
      <c r="P304" s="48">
        <f>H304+J304+L304+N304</f>
        <v>166320</v>
      </c>
      <c r="Q304" s="49"/>
      <c r="R304" s="50"/>
      <c r="S304" s="47"/>
      <c r="T304" s="82"/>
      <c r="U304" s="47"/>
      <c r="V304" s="82"/>
      <c r="W304" s="47"/>
      <c r="X304" s="82"/>
      <c r="Y304" s="47"/>
      <c r="Z304" s="82"/>
      <c r="AA304" s="47"/>
      <c r="AB304" s="82"/>
      <c r="AC304" s="47">
        <f>Q304+S304+U304+W304+Y304+AA304</f>
        <v>0</v>
      </c>
      <c r="AD304" s="51">
        <f>R304+T304+V304+X304+Z304+AB304</f>
        <v>0</v>
      </c>
      <c r="AE304" s="52">
        <f>O304+AC304</f>
        <v>1</v>
      </c>
      <c r="AF304" s="47">
        <f>P304+AD304</f>
        <v>166320</v>
      </c>
      <c r="AG304" s="47">
        <v>1</v>
      </c>
      <c r="AH304" s="83">
        <v>166320</v>
      </c>
      <c r="AI304" s="414" t="s">
        <v>152</v>
      </c>
      <c r="AJ304" s="416" t="s">
        <v>322</v>
      </c>
      <c r="AK304" s="418" t="s">
        <v>108</v>
      </c>
      <c r="AL304" s="419"/>
      <c r="AM304" s="387"/>
      <c r="AN304" s="387" t="s">
        <v>109</v>
      </c>
      <c r="AO304" s="422" t="s">
        <v>323</v>
      </c>
      <c r="AP304" s="387"/>
      <c r="AQ304" s="387"/>
      <c r="AR304" s="32"/>
      <c r="AS304" s="32"/>
      <c r="AT304" s="32"/>
      <c r="AU304" s="20"/>
      <c r="AV304" s="20"/>
    </row>
    <row r="305" spans="1:48" ht="24" customHeight="1">
      <c r="A305" s="557"/>
      <c r="B305" s="411"/>
      <c r="C305" s="412"/>
      <c r="D305" s="412"/>
      <c r="E305" s="413"/>
      <c r="F305" s="55" t="s">
        <v>96</v>
      </c>
      <c r="G305" s="56"/>
      <c r="H305" s="84"/>
      <c r="I305" s="57"/>
      <c r="J305" s="84"/>
      <c r="K305" s="57"/>
      <c r="L305" s="84"/>
      <c r="M305" s="57"/>
      <c r="N305" s="84"/>
      <c r="O305" s="58">
        <f>G305+I305+K305+M305</f>
        <v>0</v>
      </c>
      <c r="P305" s="59">
        <f t="shared" ref="P305:P306" si="373">H305+J305+L305+N305</f>
        <v>0</v>
      </c>
      <c r="Q305" s="60"/>
      <c r="R305" s="84"/>
      <c r="S305" s="57"/>
      <c r="T305" s="84"/>
      <c r="U305" s="57"/>
      <c r="V305" s="84"/>
      <c r="W305" s="57"/>
      <c r="X305" s="84"/>
      <c r="Y305" s="57"/>
      <c r="Z305" s="84"/>
      <c r="AA305" s="57"/>
      <c r="AB305" s="84"/>
      <c r="AC305" s="58">
        <f t="shared" ref="AC305:AC306" si="374">Q305+S305+U305+W305+Y305+AA305</f>
        <v>0</v>
      </c>
      <c r="AD305" s="61">
        <f>R305+T305+V305+X305+Z305+AB305</f>
        <v>0</v>
      </c>
      <c r="AE305" s="62">
        <f>O305+AC305</f>
        <v>0</v>
      </c>
      <c r="AF305" s="58">
        <f t="shared" ref="AF305:AF306" si="375">P305+AD305</f>
        <v>0</v>
      </c>
      <c r="AG305" s="57"/>
      <c r="AH305" s="85"/>
      <c r="AI305" s="414"/>
      <c r="AJ305" s="416"/>
      <c r="AK305" s="418"/>
      <c r="AL305" s="419"/>
      <c r="AM305" s="387"/>
      <c r="AN305" s="387"/>
      <c r="AO305" s="422"/>
      <c r="AP305" s="387"/>
      <c r="AQ305" s="387"/>
      <c r="AR305" s="32"/>
      <c r="AS305" s="32"/>
      <c r="AT305" s="32"/>
      <c r="AU305" s="20"/>
      <c r="AV305" s="20"/>
    </row>
    <row r="306" spans="1:48" ht="24" customHeight="1">
      <c r="A306" s="557"/>
      <c r="B306" s="411"/>
      <c r="C306" s="412"/>
      <c r="D306" s="412"/>
      <c r="E306" s="413"/>
      <c r="F306" s="64" t="s">
        <v>95</v>
      </c>
      <c r="G306" s="65"/>
      <c r="H306" s="86"/>
      <c r="I306" s="66"/>
      <c r="J306" s="86"/>
      <c r="K306" s="66"/>
      <c r="L306" s="86"/>
      <c r="M306" s="66"/>
      <c r="N306" s="86"/>
      <c r="O306" s="67">
        <f>G306+I306+K306+M306</f>
        <v>0</v>
      </c>
      <c r="P306" s="68">
        <f t="shared" si="373"/>
        <v>0</v>
      </c>
      <c r="Q306" s="69"/>
      <c r="R306" s="86"/>
      <c r="S306" s="66"/>
      <c r="T306" s="86"/>
      <c r="U306" s="66"/>
      <c r="V306" s="86"/>
      <c r="W306" s="66"/>
      <c r="X306" s="86"/>
      <c r="Y306" s="66"/>
      <c r="Z306" s="86"/>
      <c r="AA306" s="66"/>
      <c r="AB306" s="86"/>
      <c r="AC306" s="67">
        <f t="shared" si="374"/>
        <v>0</v>
      </c>
      <c r="AD306" s="70">
        <f>R306+T306+V306+X306+Z306+AB306</f>
        <v>0</v>
      </c>
      <c r="AE306" s="71">
        <f>O306+AC306</f>
        <v>0</v>
      </c>
      <c r="AF306" s="67">
        <f t="shared" si="375"/>
        <v>0</v>
      </c>
      <c r="AG306" s="72"/>
      <c r="AH306" s="87"/>
      <c r="AI306" s="414"/>
      <c r="AJ306" s="416"/>
      <c r="AK306" s="418"/>
      <c r="AL306" s="419"/>
      <c r="AM306" s="387"/>
      <c r="AN306" s="387"/>
      <c r="AO306" s="422"/>
      <c r="AP306" s="387"/>
      <c r="AQ306" s="387"/>
      <c r="AR306" s="32"/>
      <c r="AS306" s="32"/>
      <c r="AT306" s="32"/>
      <c r="AU306" s="20"/>
      <c r="AV306" s="20"/>
    </row>
    <row r="307" spans="1:48" ht="24" customHeight="1" thickBot="1">
      <c r="A307" s="557"/>
      <c r="B307" s="411"/>
      <c r="C307" s="412"/>
      <c r="D307" s="412"/>
      <c r="E307" s="413"/>
      <c r="F307" s="74" t="s">
        <v>14</v>
      </c>
      <c r="G307" s="89">
        <f>SUM(G304:G306)</f>
        <v>0</v>
      </c>
      <c r="H307" s="90">
        <f t="shared" ref="H307:N307" si="376">SUM(H304:H306)</f>
        <v>0</v>
      </c>
      <c r="I307" s="91">
        <f t="shared" si="376"/>
        <v>0</v>
      </c>
      <c r="J307" s="90">
        <f t="shared" si="376"/>
        <v>0</v>
      </c>
      <c r="K307" s="91">
        <f t="shared" si="376"/>
        <v>1</v>
      </c>
      <c r="L307" s="90">
        <f t="shared" si="376"/>
        <v>166320</v>
      </c>
      <c r="M307" s="91">
        <f t="shared" si="376"/>
        <v>0</v>
      </c>
      <c r="N307" s="90">
        <f t="shared" si="376"/>
        <v>0</v>
      </c>
      <c r="O307" s="76">
        <f>SUM(O304:O306)</f>
        <v>1</v>
      </c>
      <c r="P307" s="77">
        <f t="shared" ref="P307:AH307" si="377">SUM(P304:P306)</f>
        <v>166320</v>
      </c>
      <c r="Q307" s="78">
        <f>SUM(Q304:Q306)</f>
        <v>0</v>
      </c>
      <c r="R307" s="79">
        <f t="shared" ref="R307:AB307" si="378">SUM(R304:R306)</f>
        <v>0</v>
      </c>
      <c r="S307" s="76">
        <f t="shared" si="378"/>
        <v>0</v>
      </c>
      <c r="T307" s="79">
        <f t="shared" si="378"/>
        <v>0</v>
      </c>
      <c r="U307" s="76">
        <f t="shared" si="378"/>
        <v>0</v>
      </c>
      <c r="V307" s="79">
        <f t="shared" si="378"/>
        <v>0</v>
      </c>
      <c r="W307" s="76">
        <f t="shared" si="378"/>
        <v>0</v>
      </c>
      <c r="X307" s="79">
        <f t="shared" si="378"/>
        <v>0</v>
      </c>
      <c r="Y307" s="76">
        <f t="shared" si="378"/>
        <v>0</v>
      </c>
      <c r="Z307" s="79">
        <f t="shared" si="378"/>
        <v>0</v>
      </c>
      <c r="AA307" s="76">
        <f t="shared" si="378"/>
        <v>0</v>
      </c>
      <c r="AB307" s="79">
        <f t="shared" si="378"/>
        <v>0</v>
      </c>
      <c r="AC307" s="76">
        <f>SUM(AC304:AC306)</f>
        <v>0</v>
      </c>
      <c r="AD307" s="80">
        <f t="shared" si="377"/>
        <v>0</v>
      </c>
      <c r="AE307" s="81">
        <f t="shared" si="377"/>
        <v>1</v>
      </c>
      <c r="AF307" s="76">
        <f t="shared" si="377"/>
        <v>166320</v>
      </c>
      <c r="AG307" s="76">
        <f>SUM(AG304:AG306)</f>
        <v>1</v>
      </c>
      <c r="AH307" s="105">
        <f t="shared" si="377"/>
        <v>166320</v>
      </c>
      <c r="AI307" s="415"/>
      <c r="AJ307" s="417"/>
      <c r="AK307" s="420"/>
      <c r="AL307" s="421"/>
      <c r="AM307" s="388"/>
      <c r="AN307" s="388"/>
      <c r="AO307" s="423"/>
      <c r="AP307" s="388"/>
      <c r="AQ307" s="388"/>
      <c r="AR307" s="32"/>
      <c r="AS307" s="32"/>
      <c r="AT307" s="32"/>
      <c r="AU307" s="20"/>
      <c r="AV307" s="20"/>
    </row>
    <row r="308" spans="1:48" s="20" customFormat="1" ht="24" customHeight="1">
      <c r="B308" s="603" t="s">
        <v>324</v>
      </c>
      <c r="C308" s="621"/>
      <c r="D308" s="621"/>
      <c r="E308" s="622"/>
      <c r="F308" s="318" t="s">
        <v>105</v>
      </c>
      <c r="G308" s="319"/>
      <c r="H308" s="320"/>
      <c r="I308" s="321"/>
      <c r="J308" s="320"/>
      <c r="K308" s="321"/>
      <c r="L308" s="320"/>
      <c r="M308" s="321"/>
      <c r="N308" s="322"/>
      <c r="O308" s="321">
        <f>G308+I308+K308+M308</f>
        <v>0</v>
      </c>
      <c r="P308" s="323">
        <f>H308+J308+L308+N308</f>
        <v>0</v>
      </c>
      <c r="Q308" s="324"/>
      <c r="R308" s="322"/>
      <c r="S308" s="321"/>
      <c r="T308" s="320"/>
      <c r="U308" s="321"/>
      <c r="V308" s="320"/>
      <c r="W308" s="321"/>
      <c r="X308" s="320"/>
      <c r="Y308" s="321"/>
      <c r="Z308" s="320"/>
      <c r="AA308" s="321"/>
      <c r="AB308" s="320"/>
      <c r="AC308" s="321">
        <f>Q308+S308+U308+W308+Y308+AA308</f>
        <v>0</v>
      </c>
      <c r="AD308" s="325">
        <f>R308+T308+V308+X308+Z308+AB308</f>
        <v>0</v>
      </c>
      <c r="AE308" s="326">
        <f>O308+AC308</f>
        <v>0</v>
      </c>
      <c r="AF308" s="321">
        <f>P308+AD308</f>
        <v>0</v>
      </c>
      <c r="AG308" s="321"/>
      <c r="AH308" s="327"/>
      <c r="AI308" s="660"/>
      <c r="AJ308" s="663"/>
      <c r="AK308" s="403" t="s">
        <v>138</v>
      </c>
      <c r="AL308" s="404"/>
      <c r="AM308" s="407" t="s">
        <v>943</v>
      </c>
      <c r="AN308" s="407"/>
      <c r="AO308" s="629" t="s">
        <v>325</v>
      </c>
      <c r="AP308" s="620"/>
      <c r="AQ308" s="620"/>
      <c r="AR308" s="32"/>
    </row>
    <row r="309" spans="1:48" s="20" customFormat="1" ht="24" customHeight="1">
      <c r="B309" s="603"/>
      <c r="C309" s="621"/>
      <c r="D309" s="621"/>
      <c r="E309" s="622"/>
      <c r="F309" s="328" t="s">
        <v>96</v>
      </c>
      <c r="G309" s="329"/>
      <c r="H309" s="330"/>
      <c r="I309" s="331"/>
      <c r="J309" s="330"/>
      <c r="K309" s="331"/>
      <c r="L309" s="330"/>
      <c r="M309" s="331"/>
      <c r="N309" s="330"/>
      <c r="O309" s="332">
        <f>G309+I309+K309+M309</f>
        <v>0</v>
      </c>
      <c r="P309" s="333">
        <f t="shared" ref="P309:P310" si="379">H309+J309+L309+N309</f>
        <v>0</v>
      </c>
      <c r="Q309" s="334"/>
      <c r="R309" s="330"/>
      <c r="S309" s="331"/>
      <c r="T309" s="330"/>
      <c r="U309" s="331"/>
      <c r="V309" s="330"/>
      <c r="W309" s="331"/>
      <c r="X309" s="330"/>
      <c r="Y309" s="331"/>
      <c r="Z309" s="330"/>
      <c r="AA309" s="331"/>
      <c r="AB309" s="330"/>
      <c r="AC309" s="332">
        <f t="shared" ref="AC309:AC310" si="380">Q309+S309+U309+W309+Y309+AA309</f>
        <v>0</v>
      </c>
      <c r="AD309" s="335">
        <f>R309+T309+V309+X309+Z309+AB309</f>
        <v>0</v>
      </c>
      <c r="AE309" s="336">
        <f>O309+AC309</f>
        <v>0</v>
      </c>
      <c r="AF309" s="332">
        <f t="shared" ref="AF309:AF310" si="381">P309+AD309</f>
        <v>0</v>
      </c>
      <c r="AG309" s="331"/>
      <c r="AH309" s="337"/>
      <c r="AI309" s="661"/>
      <c r="AJ309" s="664"/>
      <c r="AK309" s="403"/>
      <c r="AL309" s="404"/>
      <c r="AM309" s="407"/>
      <c r="AN309" s="407"/>
      <c r="AO309" s="629"/>
      <c r="AP309" s="620"/>
      <c r="AQ309" s="620"/>
      <c r="AR309" s="32"/>
    </row>
    <row r="310" spans="1:48" s="20" customFormat="1" ht="24" customHeight="1">
      <c r="B310" s="603"/>
      <c r="C310" s="621"/>
      <c r="D310" s="621"/>
      <c r="E310" s="622"/>
      <c r="F310" s="338" t="s">
        <v>95</v>
      </c>
      <c r="G310" s="339"/>
      <c r="H310" s="103"/>
      <c r="I310" s="340"/>
      <c r="J310" s="103"/>
      <c r="K310" s="340"/>
      <c r="L310" s="103"/>
      <c r="M310" s="340"/>
      <c r="N310" s="103"/>
      <c r="O310" s="341">
        <f>G310+I310+K310+M310</f>
        <v>0</v>
      </c>
      <c r="P310" s="342">
        <f t="shared" si="379"/>
        <v>0</v>
      </c>
      <c r="Q310" s="102"/>
      <c r="R310" s="103"/>
      <c r="S310" s="340"/>
      <c r="T310" s="103"/>
      <c r="U310" s="340"/>
      <c r="V310" s="103"/>
      <c r="W310" s="340"/>
      <c r="X310" s="103"/>
      <c r="Y310" s="340"/>
      <c r="Z310" s="103"/>
      <c r="AA310" s="340"/>
      <c r="AB310" s="103"/>
      <c r="AC310" s="341">
        <f t="shared" si="380"/>
        <v>0</v>
      </c>
      <c r="AD310" s="343">
        <f>R310+T310+V310+X310+Z310+AB310</f>
        <v>0</v>
      </c>
      <c r="AE310" s="344">
        <f>O310+AC310</f>
        <v>0</v>
      </c>
      <c r="AF310" s="341">
        <f t="shared" si="381"/>
        <v>0</v>
      </c>
      <c r="AG310" s="345"/>
      <c r="AH310" s="346"/>
      <c r="AI310" s="661"/>
      <c r="AJ310" s="664"/>
      <c r="AK310" s="403"/>
      <c r="AL310" s="404"/>
      <c r="AM310" s="407"/>
      <c r="AN310" s="407"/>
      <c r="AO310" s="629"/>
      <c r="AP310" s="620"/>
      <c r="AQ310" s="620"/>
      <c r="AR310" s="32"/>
    </row>
    <row r="311" spans="1:48" s="20" customFormat="1" ht="24" customHeight="1" thickBot="1">
      <c r="B311" s="603"/>
      <c r="C311" s="621"/>
      <c r="D311" s="621"/>
      <c r="E311" s="622"/>
      <c r="F311" s="74" t="s">
        <v>14</v>
      </c>
      <c r="G311" s="89">
        <f>SUM(G308:G310)</f>
        <v>0</v>
      </c>
      <c r="H311" s="90">
        <f t="shared" ref="H311:N311" si="382">SUM(H308:H310)</f>
        <v>0</v>
      </c>
      <c r="I311" s="91">
        <f t="shared" si="382"/>
        <v>0</v>
      </c>
      <c r="J311" s="90">
        <f t="shared" si="382"/>
        <v>0</v>
      </c>
      <c r="K311" s="91">
        <f t="shared" si="382"/>
        <v>0</v>
      </c>
      <c r="L311" s="90">
        <f t="shared" si="382"/>
        <v>0</v>
      </c>
      <c r="M311" s="91">
        <f t="shared" si="382"/>
        <v>0</v>
      </c>
      <c r="N311" s="90">
        <f t="shared" si="382"/>
        <v>0</v>
      </c>
      <c r="O311" s="76">
        <f>SUM(O308:O310)</f>
        <v>0</v>
      </c>
      <c r="P311" s="77">
        <f t="shared" ref="P311:AH311" si="383">SUM(P308:P310)</f>
        <v>0</v>
      </c>
      <c r="Q311" s="78">
        <f>SUM(Q308:Q310)</f>
        <v>0</v>
      </c>
      <c r="R311" s="79">
        <f t="shared" ref="R311:AB311" si="384">SUM(R308:R310)</f>
        <v>0</v>
      </c>
      <c r="S311" s="76">
        <f t="shared" si="384"/>
        <v>0</v>
      </c>
      <c r="T311" s="79">
        <f t="shared" si="384"/>
        <v>0</v>
      </c>
      <c r="U311" s="76">
        <f t="shared" si="384"/>
        <v>0</v>
      </c>
      <c r="V311" s="79">
        <f t="shared" si="384"/>
        <v>0</v>
      </c>
      <c r="W311" s="76">
        <f t="shared" si="384"/>
        <v>0</v>
      </c>
      <c r="X311" s="79">
        <f t="shared" si="384"/>
        <v>0</v>
      </c>
      <c r="Y311" s="76">
        <f t="shared" si="384"/>
        <v>0</v>
      </c>
      <c r="Z311" s="79">
        <f t="shared" si="384"/>
        <v>0</v>
      </c>
      <c r="AA311" s="76">
        <f t="shared" si="384"/>
        <v>0</v>
      </c>
      <c r="AB311" s="79">
        <f t="shared" si="384"/>
        <v>0</v>
      </c>
      <c r="AC311" s="76">
        <f>SUM(AC308:AC310)</f>
        <v>0</v>
      </c>
      <c r="AD311" s="80">
        <f t="shared" si="383"/>
        <v>0</v>
      </c>
      <c r="AE311" s="81">
        <f t="shared" si="383"/>
        <v>0</v>
      </c>
      <c r="AF311" s="76">
        <f t="shared" si="383"/>
        <v>0</v>
      </c>
      <c r="AG311" s="76">
        <f>SUM(AG308:AG310)</f>
        <v>0</v>
      </c>
      <c r="AH311" s="105">
        <f t="shared" si="383"/>
        <v>0</v>
      </c>
      <c r="AI311" s="662"/>
      <c r="AJ311" s="665"/>
      <c r="AK311" s="405"/>
      <c r="AL311" s="406"/>
      <c r="AM311" s="408"/>
      <c r="AN311" s="408"/>
      <c r="AO311" s="630"/>
      <c r="AP311" s="631"/>
      <c r="AQ311" s="631"/>
      <c r="AR311" s="32"/>
    </row>
    <row r="312" spans="1:48" ht="24" customHeight="1">
      <c r="B312" s="411" t="s">
        <v>326</v>
      </c>
      <c r="C312" s="412"/>
      <c r="D312" s="412"/>
      <c r="E312" s="413"/>
      <c r="F312" s="44" t="s">
        <v>105</v>
      </c>
      <c r="G312" s="45"/>
      <c r="H312" s="82"/>
      <c r="I312" s="47"/>
      <c r="J312" s="82"/>
      <c r="K312" s="47"/>
      <c r="L312" s="82"/>
      <c r="M312" s="47"/>
      <c r="N312" s="50"/>
      <c r="O312" s="47">
        <f>G312+I312+K312+M312</f>
        <v>0</v>
      </c>
      <c r="P312" s="48">
        <f>H312+J312+L312+N312</f>
        <v>0</v>
      </c>
      <c r="Q312" s="49"/>
      <c r="R312" s="50"/>
      <c r="S312" s="47"/>
      <c r="T312" s="82"/>
      <c r="U312" s="47"/>
      <c r="V312" s="82"/>
      <c r="W312" s="47"/>
      <c r="X312" s="82"/>
      <c r="Y312" s="47"/>
      <c r="Z312" s="82"/>
      <c r="AA312" s="47"/>
      <c r="AB312" s="82"/>
      <c r="AC312" s="47">
        <f>Q312+S312+U312+W312+Y312+AA312</f>
        <v>0</v>
      </c>
      <c r="AD312" s="51">
        <f>R312+T312+V312+X312+Z312+AB312</f>
        <v>0</v>
      </c>
      <c r="AE312" s="52">
        <f>O312+AC312</f>
        <v>0</v>
      </c>
      <c r="AF312" s="47">
        <f>P312+AD312</f>
        <v>0</v>
      </c>
      <c r="AG312" s="47"/>
      <c r="AH312" s="83"/>
      <c r="AI312" s="414" t="s">
        <v>327</v>
      </c>
      <c r="AJ312" s="416" t="s">
        <v>328</v>
      </c>
      <c r="AK312" s="418" t="s">
        <v>100</v>
      </c>
      <c r="AL312" s="419"/>
      <c r="AM312" s="387"/>
      <c r="AN312" s="387" t="s">
        <v>154</v>
      </c>
      <c r="AO312" s="387" t="s">
        <v>329</v>
      </c>
      <c r="AP312" s="387" t="s">
        <v>330</v>
      </c>
      <c r="AQ312" s="387"/>
    </row>
    <row r="313" spans="1:48" ht="24" customHeight="1">
      <c r="B313" s="411"/>
      <c r="C313" s="412"/>
      <c r="D313" s="412"/>
      <c r="E313" s="413"/>
      <c r="F313" s="55" t="s">
        <v>96</v>
      </c>
      <c r="G313" s="56"/>
      <c r="H313" s="84"/>
      <c r="I313" s="57"/>
      <c r="J313" s="84"/>
      <c r="K313" s="57"/>
      <c r="L313" s="84"/>
      <c r="M313" s="57"/>
      <c r="N313" s="84"/>
      <c r="O313" s="58">
        <f>G313+I313+K313+M313</f>
        <v>0</v>
      </c>
      <c r="P313" s="59">
        <f t="shared" ref="P313:P314" si="385">H313+J313+L313+N313</f>
        <v>0</v>
      </c>
      <c r="Q313" s="60"/>
      <c r="R313" s="84"/>
      <c r="S313" s="57"/>
      <c r="T313" s="84"/>
      <c r="U313" s="57"/>
      <c r="V313" s="84"/>
      <c r="W313" s="57"/>
      <c r="X313" s="84"/>
      <c r="Y313" s="57"/>
      <c r="Z313" s="84"/>
      <c r="AA313" s="57"/>
      <c r="AB313" s="84"/>
      <c r="AC313" s="58">
        <f t="shared" ref="AC313:AC314" si="386">Q313+S313+U313+W313+Y313+AA313</f>
        <v>0</v>
      </c>
      <c r="AD313" s="61">
        <f>R313+T313+V313+X313+Z313+AB313</f>
        <v>0</v>
      </c>
      <c r="AE313" s="62">
        <f>O313+AC313</f>
        <v>0</v>
      </c>
      <c r="AF313" s="58">
        <f t="shared" ref="AF313:AF314" si="387">P313+AD313</f>
        <v>0</v>
      </c>
      <c r="AG313" s="57"/>
      <c r="AH313" s="85"/>
      <c r="AI313" s="414"/>
      <c r="AJ313" s="416"/>
      <c r="AK313" s="418"/>
      <c r="AL313" s="419"/>
      <c r="AM313" s="387"/>
      <c r="AN313" s="387"/>
      <c r="AO313" s="387"/>
      <c r="AP313" s="387"/>
      <c r="AQ313" s="387"/>
    </row>
    <row r="314" spans="1:48" ht="24" customHeight="1">
      <c r="B314" s="411"/>
      <c r="C314" s="412"/>
      <c r="D314" s="412"/>
      <c r="E314" s="413"/>
      <c r="F314" s="64" t="s">
        <v>95</v>
      </c>
      <c r="G314" s="65"/>
      <c r="H314" s="86"/>
      <c r="I314" s="66"/>
      <c r="J314" s="86"/>
      <c r="K314" s="66"/>
      <c r="L314" s="86"/>
      <c r="M314" s="66"/>
      <c r="N314" s="86"/>
      <c r="O314" s="67">
        <f>G314+I314+K314+M314</f>
        <v>0</v>
      </c>
      <c r="P314" s="68">
        <f t="shared" si="385"/>
        <v>0</v>
      </c>
      <c r="Q314" s="69"/>
      <c r="R314" s="86"/>
      <c r="S314" s="66"/>
      <c r="T314" s="86"/>
      <c r="U314" s="66"/>
      <c r="V314" s="86"/>
      <c r="W314" s="66"/>
      <c r="X314" s="86"/>
      <c r="Y314" s="66"/>
      <c r="Z314" s="86"/>
      <c r="AA314" s="66"/>
      <c r="AB314" s="86"/>
      <c r="AC314" s="67">
        <f t="shared" si="386"/>
        <v>0</v>
      </c>
      <c r="AD314" s="70">
        <f>R314+T314+V314+X314+Z314+AB314</f>
        <v>0</v>
      </c>
      <c r="AE314" s="71">
        <f>O314+AC314</f>
        <v>0</v>
      </c>
      <c r="AF314" s="67">
        <f t="shared" si="387"/>
        <v>0</v>
      </c>
      <c r="AG314" s="72"/>
      <c r="AH314" s="87"/>
      <c r="AI314" s="414"/>
      <c r="AJ314" s="416"/>
      <c r="AK314" s="418"/>
      <c r="AL314" s="419"/>
      <c r="AM314" s="387"/>
      <c r="AN314" s="387"/>
      <c r="AO314" s="387"/>
      <c r="AP314" s="387"/>
      <c r="AQ314" s="387"/>
    </row>
    <row r="315" spans="1:48" ht="24" customHeight="1" thickBot="1">
      <c r="B315" s="411"/>
      <c r="C315" s="412"/>
      <c r="D315" s="412"/>
      <c r="E315" s="413"/>
      <c r="F315" s="74" t="s">
        <v>14</v>
      </c>
      <c r="G315" s="89">
        <f>SUM(G312:G314)</f>
        <v>0</v>
      </c>
      <c r="H315" s="90">
        <f t="shared" ref="H315:N315" si="388">SUM(H312:H314)</f>
        <v>0</v>
      </c>
      <c r="I315" s="91">
        <f t="shared" si="388"/>
        <v>0</v>
      </c>
      <c r="J315" s="90">
        <f t="shared" si="388"/>
        <v>0</v>
      </c>
      <c r="K315" s="91">
        <f t="shared" si="388"/>
        <v>0</v>
      </c>
      <c r="L315" s="90">
        <f t="shared" si="388"/>
        <v>0</v>
      </c>
      <c r="M315" s="91">
        <f t="shared" si="388"/>
        <v>0</v>
      </c>
      <c r="N315" s="90">
        <f t="shared" si="388"/>
        <v>0</v>
      </c>
      <c r="O315" s="76">
        <f>SUM(O312:O314)</f>
        <v>0</v>
      </c>
      <c r="P315" s="77">
        <f t="shared" ref="P315:AH315" si="389">SUM(P312:P314)</f>
        <v>0</v>
      </c>
      <c r="Q315" s="78">
        <f>SUM(Q312:Q314)</f>
        <v>0</v>
      </c>
      <c r="R315" s="79">
        <f t="shared" ref="R315:AB315" si="390">SUM(R312:R314)</f>
        <v>0</v>
      </c>
      <c r="S315" s="76">
        <f t="shared" si="390"/>
        <v>0</v>
      </c>
      <c r="T315" s="79">
        <f t="shared" si="390"/>
        <v>0</v>
      </c>
      <c r="U315" s="76">
        <f t="shared" si="390"/>
        <v>0</v>
      </c>
      <c r="V315" s="79">
        <f t="shared" si="390"/>
        <v>0</v>
      </c>
      <c r="W315" s="76">
        <f t="shared" si="390"/>
        <v>0</v>
      </c>
      <c r="X315" s="79">
        <f t="shared" si="390"/>
        <v>0</v>
      </c>
      <c r="Y315" s="76">
        <f t="shared" si="390"/>
        <v>0</v>
      </c>
      <c r="Z315" s="79">
        <f t="shared" si="390"/>
        <v>0</v>
      </c>
      <c r="AA315" s="76">
        <f t="shared" si="390"/>
        <v>0</v>
      </c>
      <c r="AB315" s="79">
        <f t="shared" si="390"/>
        <v>0</v>
      </c>
      <c r="AC315" s="76">
        <f>SUM(AC312:AC314)</f>
        <v>0</v>
      </c>
      <c r="AD315" s="80">
        <f t="shared" si="389"/>
        <v>0</v>
      </c>
      <c r="AE315" s="81">
        <f t="shared" si="389"/>
        <v>0</v>
      </c>
      <c r="AF315" s="76">
        <f t="shared" si="389"/>
        <v>0</v>
      </c>
      <c r="AG315" s="76">
        <f>SUM(AG312:AG314)</f>
        <v>0</v>
      </c>
      <c r="AH315" s="105">
        <f t="shared" si="389"/>
        <v>0</v>
      </c>
      <c r="AI315" s="415"/>
      <c r="AJ315" s="417"/>
      <c r="AK315" s="420"/>
      <c r="AL315" s="421"/>
      <c r="AM315" s="388"/>
      <c r="AN315" s="388"/>
      <c r="AO315" s="388"/>
      <c r="AP315" s="388"/>
      <c r="AQ315" s="388"/>
    </row>
    <row r="316" spans="1:48" ht="24" customHeight="1">
      <c r="B316" s="411" t="s">
        <v>331</v>
      </c>
      <c r="C316" s="412"/>
      <c r="D316" s="412"/>
      <c r="E316" s="413"/>
      <c r="F316" s="44" t="s">
        <v>105</v>
      </c>
      <c r="G316" s="45"/>
      <c r="H316" s="82"/>
      <c r="I316" s="47">
        <v>3</v>
      </c>
      <c r="J316" s="82">
        <v>224600</v>
      </c>
      <c r="K316" s="47">
        <v>1</v>
      </c>
      <c r="L316" s="82">
        <v>25000</v>
      </c>
      <c r="M316" s="47"/>
      <c r="N316" s="50"/>
      <c r="O316" s="47">
        <f>G316+I316+K316+M316</f>
        <v>4</v>
      </c>
      <c r="P316" s="48">
        <f>H316+J316+L316+N316</f>
        <v>249600</v>
      </c>
      <c r="Q316" s="49">
        <v>12</v>
      </c>
      <c r="R316" s="50">
        <v>317018</v>
      </c>
      <c r="S316" s="47"/>
      <c r="T316" s="82"/>
      <c r="U316" s="47"/>
      <c r="V316" s="82"/>
      <c r="W316" s="47"/>
      <c r="X316" s="82"/>
      <c r="Y316" s="47"/>
      <c r="Z316" s="82"/>
      <c r="AA316" s="47"/>
      <c r="AB316" s="82"/>
      <c r="AC316" s="47">
        <f>Q316+S316+U316+W316+Y316+AA316</f>
        <v>12</v>
      </c>
      <c r="AD316" s="51">
        <f>R316+T316+V316+X316+Z316+AB316</f>
        <v>317018</v>
      </c>
      <c r="AE316" s="52">
        <f>O316+AC316</f>
        <v>16</v>
      </c>
      <c r="AF316" s="47">
        <f>P316+AD316</f>
        <v>566618</v>
      </c>
      <c r="AG316" s="47"/>
      <c r="AH316" s="83"/>
      <c r="AI316" s="414" t="s">
        <v>136</v>
      </c>
      <c r="AJ316" s="416" t="s">
        <v>332</v>
      </c>
      <c r="AK316" s="418" t="s">
        <v>100</v>
      </c>
      <c r="AL316" s="419"/>
      <c r="AM316" s="387"/>
      <c r="AN316" s="387" t="s">
        <v>109</v>
      </c>
      <c r="AO316" s="387" t="s">
        <v>333</v>
      </c>
      <c r="AP316" s="387"/>
      <c r="AQ316" s="387"/>
    </row>
    <row r="317" spans="1:48" ht="24" customHeight="1">
      <c r="B317" s="411"/>
      <c r="C317" s="412"/>
      <c r="D317" s="412"/>
      <c r="E317" s="413"/>
      <c r="F317" s="55" t="s">
        <v>96</v>
      </c>
      <c r="G317" s="56"/>
      <c r="H317" s="84"/>
      <c r="I317" s="57"/>
      <c r="J317" s="84"/>
      <c r="K317" s="57"/>
      <c r="L317" s="84"/>
      <c r="M317" s="57"/>
      <c r="N317" s="84"/>
      <c r="O317" s="58">
        <f>G317+I317+K317+M317</f>
        <v>0</v>
      </c>
      <c r="P317" s="59">
        <f t="shared" ref="P317:P318" si="391">H317+J317+L317+N317</f>
        <v>0</v>
      </c>
      <c r="Q317" s="60"/>
      <c r="R317" s="84"/>
      <c r="S317" s="57"/>
      <c r="T317" s="84"/>
      <c r="U317" s="57"/>
      <c r="V317" s="84"/>
      <c r="W317" s="57"/>
      <c r="X317" s="84"/>
      <c r="Y317" s="57"/>
      <c r="Z317" s="84"/>
      <c r="AA317" s="57"/>
      <c r="AB317" s="84"/>
      <c r="AC317" s="58">
        <f t="shared" ref="AC317:AC318" si="392">Q317+S317+U317+W317+Y317+AA317</f>
        <v>0</v>
      </c>
      <c r="AD317" s="61">
        <f>R317+T317+V317+X317+Z317+AB317</f>
        <v>0</v>
      </c>
      <c r="AE317" s="62">
        <f>O317+AC317</f>
        <v>0</v>
      </c>
      <c r="AF317" s="58">
        <f t="shared" ref="AF317:AF318" si="393">P317+AD317</f>
        <v>0</v>
      </c>
      <c r="AG317" s="57"/>
      <c r="AH317" s="85"/>
      <c r="AI317" s="414"/>
      <c r="AJ317" s="416"/>
      <c r="AK317" s="418"/>
      <c r="AL317" s="419"/>
      <c r="AM317" s="387"/>
      <c r="AN317" s="387"/>
      <c r="AO317" s="387"/>
      <c r="AP317" s="387"/>
      <c r="AQ317" s="387"/>
    </row>
    <row r="318" spans="1:48" ht="24" customHeight="1">
      <c r="B318" s="411"/>
      <c r="C318" s="412"/>
      <c r="D318" s="412"/>
      <c r="E318" s="413"/>
      <c r="F318" s="64" t="s">
        <v>95</v>
      </c>
      <c r="G318" s="65"/>
      <c r="H318" s="86"/>
      <c r="I318" s="66"/>
      <c r="J318" s="86"/>
      <c r="K318" s="66"/>
      <c r="L318" s="86"/>
      <c r="M318" s="66"/>
      <c r="N318" s="86"/>
      <c r="O318" s="67">
        <f>G318+I318+K318+M318</f>
        <v>0</v>
      </c>
      <c r="P318" s="68">
        <f t="shared" si="391"/>
        <v>0</v>
      </c>
      <c r="Q318" s="69"/>
      <c r="R318" s="86"/>
      <c r="S318" s="66"/>
      <c r="T318" s="86"/>
      <c r="U318" s="66"/>
      <c r="V318" s="86"/>
      <c r="W318" s="66"/>
      <c r="X318" s="86"/>
      <c r="Y318" s="66"/>
      <c r="Z318" s="86"/>
      <c r="AA318" s="66"/>
      <c r="AB318" s="86"/>
      <c r="AC318" s="67">
        <f t="shared" si="392"/>
        <v>0</v>
      </c>
      <c r="AD318" s="70">
        <f>R318+T318+V318+X318+Z318+AB318</f>
        <v>0</v>
      </c>
      <c r="AE318" s="71">
        <f>O318+AC318</f>
        <v>0</v>
      </c>
      <c r="AF318" s="67">
        <f t="shared" si="393"/>
        <v>0</v>
      </c>
      <c r="AG318" s="72"/>
      <c r="AH318" s="87"/>
      <c r="AI318" s="414"/>
      <c r="AJ318" s="416"/>
      <c r="AK318" s="418"/>
      <c r="AL318" s="419"/>
      <c r="AM318" s="387"/>
      <c r="AN318" s="387"/>
      <c r="AO318" s="387"/>
      <c r="AP318" s="387"/>
      <c r="AQ318" s="387"/>
    </row>
    <row r="319" spans="1:48" ht="24" customHeight="1" thickBot="1">
      <c r="B319" s="411"/>
      <c r="C319" s="412"/>
      <c r="D319" s="412"/>
      <c r="E319" s="413"/>
      <c r="F319" s="74" t="s">
        <v>14</v>
      </c>
      <c r="G319" s="89">
        <f>SUM(G316:G318)</f>
        <v>0</v>
      </c>
      <c r="H319" s="90">
        <f t="shared" ref="H319:N319" si="394">SUM(H316:H318)</f>
        <v>0</v>
      </c>
      <c r="I319" s="91">
        <f t="shared" si="394"/>
        <v>3</v>
      </c>
      <c r="J319" s="90">
        <f t="shared" si="394"/>
        <v>224600</v>
      </c>
      <c r="K319" s="91">
        <f t="shared" si="394"/>
        <v>1</v>
      </c>
      <c r="L319" s="90">
        <f t="shared" si="394"/>
        <v>25000</v>
      </c>
      <c r="M319" s="91">
        <f t="shared" si="394"/>
        <v>0</v>
      </c>
      <c r="N319" s="90">
        <f t="shared" si="394"/>
        <v>0</v>
      </c>
      <c r="O319" s="76">
        <f>SUM(O316:O318)</f>
        <v>4</v>
      </c>
      <c r="P319" s="77">
        <f t="shared" ref="P319:AH319" si="395">SUM(P316:P318)</f>
        <v>249600</v>
      </c>
      <c r="Q319" s="78">
        <f>SUM(Q316:Q318)</f>
        <v>12</v>
      </c>
      <c r="R319" s="79">
        <f t="shared" ref="R319:AB319" si="396">SUM(R316:R318)</f>
        <v>317018</v>
      </c>
      <c r="S319" s="76">
        <f t="shared" si="396"/>
        <v>0</v>
      </c>
      <c r="T319" s="79">
        <f t="shared" si="396"/>
        <v>0</v>
      </c>
      <c r="U319" s="76">
        <f t="shared" si="396"/>
        <v>0</v>
      </c>
      <c r="V319" s="79">
        <f t="shared" si="396"/>
        <v>0</v>
      </c>
      <c r="W319" s="76">
        <f t="shared" si="396"/>
        <v>0</v>
      </c>
      <c r="X319" s="79">
        <f t="shared" si="396"/>
        <v>0</v>
      </c>
      <c r="Y319" s="76">
        <f t="shared" si="396"/>
        <v>0</v>
      </c>
      <c r="Z319" s="79">
        <f t="shared" si="396"/>
        <v>0</v>
      </c>
      <c r="AA319" s="76">
        <f t="shared" si="396"/>
        <v>0</v>
      </c>
      <c r="AB319" s="79">
        <f t="shared" si="396"/>
        <v>0</v>
      </c>
      <c r="AC319" s="76">
        <f>SUM(AC316:AC318)</f>
        <v>12</v>
      </c>
      <c r="AD319" s="80">
        <f t="shared" si="395"/>
        <v>317018</v>
      </c>
      <c r="AE319" s="81">
        <f t="shared" si="395"/>
        <v>16</v>
      </c>
      <c r="AF319" s="76">
        <f t="shared" si="395"/>
        <v>566618</v>
      </c>
      <c r="AG319" s="76">
        <f>SUM(AG316:AG318)</f>
        <v>0</v>
      </c>
      <c r="AH319" s="105">
        <f t="shared" si="395"/>
        <v>0</v>
      </c>
      <c r="AI319" s="415"/>
      <c r="AJ319" s="417"/>
      <c r="AK319" s="420"/>
      <c r="AL319" s="421"/>
      <c r="AM319" s="388"/>
      <c r="AN319" s="388"/>
      <c r="AO319" s="388"/>
      <c r="AP319" s="388"/>
      <c r="AQ319" s="388"/>
    </row>
    <row r="320" spans="1:48" ht="24" customHeight="1">
      <c r="B320" s="411" t="s">
        <v>334</v>
      </c>
      <c r="C320" s="412"/>
      <c r="D320" s="412"/>
      <c r="E320" s="413"/>
      <c r="F320" s="44" t="s">
        <v>105</v>
      </c>
      <c r="G320" s="45"/>
      <c r="H320" s="82"/>
      <c r="I320" s="47"/>
      <c r="J320" s="82"/>
      <c r="K320" s="47">
        <v>1</v>
      </c>
      <c r="L320" s="50">
        <v>2500</v>
      </c>
      <c r="M320" s="47"/>
      <c r="N320" s="50"/>
      <c r="O320" s="47">
        <f>G320+I320+K320+M320</f>
        <v>1</v>
      </c>
      <c r="P320" s="48">
        <f>H320+J320+L320+N320</f>
        <v>2500</v>
      </c>
      <c r="Q320" s="49"/>
      <c r="R320" s="50"/>
      <c r="S320" s="47"/>
      <c r="T320" s="82"/>
      <c r="U320" s="47"/>
      <c r="V320" s="82"/>
      <c r="W320" s="47"/>
      <c r="X320" s="82"/>
      <c r="Y320" s="47"/>
      <c r="Z320" s="82"/>
      <c r="AA320" s="47"/>
      <c r="AB320" s="82"/>
      <c r="AC320" s="47">
        <f>Q320+S320+U320+W320+Y320+AA320</f>
        <v>0</v>
      </c>
      <c r="AD320" s="51">
        <f>R320+T320+V320+X320+Z320+AB320</f>
        <v>0</v>
      </c>
      <c r="AE320" s="52">
        <f>O320+AC320</f>
        <v>1</v>
      </c>
      <c r="AF320" s="47">
        <f>P320+AD320</f>
        <v>2500</v>
      </c>
      <c r="AG320" s="47"/>
      <c r="AH320" s="83"/>
      <c r="AI320" s="414" t="s">
        <v>335</v>
      </c>
      <c r="AJ320" s="416" t="s">
        <v>336</v>
      </c>
      <c r="AK320" s="418" t="s">
        <v>138</v>
      </c>
      <c r="AL320" s="419"/>
      <c r="AM320" s="387" t="s">
        <v>337</v>
      </c>
      <c r="AN320" s="387" t="s">
        <v>101</v>
      </c>
      <c r="AO320" s="387" t="s">
        <v>338</v>
      </c>
      <c r="AP320" s="422" t="s">
        <v>339</v>
      </c>
      <c r="AQ320" s="387" t="s">
        <v>340</v>
      </c>
    </row>
    <row r="321" spans="1:48" ht="24" customHeight="1">
      <c r="B321" s="411"/>
      <c r="C321" s="412"/>
      <c r="D321" s="412"/>
      <c r="E321" s="413"/>
      <c r="F321" s="55" t="s">
        <v>96</v>
      </c>
      <c r="G321" s="56"/>
      <c r="H321" s="84"/>
      <c r="I321" s="57"/>
      <c r="J321" s="84"/>
      <c r="K321" s="57"/>
      <c r="L321" s="84"/>
      <c r="M321" s="57"/>
      <c r="N321" s="84"/>
      <c r="O321" s="58">
        <f>G321+I321+K321+M321</f>
        <v>0</v>
      </c>
      <c r="P321" s="59">
        <f t="shared" ref="P321:P322" si="397">H321+J321+L321+N321</f>
        <v>0</v>
      </c>
      <c r="Q321" s="60"/>
      <c r="R321" s="84"/>
      <c r="S321" s="57"/>
      <c r="T321" s="84"/>
      <c r="U321" s="57"/>
      <c r="V321" s="84"/>
      <c r="W321" s="57"/>
      <c r="X321" s="84"/>
      <c r="Y321" s="57"/>
      <c r="Z321" s="84"/>
      <c r="AA321" s="57"/>
      <c r="AB321" s="84"/>
      <c r="AC321" s="58">
        <f t="shared" ref="AC321:AC322" si="398">Q321+S321+U321+W321+Y321+AA321</f>
        <v>0</v>
      </c>
      <c r="AD321" s="61">
        <f>R321+T321+V321+X321+Z321+AB321</f>
        <v>0</v>
      </c>
      <c r="AE321" s="62">
        <f>O321+AC321</f>
        <v>0</v>
      </c>
      <c r="AF321" s="58">
        <f t="shared" ref="AF321:AF322" si="399">P321+AD321</f>
        <v>0</v>
      </c>
      <c r="AG321" s="57"/>
      <c r="AH321" s="85"/>
      <c r="AI321" s="414"/>
      <c r="AJ321" s="416"/>
      <c r="AK321" s="418"/>
      <c r="AL321" s="419"/>
      <c r="AM321" s="387"/>
      <c r="AN321" s="387"/>
      <c r="AO321" s="387"/>
      <c r="AP321" s="422"/>
      <c r="AQ321" s="387"/>
    </row>
    <row r="322" spans="1:48" ht="24" customHeight="1">
      <c r="B322" s="411"/>
      <c r="C322" s="412"/>
      <c r="D322" s="412"/>
      <c r="E322" s="413"/>
      <c r="F322" s="64" t="s">
        <v>95</v>
      </c>
      <c r="G322" s="65"/>
      <c r="H322" s="86"/>
      <c r="I322" s="66"/>
      <c r="J322" s="86"/>
      <c r="K322" s="66"/>
      <c r="L322" s="86"/>
      <c r="M322" s="66"/>
      <c r="N322" s="86"/>
      <c r="O322" s="67">
        <f>G322+I322+K322+M322</f>
        <v>0</v>
      </c>
      <c r="P322" s="68">
        <f t="shared" si="397"/>
        <v>0</v>
      </c>
      <c r="Q322" s="69"/>
      <c r="R322" s="86"/>
      <c r="S322" s="66"/>
      <c r="T322" s="86"/>
      <c r="U322" s="66"/>
      <c r="V322" s="86"/>
      <c r="W322" s="66"/>
      <c r="X322" s="86"/>
      <c r="Y322" s="66"/>
      <c r="Z322" s="86"/>
      <c r="AA322" s="66"/>
      <c r="AB322" s="86"/>
      <c r="AC322" s="67">
        <f t="shared" si="398"/>
        <v>0</v>
      </c>
      <c r="AD322" s="70">
        <f>R322+T322+V322+X322+Z322+AB322</f>
        <v>0</v>
      </c>
      <c r="AE322" s="71">
        <f>O322+AC322</f>
        <v>0</v>
      </c>
      <c r="AF322" s="67">
        <f t="shared" si="399"/>
        <v>0</v>
      </c>
      <c r="AG322" s="72"/>
      <c r="AH322" s="87"/>
      <c r="AI322" s="414"/>
      <c r="AJ322" s="416"/>
      <c r="AK322" s="418"/>
      <c r="AL322" s="419"/>
      <c r="AM322" s="387"/>
      <c r="AN322" s="387"/>
      <c r="AO322" s="387"/>
      <c r="AP322" s="422"/>
      <c r="AQ322" s="387"/>
    </row>
    <row r="323" spans="1:48" ht="24" customHeight="1" thickBot="1">
      <c r="B323" s="411"/>
      <c r="C323" s="412"/>
      <c r="D323" s="412"/>
      <c r="E323" s="413"/>
      <c r="F323" s="74" t="s">
        <v>14</v>
      </c>
      <c r="G323" s="89">
        <f>SUM(G320:G322)</f>
        <v>0</v>
      </c>
      <c r="H323" s="90">
        <f t="shared" ref="H323:N323" si="400">SUM(H320:H322)</f>
        <v>0</v>
      </c>
      <c r="I323" s="91">
        <f t="shared" si="400"/>
        <v>0</v>
      </c>
      <c r="J323" s="90">
        <f t="shared" si="400"/>
        <v>0</v>
      </c>
      <c r="K323" s="91">
        <f t="shared" si="400"/>
        <v>1</v>
      </c>
      <c r="L323" s="90">
        <f t="shared" si="400"/>
        <v>2500</v>
      </c>
      <c r="M323" s="91">
        <f t="shared" si="400"/>
        <v>0</v>
      </c>
      <c r="N323" s="90">
        <f t="shared" si="400"/>
        <v>0</v>
      </c>
      <c r="O323" s="76">
        <f>SUM(O320:O322)</f>
        <v>1</v>
      </c>
      <c r="P323" s="77">
        <f t="shared" ref="P323:AH323" si="401">SUM(P320:P322)</f>
        <v>2500</v>
      </c>
      <c r="Q323" s="78">
        <f>SUM(Q320:Q322)</f>
        <v>0</v>
      </c>
      <c r="R323" s="79">
        <f t="shared" ref="R323:AB323" si="402">SUM(R320:R322)</f>
        <v>0</v>
      </c>
      <c r="S323" s="76">
        <f t="shared" si="402"/>
        <v>0</v>
      </c>
      <c r="T323" s="79">
        <f t="shared" si="402"/>
        <v>0</v>
      </c>
      <c r="U323" s="76">
        <f t="shared" si="402"/>
        <v>0</v>
      </c>
      <c r="V323" s="79">
        <f t="shared" si="402"/>
        <v>0</v>
      </c>
      <c r="W323" s="76">
        <f t="shared" si="402"/>
        <v>0</v>
      </c>
      <c r="X323" s="79">
        <f t="shared" si="402"/>
        <v>0</v>
      </c>
      <c r="Y323" s="76">
        <f t="shared" si="402"/>
        <v>0</v>
      </c>
      <c r="Z323" s="79">
        <f t="shared" si="402"/>
        <v>0</v>
      </c>
      <c r="AA323" s="76">
        <f t="shared" si="402"/>
        <v>0</v>
      </c>
      <c r="AB323" s="79">
        <f t="shared" si="402"/>
        <v>0</v>
      </c>
      <c r="AC323" s="76">
        <f>SUM(AC320:AC322)</f>
        <v>0</v>
      </c>
      <c r="AD323" s="80">
        <f t="shared" si="401"/>
        <v>0</v>
      </c>
      <c r="AE323" s="81">
        <f t="shared" si="401"/>
        <v>1</v>
      </c>
      <c r="AF323" s="76">
        <f t="shared" si="401"/>
        <v>2500</v>
      </c>
      <c r="AG323" s="76">
        <f>SUM(AG320:AG322)</f>
        <v>0</v>
      </c>
      <c r="AH323" s="105">
        <f t="shared" si="401"/>
        <v>0</v>
      </c>
      <c r="AI323" s="415"/>
      <c r="AJ323" s="417"/>
      <c r="AK323" s="420"/>
      <c r="AL323" s="421"/>
      <c r="AM323" s="388"/>
      <c r="AN323" s="388"/>
      <c r="AO323" s="388"/>
      <c r="AP323" s="423"/>
      <c r="AQ323" s="388"/>
    </row>
    <row r="324" spans="1:48" ht="24" customHeight="1">
      <c r="B324" s="411" t="s">
        <v>341</v>
      </c>
      <c r="C324" s="412"/>
      <c r="D324" s="412"/>
      <c r="E324" s="413"/>
      <c r="F324" s="44" t="s">
        <v>105</v>
      </c>
      <c r="G324" s="45">
        <v>0</v>
      </c>
      <c r="H324" s="82">
        <v>0</v>
      </c>
      <c r="I324" s="47">
        <v>0</v>
      </c>
      <c r="J324" s="82">
        <v>0</v>
      </c>
      <c r="K324" s="47">
        <v>0</v>
      </c>
      <c r="L324" s="82">
        <v>0</v>
      </c>
      <c r="M324" s="47">
        <v>0</v>
      </c>
      <c r="N324" s="50">
        <v>0</v>
      </c>
      <c r="O324" s="47">
        <f>G324+I324+K324+M324</f>
        <v>0</v>
      </c>
      <c r="P324" s="48">
        <f>H324+J324+L324+N324</f>
        <v>0</v>
      </c>
      <c r="Q324" s="49">
        <v>0</v>
      </c>
      <c r="R324" s="50">
        <v>0</v>
      </c>
      <c r="S324" s="47">
        <v>0</v>
      </c>
      <c r="T324" s="82">
        <v>0</v>
      </c>
      <c r="U324" s="47">
        <v>0</v>
      </c>
      <c r="V324" s="82">
        <v>0</v>
      </c>
      <c r="W324" s="47">
        <v>0</v>
      </c>
      <c r="X324" s="82">
        <v>0</v>
      </c>
      <c r="Y324" s="47">
        <v>0</v>
      </c>
      <c r="Z324" s="82">
        <v>0</v>
      </c>
      <c r="AA324" s="47">
        <v>0</v>
      </c>
      <c r="AB324" s="82">
        <v>0</v>
      </c>
      <c r="AC324" s="47">
        <f>Q324+S324+U324+W324+Y324+AA324</f>
        <v>0</v>
      </c>
      <c r="AD324" s="51">
        <f>R324+T324+V324+X324+Z324+AB324</f>
        <v>0</v>
      </c>
      <c r="AE324" s="52">
        <f>O324+AC324</f>
        <v>0</v>
      </c>
      <c r="AF324" s="47">
        <f>P324+AD324</f>
        <v>0</v>
      </c>
      <c r="AG324" s="47">
        <v>0</v>
      </c>
      <c r="AH324" s="83">
        <v>0</v>
      </c>
      <c r="AI324" s="414" t="s">
        <v>342</v>
      </c>
      <c r="AJ324" s="419" t="s">
        <v>343</v>
      </c>
      <c r="AK324" s="418" t="s">
        <v>138</v>
      </c>
      <c r="AL324" s="419"/>
      <c r="AM324" s="392" t="s">
        <v>344</v>
      </c>
      <c r="AN324" s="387" t="s">
        <v>154</v>
      </c>
      <c r="AO324" s="635" t="s">
        <v>345</v>
      </c>
      <c r="AP324" s="392" t="s">
        <v>346</v>
      </c>
      <c r="AQ324" s="666" t="s">
        <v>142</v>
      </c>
    </row>
    <row r="325" spans="1:48" ht="24" customHeight="1">
      <c r="B325" s="411"/>
      <c r="C325" s="412"/>
      <c r="D325" s="412"/>
      <c r="E325" s="413"/>
      <c r="F325" s="55" t="s">
        <v>96</v>
      </c>
      <c r="G325" s="56">
        <v>0</v>
      </c>
      <c r="H325" s="84">
        <v>0</v>
      </c>
      <c r="I325" s="57">
        <v>0</v>
      </c>
      <c r="J325" s="84">
        <v>0</v>
      </c>
      <c r="K325" s="57">
        <v>0</v>
      </c>
      <c r="L325" s="84">
        <v>0</v>
      </c>
      <c r="M325" s="57">
        <v>0</v>
      </c>
      <c r="N325" s="84">
        <v>0</v>
      </c>
      <c r="O325" s="58">
        <f>G325+I325+K325+M325</f>
        <v>0</v>
      </c>
      <c r="P325" s="59">
        <f t="shared" ref="P325:P326" si="403">H325+J325+L325+N325</f>
        <v>0</v>
      </c>
      <c r="Q325" s="60">
        <v>0</v>
      </c>
      <c r="R325" s="84">
        <v>0</v>
      </c>
      <c r="S325" s="57">
        <v>0</v>
      </c>
      <c r="T325" s="84">
        <v>0</v>
      </c>
      <c r="U325" s="57">
        <v>0</v>
      </c>
      <c r="V325" s="84">
        <v>0</v>
      </c>
      <c r="W325" s="57">
        <v>0</v>
      </c>
      <c r="X325" s="84">
        <v>0</v>
      </c>
      <c r="Y325" s="57">
        <v>0</v>
      </c>
      <c r="Z325" s="84">
        <v>0</v>
      </c>
      <c r="AA325" s="57">
        <v>0</v>
      </c>
      <c r="AB325" s="84">
        <v>0</v>
      </c>
      <c r="AC325" s="58">
        <f t="shared" ref="AC325:AC326" si="404">Q325+S325+U325+W325+Y325+AA325</f>
        <v>0</v>
      </c>
      <c r="AD325" s="61">
        <f>R325+T325+V325+X325+Z325+AB325</f>
        <v>0</v>
      </c>
      <c r="AE325" s="62">
        <f>O325+AC325</f>
        <v>0</v>
      </c>
      <c r="AF325" s="58">
        <f t="shared" ref="AF325:AF326" si="405">P325+AD325</f>
        <v>0</v>
      </c>
      <c r="AG325" s="57">
        <v>0</v>
      </c>
      <c r="AH325" s="85">
        <v>0</v>
      </c>
      <c r="AI325" s="414"/>
      <c r="AJ325" s="419"/>
      <c r="AK325" s="418"/>
      <c r="AL325" s="419"/>
      <c r="AM325" s="392"/>
      <c r="AN325" s="387"/>
      <c r="AO325" s="635"/>
      <c r="AP325" s="392"/>
      <c r="AQ325" s="666"/>
    </row>
    <row r="326" spans="1:48" ht="24" customHeight="1">
      <c r="B326" s="411"/>
      <c r="C326" s="412"/>
      <c r="D326" s="412"/>
      <c r="E326" s="413"/>
      <c r="F326" s="64" t="s">
        <v>95</v>
      </c>
      <c r="G326" s="65">
        <v>0</v>
      </c>
      <c r="H326" s="86">
        <v>0</v>
      </c>
      <c r="I326" s="66">
        <v>0</v>
      </c>
      <c r="J326" s="86">
        <v>0</v>
      </c>
      <c r="K326" s="66">
        <v>0</v>
      </c>
      <c r="L326" s="86">
        <v>0</v>
      </c>
      <c r="M326" s="66">
        <v>0</v>
      </c>
      <c r="N326" s="86">
        <v>0</v>
      </c>
      <c r="O326" s="67">
        <f>G326+I326+K326+M326</f>
        <v>0</v>
      </c>
      <c r="P326" s="68">
        <f t="shared" si="403"/>
        <v>0</v>
      </c>
      <c r="Q326" s="69">
        <v>0</v>
      </c>
      <c r="R326" s="86">
        <v>0</v>
      </c>
      <c r="S326" s="66">
        <v>0</v>
      </c>
      <c r="T326" s="86">
        <v>0</v>
      </c>
      <c r="U326" s="66">
        <v>0</v>
      </c>
      <c r="V326" s="86">
        <v>0</v>
      </c>
      <c r="W326" s="66">
        <v>0</v>
      </c>
      <c r="X326" s="86">
        <v>0</v>
      </c>
      <c r="Y326" s="66">
        <v>0</v>
      </c>
      <c r="Z326" s="86">
        <v>0</v>
      </c>
      <c r="AA326" s="66">
        <v>0</v>
      </c>
      <c r="AB326" s="86">
        <v>0</v>
      </c>
      <c r="AC326" s="67">
        <f t="shared" si="404"/>
        <v>0</v>
      </c>
      <c r="AD326" s="70">
        <f>R326+T326+V326+X326+Z326+AB326</f>
        <v>0</v>
      </c>
      <c r="AE326" s="71">
        <f>O326+AC326</f>
        <v>0</v>
      </c>
      <c r="AF326" s="67">
        <f t="shared" si="405"/>
        <v>0</v>
      </c>
      <c r="AG326" s="72">
        <v>0</v>
      </c>
      <c r="AH326" s="87">
        <v>0</v>
      </c>
      <c r="AI326" s="414"/>
      <c r="AJ326" s="419"/>
      <c r="AK326" s="418"/>
      <c r="AL326" s="419"/>
      <c r="AM326" s="392"/>
      <c r="AN326" s="387"/>
      <c r="AO326" s="635"/>
      <c r="AP326" s="392"/>
      <c r="AQ326" s="666"/>
    </row>
    <row r="327" spans="1:48" ht="24" customHeight="1" thickBot="1">
      <c r="B327" s="411"/>
      <c r="C327" s="412"/>
      <c r="D327" s="412"/>
      <c r="E327" s="413"/>
      <c r="F327" s="74" t="s">
        <v>14</v>
      </c>
      <c r="G327" s="89">
        <f>SUM(G324:G326)</f>
        <v>0</v>
      </c>
      <c r="H327" s="90">
        <f t="shared" ref="H327:N327" si="406">SUM(H324:H326)</f>
        <v>0</v>
      </c>
      <c r="I327" s="91">
        <f t="shared" si="406"/>
        <v>0</v>
      </c>
      <c r="J327" s="90">
        <f t="shared" si="406"/>
        <v>0</v>
      </c>
      <c r="K327" s="91">
        <f t="shared" si="406"/>
        <v>0</v>
      </c>
      <c r="L327" s="90">
        <f t="shared" si="406"/>
        <v>0</v>
      </c>
      <c r="M327" s="91">
        <f t="shared" si="406"/>
        <v>0</v>
      </c>
      <c r="N327" s="90">
        <f t="shared" si="406"/>
        <v>0</v>
      </c>
      <c r="O327" s="76">
        <f>SUM(O324:O326)</f>
        <v>0</v>
      </c>
      <c r="P327" s="77">
        <f t="shared" ref="P327:AH327" si="407">SUM(P324:P326)</f>
        <v>0</v>
      </c>
      <c r="Q327" s="78">
        <f>SUM(Q324:Q326)</f>
        <v>0</v>
      </c>
      <c r="R327" s="79">
        <f t="shared" ref="R327:AB327" si="408">SUM(R324:R326)</f>
        <v>0</v>
      </c>
      <c r="S327" s="76">
        <f t="shared" si="408"/>
        <v>0</v>
      </c>
      <c r="T327" s="79">
        <f t="shared" si="408"/>
        <v>0</v>
      </c>
      <c r="U327" s="76">
        <f t="shared" si="408"/>
        <v>0</v>
      </c>
      <c r="V327" s="79">
        <f t="shared" si="408"/>
        <v>0</v>
      </c>
      <c r="W327" s="76">
        <f t="shared" si="408"/>
        <v>0</v>
      </c>
      <c r="X327" s="79">
        <f t="shared" si="408"/>
        <v>0</v>
      </c>
      <c r="Y327" s="76">
        <f t="shared" si="408"/>
        <v>0</v>
      </c>
      <c r="Z327" s="79">
        <f t="shared" si="408"/>
        <v>0</v>
      </c>
      <c r="AA327" s="76">
        <f t="shared" si="408"/>
        <v>0</v>
      </c>
      <c r="AB327" s="79">
        <f t="shared" si="408"/>
        <v>0</v>
      </c>
      <c r="AC327" s="76">
        <f>SUM(AC324:AC326)</f>
        <v>0</v>
      </c>
      <c r="AD327" s="80">
        <f t="shared" si="407"/>
        <v>0</v>
      </c>
      <c r="AE327" s="81">
        <f t="shared" si="407"/>
        <v>0</v>
      </c>
      <c r="AF327" s="76">
        <f t="shared" si="407"/>
        <v>0</v>
      </c>
      <c r="AG327" s="76">
        <f>SUM(AG324:AG326)</f>
        <v>0</v>
      </c>
      <c r="AH327" s="105">
        <f t="shared" si="407"/>
        <v>0</v>
      </c>
      <c r="AI327" s="415"/>
      <c r="AJ327" s="421"/>
      <c r="AK327" s="420"/>
      <c r="AL327" s="421"/>
      <c r="AM327" s="393"/>
      <c r="AN327" s="388"/>
      <c r="AO327" s="636"/>
      <c r="AP327" s="393"/>
      <c r="AQ327" s="667"/>
    </row>
    <row r="328" spans="1:48" ht="24" customHeight="1">
      <c r="B328" s="411" t="s">
        <v>347</v>
      </c>
      <c r="C328" s="412"/>
      <c r="D328" s="412"/>
      <c r="E328" s="413"/>
      <c r="F328" s="44" t="s">
        <v>105</v>
      </c>
      <c r="G328" s="45"/>
      <c r="H328" s="82"/>
      <c r="I328" s="47"/>
      <c r="J328" s="82"/>
      <c r="K328" s="47"/>
      <c r="L328" s="82"/>
      <c r="M328" s="47">
        <v>1</v>
      </c>
      <c r="N328" s="50">
        <v>6000</v>
      </c>
      <c r="O328" s="47">
        <f>G328+I328+K328+M328</f>
        <v>1</v>
      </c>
      <c r="P328" s="48">
        <f>H328+J328+L328+N328</f>
        <v>6000</v>
      </c>
      <c r="Q328" s="49"/>
      <c r="R328" s="50"/>
      <c r="S328" s="47"/>
      <c r="T328" s="82"/>
      <c r="U328" s="47">
        <v>1</v>
      </c>
      <c r="V328" s="82">
        <v>194400</v>
      </c>
      <c r="W328" s="47"/>
      <c r="X328" s="82"/>
      <c r="Y328" s="47">
        <v>1</v>
      </c>
      <c r="Z328" s="82">
        <v>20000</v>
      </c>
      <c r="AA328" s="47">
        <v>15</v>
      </c>
      <c r="AB328" s="82">
        <v>14950</v>
      </c>
      <c r="AC328" s="47">
        <f>Q328+S328+U328+W328+Y328+AA328</f>
        <v>17</v>
      </c>
      <c r="AD328" s="51">
        <f>R328+T328+V328+X328+Z328+AB328</f>
        <v>229350</v>
      </c>
      <c r="AE328" s="52">
        <f>O328+AC328</f>
        <v>18</v>
      </c>
      <c r="AF328" s="47">
        <f>P328+AD328</f>
        <v>235350</v>
      </c>
      <c r="AG328" s="47">
        <v>18</v>
      </c>
      <c r="AH328" s="83">
        <v>235350</v>
      </c>
      <c r="AI328" s="414" t="s">
        <v>348</v>
      </c>
      <c r="AJ328" s="416" t="s">
        <v>349</v>
      </c>
      <c r="AK328" s="418" t="s">
        <v>138</v>
      </c>
      <c r="AL328" s="419"/>
      <c r="AM328" s="387" t="s">
        <v>350</v>
      </c>
      <c r="AN328" s="387" t="s">
        <v>109</v>
      </c>
      <c r="AO328" s="387"/>
      <c r="AP328" s="387"/>
      <c r="AQ328" s="387" t="s">
        <v>351</v>
      </c>
    </row>
    <row r="329" spans="1:48" ht="24" customHeight="1">
      <c r="B329" s="411"/>
      <c r="C329" s="412"/>
      <c r="D329" s="412"/>
      <c r="E329" s="413"/>
      <c r="F329" s="55" t="s">
        <v>96</v>
      </c>
      <c r="G329" s="56"/>
      <c r="H329" s="84"/>
      <c r="I329" s="57"/>
      <c r="J329" s="84"/>
      <c r="K329" s="57"/>
      <c r="L329" s="84"/>
      <c r="M329" s="57"/>
      <c r="N329" s="84"/>
      <c r="O329" s="58">
        <f>G329+I329+K329+M329</f>
        <v>0</v>
      </c>
      <c r="P329" s="59">
        <f t="shared" ref="P329:P330" si="409">H329+J329+L329+N329</f>
        <v>0</v>
      </c>
      <c r="Q329" s="60"/>
      <c r="R329" s="84"/>
      <c r="S329" s="57"/>
      <c r="T329" s="84"/>
      <c r="U329" s="57"/>
      <c r="V329" s="84"/>
      <c r="W329" s="57"/>
      <c r="X329" s="84"/>
      <c r="Y329" s="57"/>
      <c r="Z329" s="84"/>
      <c r="AA329" s="57"/>
      <c r="AB329" s="84"/>
      <c r="AC329" s="58">
        <f t="shared" ref="AC329:AC330" si="410">Q329+S329+U329+W329+Y329+AA329</f>
        <v>0</v>
      </c>
      <c r="AD329" s="61">
        <f>R329+T329+V329+X329+Z329+AB329</f>
        <v>0</v>
      </c>
      <c r="AE329" s="62">
        <f>O329+AC329</f>
        <v>0</v>
      </c>
      <c r="AF329" s="58">
        <f t="shared" ref="AF329:AF330" si="411">P329+AD329</f>
        <v>0</v>
      </c>
      <c r="AG329" s="57"/>
      <c r="AH329" s="85"/>
      <c r="AI329" s="414"/>
      <c r="AJ329" s="416"/>
      <c r="AK329" s="418"/>
      <c r="AL329" s="419"/>
      <c r="AM329" s="387"/>
      <c r="AN329" s="387"/>
      <c r="AO329" s="387"/>
      <c r="AP329" s="387"/>
      <c r="AQ329" s="387"/>
    </row>
    <row r="330" spans="1:48" ht="24" customHeight="1">
      <c r="B330" s="411"/>
      <c r="C330" s="412"/>
      <c r="D330" s="412"/>
      <c r="E330" s="413"/>
      <c r="F330" s="64" t="s">
        <v>95</v>
      </c>
      <c r="G330" s="65"/>
      <c r="H330" s="86"/>
      <c r="I330" s="66"/>
      <c r="J330" s="86"/>
      <c r="K330" s="66"/>
      <c r="L330" s="86"/>
      <c r="M330" s="66"/>
      <c r="N330" s="86"/>
      <c r="O330" s="67">
        <f>G330+I330+K330+M330</f>
        <v>0</v>
      </c>
      <c r="P330" s="68">
        <f t="shared" si="409"/>
        <v>0</v>
      </c>
      <c r="Q330" s="69"/>
      <c r="R330" s="86"/>
      <c r="S330" s="66"/>
      <c r="T330" s="86"/>
      <c r="U330" s="66"/>
      <c r="V330" s="86"/>
      <c r="W330" s="66"/>
      <c r="X330" s="86"/>
      <c r="Y330" s="66"/>
      <c r="Z330" s="86"/>
      <c r="AA330" s="66"/>
      <c r="AB330" s="86"/>
      <c r="AC330" s="67">
        <f t="shared" si="410"/>
        <v>0</v>
      </c>
      <c r="AD330" s="70">
        <f>R330+T330+V330+X330+Z330+AB330</f>
        <v>0</v>
      </c>
      <c r="AE330" s="71">
        <f>O330+AC330</f>
        <v>0</v>
      </c>
      <c r="AF330" s="67">
        <f t="shared" si="411"/>
        <v>0</v>
      </c>
      <c r="AG330" s="72"/>
      <c r="AH330" s="87"/>
      <c r="AI330" s="414"/>
      <c r="AJ330" s="416"/>
      <c r="AK330" s="418"/>
      <c r="AL330" s="419"/>
      <c r="AM330" s="387"/>
      <c r="AN330" s="387"/>
      <c r="AO330" s="387"/>
      <c r="AP330" s="387"/>
      <c r="AQ330" s="387"/>
    </row>
    <row r="331" spans="1:48" ht="24" customHeight="1" thickBot="1">
      <c r="B331" s="411"/>
      <c r="C331" s="412"/>
      <c r="D331" s="412"/>
      <c r="E331" s="413"/>
      <c r="F331" s="74" t="s">
        <v>14</v>
      </c>
      <c r="G331" s="89">
        <f>SUM(G328:G330)</f>
        <v>0</v>
      </c>
      <c r="H331" s="90">
        <f t="shared" ref="H331:N331" si="412">SUM(H328:H330)</f>
        <v>0</v>
      </c>
      <c r="I331" s="91">
        <f t="shared" si="412"/>
        <v>0</v>
      </c>
      <c r="J331" s="90">
        <f t="shared" si="412"/>
        <v>0</v>
      </c>
      <c r="K331" s="91">
        <f t="shared" si="412"/>
        <v>0</v>
      </c>
      <c r="L331" s="90">
        <f t="shared" si="412"/>
        <v>0</v>
      </c>
      <c r="M331" s="91">
        <f t="shared" si="412"/>
        <v>1</v>
      </c>
      <c r="N331" s="90">
        <f t="shared" si="412"/>
        <v>6000</v>
      </c>
      <c r="O331" s="76">
        <f>SUM(O328:O330)</f>
        <v>1</v>
      </c>
      <c r="P331" s="77">
        <f t="shared" ref="P331:AH331" si="413">SUM(P328:P330)</f>
        <v>6000</v>
      </c>
      <c r="Q331" s="78">
        <f>SUM(Q328:Q330)</f>
        <v>0</v>
      </c>
      <c r="R331" s="79">
        <f t="shared" ref="R331:AB331" si="414">SUM(R328:R330)</f>
        <v>0</v>
      </c>
      <c r="S331" s="76">
        <f t="shared" si="414"/>
        <v>0</v>
      </c>
      <c r="T331" s="79">
        <f t="shared" si="414"/>
        <v>0</v>
      </c>
      <c r="U331" s="76">
        <f t="shared" si="414"/>
        <v>1</v>
      </c>
      <c r="V331" s="79">
        <f t="shared" si="414"/>
        <v>194400</v>
      </c>
      <c r="W331" s="76">
        <f t="shared" si="414"/>
        <v>0</v>
      </c>
      <c r="X331" s="79">
        <f t="shared" si="414"/>
        <v>0</v>
      </c>
      <c r="Y331" s="76">
        <f t="shared" si="414"/>
        <v>1</v>
      </c>
      <c r="Z331" s="79">
        <f t="shared" si="414"/>
        <v>20000</v>
      </c>
      <c r="AA331" s="76">
        <f t="shared" si="414"/>
        <v>15</v>
      </c>
      <c r="AB331" s="79">
        <f t="shared" si="414"/>
        <v>14950</v>
      </c>
      <c r="AC331" s="76">
        <f>SUM(AC328:AC330)</f>
        <v>17</v>
      </c>
      <c r="AD331" s="80">
        <f t="shared" si="413"/>
        <v>229350</v>
      </c>
      <c r="AE331" s="81">
        <f t="shared" si="413"/>
        <v>18</v>
      </c>
      <c r="AF331" s="76">
        <f t="shared" si="413"/>
        <v>235350</v>
      </c>
      <c r="AG331" s="76">
        <f>SUM(AG328:AG330)</f>
        <v>18</v>
      </c>
      <c r="AH331" s="105">
        <f t="shared" si="413"/>
        <v>235350</v>
      </c>
      <c r="AI331" s="415"/>
      <c r="AJ331" s="417"/>
      <c r="AK331" s="420"/>
      <c r="AL331" s="421"/>
      <c r="AM331" s="388"/>
      <c r="AN331" s="388"/>
      <c r="AO331" s="388"/>
      <c r="AP331" s="388"/>
      <c r="AQ331" s="388"/>
    </row>
    <row r="332" spans="1:48" ht="24" customHeight="1">
      <c r="B332" s="603" t="s">
        <v>352</v>
      </c>
      <c r="C332" s="621"/>
      <c r="D332" s="621"/>
      <c r="E332" s="622"/>
      <c r="F332" s="44" t="s">
        <v>105</v>
      </c>
      <c r="G332" s="45"/>
      <c r="H332" s="82"/>
      <c r="I332" s="47">
        <v>279</v>
      </c>
      <c r="J332" s="82">
        <v>53850</v>
      </c>
      <c r="K332" s="47"/>
      <c r="L332" s="82"/>
      <c r="M332" s="47"/>
      <c r="N332" s="50"/>
      <c r="O332" s="47">
        <f>G332+I332+K332+M332</f>
        <v>279</v>
      </c>
      <c r="P332" s="48">
        <f>H332+J332+L332+N332</f>
        <v>53850</v>
      </c>
      <c r="Q332" s="49"/>
      <c r="R332" s="50"/>
      <c r="S332" s="47"/>
      <c r="T332" s="82"/>
      <c r="U332" s="47"/>
      <c r="V332" s="82"/>
      <c r="W332" s="47"/>
      <c r="X332" s="82"/>
      <c r="Y332" s="47"/>
      <c r="Z332" s="82"/>
      <c r="AA332" s="47"/>
      <c r="AB332" s="82"/>
      <c r="AC332" s="47">
        <f>Q332+S332+U332+W332+Y332+AA332</f>
        <v>0</v>
      </c>
      <c r="AD332" s="51">
        <f>R332+T332+V332+X332+Z332+AB332</f>
        <v>0</v>
      </c>
      <c r="AE332" s="52">
        <f>O332+AC332</f>
        <v>279</v>
      </c>
      <c r="AF332" s="47">
        <f>P332+AD332</f>
        <v>53850</v>
      </c>
      <c r="AG332" s="47"/>
      <c r="AH332" s="83"/>
      <c r="AI332" s="661" t="s">
        <v>353</v>
      </c>
      <c r="AJ332" s="668" t="s">
        <v>941</v>
      </c>
      <c r="AK332" s="403" t="s">
        <v>138</v>
      </c>
      <c r="AL332" s="404"/>
      <c r="AM332" s="407" t="s">
        <v>942</v>
      </c>
      <c r="AN332" s="387"/>
      <c r="AO332" s="387"/>
      <c r="AP332" s="387"/>
      <c r="AQ332" s="387"/>
    </row>
    <row r="333" spans="1:48" ht="24" customHeight="1">
      <c r="B333" s="603"/>
      <c r="C333" s="621"/>
      <c r="D333" s="621"/>
      <c r="E333" s="622"/>
      <c r="F333" s="55" t="s">
        <v>96</v>
      </c>
      <c r="G333" s="56"/>
      <c r="H333" s="84"/>
      <c r="I333" s="57">
        <v>500</v>
      </c>
      <c r="J333" s="84">
        <v>135000</v>
      </c>
      <c r="K333" s="57"/>
      <c r="L333" s="84"/>
      <c r="M333" s="57"/>
      <c r="N333" s="84"/>
      <c r="O333" s="58">
        <f>G333+I333+K333+M333</f>
        <v>500</v>
      </c>
      <c r="P333" s="59">
        <f t="shared" ref="P333:P334" si="415">H333+J333+L333+N333</f>
        <v>135000</v>
      </c>
      <c r="Q333" s="60"/>
      <c r="R333" s="84"/>
      <c r="S333" s="57"/>
      <c r="T333" s="84"/>
      <c r="U333" s="57"/>
      <c r="V333" s="84"/>
      <c r="W333" s="57"/>
      <c r="X333" s="84"/>
      <c r="Y333" s="57"/>
      <c r="Z333" s="84"/>
      <c r="AA333" s="57"/>
      <c r="AB333" s="84"/>
      <c r="AC333" s="58">
        <f t="shared" ref="AC333:AC334" si="416">Q333+S333+U333+W333+Y333+AA333</f>
        <v>0</v>
      </c>
      <c r="AD333" s="61">
        <f>R333+T333+V333+X333+Z333+AB333</f>
        <v>0</v>
      </c>
      <c r="AE333" s="62">
        <f>O333+AC333</f>
        <v>500</v>
      </c>
      <c r="AF333" s="58">
        <f t="shared" ref="AF333:AF334" si="417">P333+AD333</f>
        <v>135000</v>
      </c>
      <c r="AG333" s="57"/>
      <c r="AH333" s="85"/>
      <c r="AI333" s="661"/>
      <c r="AJ333" s="668"/>
      <c r="AK333" s="403"/>
      <c r="AL333" s="404"/>
      <c r="AM333" s="407"/>
      <c r="AN333" s="387"/>
      <c r="AO333" s="387"/>
      <c r="AP333" s="387"/>
      <c r="AQ333" s="387"/>
    </row>
    <row r="334" spans="1:48" ht="24" customHeight="1">
      <c r="B334" s="603"/>
      <c r="C334" s="621"/>
      <c r="D334" s="621"/>
      <c r="E334" s="622"/>
      <c r="F334" s="64" t="s">
        <v>95</v>
      </c>
      <c r="G334" s="65"/>
      <c r="H334" s="86"/>
      <c r="I334" s="66"/>
      <c r="J334" s="86"/>
      <c r="K334" s="66"/>
      <c r="L334" s="86"/>
      <c r="M334" s="66"/>
      <c r="N334" s="86"/>
      <c r="O334" s="67">
        <f>G334+I334+K334+M334</f>
        <v>0</v>
      </c>
      <c r="P334" s="68">
        <f t="shared" si="415"/>
        <v>0</v>
      </c>
      <c r="Q334" s="69"/>
      <c r="R334" s="86"/>
      <c r="S334" s="66"/>
      <c r="T334" s="86"/>
      <c r="U334" s="66"/>
      <c r="V334" s="86"/>
      <c r="W334" s="66"/>
      <c r="X334" s="86"/>
      <c r="Y334" s="66"/>
      <c r="Z334" s="86"/>
      <c r="AA334" s="66"/>
      <c r="AB334" s="86"/>
      <c r="AC334" s="67">
        <f t="shared" si="416"/>
        <v>0</v>
      </c>
      <c r="AD334" s="70">
        <f>R334+T334+V334+X334+Z334+AB334</f>
        <v>0</v>
      </c>
      <c r="AE334" s="71">
        <f>O334+AC334</f>
        <v>0</v>
      </c>
      <c r="AF334" s="67">
        <f t="shared" si="417"/>
        <v>0</v>
      </c>
      <c r="AG334" s="72"/>
      <c r="AH334" s="87"/>
      <c r="AI334" s="661"/>
      <c r="AJ334" s="668"/>
      <c r="AK334" s="403"/>
      <c r="AL334" s="404"/>
      <c r="AM334" s="407"/>
      <c r="AN334" s="387"/>
      <c r="AO334" s="387"/>
      <c r="AP334" s="387"/>
      <c r="AQ334" s="387"/>
    </row>
    <row r="335" spans="1:48" ht="24" customHeight="1" thickBot="1">
      <c r="B335" s="603"/>
      <c r="C335" s="621"/>
      <c r="D335" s="621"/>
      <c r="E335" s="622"/>
      <c r="F335" s="74" t="s">
        <v>14</v>
      </c>
      <c r="G335" s="89">
        <f>SUM(G332:G334)</f>
        <v>0</v>
      </c>
      <c r="H335" s="90">
        <f t="shared" ref="H335:N335" si="418">SUM(H332:H334)</f>
        <v>0</v>
      </c>
      <c r="I335" s="91">
        <f t="shared" si="418"/>
        <v>779</v>
      </c>
      <c r="J335" s="90">
        <f t="shared" si="418"/>
        <v>188850</v>
      </c>
      <c r="K335" s="91">
        <f t="shared" si="418"/>
        <v>0</v>
      </c>
      <c r="L335" s="90">
        <f t="shared" si="418"/>
        <v>0</v>
      </c>
      <c r="M335" s="91">
        <f t="shared" si="418"/>
        <v>0</v>
      </c>
      <c r="N335" s="90">
        <f t="shared" si="418"/>
        <v>0</v>
      </c>
      <c r="O335" s="76">
        <f>SUM(O332:O334)</f>
        <v>779</v>
      </c>
      <c r="P335" s="77">
        <f t="shared" ref="P335:AH335" si="419">SUM(P332:P334)</f>
        <v>188850</v>
      </c>
      <c r="Q335" s="78">
        <f>SUM(Q332:Q334)</f>
        <v>0</v>
      </c>
      <c r="R335" s="79">
        <f t="shared" ref="R335:AB335" si="420">SUM(R332:R334)</f>
        <v>0</v>
      </c>
      <c r="S335" s="76">
        <f t="shared" si="420"/>
        <v>0</v>
      </c>
      <c r="T335" s="79">
        <f t="shared" si="420"/>
        <v>0</v>
      </c>
      <c r="U335" s="76">
        <f t="shared" si="420"/>
        <v>0</v>
      </c>
      <c r="V335" s="79">
        <f t="shared" si="420"/>
        <v>0</v>
      </c>
      <c r="W335" s="76">
        <f t="shared" si="420"/>
        <v>0</v>
      </c>
      <c r="X335" s="79">
        <f t="shared" si="420"/>
        <v>0</v>
      </c>
      <c r="Y335" s="76">
        <f t="shared" si="420"/>
        <v>0</v>
      </c>
      <c r="Z335" s="79">
        <f t="shared" si="420"/>
        <v>0</v>
      </c>
      <c r="AA335" s="76">
        <f t="shared" si="420"/>
        <v>0</v>
      </c>
      <c r="AB335" s="79">
        <f t="shared" si="420"/>
        <v>0</v>
      </c>
      <c r="AC335" s="76">
        <f>SUM(AC332:AC334)</f>
        <v>0</v>
      </c>
      <c r="AD335" s="80">
        <f t="shared" si="419"/>
        <v>0</v>
      </c>
      <c r="AE335" s="81">
        <f t="shared" si="419"/>
        <v>779</v>
      </c>
      <c r="AF335" s="76">
        <f t="shared" si="419"/>
        <v>188850</v>
      </c>
      <c r="AG335" s="76">
        <f>SUM(AG332:AG334)</f>
        <v>0</v>
      </c>
      <c r="AH335" s="105">
        <f t="shared" si="419"/>
        <v>0</v>
      </c>
      <c r="AI335" s="662"/>
      <c r="AJ335" s="669"/>
      <c r="AK335" s="405"/>
      <c r="AL335" s="406"/>
      <c r="AM335" s="408"/>
      <c r="AN335" s="388"/>
      <c r="AO335" s="388"/>
      <c r="AP335" s="388"/>
      <c r="AQ335" s="388"/>
    </row>
    <row r="336" spans="1:48" ht="24" customHeight="1">
      <c r="A336" s="557"/>
      <c r="B336" s="411" t="s">
        <v>565</v>
      </c>
      <c r="C336" s="412"/>
      <c r="D336" s="412"/>
      <c r="E336" s="413"/>
      <c r="F336" s="44" t="s">
        <v>596</v>
      </c>
      <c r="G336" s="45"/>
      <c r="H336" s="82"/>
      <c r="I336" s="47">
        <v>1</v>
      </c>
      <c r="J336" s="82">
        <v>542505</v>
      </c>
      <c r="K336" s="47"/>
      <c r="L336" s="82"/>
      <c r="M336" s="47"/>
      <c r="N336" s="50"/>
      <c r="O336" s="47">
        <f>G336+I336+K336+M336</f>
        <v>1</v>
      </c>
      <c r="P336" s="48">
        <f>H336+J336+L336+N336</f>
        <v>542505</v>
      </c>
      <c r="Q336" s="49"/>
      <c r="R336" s="50"/>
      <c r="S336" s="47"/>
      <c r="T336" s="82"/>
      <c r="U336" s="47"/>
      <c r="V336" s="82"/>
      <c r="W336" s="47"/>
      <c r="X336" s="82"/>
      <c r="Y336" s="47">
        <v>1</v>
      </c>
      <c r="Z336" s="82">
        <v>2700</v>
      </c>
      <c r="AA336" s="47"/>
      <c r="AB336" s="82"/>
      <c r="AC336" s="47">
        <f>Q336+S336+U336+W336+Y336+AA336</f>
        <v>1</v>
      </c>
      <c r="AD336" s="51">
        <f>R336+T336+V336+X336+Z336+AB336</f>
        <v>2700</v>
      </c>
      <c r="AE336" s="52">
        <f>O336+AC336</f>
        <v>2</v>
      </c>
      <c r="AF336" s="47">
        <f>P336+AD336</f>
        <v>545205</v>
      </c>
      <c r="AG336" s="47"/>
      <c r="AH336" s="83"/>
      <c r="AI336" s="414" t="s">
        <v>566</v>
      </c>
      <c r="AJ336" s="416" t="s">
        <v>597</v>
      </c>
      <c r="AK336" s="418" t="s">
        <v>100</v>
      </c>
      <c r="AL336" s="419"/>
      <c r="AM336" s="394"/>
      <c r="AN336" s="394" t="s">
        <v>109</v>
      </c>
      <c r="AO336" s="518" t="s">
        <v>567</v>
      </c>
      <c r="AP336" s="394"/>
      <c r="AQ336" s="394" t="s">
        <v>558</v>
      </c>
      <c r="AR336" s="32"/>
      <c r="AS336" s="32"/>
      <c r="AT336" s="32"/>
      <c r="AU336" s="20"/>
      <c r="AV336" s="20"/>
    </row>
    <row r="337" spans="1:48" ht="24" customHeight="1">
      <c r="A337" s="557"/>
      <c r="B337" s="411"/>
      <c r="C337" s="412"/>
      <c r="D337" s="412"/>
      <c r="E337" s="413"/>
      <c r="F337" s="55" t="s">
        <v>96</v>
      </c>
      <c r="G337" s="56"/>
      <c r="H337" s="84"/>
      <c r="I337" s="57"/>
      <c r="J337" s="84"/>
      <c r="K337" s="57"/>
      <c r="L337" s="84"/>
      <c r="M337" s="57"/>
      <c r="N337" s="84"/>
      <c r="O337" s="58">
        <f>G337+I337+K337+M337</f>
        <v>0</v>
      </c>
      <c r="P337" s="59">
        <f t="shared" ref="P337:P338" si="421">H337+J337+L337+N337</f>
        <v>0</v>
      </c>
      <c r="Q337" s="60"/>
      <c r="R337" s="84"/>
      <c r="S337" s="57"/>
      <c r="T337" s="84"/>
      <c r="U337" s="57"/>
      <c r="V337" s="84"/>
      <c r="W337" s="57"/>
      <c r="X337" s="84"/>
      <c r="Y337" s="57"/>
      <c r="Z337" s="84"/>
      <c r="AA337" s="57"/>
      <c r="AB337" s="84"/>
      <c r="AC337" s="58">
        <f t="shared" ref="AC337:AC338" si="422">Q337+S337+U337+W337+Y337+AA337</f>
        <v>0</v>
      </c>
      <c r="AD337" s="61">
        <f>R337+T337+V337+X337+Z337+AB337</f>
        <v>0</v>
      </c>
      <c r="AE337" s="62">
        <f>O337+AC337</f>
        <v>0</v>
      </c>
      <c r="AF337" s="58">
        <f t="shared" ref="AF337:AF338" si="423">P337+AD337</f>
        <v>0</v>
      </c>
      <c r="AG337" s="57"/>
      <c r="AH337" s="85"/>
      <c r="AI337" s="414"/>
      <c r="AJ337" s="416"/>
      <c r="AK337" s="418"/>
      <c r="AL337" s="419"/>
      <c r="AM337" s="387"/>
      <c r="AN337" s="387"/>
      <c r="AO337" s="422"/>
      <c r="AP337" s="387"/>
      <c r="AQ337" s="387"/>
      <c r="AR337" s="32"/>
      <c r="AS337" s="32"/>
      <c r="AT337" s="32"/>
      <c r="AU337" s="20"/>
      <c r="AV337" s="20"/>
    </row>
    <row r="338" spans="1:48" ht="24" customHeight="1">
      <c r="A338" s="557"/>
      <c r="B338" s="411"/>
      <c r="C338" s="412"/>
      <c r="D338" s="412"/>
      <c r="E338" s="413"/>
      <c r="F338" s="64" t="s">
        <v>95</v>
      </c>
      <c r="G338" s="65"/>
      <c r="H338" s="86"/>
      <c r="I338" s="66"/>
      <c r="J338" s="86"/>
      <c r="K338" s="66"/>
      <c r="L338" s="86"/>
      <c r="M338" s="66"/>
      <c r="N338" s="86"/>
      <c r="O338" s="67">
        <f>G338+I338+K338+M338</f>
        <v>0</v>
      </c>
      <c r="P338" s="68">
        <f t="shared" si="421"/>
        <v>0</v>
      </c>
      <c r="Q338" s="69"/>
      <c r="R338" s="86"/>
      <c r="S338" s="66"/>
      <c r="T338" s="86"/>
      <c r="U338" s="66"/>
      <c r="V338" s="86"/>
      <c r="W338" s="66"/>
      <c r="X338" s="86"/>
      <c r="Y338" s="66"/>
      <c r="Z338" s="86"/>
      <c r="AA338" s="66"/>
      <c r="AB338" s="86"/>
      <c r="AC338" s="67">
        <f t="shared" si="422"/>
        <v>0</v>
      </c>
      <c r="AD338" s="70">
        <f>R338+T338+V338+X338+Z338+AB338</f>
        <v>0</v>
      </c>
      <c r="AE338" s="71">
        <f>O338+AC338</f>
        <v>0</v>
      </c>
      <c r="AF338" s="67">
        <f t="shared" si="423"/>
        <v>0</v>
      </c>
      <c r="AG338" s="72"/>
      <c r="AH338" s="87"/>
      <c r="AI338" s="414"/>
      <c r="AJ338" s="416"/>
      <c r="AK338" s="418"/>
      <c r="AL338" s="419"/>
      <c r="AM338" s="387"/>
      <c r="AN338" s="387"/>
      <c r="AO338" s="422"/>
      <c r="AP338" s="387"/>
      <c r="AQ338" s="387"/>
      <c r="AR338" s="32"/>
      <c r="AS338" s="32"/>
      <c r="AT338" s="32"/>
      <c r="AU338" s="20"/>
      <c r="AV338" s="20"/>
    </row>
    <row r="339" spans="1:48" ht="24" customHeight="1" thickBot="1">
      <c r="A339" s="557"/>
      <c r="B339" s="411"/>
      <c r="C339" s="412"/>
      <c r="D339" s="412"/>
      <c r="E339" s="413"/>
      <c r="F339" s="74" t="s">
        <v>14</v>
      </c>
      <c r="G339" s="89">
        <f>SUM(G336:G338)</f>
        <v>0</v>
      </c>
      <c r="H339" s="90">
        <f t="shared" ref="H339:N339" si="424">SUM(H336:H338)</f>
        <v>0</v>
      </c>
      <c r="I339" s="91">
        <f t="shared" si="424"/>
        <v>1</v>
      </c>
      <c r="J339" s="90">
        <f t="shared" si="424"/>
        <v>542505</v>
      </c>
      <c r="K339" s="91">
        <f t="shared" si="424"/>
        <v>0</v>
      </c>
      <c r="L339" s="90">
        <f t="shared" si="424"/>
        <v>0</v>
      </c>
      <c r="M339" s="91">
        <f t="shared" si="424"/>
        <v>0</v>
      </c>
      <c r="N339" s="90">
        <f t="shared" si="424"/>
        <v>0</v>
      </c>
      <c r="O339" s="76">
        <f>SUM(O336:O338)</f>
        <v>1</v>
      </c>
      <c r="P339" s="77">
        <f t="shared" ref="P339:AH339" si="425">SUM(P336:P338)</f>
        <v>542505</v>
      </c>
      <c r="Q339" s="78">
        <f>SUM(Q336:Q338)</f>
        <v>0</v>
      </c>
      <c r="R339" s="79">
        <f t="shared" ref="R339:AB339" si="426">SUM(R336:R338)</f>
        <v>0</v>
      </c>
      <c r="S339" s="76">
        <f t="shared" si="426"/>
        <v>0</v>
      </c>
      <c r="T339" s="79">
        <f t="shared" si="426"/>
        <v>0</v>
      </c>
      <c r="U339" s="76">
        <f t="shared" si="426"/>
        <v>0</v>
      </c>
      <c r="V339" s="79">
        <f t="shared" si="426"/>
        <v>0</v>
      </c>
      <c r="W339" s="76">
        <f t="shared" si="426"/>
        <v>0</v>
      </c>
      <c r="X339" s="79">
        <f t="shared" si="426"/>
        <v>0</v>
      </c>
      <c r="Y339" s="76">
        <f t="shared" si="426"/>
        <v>1</v>
      </c>
      <c r="Z339" s="79">
        <f t="shared" si="426"/>
        <v>2700</v>
      </c>
      <c r="AA339" s="76">
        <f t="shared" si="426"/>
        <v>0</v>
      </c>
      <c r="AB339" s="79">
        <f t="shared" si="426"/>
        <v>0</v>
      </c>
      <c r="AC339" s="76">
        <f>SUM(AC336:AC338)</f>
        <v>1</v>
      </c>
      <c r="AD339" s="80">
        <f t="shared" si="425"/>
        <v>2700</v>
      </c>
      <c r="AE339" s="81">
        <f t="shared" si="425"/>
        <v>2</v>
      </c>
      <c r="AF339" s="76">
        <f t="shared" si="425"/>
        <v>545205</v>
      </c>
      <c r="AG339" s="76">
        <f>SUM(AG336:AG338)</f>
        <v>0</v>
      </c>
      <c r="AH339" s="105">
        <f t="shared" si="425"/>
        <v>0</v>
      </c>
      <c r="AI339" s="415"/>
      <c r="AJ339" s="417"/>
      <c r="AK339" s="420"/>
      <c r="AL339" s="421"/>
      <c r="AM339" s="388"/>
      <c r="AN339" s="388"/>
      <c r="AO339" s="423"/>
      <c r="AP339" s="388"/>
      <c r="AQ339" s="388"/>
      <c r="AR339" s="32"/>
      <c r="AS339" s="32"/>
      <c r="AT339" s="32"/>
      <c r="AU339" s="20"/>
      <c r="AV339" s="20"/>
    </row>
    <row r="340" spans="1:48" ht="24" customHeight="1">
      <c r="A340" s="557"/>
      <c r="B340" s="411" t="s">
        <v>568</v>
      </c>
      <c r="C340" s="412"/>
      <c r="D340" s="412"/>
      <c r="E340" s="413"/>
      <c r="F340" s="44" t="s">
        <v>5</v>
      </c>
      <c r="G340" s="45"/>
      <c r="H340" s="82"/>
      <c r="I340" s="47"/>
      <c r="J340" s="82"/>
      <c r="K340" s="47"/>
      <c r="L340" s="82"/>
      <c r="M340" s="47"/>
      <c r="N340" s="50"/>
      <c r="O340" s="47">
        <f>G340+I340+K340+M340</f>
        <v>0</v>
      </c>
      <c r="P340" s="48">
        <f>H340+J340+L340+N340</f>
        <v>0</v>
      </c>
      <c r="Q340" s="49"/>
      <c r="R340" s="50"/>
      <c r="S340" s="47"/>
      <c r="T340" s="82"/>
      <c r="U340" s="47"/>
      <c r="V340" s="82"/>
      <c r="W340" s="47"/>
      <c r="X340" s="82"/>
      <c r="Y340" s="47"/>
      <c r="Z340" s="82"/>
      <c r="AA340" s="47"/>
      <c r="AB340" s="82"/>
      <c r="AC340" s="47">
        <f>Q340+S340+U340+W340+Y340+AA340</f>
        <v>0</v>
      </c>
      <c r="AD340" s="51">
        <f>R340+T340+V340+X340+Z340+AB340</f>
        <v>0</v>
      </c>
      <c r="AE340" s="52">
        <f>O340+AC340</f>
        <v>0</v>
      </c>
      <c r="AF340" s="47">
        <f>P340+AD340</f>
        <v>0</v>
      </c>
      <c r="AG340" s="47"/>
      <c r="AH340" s="83"/>
      <c r="AI340" s="414" t="s">
        <v>569</v>
      </c>
      <c r="AJ340" s="416" t="s">
        <v>570</v>
      </c>
      <c r="AK340" s="418"/>
      <c r="AL340" s="419"/>
      <c r="AM340" s="387"/>
      <c r="AN340" s="387"/>
      <c r="AO340" s="387"/>
      <c r="AP340" s="387"/>
      <c r="AQ340" s="387"/>
      <c r="AR340" s="32"/>
      <c r="AS340" s="32"/>
      <c r="AT340" s="32"/>
      <c r="AU340" s="20"/>
      <c r="AV340" s="20"/>
    </row>
    <row r="341" spans="1:48" ht="24" customHeight="1">
      <c r="A341" s="557"/>
      <c r="B341" s="411"/>
      <c r="C341" s="412"/>
      <c r="D341" s="412"/>
      <c r="E341" s="413"/>
      <c r="F341" s="55" t="s">
        <v>96</v>
      </c>
      <c r="G341" s="56"/>
      <c r="H341" s="84"/>
      <c r="I341" s="57"/>
      <c r="J341" s="84"/>
      <c r="K341" s="57"/>
      <c r="L341" s="84"/>
      <c r="M341" s="57"/>
      <c r="N341" s="84"/>
      <c r="O341" s="58">
        <f>G341+I341+K341+M341</f>
        <v>0</v>
      </c>
      <c r="P341" s="59">
        <f t="shared" ref="P341:P342" si="427">H341+J341+L341+N341</f>
        <v>0</v>
      </c>
      <c r="Q341" s="60"/>
      <c r="R341" s="84"/>
      <c r="S341" s="57"/>
      <c r="T341" s="84"/>
      <c r="U341" s="57"/>
      <c r="V341" s="84"/>
      <c r="W341" s="57"/>
      <c r="X341" s="84"/>
      <c r="Y341" s="57"/>
      <c r="Z341" s="84"/>
      <c r="AA341" s="57"/>
      <c r="AB341" s="84"/>
      <c r="AC341" s="58">
        <f t="shared" ref="AC341:AC342" si="428">Q341+S341+U341+W341+Y341+AA341</f>
        <v>0</v>
      </c>
      <c r="AD341" s="61">
        <f>R341+T341+V341+X341+Z341+AB341</f>
        <v>0</v>
      </c>
      <c r="AE341" s="62">
        <f>O341+AC341</f>
        <v>0</v>
      </c>
      <c r="AF341" s="58">
        <f t="shared" ref="AF341:AF342" si="429">P341+AD341</f>
        <v>0</v>
      </c>
      <c r="AG341" s="57"/>
      <c r="AH341" s="85"/>
      <c r="AI341" s="414"/>
      <c r="AJ341" s="416"/>
      <c r="AK341" s="418"/>
      <c r="AL341" s="419"/>
      <c r="AM341" s="387"/>
      <c r="AN341" s="387"/>
      <c r="AO341" s="387"/>
      <c r="AP341" s="387"/>
      <c r="AQ341" s="387"/>
      <c r="AR341" s="32"/>
      <c r="AS341" s="32"/>
      <c r="AT341" s="32"/>
      <c r="AU341" s="20"/>
      <c r="AV341" s="20"/>
    </row>
    <row r="342" spans="1:48" ht="24" customHeight="1">
      <c r="A342" s="557"/>
      <c r="B342" s="411"/>
      <c r="C342" s="412"/>
      <c r="D342" s="412"/>
      <c r="E342" s="413"/>
      <c r="F342" s="64" t="s">
        <v>95</v>
      </c>
      <c r="G342" s="65"/>
      <c r="H342" s="86"/>
      <c r="I342" s="66"/>
      <c r="J342" s="86"/>
      <c r="K342" s="66"/>
      <c r="L342" s="86"/>
      <c r="M342" s="66"/>
      <c r="N342" s="86"/>
      <c r="O342" s="67">
        <f>G342+I342+K342+M342</f>
        <v>0</v>
      </c>
      <c r="P342" s="68">
        <f t="shared" si="427"/>
        <v>0</v>
      </c>
      <c r="Q342" s="69"/>
      <c r="R342" s="86"/>
      <c r="S342" s="66"/>
      <c r="T342" s="86"/>
      <c r="U342" s="66"/>
      <c r="V342" s="86"/>
      <c r="W342" s="66"/>
      <c r="X342" s="86"/>
      <c r="Y342" s="66"/>
      <c r="Z342" s="86"/>
      <c r="AA342" s="66"/>
      <c r="AB342" s="86"/>
      <c r="AC342" s="67">
        <f t="shared" si="428"/>
        <v>0</v>
      </c>
      <c r="AD342" s="70">
        <f>R342+T342+V342+X342+Z342+AB342</f>
        <v>0</v>
      </c>
      <c r="AE342" s="71">
        <f>O342+AC342</f>
        <v>0</v>
      </c>
      <c r="AF342" s="67">
        <f t="shared" si="429"/>
        <v>0</v>
      </c>
      <c r="AG342" s="72"/>
      <c r="AH342" s="87"/>
      <c r="AI342" s="414"/>
      <c r="AJ342" s="416"/>
      <c r="AK342" s="418"/>
      <c r="AL342" s="419"/>
      <c r="AM342" s="387"/>
      <c r="AN342" s="387"/>
      <c r="AO342" s="387"/>
      <c r="AP342" s="387"/>
      <c r="AQ342" s="387"/>
      <c r="AR342" s="32"/>
      <c r="AS342" s="32"/>
      <c r="AT342" s="32"/>
      <c r="AU342" s="20"/>
      <c r="AV342" s="20"/>
    </row>
    <row r="343" spans="1:48" ht="24" customHeight="1" thickBot="1">
      <c r="A343" s="557"/>
      <c r="B343" s="411"/>
      <c r="C343" s="412"/>
      <c r="D343" s="412"/>
      <c r="E343" s="413"/>
      <c r="F343" s="74" t="s">
        <v>14</v>
      </c>
      <c r="G343" s="89">
        <f>SUM(G340:G342)</f>
        <v>0</v>
      </c>
      <c r="H343" s="90">
        <f t="shared" ref="H343:N343" si="430">SUM(H340:H342)</f>
        <v>0</v>
      </c>
      <c r="I343" s="91">
        <f t="shared" si="430"/>
        <v>0</v>
      </c>
      <c r="J343" s="90">
        <f t="shared" si="430"/>
        <v>0</v>
      </c>
      <c r="K343" s="91">
        <f t="shared" si="430"/>
        <v>0</v>
      </c>
      <c r="L343" s="90">
        <f t="shared" si="430"/>
        <v>0</v>
      </c>
      <c r="M343" s="91">
        <f t="shared" si="430"/>
        <v>0</v>
      </c>
      <c r="N343" s="90">
        <f t="shared" si="430"/>
        <v>0</v>
      </c>
      <c r="O343" s="76">
        <f>SUM(O340:O342)</f>
        <v>0</v>
      </c>
      <c r="P343" s="77">
        <f t="shared" ref="P343:AH343" si="431">SUM(P340:P342)</f>
        <v>0</v>
      </c>
      <c r="Q343" s="78">
        <f>SUM(Q340:Q342)</f>
        <v>0</v>
      </c>
      <c r="R343" s="79">
        <f t="shared" ref="R343:AB343" si="432">SUM(R340:R342)</f>
        <v>0</v>
      </c>
      <c r="S343" s="76">
        <f t="shared" si="432"/>
        <v>0</v>
      </c>
      <c r="T343" s="79">
        <f t="shared" si="432"/>
        <v>0</v>
      </c>
      <c r="U343" s="76">
        <f t="shared" si="432"/>
        <v>0</v>
      </c>
      <c r="V343" s="79">
        <f t="shared" si="432"/>
        <v>0</v>
      </c>
      <c r="W343" s="76">
        <f t="shared" si="432"/>
        <v>0</v>
      </c>
      <c r="X343" s="79">
        <f t="shared" si="432"/>
        <v>0</v>
      </c>
      <c r="Y343" s="76">
        <f t="shared" si="432"/>
        <v>0</v>
      </c>
      <c r="Z343" s="79">
        <f t="shared" si="432"/>
        <v>0</v>
      </c>
      <c r="AA343" s="76">
        <f t="shared" si="432"/>
        <v>0</v>
      </c>
      <c r="AB343" s="79">
        <f t="shared" si="432"/>
        <v>0</v>
      </c>
      <c r="AC343" s="76">
        <f>SUM(AC340:AC342)</f>
        <v>0</v>
      </c>
      <c r="AD343" s="80">
        <f t="shared" si="431"/>
        <v>0</v>
      </c>
      <c r="AE343" s="81">
        <f t="shared" si="431"/>
        <v>0</v>
      </c>
      <c r="AF343" s="76">
        <f t="shared" si="431"/>
        <v>0</v>
      </c>
      <c r="AG343" s="76">
        <f>SUM(AG340:AG342)</f>
        <v>0</v>
      </c>
      <c r="AH343" s="105">
        <f t="shared" si="431"/>
        <v>0</v>
      </c>
      <c r="AI343" s="415"/>
      <c r="AJ343" s="417"/>
      <c r="AK343" s="420"/>
      <c r="AL343" s="421"/>
      <c r="AM343" s="388"/>
      <c r="AN343" s="388"/>
      <c r="AO343" s="388"/>
      <c r="AP343" s="388"/>
      <c r="AQ343" s="388"/>
      <c r="AR343" s="32"/>
      <c r="AS343" s="32"/>
      <c r="AT343" s="32"/>
      <c r="AU343" s="20"/>
      <c r="AV343" s="20"/>
    </row>
    <row r="344" spans="1:48" ht="24" customHeight="1">
      <c r="A344" s="557"/>
      <c r="B344" s="411" t="s">
        <v>571</v>
      </c>
      <c r="C344" s="412"/>
      <c r="D344" s="412"/>
      <c r="E344" s="413"/>
      <c r="F344" s="44" t="s">
        <v>533</v>
      </c>
      <c r="G344" s="45"/>
      <c r="H344" s="82"/>
      <c r="I344" s="47"/>
      <c r="J344" s="82"/>
      <c r="K344" s="47"/>
      <c r="L344" s="82"/>
      <c r="M344" s="47"/>
      <c r="N344" s="50"/>
      <c r="O344" s="47">
        <f>G344+I344+K344+M344</f>
        <v>0</v>
      </c>
      <c r="P344" s="48">
        <f>H344+J344+L344+N344</f>
        <v>0</v>
      </c>
      <c r="Q344" s="49"/>
      <c r="R344" s="50"/>
      <c r="S344" s="47"/>
      <c r="T344" s="82"/>
      <c r="U344" s="47"/>
      <c r="V344" s="82"/>
      <c r="W344" s="47"/>
      <c r="X344" s="82"/>
      <c r="Y344" s="47"/>
      <c r="Z344" s="82"/>
      <c r="AA344" s="47"/>
      <c r="AB344" s="82"/>
      <c r="AC344" s="47">
        <f>Q344+S344+U344+W344+Y344+AA344</f>
        <v>0</v>
      </c>
      <c r="AD344" s="51">
        <f>R344+T344+V344+X344+Z344+AB344</f>
        <v>0</v>
      </c>
      <c r="AE344" s="52">
        <f>O344+AC344</f>
        <v>0</v>
      </c>
      <c r="AF344" s="47">
        <f>P344+AD344</f>
        <v>0</v>
      </c>
      <c r="AG344" s="47"/>
      <c r="AH344" s="83"/>
      <c r="AI344" s="414" t="s">
        <v>147</v>
      </c>
      <c r="AJ344" s="416" t="s">
        <v>572</v>
      </c>
      <c r="AK344" s="418" t="s">
        <v>138</v>
      </c>
      <c r="AL344" s="419"/>
      <c r="AM344" s="387" t="s">
        <v>573</v>
      </c>
      <c r="AN344" s="387" t="s">
        <v>154</v>
      </c>
      <c r="AO344" s="520" t="s">
        <v>574</v>
      </c>
      <c r="AP344" s="520" t="s">
        <v>575</v>
      </c>
      <c r="AQ344" s="387"/>
      <c r="AR344" s="32"/>
      <c r="AS344" s="32"/>
      <c r="AT344" s="32"/>
      <c r="AU344" s="20"/>
      <c r="AV344" s="20"/>
    </row>
    <row r="345" spans="1:48" ht="24" customHeight="1">
      <c r="A345" s="557"/>
      <c r="B345" s="411"/>
      <c r="C345" s="412"/>
      <c r="D345" s="412"/>
      <c r="E345" s="413"/>
      <c r="F345" s="55" t="s">
        <v>96</v>
      </c>
      <c r="G345" s="56"/>
      <c r="H345" s="84"/>
      <c r="I345" s="57"/>
      <c r="J345" s="84"/>
      <c r="K345" s="57"/>
      <c r="L345" s="84"/>
      <c r="M345" s="57"/>
      <c r="N345" s="84"/>
      <c r="O345" s="58">
        <f>G345+I345+K345+M345</f>
        <v>0</v>
      </c>
      <c r="P345" s="59">
        <f t="shared" ref="P345:P346" si="433">H345+J345+L345+N345</f>
        <v>0</v>
      </c>
      <c r="Q345" s="60"/>
      <c r="R345" s="84"/>
      <c r="S345" s="57"/>
      <c r="T345" s="84"/>
      <c r="U345" s="57"/>
      <c r="V345" s="84"/>
      <c r="W345" s="57"/>
      <c r="X345" s="84"/>
      <c r="Y345" s="57"/>
      <c r="Z345" s="84"/>
      <c r="AA345" s="57"/>
      <c r="AB345" s="84"/>
      <c r="AC345" s="58">
        <f t="shared" ref="AC345:AC346" si="434">Q345+S345+U345+W345+Y345+AA345</f>
        <v>0</v>
      </c>
      <c r="AD345" s="61">
        <f>R345+T345+V345+X345+Z345+AB345</f>
        <v>0</v>
      </c>
      <c r="AE345" s="62">
        <f>O345+AC345</f>
        <v>0</v>
      </c>
      <c r="AF345" s="58">
        <f t="shared" ref="AF345:AF346" si="435">P345+AD345</f>
        <v>0</v>
      </c>
      <c r="AG345" s="57"/>
      <c r="AH345" s="85"/>
      <c r="AI345" s="414"/>
      <c r="AJ345" s="416"/>
      <c r="AK345" s="418"/>
      <c r="AL345" s="419"/>
      <c r="AM345" s="387"/>
      <c r="AN345" s="387"/>
      <c r="AO345" s="520"/>
      <c r="AP345" s="520"/>
      <c r="AQ345" s="387"/>
      <c r="AR345" s="32"/>
      <c r="AS345" s="32"/>
      <c r="AT345" s="32"/>
      <c r="AU345" s="20"/>
      <c r="AV345" s="20"/>
    </row>
    <row r="346" spans="1:48" ht="24" customHeight="1">
      <c r="A346" s="557"/>
      <c r="B346" s="411"/>
      <c r="C346" s="412"/>
      <c r="D346" s="412"/>
      <c r="E346" s="413"/>
      <c r="F346" s="64" t="s">
        <v>95</v>
      </c>
      <c r="G346" s="65"/>
      <c r="H346" s="86"/>
      <c r="I346" s="66"/>
      <c r="J346" s="86"/>
      <c r="K346" s="66"/>
      <c r="L346" s="86"/>
      <c r="M346" s="66"/>
      <c r="N346" s="86"/>
      <c r="O346" s="67">
        <f>G346+I346+K346+M346</f>
        <v>0</v>
      </c>
      <c r="P346" s="68">
        <f t="shared" si="433"/>
        <v>0</v>
      </c>
      <c r="Q346" s="69"/>
      <c r="R346" s="86"/>
      <c r="S346" s="66"/>
      <c r="T346" s="86"/>
      <c r="U346" s="66"/>
      <c r="V346" s="86"/>
      <c r="W346" s="66"/>
      <c r="X346" s="86"/>
      <c r="Y346" s="66"/>
      <c r="Z346" s="86"/>
      <c r="AA346" s="66"/>
      <c r="AB346" s="86"/>
      <c r="AC346" s="67">
        <f t="shared" si="434"/>
        <v>0</v>
      </c>
      <c r="AD346" s="70">
        <f>R346+T346+V346+X346+Z346+AB346</f>
        <v>0</v>
      </c>
      <c r="AE346" s="71">
        <f>O346+AC346</f>
        <v>0</v>
      </c>
      <c r="AF346" s="67">
        <f t="shared" si="435"/>
        <v>0</v>
      </c>
      <c r="AG346" s="72"/>
      <c r="AH346" s="87"/>
      <c r="AI346" s="414"/>
      <c r="AJ346" s="416"/>
      <c r="AK346" s="418"/>
      <c r="AL346" s="419"/>
      <c r="AM346" s="387"/>
      <c r="AN346" s="387"/>
      <c r="AO346" s="520"/>
      <c r="AP346" s="520"/>
      <c r="AQ346" s="387"/>
      <c r="AR346" s="32"/>
      <c r="AS346" s="32"/>
      <c r="AT346" s="32"/>
      <c r="AU346" s="20"/>
      <c r="AV346" s="20"/>
    </row>
    <row r="347" spans="1:48" ht="24" customHeight="1" thickBot="1">
      <c r="A347" s="557"/>
      <c r="B347" s="411"/>
      <c r="C347" s="412"/>
      <c r="D347" s="412"/>
      <c r="E347" s="413"/>
      <c r="F347" s="74" t="s">
        <v>14</v>
      </c>
      <c r="G347" s="89">
        <f>SUM(G344:G346)</f>
        <v>0</v>
      </c>
      <c r="H347" s="90">
        <f t="shared" ref="H347:N347" si="436">SUM(H344:H346)</f>
        <v>0</v>
      </c>
      <c r="I347" s="91">
        <f t="shared" si="436"/>
        <v>0</v>
      </c>
      <c r="J347" s="90">
        <f t="shared" si="436"/>
        <v>0</v>
      </c>
      <c r="K347" s="91">
        <f t="shared" si="436"/>
        <v>0</v>
      </c>
      <c r="L347" s="90">
        <f t="shared" si="436"/>
        <v>0</v>
      </c>
      <c r="M347" s="91">
        <f t="shared" si="436"/>
        <v>0</v>
      </c>
      <c r="N347" s="90">
        <f t="shared" si="436"/>
        <v>0</v>
      </c>
      <c r="O347" s="76">
        <f>SUM(O344:O346)</f>
        <v>0</v>
      </c>
      <c r="P347" s="77">
        <f t="shared" ref="P347:AH347" si="437">SUM(P344:P346)</f>
        <v>0</v>
      </c>
      <c r="Q347" s="78">
        <f>SUM(Q344:Q346)</f>
        <v>0</v>
      </c>
      <c r="R347" s="79">
        <f t="shared" ref="R347:AB347" si="438">SUM(R344:R346)</f>
        <v>0</v>
      </c>
      <c r="S347" s="76">
        <f t="shared" si="438"/>
        <v>0</v>
      </c>
      <c r="T347" s="79">
        <f t="shared" si="438"/>
        <v>0</v>
      </c>
      <c r="U347" s="76">
        <f t="shared" si="438"/>
        <v>0</v>
      </c>
      <c r="V347" s="79">
        <f t="shared" si="438"/>
        <v>0</v>
      </c>
      <c r="W347" s="76">
        <f t="shared" si="438"/>
        <v>0</v>
      </c>
      <c r="X347" s="79">
        <f t="shared" si="438"/>
        <v>0</v>
      </c>
      <c r="Y347" s="76">
        <f t="shared" si="438"/>
        <v>0</v>
      </c>
      <c r="Z347" s="79">
        <f t="shared" si="438"/>
        <v>0</v>
      </c>
      <c r="AA347" s="76">
        <f t="shared" si="438"/>
        <v>0</v>
      </c>
      <c r="AB347" s="79">
        <f t="shared" si="438"/>
        <v>0</v>
      </c>
      <c r="AC347" s="76">
        <f>SUM(AC344:AC346)</f>
        <v>0</v>
      </c>
      <c r="AD347" s="80">
        <f t="shared" si="437"/>
        <v>0</v>
      </c>
      <c r="AE347" s="81">
        <f t="shared" si="437"/>
        <v>0</v>
      </c>
      <c r="AF347" s="76">
        <f t="shared" si="437"/>
        <v>0</v>
      </c>
      <c r="AG347" s="76">
        <f>SUM(AG344:AG346)</f>
        <v>0</v>
      </c>
      <c r="AH347" s="105">
        <f t="shared" si="437"/>
        <v>0</v>
      </c>
      <c r="AI347" s="415"/>
      <c r="AJ347" s="417"/>
      <c r="AK347" s="420"/>
      <c r="AL347" s="421"/>
      <c r="AM347" s="388"/>
      <c r="AN347" s="388"/>
      <c r="AO347" s="521"/>
      <c r="AP347" s="521"/>
      <c r="AQ347" s="388"/>
      <c r="AR347" s="32"/>
      <c r="AS347" s="32"/>
      <c r="AT347" s="32"/>
      <c r="AU347" s="20"/>
      <c r="AV347" s="20"/>
    </row>
    <row r="348" spans="1:48" ht="24" customHeight="1">
      <c r="A348" s="557"/>
      <c r="B348" s="411" t="s">
        <v>576</v>
      </c>
      <c r="C348" s="412"/>
      <c r="D348" s="412"/>
      <c r="E348" s="413"/>
      <c r="F348" s="44" t="s">
        <v>533</v>
      </c>
      <c r="G348" s="45"/>
      <c r="H348" s="82"/>
      <c r="I348" s="47">
        <v>1</v>
      </c>
      <c r="J348" s="82">
        <v>278640</v>
      </c>
      <c r="K348" s="47"/>
      <c r="L348" s="82"/>
      <c r="M348" s="47"/>
      <c r="N348" s="50"/>
      <c r="O348" s="47">
        <f>G348+I348+K348+M348</f>
        <v>1</v>
      </c>
      <c r="P348" s="48">
        <f>H348+J348+L348+N348</f>
        <v>278640</v>
      </c>
      <c r="Q348" s="49"/>
      <c r="R348" s="50"/>
      <c r="S348" s="47"/>
      <c r="T348" s="82"/>
      <c r="U348" s="47"/>
      <c r="V348" s="82"/>
      <c r="W348" s="47"/>
      <c r="X348" s="82"/>
      <c r="Y348" s="47"/>
      <c r="Z348" s="82"/>
      <c r="AA348" s="47"/>
      <c r="AB348" s="82"/>
      <c r="AC348" s="47">
        <f>Q348+S348+U348+W348+Y348+AA348</f>
        <v>0</v>
      </c>
      <c r="AD348" s="51">
        <f>R348+T348+V348+X348+Z348+AB348</f>
        <v>0</v>
      </c>
      <c r="AE348" s="52">
        <f>O348+AC348</f>
        <v>1</v>
      </c>
      <c r="AF348" s="47">
        <f>P348+AD348</f>
        <v>278640</v>
      </c>
      <c r="AG348" s="47"/>
      <c r="AH348" s="83"/>
      <c r="AI348" s="414" t="s">
        <v>577</v>
      </c>
      <c r="AJ348" s="416" t="s">
        <v>578</v>
      </c>
      <c r="AK348" s="418" t="s">
        <v>100</v>
      </c>
      <c r="AL348" s="419"/>
      <c r="AM348" s="387"/>
      <c r="AN348" s="387" t="s">
        <v>109</v>
      </c>
      <c r="AO348" s="387"/>
      <c r="AP348" s="387"/>
      <c r="AQ348" s="387"/>
      <c r="AR348" s="32"/>
      <c r="AS348" s="32"/>
      <c r="AT348" s="32"/>
      <c r="AU348" s="20"/>
      <c r="AV348" s="20"/>
    </row>
    <row r="349" spans="1:48" ht="24" customHeight="1">
      <c r="A349" s="557"/>
      <c r="B349" s="411"/>
      <c r="C349" s="412"/>
      <c r="D349" s="412"/>
      <c r="E349" s="413"/>
      <c r="F349" s="55" t="s">
        <v>96</v>
      </c>
      <c r="G349" s="56"/>
      <c r="H349" s="84"/>
      <c r="I349" s="57"/>
      <c r="J349" s="84"/>
      <c r="K349" s="57"/>
      <c r="L349" s="84"/>
      <c r="M349" s="57"/>
      <c r="N349" s="84"/>
      <c r="O349" s="58">
        <f>G349+I349+K349+M349</f>
        <v>0</v>
      </c>
      <c r="P349" s="59">
        <f t="shared" ref="P349:P350" si="439">H349+J349+L349+N349</f>
        <v>0</v>
      </c>
      <c r="Q349" s="60"/>
      <c r="R349" s="84"/>
      <c r="S349" s="57"/>
      <c r="T349" s="84"/>
      <c r="U349" s="57"/>
      <c r="V349" s="84"/>
      <c r="W349" s="57"/>
      <c r="X349" s="84"/>
      <c r="Y349" s="57"/>
      <c r="Z349" s="84"/>
      <c r="AA349" s="57"/>
      <c r="AB349" s="84"/>
      <c r="AC349" s="58">
        <f t="shared" ref="AC349:AC350" si="440">Q349+S349+U349+W349+Y349+AA349</f>
        <v>0</v>
      </c>
      <c r="AD349" s="61">
        <f>R349+T349+V349+X349+Z349+AB349</f>
        <v>0</v>
      </c>
      <c r="AE349" s="62">
        <f>O349+AC349</f>
        <v>0</v>
      </c>
      <c r="AF349" s="58">
        <f t="shared" ref="AF349:AF350" si="441">P349+AD349</f>
        <v>0</v>
      </c>
      <c r="AG349" s="57"/>
      <c r="AH349" s="85"/>
      <c r="AI349" s="414"/>
      <c r="AJ349" s="416"/>
      <c r="AK349" s="418"/>
      <c r="AL349" s="419"/>
      <c r="AM349" s="387"/>
      <c r="AN349" s="387"/>
      <c r="AO349" s="387"/>
      <c r="AP349" s="387"/>
      <c r="AQ349" s="387"/>
      <c r="AR349" s="32"/>
      <c r="AS349" s="32"/>
      <c r="AT349" s="32"/>
      <c r="AU349" s="20"/>
      <c r="AV349" s="20"/>
    </row>
    <row r="350" spans="1:48" ht="24" customHeight="1">
      <c r="A350" s="557"/>
      <c r="B350" s="411"/>
      <c r="C350" s="412"/>
      <c r="D350" s="412"/>
      <c r="E350" s="413"/>
      <c r="F350" s="64" t="s">
        <v>95</v>
      </c>
      <c r="G350" s="65"/>
      <c r="H350" s="86"/>
      <c r="I350" s="66"/>
      <c r="J350" s="86"/>
      <c r="K350" s="66"/>
      <c r="L350" s="86"/>
      <c r="M350" s="66"/>
      <c r="N350" s="86"/>
      <c r="O350" s="67">
        <f>G350+I350+K350+M350</f>
        <v>0</v>
      </c>
      <c r="P350" s="68">
        <f t="shared" si="439"/>
        <v>0</v>
      </c>
      <c r="Q350" s="69"/>
      <c r="R350" s="86"/>
      <c r="S350" s="66"/>
      <c r="T350" s="86"/>
      <c r="U350" s="66"/>
      <c r="V350" s="86"/>
      <c r="W350" s="66"/>
      <c r="X350" s="86"/>
      <c r="Y350" s="66"/>
      <c r="Z350" s="86"/>
      <c r="AA350" s="66"/>
      <c r="AB350" s="86"/>
      <c r="AC350" s="67">
        <f t="shared" si="440"/>
        <v>0</v>
      </c>
      <c r="AD350" s="70">
        <f>R350+T350+V350+X350+Z350+AB350</f>
        <v>0</v>
      </c>
      <c r="AE350" s="71">
        <f>O350+AC350</f>
        <v>0</v>
      </c>
      <c r="AF350" s="67">
        <f t="shared" si="441"/>
        <v>0</v>
      </c>
      <c r="AG350" s="72"/>
      <c r="AH350" s="87"/>
      <c r="AI350" s="414"/>
      <c r="AJ350" s="416"/>
      <c r="AK350" s="418"/>
      <c r="AL350" s="419"/>
      <c r="AM350" s="387"/>
      <c r="AN350" s="387"/>
      <c r="AO350" s="387"/>
      <c r="AP350" s="387"/>
      <c r="AQ350" s="387"/>
      <c r="AR350" s="32"/>
      <c r="AS350" s="32"/>
      <c r="AT350" s="32"/>
      <c r="AU350" s="20"/>
      <c r="AV350" s="20"/>
    </row>
    <row r="351" spans="1:48" ht="24" customHeight="1" thickBot="1">
      <c r="A351" s="557"/>
      <c r="B351" s="411"/>
      <c r="C351" s="412"/>
      <c r="D351" s="412"/>
      <c r="E351" s="413"/>
      <c r="F351" s="74" t="s">
        <v>14</v>
      </c>
      <c r="G351" s="89">
        <f>SUM(G348:G350)</f>
        <v>0</v>
      </c>
      <c r="H351" s="90">
        <f t="shared" ref="H351:N351" si="442">SUM(H348:H350)</f>
        <v>0</v>
      </c>
      <c r="I351" s="91">
        <f t="shared" si="442"/>
        <v>1</v>
      </c>
      <c r="J351" s="90">
        <f t="shared" si="442"/>
        <v>278640</v>
      </c>
      <c r="K351" s="91">
        <f t="shared" si="442"/>
        <v>0</v>
      </c>
      <c r="L351" s="90">
        <f t="shared" si="442"/>
        <v>0</v>
      </c>
      <c r="M351" s="91">
        <f t="shared" si="442"/>
        <v>0</v>
      </c>
      <c r="N351" s="90">
        <f t="shared" si="442"/>
        <v>0</v>
      </c>
      <c r="O351" s="76">
        <f>SUM(O348:O350)</f>
        <v>1</v>
      </c>
      <c r="P351" s="77">
        <f t="shared" ref="P351:AH351" si="443">SUM(P348:P350)</f>
        <v>278640</v>
      </c>
      <c r="Q351" s="78">
        <f>SUM(Q348:Q350)</f>
        <v>0</v>
      </c>
      <c r="R351" s="79">
        <f t="shared" ref="R351:AB351" si="444">SUM(R348:R350)</f>
        <v>0</v>
      </c>
      <c r="S351" s="76">
        <f t="shared" si="444"/>
        <v>0</v>
      </c>
      <c r="T351" s="79">
        <f t="shared" si="444"/>
        <v>0</v>
      </c>
      <c r="U351" s="76">
        <f t="shared" si="444"/>
        <v>0</v>
      </c>
      <c r="V351" s="79">
        <f t="shared" si="444"/>
        <v>0</v>
      </c>
      <c r="W351" s="76">
        <f t="shared" si="444"/>
        <v>0</v>
      </c>
      <c r="X351" s="79">
        <f t="shared" si="444"/>
        <v>0</v>
      </c>
      <c r="Y351" s="76">
        <f t="shared" si="444"/>
        <v>0</v>
      </c>
      <c r="Z351" s="79">
        <f t="shared" si="444"/>
        <v>0</v>
      </c>
      <c r="AA351" s="76">
        <f t="shared" si="444"/>
        <v>0</v>
      </c>
      <c r="AB351" s="79">
        <f t="shared" si="444"/>
        <v>0</v>
      </c>
      <c r="AC351" s="76">
        <f>SUM(AC348:AC350)</f>
        <v>0</v>
      </c>
      <c r="AD351" s="80">
        <f t="shared" si="443"/>
        <v>0</v>
      </c>
      <c r="AE351" s="81">
        <f t="shared" si="443"/>
        <v>1</v>
      </c>
      <c r="AF351" s="76">
        <f t="shared" si="443"/>
        <v>278640</v>
      </c>
      <c r="AG351" s="76">
        <f>SUM(AG348:AG350)</f>
        <v>0</v>
      </c>
      <c r="AH351" s="105">
        <f t="shared" si="443"/>
        <v>0</v>
      </c>
      <c r="AI351" s="415"/>
      <c r="AJ351" s="417"/>
      <c r="AK351" s="420"/>
      <c r="AL351" s="421"/>
      <c r="AM351" s="388"/>
      <c r="AN351" s="388"/>
      <c r="AO351" s="388"/>
      <c r="AP351" s="388"/>
      <c r="AQ351" s="388"/>
      <c r="AR351" s="32"/>
      <c r="AS351" s="32"/>
      <c r="AT351" s="32"/>
      <c r="AU351" s="20"/>
      <c r="AV351" s="20"/>
    </row>
    <row r="352" spans="1:48" ht="24" customHeight="1">
      <c r="A352" s="557"/>
      <c r="B352" s="411" t="s">
        <v>579</v>
      </c>
      <c r="C352" s="412"/>
      <c r="D352" s="412"/>
      <c r="E352" s="413"/>
      <c r="F352" s="44" t="s">
        <v>533</v>
      </c>
      <c r="G352" s="45"/>
      <c r="H352" s="82"/>
      <c r="I352" s="47"/>
      <c r="J352" s="82"/>
      <c r="K352" s="47"/>
      <c r="L352" s="82"/>
      <c r="M352" s="47"/>
      <c r="N352" s="50"/>
      <c r="O352" s="47">
        <f>G352+I352+K352+M352</f>
        <v>0</v>
      </c>
      <c r="P352" s="48">
        <f>H352+J352+L352+N352</f>
        <v>0</v>
      </c>
      <c r="Q352" s="49"/>
      <c r="R352" s="50"/>
      <c r="S352" s="47"/>
      <c r="T352" s="82"/>
      <c r="U352" s="47"/>
      <c r="V352" s="82"/>
      <c r="W352" s="47"/>
      <c r="X352" s="82"/>
      <c r="Y352" s="47"/>
      <c r="Z352" s="82"/>
      <c r="AA352" s="47"/>
      <c r="AB352" s="82"/>
      <c r="AC352" s="47">
        <f>Q352+S352+U352+W352+Y352+AA352</f>
        <v>0</v>
      </c>
      <c r="AD352" s="51">
        <f>R352+T352+V352+X352+Z352+AB352</f>
        <v>0</v>
      </c>
      <c r="AE352" s="52">
        <f>O352+AC352</f>
        <v>0</v>
      </c>
      <c r="AF352" s="47">
        <f>P352+AD352</f>
        <v>0</v>
      </c>
      <c r="AG352" s="47"/>
      <c r="AH352" s="83"/>
      <c r="AI352" s="414" t="s">
        <v>580</v>
      </c>
      <c r="AJ352" s="416" t="s">
        <v>581</v>
      </c>
      <c r="AK352" s="418" t="s">
        <v>100</v>
      </c>
      <c r="AL352" s="419"/>
      <c r="AM352" s="394"/>
      <c r="AN352" s="394" t="s">
        <v>101</v>
      </c>
      <c r="AO352" s="518" t="s">
        <v>582</v>
      </c>
      <c r="AP352" s="394" t="s">
        <v>583</v>
      </c>
      <c r="AQ352" s="387"/>
      <c r="AR352" s="32"/>
      <c r="AS352" s="32"/>
      <c r="AT352" s="32"/>
      <c r="AU352" s="20"/>
      <c r="AV352" s="20"/>
    </row>
    <row r="353" spans="1:48" ht="24" customHeight="1">
      <c r="A353" s="557"/>
      <c r="B353" s="411"/>
      <c r="C353" s="412"/>
      <c r="D353" s="412"/>
      <c r="E353" s="413"/>
      <c r="F353" s="55" t="s">
        <v>96</v>
      </c>
      <c r="G353" s="56"/>
      <c r="H353" s="84"/>
      <c r="I353" s="57"/>
      <c r="J353" s="84"/>
      <c r="K353" s="57"/>
      <c r="L353" s="84"/>
      <c r="M353" s="57"/>
      <c r="N353" s="84"/>
      <c r="O353" s="58">
        <f>G353+I353+K353+M353</f>
        <v>0</v>
      </c>
      <c r="P353" s="59">
        <f t="shared" ref="P353:P354" si="445">H353+J353+L353+N353</f>
        <v>0</v>
      </c>
      <c r="Q353" s="60"/>
      <c r="R353" s="84"/>
      <c r="S353" s="57"/>
      <c r="T353" s="84"/>
      <c r="U353" s="57"/>
      <c r="V353" s="84"/>
      <c r="W353" s="57"/>
      <c r="X353" s="84"/>
      <c r="Y353" s="57"/>
      <c r="Z353" s="84"/>
      <c r="AA353" s="57"/>
      <c r="AB353" s="84"/>
      <c r="AC353" s="58">
        <f t="shared" ref="AC353:AC354" si="446">Q353+S353+U353+W353+Y353+AA353</f>
        <v>0</v>
      </c>
      <c r="AD353" s="61">
        <f>R353+T353+V353+X353+Z353+AB353</f>
        <v>0</v>
      </c>
      <c r="AE353" s="62">
        <f>O353+AC353</f>
        <v>0</v>
      </c>
      <c r="AF353" s="58">
        <f t="shared" ref="AF353:AF354" si="447">P353+AD353</f>
        <v>0</v>
      </c>
      <c r="AG353" s="57"/>
      <c r="AH353" s="85"/>
      <c r="AI353" s="414"/>
      <c r="AJ353" s="416"/>
      <c r="AK353" s="418"/>
      <c r="AL353" s="419"/>
      <c r="AM353" s="387"/>
      <c r="AN353" s="387"/>
      <c r="AO353" s="422"/>
      <c r="AP353" s="387"/>
      <c r="AQ353" s="387"/>
      <c r="AR353" s="32"/>
      <c r="AS353" s="32"/>
      <c r="AT353" s="32"/>
      <c r="AU353" s="20"/>
      <c r="AV353" s="20"/>
    </row>
    <row r="354" spans="1:48" ht="24" customHeight="1">
      <c r="A354" s="557"/>
      <c r="B354" s="411"/>
      <c r="C354" s="412"/>
      <c r="D354" s="412"/>
      <c r="E354" s="413"/>
      <c r="F354" s="64" t="s">
        <v>95</v>
      </c>
      <c r="G354" s="65"/>
      <c r="H354" s="86"/>
      <c r="I354" s="66"/>
      <c r="J354" s="86"/>
      <c r="K354" s="66"/>
      <c r="L354" s="86"/>
      <c r="M354" s="66"/>
      <c r="N354" s="86"/>
      <c r="O354" s="67">
        <f>G354+I354+K354+M354</f>
        <v>0</v>
      </c>
      <c r="P354" s="68">
        <f t="shared" si="445"/>
        <v>0</v>
      </c>
      <c r="Q354" s="69"/>
      <c r="R354" s="86"/>
      <c r="S354" s="66"/>
      <c r="T354" s="86"/>
      <c r="U354" s="66"/>
      <c r="V354" s="86"/>
      <c r="W354" s="66"/>
      <c r="X354" s="86"/>
      <c r="Y354" s="66"/>
      <c r="Z354" s="86"/>
      <c r="AA354" s="66"/>
      <c r="AB354" s="86"/>
      <c r="AC354" s="67">
        <f t="shared" si="446"/>
        <v>0</v>
      </c>
      <c r="AD354" s="70">
        <f>R354+T354+V354+X354+Z354+AB354</f>
        <v>0</v>
      </c>
      <c r="AE354" s="71">
        <f>O354+AC354</f>
        <v>0</v>
      </c>
      <c r="AF354" s="67">
        <f t="shared" si="447"/>
        <v>0</v>
      </c>
      <c r="AG354" s="72"/>
      <c r="AH354" s="87"/>
      <c r="AI354" s="414"/>
      <c r="AJ354" s="416"/>
      <c r="AK354" s="418"/>
      <c r="AL354" s="419"/>
      <c r="AM354" s="387"/>
      <c r="AN354" s="387"/>
      <c r="AO354" s="422"/>
      <c r="AP354" s="387"/>
      <c r="AQ354" s="387"/>
      <c r="AR354" s="32"/>
      <c r="AS354" s="32"/>
      <c r="AT354" s="32"/>
      <c r="AU354" s="20"/>
      <c r="AV354" s="20"/>
    </row>
    <row r="355" spans="1:48" ht="24" customHeight="1" thickBot="1">
      <c r="A355" s="557"/>
      <c r="B355" s="411"/>
      <c r="C355" s="412"/>
      <c r="D355" s="412"/>
      <c r="E355" s="413"/>
      <c r="F355" s="74" t="s">
        <v>14</v>
      </c>
      <c r="G355" s="89">
        <f>SUM(G352:G354)</f>
        <v>0</v>
      </c>
      <c r="H355" s="90">
        <f t="shared" ref="H355:N355" si="448">SUM(H352:H354)</f>
        <v>0</v>
      </c>
      <c r="I355" s="91">
        <f t="shared" si="448"/>
        <v>0</v>
      </c>
      <c r="J355" s="90">
        <f t="shared" si="448"/>
        <v>0</v>
      </c>
      <c r="K355" s="91">
        <f t="shared" si="448"/>
        <v>0</v>
      </c>
      <c r="L355" s="90">
        <f t="shared" si="448"/>
        <v>0</v>
      </c>
      <c r="M355" s="91">
        <f t="shared" si="448"/>
        <v>0</v>
      </c>
      <c r="N355" s="90">
        <f t="shared" si="448"/>
        <v>0</v>
      </c>
      <c r="O355" s="76">
        <f>SUM(O352:O354)</f>
        <v>0</v>
      </c>
      <c r="P355" s="77">
        <f t="shared" ref="P355" si="449">SUM(P352:P354)</f>
        <v>0</v>
      </c>
      <c r="Q355" s="78">
        <f>SUM(Q352:Q354)</f>
        <v>0</v>
      </c>
      <c r="R355" s="79">
        <f t="shared" ref="R355:AB355" si="450">SUM(R352:R354)</f>
        <v>0</v>
      </c>
      <c r="S355" s="76">
        <f t="shared" si="450"/>
        <v>0</v>
      </c>
      <c r="T355" s="79">
        <f t="shared" si="450"/>
        <v>0</v>
      </c>
      <c r="U355" s="76">
        <f t="shared" si="450"/>
        <v>0</v>
      </c>
      <c r="V355" s="79">
        <f t="shared" si="450"/>
        <v>0</v>
      </c>
      <c r="W355" s="76">
        <f t="shared" si="450"/>
        <v>0</v>
      </c>
      <c r="X355" s="79">
        <f t="shared" si="450"/>
        <v>0</v>
      </c>
      <c r="Y355" s="76">
        <f t="shared" si="450"/>
        <v>0</v>
      </c>
      <c r="Z355" s="79">
        <f t="shared" si="450"/>
        <v>0</v>
      </c>
      <c r="AA355" s="76">
        <f t="shared" si="450"/>
        <v>0</v>
      </c>
      <c r="AB355" s="79">
        <f t="shared" si="450"/>
        <v>0</v>
      </c>
      <c r="AC355" s="76">
        <f>SUM(AC352:AC354)</f>
        <v>0</v>
      </c>
      <c r="AD355" s="80">
        <f t="shared" ref="AD355:AF355" si="451">SUM(AD352:AD354)</f>
        <v>0</v>
      </c>
      <c r="AE355" s="81">
        <f t="shared" si="451"/>
        <v>0</v>
      </c>
      <c r="AF355" s="76">
        <f t="shared" si="451"/>
        <v>0</v>
      </c>
      <c r="AG355" s="76">
        <f>SUM(AG352:AG354)</f>
        <v>0</v>
      </c>
      <c r="AH355" s="105">
        <f t="shared" ref="AH355" si="452">SUM(AH352:AH354)</f>
        <v>0</v>
      </c>
      <c r="AI355" s="415"/>
      <c r="AJ355" s="417"/>
      <c r="AK355" s="420"/>
      <c r="AL355" s="421"/>
      <c r="AM355" s="388"/>
      <c r="AN355" s="388"/>
      <c r="AO355" s="423"/>
      <c r="AP355" s="388"/>
      <c r="AQ355" s="388"/>
      <c r="AR355" s="32"/>
      <c r="AS355" s="32"/>
      <c r="AT355" s="32"/>
      <c r="AU355" s="20"/>
      <c r="AV355" s="20"/>
    </row>
    <row r="356" spans="1:48" ht="24" customHeight="1">
      <c r="A356" s="557"/>
      <c r="B356" s="411" t="s">
        <v>584</v>
      </c>
      <c r="C356" s="412"/>
      <c r="D356" s="412"/>
      <c r="E356" s="413"/>
      <c r="F356" s="44" t="s">
        <v>533</v>
      </c>
      <c r="G356" s="45"/>
      <c r="H356" s="82"/>
      <c r="I356" s="47">
        <v>1</v>
      </c>
      <c r="J356" s="82">
        <v>71280</v>
      </c>
      <c r="K356" s="47"/>
      <c r="L356" s="82"/>
      <c r="M356" s="47"/>
      <c r="N356" s="50"/>
      <c r="O356" s="47">
        <f>G356+I356+K356+M356</f>
        <v>1</v>
      </c>
      <c r="P356" s="48">
        <f>H356+J356+L356+N356</f>
        <v>71280</v>
      </c>
      <c r="Q356" s="49"/>
      <c r="R356" s="50"/>
      <c r="S356" s="47"/>
      <c r="T356" s="82"/>
      <c r="U356" s="47"/>
      <c r="V356" s="82"/>
      <c r="W356" s="47"/>
      <c r="X356" s="82"/>
      <c r="Y356" s="47"/>
      <c r="Z356" s="82"/>
      <c r="AA356" s="47"/>
      <c r="AB356" s="82"/>
      <c r="AC356" s="47">
        <f>Q356+S356+U356+W356+Y356+AA356</f>
        <v>0</v>
      </c>
      <c r="AD356" s="51">
        <f>R356+T356+V356+X356+Z356+AB356</f>
        <v>0</v>
      </c>
      <c r="AE356" s="52">
        <f>O356+AC356</f>
        <v>1</v>
      </c>
      <c r="AF356" s="47">
        <f>P356+AD356</f>
        <v>71280</v>
      </c>
      <c r="AG356" s="47"/>
      <c r="AH356" s="83"/>
      <c r="AI356" s="414" t="s">
        <v>585</v>
      </c>
      <c r="AJ356" s="416" t="s">
        <v>586</v>
      </c>
      <c r="AK356" s="418" t="s">
        <v>100</v>
      </c>
      <c r="AL356" s="419"/>
      <c r="AM356" s="387"/>
      <c r="AN356" s="387" t="s">
        <v>101</v>
      </c>
      <c r="AO356" s="387" t="s">
        <v>587</v>
      </c>
      <c r="AP356" s="422" t="s">
        <v>588</v>
      </c>
      <c r="AQ356" s="387" t="s">
        <v>589</v>
      </c>
      <c r="AR356" s="32"/>
      <c r="AS356" s="32"/>
      <c r="AT356" s="32"/>
      <c r="AU356" s="20"/>
      <c r="AV356" s="20"/>
    </row>
    <row r="357" spans="1:48" ht="24" customHeight="1">
      <c r="A357" s="557"/>
      <c r="B357" s="411"/>
      <c r="C357" s="412"/>
      <c r="D357" s="412"/>
      <c r="E357" s="413"/>
      <c r="F357" s="55" t="s">
        <v>96</v>
      </c>
      <c r="G357" s="56"/>
      <c r="H357" s="84"/>
      <c r="I357" s="57"/>
      <c r="J357" s="84"/>
      <c r="K357" s="57"/>
      <c r="L357" s="84"/>
      <c r="M357" s="57"/>
      <c r="N357" s="84"/>
      <c r="O357" s="58">
        <f>G357+I357+K357+M357</f>
        <v>0</v>
      </c>
      <c r="P357" s="59">
        <f t="shared" ref="P357:P358" si="453">H357+J357+L357+N357</f>
        <v>0</v>
      </c>
      <c r="Q357" s="60"/>
      <c r="R357" s="84"/>
      <c r="S357" s="57"/>
      <c r="T357" s="84"/>
      <c r="U357" s="57"/>
      <c r="V357" s="84"/>
      <c r="W357" s="57"/>
      <c r="X357" s="84"/>
      <c r="Y357" s="57"/>
      <c r="Z357" s="84"/>
      <c r="AA357" s="57"/>
      <c r="AB357" s="84"/>
      <c r="AC357" s="58">
        <f t="shared" ref="AC357:AC358" si="454">Q357+S357+U357+W357+Y357+AA357</f>
        <v>0</v>
      </c>
      <c r="AD357" s="61">
        <f>R357+T357+V357+X357+Z357+AB357</f>
        <v>0</v>
      </c>
      <c r="AE357" s="62">
        <f>O357+AC357</f>
        <v>0</v>
      </c>
      <c r="AF357" s="58">
        <f t="shared" ref="AF357:AF358" si="455">P357+AD357</f>
        <v>0</v>
      </c>
      <c r="AG357" s="57"/>
      <c r="AH357" s="85"/>
      <c r="AI357" s="414"/>
      <c r="AJ357" s="416"/>
      <c r="AK357" s="418"/>
      <c r="AL357" s="419"/>
      <c r="AM357" s="387"/>
      <c r="AN357" s="387"/>
      <c r="AO357" s="387"/>
      <c r="AP357" s="422"/>
      <c r="AQ357" s="387"/>
      <c r="AR357" s="32"/>
      <c r="AS357" s="32"/>
      <c r="AT357" s="32"/>
      <c r="AU357" s="20"/>
      <c r="AV357" s="20"/>
    </row>
    <row r="358" spans="1:48" ht="24" customHeight="1">
      <c r="A358" s="557"/>
      <c r="B358" s="411"/>
      <c r="C358" s="412"/>
      <c r="D358" s="412"/>
      <c r="E358" s="413"/>
      <c r="F358" s="64" t="s">
        <v>95</v>
      </c>
      <c r="G358" s="65"/>
      <c r="H358" s="86"/>
      <c r="I358" s="66"/>
      <c r="J358" s="86"/>
      <c r="K358" s="66"/>
      <c r="L358" s="86"/>
      <c r="M358" s="66"/>
      <c r="N358" s="86"/>
      <c r="O358" s="67">
        <f>G358+I358+K358+M358</f>
        <v>0</v>
      </c>
      <c r="P358" s="68">
        <f t="shared" si="453"/>
        <v>0</v>
      </c>
      <c r="Q358" s="69"/>
      <c r="R358" s="86"/>
      <c r="S358" s="66"/>
      <c r="T358" s="86"/>
      <c r="U358" s="66"/>
      <c r="V358" s="86"/>
      <c r="W358" s="66"/>
      <c r="X358" s="86"/>
      <c r="Y358" s="66"/>
      <c r="Z358" s="86"/>
      <c r="AA358" s="66"/>
      <c r="AB358" s="86"/>
      <c r="AC358" s="67">
        <f t="shared" si="454"/>
        <v>0</v>
      </c>
      <c r="AD358" s="70">
        <f>R358+T358+V358+X358+Z358+AB358</f>
        <v>0</v>
      </c>
      <c r="AE358" s="71">
        <f>O358+AC358</f>
        <v>0</v>
      </c>
      <c r="AF358" s="67">
        <f t="shared" si="455"/>
        <v>0</v>
      </c>
      <c r="AG358" s="72"/>
      <c r="AH358" s="87"/>
      <c r="AI358" s="414"/>
      <c r="AJ358" s="416"/>
      <c r="AK358" s="418"/>
      <c r="AL358" s="419"/>
      <c r="AM358" s="387"/>
      <c r="AN358" s="387"/>
      <c r="AO358" s="387"/>
      <c r="AP358" s="422"/>
      <c r="AQ358" s="387"/>
      <c r="AR358" s="32"/>
      <c r="AS358" s="32"/>
      <c r="AT358" s="32"/>
      <c r="AU358" s="20"/>
      <c r="AV358" s="20"/>
    </row>
    <row r="359" spans="1:48" ht="24" customHeight="1" thickBot="1">
      <c r="A359" s="557"/>
      <c r="B359" s="411"/>
      <c r="C359" s="412"/>
      <c r="D359" s="412"/>
      <c r="E359" s="413"/>
      <c r="F359" s="74" t="s">
        <v>14</v>
      </c>
      <c r="G359" s="89">
        <f>SUM(G356:G358)</f>
        <v>0</v>
      </c>
      <c r="H359" s="90">
        <f t="shared" ref="H359:N359" si="456">SUM(H356:H358)</f>
        <v>0</v>
      </c>
      <c r="I359" s="91">
        <f t="shared" si="456"/>
        <v>1</v>
      </c>
      <c r="J359" s="90">
        <f t="shared" si="456"/>
        <v>71280</v>
      </c>
      <c r="K359" s="91">
        <f t="shared" si="456"/>
        <v>0</v>
      </c>
      <c r="L359" s="90">
        <f t="shared" si="456"/>
        <v>0</v>
      </c>
      <c r="M359" s="91">
        <f t="shared" si="456"/>
        <v>0</v>
      </c>
      <c r="N359" s="90">
        <f t="shared" si="456"/>
        <v>0</v>
      </c>
      <c r="O359" s="76">
        <f>SUM(O356:O358)</f>
        <v>1</v>
      </c>
      <c r="P359" s="77">
        <f t="shared" ref="P359:AH359" si="457">SUM(P356:P358)</f>
        <v>71280</v>
      </c>
      <c r="Q359" s="78">
        <f>SUM(Q356:Q358)</f>
        <v>0</v>
      </c>
      <c r="R359" s="79">
        <f t="shared" ref="R359:AB359" si="458">SUM(R356:R358)</f>
        <v>0</v>
      </c>
      <c r="S359" s="76">
        <f t="shared" si="458"/>
        <v>0</v>
      </c>
      <c r="T359" s="79">
        <f t="shared" si="458"/>
        <v>0</v>
      </c>
      <c r="U359" s="76">
        <f t="shared" si="458"/>
        <v>0</v>
      </c>
      <c r="V359" s="79">
        <f t="shared" si="458"/>
        <v>0</v>
      </c>
      <c r="W359" s="76">
        <f t="shared" si="458"/>
        <v>0</v>
      </c>
      <c r="X359" s="79">
        <f t="shared" si="458"/>
        <v>0</v>
      </c>
      <c r="Y359" s="76">
        <f t="shared" si="458"/>
        <v>0</v>
      </c>
      <c r="Z359" s="79">
        <f t="shared" si="458"/>
        <v>0</v>
      </c>
      <c r="AA359" s="76">
        <f t="shared" si="458"/>
        <v>0</v>
      </c>
      <c r="AB359" s="79">
        <f t="shared" si="458"/>
        <v>0</v>
      </c>
      <c r="AC359" s="76">
        <f>SUM(AC356:AC358)</f>
        <v>0</v>
      </c>
      <c r="AD359" s="80">
        <f t="shared" si="457"/>
        <v>0</v>
      </c>
      <c r="AE359" s="81">
        <f t="shared" si="457"/>
        <v>1</v>
      </c>
      <c r="AF359" s="76">
        <f t="shared" si="457"/>
        <v>71280</v>
      </c>
      <c r="AG359" s="76">
        <f>SUM(AG356:AG358)</f>
        <v>0</v>
      </c>
      <c r="AH359" s="105">
        <f t="shared" si="457"/>
        <v>0</v>
      </c>
      <c r="AI359" s="415"/>
      <c r="AJ359" s="417"/>
      <c r="AK359" s="420"/>
      <c r="AL359" s="421"/>
      <c r="AM359" s="388"/>
      <c r="AN359" s="388"/>
      <c r="AO359" s="388"/>
      <c r="AP359" s="423"/>
      <c r="AQ359" s="388"/>
      <c r="AR359" s="32"/>
      <c r="AS359" s="32"/>
      <c r="AT359" s="32"/>
      <c r="AU359" s="20"/>
      <c r="AV359" s="20"/>
    </row>
    <row r="360" spans="1:48" ht="24" customHeight="1">
      <c r="A360" s="557"/>
      <c r="B360" s="411" t="s">
        <v>590</v>
      </c>
      <c r="C360" s="412"/>
      <c r="D360" s="412"/>
      <c r="E360" s="413"/>
      <c r="F360" s="44" t="s">
        <v>248</v>
      </c>
      <c r="G360" s="45"/>
      <c r="H360" s="82"/>
      <c r="I360" s="47">
        <v>1</v>
      </c>
      <c r="J360" s="82">
        <v>378770</v>
      </c>
      <c r="K360" s="47"/>
      <c r="L360" s="82"/>
      <c r="M360" s="47"/>
      <c r="N360" s="50"/>
      <c r="O360" s="47">
        <f t="shared" ref="O360:P362" si="459">G360+I360+K360+M360</f>
        <v>1</v>
      </c>
      <c r="P360" s="48">
        <f t="shared" si="459"/>
        <v>378770</v>
      </c>
      <c r="Q360" s="49"/>
      <c r="R360" s="50"/>
      <c r="S360" s="47"/>
      <c r="T360" s="82"/>
      <c r="U360" s="47"/>
      <c r="V360" s="82"/>
      <c r="W360" s="47"/>
      <c r="X360" s="82"/>
      <c r="Y360" s="47"/>
      <c r="Z360" s="82"/>
      <c r="AA360" s="47">
        <v>1</v>
      </c>
      <c r="AB360" s="82">
        <v>400000</v>
      </c>
      <c r="AC360" s="47">
        <f t="shared" ref="AC360:AD362" si="460">Q360+S360+U360+W360+Y360+AA360</f>
        <v>1</v>
      </c>
      <c r="AD360" s="51">
        <f t="shared" si="460"/>
        <v>400000</v>
      </c>
      <c r="AE360" s="52">
        <f t="shared" ref="AE360:AF362" si="461">O360+AC360</f>
        <v>2</v>
      </c>
      <c r="AF360" s="47">
        <f t="shared" si="461"/>
        <v>778770</v>
      </c>
      <c r="AG360" s="47">
        <v>0</v>
      </c>
      <c r="AH360" s="83">
        <v>0</v>
      </c>
      <c r="AI360" s="414" t="s">
        <v>918</v>
      </c>
      <c r="AJ360" s="617" t="s">
        <v>591</v>
      </c>
      <c r="AK360" s="418" t="s">
        <v>138</v>
      </c>
      <c r="AL360" s="419"/>
      <c r="AM360" s="392" t="s">
        <v>592</v>
      </c>
      <c r="AN360" s="387" t="s">
        <v>154</v>
      </c>
      <c r="AO360" s="387" t="s">
        <v>593</v>
      </c>
      <c r="AP360" s="392" t="s">
        <v>594</v>
      </c>
      <c r="AQ360" s="387"/>
      <c r="AR360" s="32"/>
      <c r="AS360" s="32"/>
      <c r="AT360" s="32"/>
      <c r="AU360" s="20"/>
      <c r="AV360" s="20"/>
    </row>
    <row r="361" spans="1:48" ht="24" customHeight="1">
      <c r="A361" s="557"/>
      <c r="B361" s="411"/>
      <c r="C361" s="412"/>
      <c r="D361" s="412"/>
      <c r="E361" s="413"/>
      <c r="F361" s="55" t="s">
        <v>96</v>
      </c>
      <c r="G361" s="56"/>
      <c r="H361" s="84"/>
      <c r="I361" s="57"/>
      <c r="J361" s="84"/>
      <c r="K361" s="57"/>
      <c r="L361" s="84"/>
      <c r="M361" s="57"/>
      <c r="N361" s="84"/>
      <c r="O361" s="58">
        <f t="shared" si="459"/>
        <v>0</v>
      </c>
      <c r="P361" s="59">
        <f t="shared" si="459"/>
        <v>0</v>
      </c>
      <c r="Q361" s="60"/>
      <c r="R361" s="84"/>
      <c r="S361" s="57"/>
      <c r="T361" s="84"/>
      <c r="U361" s="57"/>
      <c r="V361" s="84"/>
      <c r="W361" s="57"/>
      <c r="X361" s="84"/>
      <c r="Y361" s="57"/>
      <c r="Z361" s="84"/>
      <c r="AA361" s="57"/>
      <c r="AB361" s="84"/>
      <c r="AC361" s="58">
        <f t="shared" si="460"/>
        <v>0</v>
      </c>
      <c r="AD361" s="61">
        <f t="shared" si="460"/>
        <v>0</v>
      </c>
      <c r="AE361" s="62">
        <f t="shared" si="461"/>
        <v>0</v>
      </c>
      <c r="AF361" s="58">
        <f t="shared" si="461"/>
        <v>0</v>
      </c>
      <c r="AG361" s="57"/>
      <c r="AH361" s="85"/>
      <c r="AI361" s="414"/>
      <c r="AJ361" s="617"/>
      <c r="AK361" s="418"/>
      <c r="AL361" s="419"/>
      <c r="AM361" s="392"/>
      <c r="AN361" s="387"/>
      <c r="AO361" s="387"/>
      <c r="AP361" s="392"/>
      <c r="AQ361" s="387"/>
      <c r="AR361" s="32"/>
      <c r="AS361" s="32"/>
      <c r="AT361" s="32"/>
      <c r="AU361" s="20"/>
      <c r="AV361" s="20"/>
    </row>
    <row r="362" spans="1:48" ht="24" customHeight="1">
      <c r="A362" s="557"/>
      <c r="B362" s="411"/>
      <c r="C362" s="412"/>
      <c r="D362" s="412"/>
      <c r="E362" s="413"/>
      <c r="F362" s="64" t="s">
        <v>95</v>
      </c>
      <c r="G362" s="65"/>
      <c r="H362" s="86"/>
      <c r="I362" s="66"/>
      <c r="J362" s="86"/>
      <c r="K362" s="66"/>
      <c r="L362" s="86"/>
      <c r="M362" s="66"/>
      <c r="N362" s="86"/>
      <c r="O362" s="67">
        <f t="shared" si="459"/>
        <v>0</v>
      </c>
      <c r="P362" s="68">
        <f t="shared" si="459"/>
        <v>0</v>
      </c>
      <c r="Q362" s="69"/>
      <c r="R362" s="86"/>
      <c r="S362" s="66"/>
      <c r="T362" s="86"/>
      <c r="U362" s="66"/>
      <c r="V362" s="86"/>
      <c r="W362" s="66"/>
      <c r="X362" s="86"/>
      <c r="Y362" s="66"/>
      <c r="Z362" s="86"/>
      <c r="AA362" s="66"/>
      <c r="AB362" s="86"/>
      <c r="AC362" s="67">
        <f t="shared" si="460"/>
        <v>0</v>
      </c>
      <c r="AD362" s="70">
        <f t="shared" si="460"/>
        <v>0</v>
      </c>
      <c r="AE362" s="71">
        <f t="shared" si="461"/>
        <v>0</v>
      </c>
      <c r="AF362" s="67">
        <f t="shared" si="461"/>
        <v>0</v>
      </c>
      <c r="AG362" s="72"/>
      <c r="AH362" s="87"/>
      <c r="AI362" s="414"/>
      <c r="AJ362" s="617"/>
      <c r="AK362" s="418"/>
      <c r="AL362" s="419"/>
      <c r="AM362" s="392"/>
      <c r="AN362" s="387"/>
      <c r="AO362" s="387"/>
      <c r="AP362" s="392"/>
      <c r="AQ362" s="387"/>
      <c r="AR362" s="32"/>
      <c r="AS362" s="32"/>
      <c r="AT362" s="32"/>
      <c r="AU362" s="20"/>
      <c r="AV362" s="20"/>
    </row>
    <row r="363" spans="1:48" ht="24" customHeight="1" thickBot="1">
      <c r="A363" s="557"/>
      <c r="B363" s="411"/>
      <c r="C363" s="412"/>
      <c r="D363" s="412"/>
      <c r="E363" s="413"/>
      <c r="F363" s="74" t="s">
        <v>595</v>
      </c>
      <c r="G363" s="89">
        <f t="shared" ref="G363:AH363" si="462">SUM(G360:G362)</f>
        <v>0</v>
      </c>
      <c r="H363" s="90">
        <f t="shared" si="462"/>
        <v>0</v>
      </c>
      <c r="I363" s="91">
        <f t="shared" si="462"/>
        <v>1</v>
      </c>
      <c r="J363" s="90">
        <f t="shared" si="462"/>
        <v>378770</v>
      </c>
      <c r="K363" s="91">
        <f t="shared" si="462"/>
        <v>0</v>
      </c>
      <c r="L363" s="90">
        <f t="shared" si="462"/>
        <v>0</v>
      </c>
      <c r="M363" s="91">
        <f t="shared" si="462"/>
        <v>0</v>
      </c>
      <c r="N363" s="90">
        <f t="shared" si="462"/>
        <v>0</v>
      </c>
      <c r="O363" s="76">
        <f t="shared" si="462"/>
        <v>1</v>
      </c>
      <c r="P363" s="77">
        <f t="shared" si="462"/>
        <v>378770</v>
      </c>
      <c r="Q363" s="78">
        <f t="shared" si="462"/>
        <v>0</v>
      </c>
      <c r="R363" s="79">
        <f t="shared" si="462"/>
        <v>0</v>
      </c>
      <c r="S363" s="76">
        <f t="shared" si="462"/>
        <v>0</v>
      </c>
      <c r="T363" s="79">
        <f t="shared" si="462"/>
        <v>0</v>
      </c>
      <c r="U363" s="76">
        <f t="shared" si="462"/>
        <v>0</v>
      </c>
      <c r="V363" s="79">
        <f t="shared" si="462"/>
        <v>0</v>
      </c>
      <c r="W363" s="76">
        <f t="shared" si="462"/>
        <v>0</v>
      </c>
      <c r="X363" s="79">
        <f t="shared" si="462"/>
        <v>0</v>
      </c>
      <c r="Y363" s="76">
        <f t="shared" si="462"/>
        <v>0</v>
      </c>
      <c r="Z363" s="79">
        <f t="shared" si="462"/>
        <v>0</v>
      </c>
      <c r="AA363" s="76">
        <f t="shared" si="462"/>
        <v>1</v>
      </c>
      <c r="AB363" s="79">
        <f t="shared" si="462"/>
        <v>400000</v>
      </c>
      <c r="AC363" s="76">
        <f t="shared" si="462"/>
        <v>1</v>
      </c>
      <c r="AD363" s="80">
        <f t="shared" si="462"/>
        <v>400000</v>
      </c>
      <c r="AE363" s="81">
        <f t="shared" si="462"/>
        <v>2</v>
      </c>
      <c r="AF363" s="76">
        <f t="shared" si="462"/>
        <v>778770</v>
      </c>
      <c r="AG363" s="76">
        <f t="shared" si="462"/>
        <v>0</v>
      </c>
      <c r="AH363" s="105">
        <f t="shared" si="462"/>
        <v>0</v>
      </c>
      <c r="AI363" s="415"/>
      <c r="AJ363" s="618"/>
      <c r="AK363" s="420"/>
      <c r="AL363" s="421"/>
      <c r="AM363" s="393"/>
      <c r="AN363" s="388"/>
      <c r="AO363" s="388"/>
      <c r="AP363" s="393"/>
      <c r="AQ363" s="388"/>
      <c r="AR363" s="32"/>
      <c r="AS363" s="32"/>
      <c r="AT363" s="32"/>
      <c r="AU363" s="20"/>
      <c r="AV363" s="20"/>
    </row>
    <row r="364" spans="1:48" ht="24" customHeight="1">
      <c r="A364" s="557"/>
      <c r="B364" s="411" t="s">
        <v>354</v>
      </c>
      <c r="C364" s="412"/>
      <c r="D364" s="412"/>
      <c r="E364" s="413"/>
      <c r="F364" s="44" t="s">
        <v>5</v>
      </c>
      <c r="G364" s="45">
        <v>2</v>
      </c>
      <c r="H364" s="82">
        <v>74520</v>
      </c>
      <c r="I364" s="47">
        <v>7</v>
      </c>
      <c r="J364" s="82">
        <v>920489</v>
      </c>
      <c r="K364" s="47">
        <v>1</v>
      </c>
      <c r="L364" s="82">
        <v>70740</v>
      </c>
      <c r="M364" s="47">
        <v>6</v>
      </c>
      <c r="N364" s="50">
        <v>957980</v>
      </c>
      <c r="O364" s="47">
        <f>G364+I364+K364+M364</f>
        <v>16</v>
      </c>
      <c r="P364" s="48">
        <f>H364+J364+L364+N364</f>
        <v>2023729</v>
      </c>
      <c r="Q364" s="49">
        <v>5</v>
      </c>
      <c r="R364" s="50">
        <v>2379582</v>
      </c>
      <c r="S364" s="47">
        <v>0</v>
      </c>
      <c r="T364" s="82">
        <v>0</v>
      </c>
      <c r="U364" s="47">
        <v>3</v>
      </c>
      <c r="V364" s="82">
        <v>8198712</v>
      </c>
      <c r="W364" s="47">
        <v>3</v>
      </c>
      <c r="X364" s="82">
        <v>926597</v>
      </c>
      <c r="Y364" s="47">
        <v>0</v>
      </c>
      <c r="Z364" s="82">
        <v>0</v>
      </c>
      <c r="AA364" s="47">
        <v>5</v>
      </c>
      <c r="AB364" s="82">
        <v>8336731</v>
      </c>
      <c r="AC364" s="47">
        <f>Q364+S364+U364+W364+Y364+AA364</f>
        <v>16</v>
      </c>
      <c r="AD364" s="51">
        <f>R364+T364+V364+X364+Z364+AB364</f>
        <v>19841622</v>
      </c>
      <c r="AE364" s="52">
        <f>O364+AC364</f>
        <v>32</v>
      </c>
      <c r="AF364" s="47">
        <f>P364+AD364</f>
        <v>21865351</v>
      </c>
      <c r="AG364" s="47">
        <v>9</v>
      </c>
      <c r="AH364" s="83">
        <v>735570</v>
      </c>
      <c r="AI364" s="414" t="s">
        <v>355</v>
      </c>
      <c r="AJ364" s="419" t="s">
        <v>617</v>
      </c>
      <c r="AK364" s="418" t="s">
        <v>100</v>
      </c>
      <c r="AL364" s="419"/>
      <c r="AM364" s="391"/>
      <c r="AN364" s="394" t="s">
        <v>101</v>
      </c>
      <c r="AO364" s="391" t="s">
        <v>356</v>
      </c>
      <c r="AP364" s="391" t="s">
        <v>357</v>
      </c>
      <c r="AQ364" s="387"/>
      <c r="AR364" s="32"/>
      <c r="AS364" s="32"/>
      <c r="AT364" s="32"/>
      <c r="AU364" s="20"/>
      <c r="AV364" s="20"/>
    </row>
    <row r="365" spans="1:48" ht="24" customHeight="1">
      <c r="A365" s="557"/>
      <c r="B365" s="411"/>
      <c r="C365" s="412"/>
      <c r="D365" s="412"/>
      <c r="E365" s="413"/>
      <c r="F365" s="55" t="s">
        <v>96</v>
      </c>
      <c r="G365" s="56"/>
      <c r="H365" s="84"/>
      <c r="I365" s="57"/>
      <c r="J365" s="84"/>
      <c r="K365" s="57"/>
      <c r="L365" s="84"/>
      <c r="M365" s="57"/>
      <c r="N365" s="84"/>
      <c r="O365" s="58">
        <f>G365+I365+K365+M365</f>
        <v>0</v>
      </c>
      <c r="P365" s="59">
        <f t="shared" ref="P365:P366" si="463">H365+J365+L365+N365</f>
        <v>0</v>
      </c>
      <c r="Q365" s="60"/>
      <c r="R365" s="84"/>
      <c r="S365" s="57"/>
      <c r="T365" s="84"/>
      <c r="U365" s="57"/>
      <c r="V365" s="84"/>
      <c r="W365" s="57"/>
      <c r="X365" s="84"/>
      <c r="Y365" s="57"/>
      <c r="Z365" s="84"/>
      <c r="AA365" s="57"/>
      <c r="AB365" s="84"/>
      <c r="AC365" s="58">
        <f t="shared" ref="AC365:AC366" si="464">Q365+S365+U365+W365+Y365+AA365</f>
        <v>0</v>
      </c>
      <c r="AD365" s="61">
        <f>R365+T365+V365+X365+Z365+AB365</f>
        <v>0</v>
      </c>
      <c r="AE365" s="62">
        <f>O365+AC365</f>
        <v>0</v>
      </c>
      <c r="AF365" s="58">
        <f t="shared" ref="AF365:AF366" si="465">P365+AD365</f>
        <v>0</v>
      </c>
      <c r="AG365" s="57"/>
      <c r="AH365" s="85"/>
      <c r="AI365" s="414"/>
      <c r="AJ365" s="419"/>
      <c r="AK365" s="418"/>
      <c r="AL365" s="419"/>
      <c r="AM365" s="392"/>
      <c r="AN365" s="387"/>
      <c r="AO365" s="392"/>
      <c r="AP365" s="392"/>
      <c r="AQ365" s="387"/>
      <c r="AR365" s="32"/>
      <c r="AS365" s="32"/>
      <c r="AT365" s="32"/>
      <c r="AU365" s="20"/>
      <c r="AV365" s="20"/>
    </row>
    <row r="366" spans="1:48" ht="24" customHeight="1">
      <c r="A366" s="557"/>
      <c r="B366" s="411"/>
      <c r="C366" s="412"/>
      <c r="D366" s="412"/>
      <c r="E366" s="413"/>
      <c r="F366" s="64" t="s">
        <v>95</v>
      </c>
      <c r="G366" s="65"/>
      <c r="H366" s="86"/>
      <c r="I366" s="66"/>
      <c r="J366" s="86"/>
      <c r="K366" s="66"/>
      <c r="L366" s="86"/>
      <c r="M366" s="66"/>
      <c r="N366" s="86"/>
      <c r="O366" s="67">
        <f>G366+I366+K366+M366</f>
        <v>0</v>
      </c>
      <c r="P366" s="68">
        <f t="shared" si="463"/>
        <v>0</v>
      </c>
      <c r="Q366" s="69"/>
      <c r="R366" s="86"/>
      <c r="S366" s="66"/>
      <c r="T366" s="86"/>
      <c r="U366" s="66"/>
      <c r="V366" s="86"/>
      <c r="W366" s="66"/>
      <c r="X366" s="86"/>
      <c r="Y366" s="66"/>
      <c r="Z366" s="86"/>
      <c r="AA366" s="66"/>
      <c r="AB366" s="86"/>
      <c r="AC366" s="67">
        <f t="shared" si="464"/>
        <v>0</v>
      </c>
      <c r="AD366" s="70">
        <f>R366+T366+V366+X366+Z366+AB366</f>
        <v>0</v>
      </c>
      <c r="AE366" s="71">
        <f>O366+AC366</f>
        <v>0</v>
      </c>
      <c r="AF366" s="67">
        <f t="shared" si="465"/>
        <v>0</v>
      </c>
      <c r="AG366" s="72"/>
      <c r="AH366" s="87"/>
      <c r="AI366" s="414"/>
      <c r="AJ366" s="419"/>
      <c r="AK366" s="418"/>
      <c r="AL366" s="419"/>
      <c r="AM366" s="392"/>
      <c r="AN366" s="387"/>
      <c r="AO366" s="392"/>
      <c r="AP366" s="392"/>
      <c r="AQ366" s="387"/>
      <c r="AR366" s="32"/>
      <c r="AS366" s="32"/>
      <c r="AT366" s="32"/>
      <c r="AU366" s="20"/>
      <c r="AV366" s="20"/>
    </row>
    <row r="367" spans="1:48" ht="24" customHeight="1" thickBot="1">
      <c r="A367" s="557"/>
      <c r="B367" s="411"/>
      <c r="C367" s="412"/>
      <c r="D367" s="412"/>
      <c r="E367" s="413"/>
      <c r="F367" s="88" t="s">
        <v>14</v>
      </c>
      <c r="G367" s="89">
        <f>SUM(G364:G366)</f>
        <v>2</v>
      </c>
      <c r="H367" s="90">
        <f t="shared" ref="H367:AH367" si="466">SUM(H364:H366)</f>
        <v>74520</v>
      </c>
      <c r="I367" s="91">
        <f t="shared" si="466"/>
        <v>7</v>
      </c>
      <c r="J367" s="90">
        <f t="shared" si="466"/>
        <v>920489</v>
      </c>
      <c r="K367" s="91">
        <f t="shared" si="466"/>
        <v>1</v>
      </c>
      <c r="L367" s="90">
        <f t="shared" si="466"/>
        <v>70740</v>
      </c>
      <c r="M367" s="91">
        <f t="shared" si="466"/>
        <v>6</v>
      </c>
      <c r="N367" s="90">
        <f t="shared" si="466"/>
        <v>957980</v>
      </c>
      <c r="O367" s="92">
        <f t="shared" si="466"/>
        <v>16</v>
      </c>
      <c r="P367" s="93">
        <f t="shared" si="466"/>
        <v>2023729</v>
      </c>
      <c r="Q367" s="94">
        <f>SUM(Q364:Q366)</f>
        <v>5</v>
      </c>
      <c r="R367" s="95">
        <f t="shared" ref="R367:AB367" si="467">SUM(R364:R366)</f>
        <v>2379582</v>
      </c>
      <c r="S367" s="92">
        <f t="shared" si="467"/>
        <v>0</v>
      </c>
      <c r="T367" s="95">
        <f t="shared" si="467"/>
        <v>0</v>
      </c>
      <c r="U367" s="92">
        <f t="shared" si="467"/>
        <v>3</v>
      </c>
      <c r="V367" s="95">
        <f t="shared" si="467"/>
        <v>8198712</v>
      </c>
      <c r="W367" s="92">
        <f t="shared" si="467"/>
        <v>3</v>
      </c>
      <c r="X367" s="95">
        <f t="shared" si="467"/>
        <v>926597</v>
      </c>
      <c r="Y367" s="92">
        <f t="shared" si="467"/>
        <v>0</v>
      </c>
      <c r="Z367" s="95">
        <f t="shared" si="467"/>
        <v>0</v>
      </c>
      <c r="AA367" s="92">
        <f t="shared" si="467"/>
        <v>5</v>
      </c>
      <c r="AB367" s="95">
        <f t="shared" si="467"/>
        <v>8336731</v>
      </c>
      <c r="AC367" s="92">
        <f>SUM(AC364:AC366)</f>
        <v>16</v>
      </c>
      <c r="AD367" s="96">
        <f t="shared" si="466"/>
        <v>19841622</v>
      </c>
      <c r="AE367" s="97">
        <f t="shared" si="466"/>
        <v>32</v>
      </c>
      <c r="AF367" s="92">
        <f t="shared" si="466"/>
        <v>21865351</v>
      </c>
      <c r="AG367" s="92">
        <f t="shared" si="466"/>
        <v>9</v>
      </c>
      <c r="AH367" s="98">
        <f t="shared" si="466"/>
        <v>735570</v>
      </c>
      <c r="AI367" s="415"/>
      <c r="AJ367" s="421"/>
      <c r="AK367" s="420"/>
      <c r="AL367" s="421"/>
      <c r="AM367" s="393"/>
      <c r="AN367" s="388"/>
      <c r="AO367" s="393"/>
      <c r="AP367" s="393"/>
      <c r="AQ367" s="388"/>
      <c r="AR367" s="32"/>
      <c r="AS367" s="32"/>
      <c r="AT367" s="32"/>
      <c r="AU367" s="20"/>
      <c r="AV367" s="20"/>
    </row>
    <row r="368" spans="1:48" ht="24" customHeight="1">
      <c r="A368" s="557"/>
      <c r="B368" s="411" t="s">
        <v>358</v>
      </c>
      <c r="C368" s="547"/>
      <c r="D368" s="547"/>
      <c r="E368" s="548"/>
      <c r="F368" s="44" t="s">
        <v>603</v>
      </c>
      <c r="G368" s="45">
        <v>1</v>
      </c>
      <c r="H368" s="82">
        <v>19400</v>
      </c>
      <c r="I368" s="47">
        <v>12</v>
      </c>
      <c r="J368" s="82">
        <v>227070</v>
      </c>
      <c r="K368" s="47">
        <v>9</v>
      </c>
      <c r="L368" s="82">
        <v>38070</v>
      </c>
      <c r="M368" s="47"/>
      <c r="N368" s="50"/>
      <c r="O368" s="47">
        <f t="shared" ref="O368:P370" si="468">G368+I368+K368+M368</f>
        <v>22</v>
      </c>
      <c r="P368" s="48">
        <f t="shared" si="468"/>
        <v>284540</v>
      </c>
      <c r="Q368" s="49"/>
      <c r="R368" s="50"/>
      <c r="S368" s="47">
        <v>3</v>
      </c>
      <c r="T368" s="82">
        <v>856910</v>
      </c>
      <c r="U368" s="47">
        <v>3</v>
      </c>
      <c r="V368" s="82">
        <v>5105000</v>
      </c>
      <c r="W368" s="47"/>
      <c r="X368" s="82"/>
      <c r="Y368" s="47"/>
      <c r="Z368" s="82"/>
      <c r="AA368" s="47">
        <v>9</v>
      </c>
      <c r="AB368" s="82">
        <v>2452117</v>
      </c>
      <c r="AC368" s="47">
        <f t="shared" ref="AC368:AD370" si="469">Q368+S368+U368+W368+Y368+AA368</f>
        <v>15</v>
      </c>
      <c r="AD368" s="51">
        <f t="shared" si="469"/>
        <v>8414027</v>
      </c>
      <c r="AE368" s="52">
        <f t="shared" ref="AE368:AF370" si="470">O368+AC368</f>
        <v>37</v>
      </c>
      <c r="AF368" s="47">
        <f t="shared" si="470"/>
        <v>8698567</v>
      </c>
      <c r="AG368" s="47"/>
      <c r="AH368" s="83"/>
      <c r="AI368" s="414" t="s">
        <v>919</v>
      </c>
      <c r="AJ368" s="419" t="s">
        <v>618</v>
      </c>
      <c r="AK368" s="418" t="s">
        <v>100</v>
      </c>
      <c r="AL368" s="419"/>
      <c r="AM368" s="389"/>
      <c r="AN368" s="389" t="s">
        <v>109</v>
      </c>
      <c r="AO368" s="389"/>
      <c r="AP368" s="389"/>
      <c r="AQ368" s="389"/>
      <c r="AR368" s="32"/>
      <c r="AS368" s="32"/>
      <c r="AT368" s="32"/>
      <c r="AU368" s="20"/>
      <c r="AV368" s="20"/>
    </row>
    <row r="369" spans="1:48" ht="24" customHeight="1">
      <c r="A369" s="557"/>
      <c r="B369" s="411"/>
      <c r="C369" s="547"/>
      <c r="D369" s="547"/>
      <c r="E369" s="548"/>
      <c r="F369" s="55" t="s">
        <v>96</v>
      </c>
      <c r="G369" s="56"/>
      <c r="H369" s="84"/>
      <c r="I369" s="57"/>
      <c r="J369" s="84"/>
      <c r="K369" s="57"/>
      <c r="L369" s="84"/>
      <c r="M369" s="57"/>
      <c r="N369" s="84"/>
      <c r="O369" s="58">
        <f t="shared" si="468"/>
        <v>0</v>
      </c>
      <c r="P369" s="59">
        <f t="shared" si="468"/>
        <v>0</v>
      </c>
      <c r="Q369" s="60"/>
      <c r="R369" s="84"/>
      <c r="S369" s="57"/>
      <c r="T369" s="84"/>
      <c r="U369" s="57"/>
      <c r="V369" s="84"/>
      <c r="W369" s="57"/>
      <c r="X369" s="84"/>
      <c r="Y369" s="57"/>
      <c r="Z369" s="84"/>
      <c r="AA369" s="57"/>
      <c r="AB369" s="84"/>
      <c r="AC369" s="58">
        <f t="shared" si="469"/>
        <v>0</v>
      </c>
      <c r="AD369" s="61">
        <f t="shared" si="469"/>
        <v>0</v>
      </c>
      <c r="AE369" s="62">
        <f t="shared" si="470"/>
        <v>0</v>
      </c>
      <c r="AF369" s="58">
        <f t="shared" si="470"/>
        <v>0</v>
      </c>
      <c r="AG369" s="57"/>
      <c r="AH369" s="85"/>
      <c r="AI369" s="414"/>
      <c r="AJ369" s="419"/>
      <c r="AK369" s="418"/>
      <c r="AL369" s="419"/>
      <c r="AM369" s="389"/>
      <c r="AN369" s="389"/>
      <c r="AO369" s="389"/>
      <c r="AP369" s="389"/>
      <c r="AQ369" s="389"/>
      <c r="AR369" s="32"/>
      <c r="AS369" s="32"/>
      <c r="AT369" s="32"/>
      <c r="AU369" s="20"/>
      <c r="AV369" s="20"/>
    </row>
    <row r="370" spans="1:48" ht="24" customHeight="1">
      <c r="A370" s="557"/>
      <c r="B370" s="411"/>
      <c r="C370" s="547"/>
      <c r="D370" s="547"/>
      <c r="E370" s="548"/>
      <c r="F370" s="64" t="s">
        <v>95</v>
      </c>
      <c r="G370" s="65"/>
      <c r="H370" s="86"/>
      <c r="I370" s="66"/>
      <c r="J370" s="86"/>
      <c r="K370" s="66"/>
      <c r="L370" s="86"/>
      <c r="M370" s="66"/>
      <c r="N370" s="86"/>
      <c r="O370" s="67">
        <f t="shared" si="468"/>
        <v>0</v>
      </c>
      <c r="P370" s="68">
        <f t="shared" si="468"/>
        <v>0</v>
      </c>
      <c r="Q370" s="69"/>
      <c r="R370" s="86"/>
      <c r="S370" s="66"/>
      <c r="T370" s="86"/>
      <c r="U370" s="66"/>
      <c r="V370" s="86"/>
      <c r="W370" s="66"/>
      <c r="X370" s="86"/>
      <c r="Y370" s="66"/>
      <c r="Z370" s="86"/>
      <c r="AA370" s="66"/>
      <c r="AB370" s="86"/>
      <c r="AC370" s="67">
        <f t="shared" si="469"/>
        <v>0</v>
      </c>
      <c r="AD370" s="70">
        <f t="shared" si="469"/>
        <v>0</v>
      </c>
      <c r="AE370" s="71">
        <f t="shared" si="470"/>
        <v>0</v>
      </c>
      <c r="AF370" s="67">
        <f t="shared" si="470"/>
        <v>0</v>
      </c>
      <c r="AG370" s="72"/>
      <c r="AH370" s="87"/>
      <c r="AI370" s="414"/>
      <c r="AJ370" s="419"/>
      <c r="AK370" s="418"/>
      <c r="AL370" s="419"/>
      <c r="AM370" s="389"/>
      <c r="AN370" s="389"/>
      <c r="AO370" s="389"/>
      <c r="AP370" s="389"/>
      <c r="AQ370" s="389"/>
      <c r="AR370" s="32"/>
      <c r="AS370" s="32"/>
      <c r="AT370" s="32"/>
      <c r="AU370" s="20"/>
      <c r="AV370" s="20"/>
    </row>
    <row r="371" spans="1:48" ht="24" customHeight="1" thickBot="1">
      <c r="A371" s="557"/>
      <c r="B371" s="549"/>
      <c r="C371" s="547"/>
      <c r="D371" s="547"/>
      <c r="E371" s="548"/>
      <c r="F371" s="88" t="s">
        <v>14</v>
      </c>
      <c r="G371" s="99">
        <f>SUM(G368:G370)</f>
        <v>1</v>
      </c>
      <c r="H371" s="95">
        <f t="shared" ref="H371:AH371" si="471">SUM(H368:H370)</f>
        <v>19400</v>
      </c>
      <c r="I371" s="92">
        <f t="shared" si="471"/>
        <v>12</v>
      </c>
      <c r="J371" s="95">
        <f t="shared" si="471"/>
        <v>227070</v>
      </c>
      <c r="K371" s="92">
        <f t="shared" si="471"/>
        <v>9</v>
      </c>
      <c r="L371" s="95">
        <f t="shared" si="471"/>
        <v>38070</v>
      </c>
      <c r="M371" s="92">
        <f t="shared" si="471"/>
        <v>0</v>
      </c>
      <c r="N371" s="95">
        <f t="shared" si="471"/>
        <v>0</v>
      </c>
      <c r="O371" s="92">
        <f t="shared" si="471"/>
        <v>22</v>
      </c>
      <c r="P371" s="93">
        <f t="shared" si="471"/>
        <v>284540</v>
      </c>
      <c r="Q371" s="94">
        <f>SUM(Q368:Q370)</f>
        <v>0</v>
      </c>
      <c r="R371" s="95">
        <f t="shared" ref="R371:AB371" si="472">SUM(R368:R370)</f>
        <v>0</v>
      </c>
      <c r="S371" s="92">
        <f t="shared" si="472"/>
        <v>3</v>
      </c>
      <c r="T371" s="95">
        <f t="shared" si="472"/>
        <v>856910</v>
      </c>
      <c r="U371" s="92">
        <f t="shared" si="472"/>
        <v>3</v>
      </c>
      <c r="V371" s="95">
        <f t="shared" si="472"/>
        <v>5105000</v>
      </c>
      <c r="W371" s="92">
        <f t="shared" si="472"/>
        <v>0</v>
      </c>
      <c r="X371" s="95">
        <f t="shared" si="472"/>
        <v>0</v>
      </c>
      <c r="Y371" s="92">
        <f t="shared" si="472"/>
        <v>0</v>
      </c>
      <c r="Z371" s="95">
        <f t="shared" si="472"/>
        <v>0</v>
      </c>
      <c r="AA371" s="92">
        <f t="shared" si="472"/>
        <v>9</v>
      </c>
      <c r="AB371" s="95">
        <f t="shared" si="472"/>
        <v>2452117</v>
      </c>
      <c r="AC371" s="92">
        <f>SUM(AC368:AC370)</f>
        <v>15</v>
      </c>
      <c r="AD371" s="96">
        <f t="shared" si="471"/>
        <v>8414027</v>
      </c>
      <c r="AE371" s="97">
        <f t="shared" si="471"/>
        <v>37</v>
      </c>
      <c r="AF371" s="92">
        <f t="shared" si="471"/>
        <v>8698567</v>
      </c>
      <c r="AG371" s="92">
        <f t="shared" si="471"/>
        <v>0</v>
      </c>
      <c r="AH371" s="98">
        <f t="shared" si="471"/>
        <v>0</v>
      </c>
      <c r="AI371" s="415"/>
      <c r="AJ371" s="421"/>
      <c r="AK371" s="420"/>
      <c r="AL371" s="421"/>
      <c r="AM371" s="390"/>
      <c r="AN371" s="390"/>
      <c r="AO371" s="390"/>
      <c r="AP371" s="390"/>
      <c r="AQ371" s="390"/>
      <c r="AR371" s="32"/>
      <c r="AS371" s="32"/>
      <c r="AT371" s="32"/>
      <c r="AU371" s="20"/>
      <c r="AV371" s="20"/>
    </row>
    <row r="372" spans="1:48" ht="24" customHeight="1">
      <c r="A372" s="557"/>
      <c r="B372" s="411" t="s">
        <v>359</v>
      </c>
      <c r="C372" s="412"/>
      <c r="D372" s="412"/>
      <c r="E372" s="413"/>
      <c r="F372" s="44" t="s">
        <v>5</v>
      </c>
      <c r="G372" s="45"/>
      <c r="H372" s="82"/>
      <c r="I372" s="198">
        <v>989</v>
      </c>
      <c r="J372" s="82">
        <v>832990</v>
      </c>
      <c r="K372" s="47"/>
      <c r="L372" s="82"/>
      <c r="M372" s="47"/>
      <c r="N372" s="50"/>
      <c r="O372" s="198">
        <f>G372+I372+K372+M372</f>
        <v>989</v>
      </c>
      <c r="P372" s="48">
        <f>H372+J372+L372+N372</f>
        <v>832990</v>
      </c>
      <c r="Q372" s="49"/>
      <c r="R372" s="50"/>
      <c r="S372" s="47"/>
      <c r="T372" s="82"/>
      <c r="U372" s="47">
        <v>2</v>
      </c>
      <c r="V372" s="82">
        <v>13407789</v>
      </c>
      <c r="W372" s="47"/>
      <c r="X372" s="82"/>
      <c r="Y372" s="47"/>
      <c r="Z372" s="82"/>
      <c r="AA372" s="47">
        <v>1</v>
      </c>
      <c r="AB372" s="82">
        <v>5313276</v>
      </c>
      <c r="AC372" s="47">
        <f>Q372+S372+U372+W372+Y372+AA372</f>
        <v>3</v>
      </c>
      <c r="AD372" s="51">
        <f>R372+T372+V372+X372+Z372+AB372</f>
        <v>18721065</v>
      </c>
      <c r="AE372" s="199">
        <f>O372+AC372</f>
        <v>992</v>
      </c>
      <c r="AF372" s="47">
        <f>P372+AD372</f>
        <v>19554055</v>
      </c>
      <c r="AG372" s="198">
        <v>991</v>
      </c>
      <c r="AH372" s="83">
        <v>19371565</v>
      </c>
      <c r="AI372" s="414" t="s">
        <v>136</v>
      </c>
      <c r="AJ372" s="419" t="s">
        <v>619</v>
      </c>
      <c r="AK372" s="418" t="s">
        <v>138</v>
      </c>
      <c r="AL372" s="419"/>
      <c r="AM372" s="673" t="s">
        <v>360</v>
      </c>
      <c r="AN372" s="387" t="s">
        <v>101</v>
      </c>
      <c r="AO372" s="422" t="s">
        <v>361</v>
      </c>
      <c r="AP372" s="422" t="s">
        <v>362</v>
      </c>
      <c r="AQ372" s="387"/>
      <c r="AR372" s="32"/>
      <c r="AS372" s="32"/>
      <c r="AT372" s="32"/>
      <c r="AU372" s="20"/>
      <c r="AV372" s="20"/>
    </row>
    <row r="373" spans="1:48" ht="24" customHeight="1">
      <c r="A373" s="557"/>
      <c r="B373" s="411"/>
      <c r="C373" s="412"/>
      <c r="D373" s="412"/>
      <c r="E373" s="413"/>
      <c r="F373" s="55" t="s">
        <v>96</v>
      </c>
      <c r="G373" s="56"/>
      <c r="H373" s="84"/>
      <c r="I373" s="200"/>
      <c r="J373" s="84"/>
      <c r="K373" s="57"/>
      <c r="L373" s="84"/>
      <c r="M373" s="57"/>
      <c r="N373" s="84"/>
      <c r="O373" s="200">
        <f>G373+I373+K373+M373</f>
        <v>0</v>
      </c>
      <c r="P373" s="59">
        <f t="shared" ref="P373:P374" si="473">H373+J373+L373+N373</f>
        <v>0</v>
      </c>
      <c r="Q373" s="60"/>
      <c r="R373" s="84"/>
      <c r="S373" s="57"/>
      <c r="T373" s="84"/>
      <c r="U373" s="57"/>
      <c r="V373" s="84"/>
      <c r="W373" s="57"/>
      <c r="X373" s="84"/>
      <c r="Y373" s="57"/>
      <c r="Z373" s="84"/>
      <c r="AA373" s="57"/>
      <c r="AB373" s="84"/>
      <c r="AC373" s="58">
        <f t="shared" ref="AC373:AC374" si="474">Q373+S373+U373+W373+Y373+AA373</f>
        <v>0</v>
      </c>
      <c r="AD373" s="61">
        <f>R373+T373+V373+X373+Z373+AB373</f>
        <v>0</v>
      </c>
      <c r="AE373" s="62">
        <f>O373+AC373</f>
        <v>0</v>
      </c>
      <c r="AF373" s="58">
        <f t="shared" ref="AF373:AF374" si="475">P373+AD373</f>
        <v>0</v>
      </c>
      <c r="AG373" s="200"/>
      <c r="AH373" s="85"/>
      <c r="AI373" s="414"/>
      <c r="AJ373" s="419"/>
      <c r="AK373" s="418"/>
      <c r="AL373" s="419"/>
      <c r="AM373" s="673"/>
      <c r="AN373" s="387"/>
      <c r="AO373" s="422"/>
      <c r="AP373" s="422"/>
      <c r="AQ373" s="387"/>
      <c r="AR373" s="32"/>
      <c r="AS373" s="32"/>
      <c r="AT373" s="32"/>
      <c r="AU373" s="20"/>
      <c r="AV373" s="20"/>
    </row>
    <row r="374" spans="1:48" ht="24" customHeight="1">
      <c r="A374" s="557"/>
      <c r="B374" s="411"/>
      <c r="C374" s="412"/>
      <c r="D374" s="412"/>
      <c r="E374" s="413"/>
      <c r="F374" s="64" t="s">
        <v>95</v>
      </c>
      <c r="G374" s="65"/>
      <c r="H374" s="86"/>
      <c r="I374" s="201"/>
      <c r="J374" s="86"/>
      <c r="K374" s="66"/>
      <c r="L374" s="86"/>
      <c r="M374" s="66"/>
      <c r="N374" s="86"/>
      <c r="O374" s="201">
        <f>G374+I374+K374+M374</f>
        <v>0</v>
      </c>
      <c r="P374" s="68">
        <f t="shared" si="473"/>
        <v>0</v>
      </c>
      <c r="Q374" s="69"/>
      <c r="R374" s="86"/>
      <c r="S374" s="66"/>
      <c r="T374" s="86"/>
      <c r="U374" s="66"/>
      <c r="V374" s="86"/>
      <c r="W374" s="66"/>
      <c r="X374" s="86"/>
      <c r="Y374" s="66"/>
      <c r="Z374" s="86"/>
      <c r="AA374" s="66"/>
      <c r="AB374" s="86"/>
      <c r="AC374" s="67">
        <f t="shared" si="474"/>
        <v>0</v>
      </c>
      <c r="AD374" s="70">
        <f>R374+T374+V374+X374+Z374+AB374</f>
        <v>0</v>
      </c>
      <c r="AE374" s="71">
        <f>O374+AC374</f>
        <v>0</v>
      </c>
      <c r="AF374" s="67">
        <f t="shared" si="475"/>
        <v>0</v>
      </c>
      <c r="AG374" s="202"/>
      <c r="AH374" s="87"/>
      <c r="AI374" s="414"/>
      <c r="AJ374" s="419"/>
      <c r="AK374" s="418"/>
      <c r="AL374" s="419"/>
      <c r="AM374" s="673"/>
      <c r="AN374" s="387"/>
      <c r="AO374" s="422"/>
      <c r="AP374" s="422"/>
      <c r="AQ374" s="387"/>
      <c r="AR374" s="32"/>
      <c r="AS374" s="32"/>
      <c r="AT374" s="32"/>
      <c r="AU374" s="20"/>
      <c r="AV374" s="20"/>
    </row>
    <row r="375" spans="1:48" ht="24" customHeight="1" thickBot="1">
      <c r="A375" s="557"/>
      <c r="B375" s="411"/>
      <c r="C375" s="412"/>
      <c r="D375" s="412"/>
      <c r="E375" s="413"/>
      <c r="F375" s="88" t="s">
        <v>14</v>
      </c>
      <c r="G375" s="99">
        <f>SUM(G372:G374)</f>
        <v>0</v>
      </c>
      <c r="H375" s="95">
        <f t="shared" ref="H375:N375" si="476">SUM(H372:H374)</f>
        <v>0</v>
      </c>
      <c r="I375" s="92">
        <f t="shared" si="476"/>
        <v>989</v>
      </c>
      <c r="J375" s="95">
        <f t="shared" si="476"/>
        <v>832990</v>
      </c>
      <c r="K375" s="92">
        <f t="shared" si="476"/>
        <v>0</v>
      </c>
      <c r="L375" s="95">
        <f t="shared" si="476"/>
        <v>0</v>
      </c>
      <c r="M375" s="92">
        <f t="shared" si="476"/>
        <v>0</v>
      </c>
      <c r="N375" s="95">
        <f t="shared" si="476"/>
        <v>0</v>
      </c>
      <c r="O375" s="92">
        <f>SUM(O372:O374)</f>
        <v>989</v>
      </c>
      <c r="P375" s="93">
        <f t="shared" ref="P375:AH375" si="477">SUM(P372:P374)</f>
        <v>832990</v>
      </c>
      <c r="Q375" s="94">
        <f>SUM(Q372:Q374)</f>
        <v>0</v>
      </c>
      <c r="R375" s="95">
        <f t="shared" ref="R375:Z375" si="478">SUM(R372:R374)</f>
        <v>0</v>
      </c>
      <c r="S375" s="92">
        <f t="shared" si="478"/>
        <v>0</v>
      </c>
      <c r="T375" s="95">
        <f t="shared" si="478"/>
        <v>0</v>
      </c>
      <c r="U375" s="92">
        <f t="shared" si="478"/>
        <v>2</v>
      </c>
      <c r="V375" s="95">
        <f t="shared" si="478"/>
        <v>13407789</v>
      </c>
      <c r="W375" s="92">
        <f t="shared" si="478"/>
        <v>0</v>
      </c>
      <c r="X375" s="95">
        <f t="shared" si="478"/>
        <v>0</v>
      </c>
      <c r="Y375" s="92">
        <f t="shared" si="478"/>
        <v>0</v>
      </c>
      <c r="Z375" s="95">
        <f t="shared" si="478"/>
        <v>0</v>
      </c>
      <c r="AA375" s="92">
        <v>0</v>
      </c>
      <c r="AB375" s="95">
        <v>0</v>
      </c>
      <c r="AC375" s="92">
        <f>SUM(AC372:AC374)</f>
        <v>3</v>
      </c>
      <c r="AD375" s="96">
        <f t="shared" si="477"/>
        <v>18721065</v>
      </c>
      <c r="AE375" s="97">
        <f t="shared" si="477"/>
        <v>992</v>
      </c>
      <c r="AF375" s="92">
        <f t="shared" si="477"/>
        <v>19554055</v>
      </c>
      <c r="AG375" s="92">
        <f t="shared" si="477"/>
        <v>991</v>
      </c>
      <c r="AH375" s="98">
        <f t="shared" si="477"/>
        <v>19371565</v>
      </c>
      <c r="AI375" s="415"/>
      <c r="AJ375" s="421"/>
      <c r="AK375" s="420"/>
      <c r="AL375" s="421"/>
      <c r="AM375" s="674"/>
      <c r="AN375" s="388"/>
      <c r="AO375" s="423"/>
      <c r="AP375" s="423"/>
      <c r="AQ375" s="388"/>
      <c r="AR375" s="32"/>
      <c r="AS375" s="32"/>
      <c r="AT375" s="32"/>
      <c r="AU375" s="20"/>
      <c r="AV375" s="20"/>
    </row>
    <row r="376" spans="1:48" ht="24" customHeight="1">
      <c r="A376" s="557"/>
      <c r="B376" s="411" t="s">
        <v>363</v>
      </c>
      <c r="C376" s="412"/>
      <c r="D376" s="412"/>
      <c r="E376" s="413"/>
      <c r="F376" s="44" t="s">
        <v>603</v>
      </c>
      <c r="G376" s="45"/>
      <c r="H376" s="82"/>
      <c r="I376" s="47">
        <v>1</v>
      </c>
      <c r="J376" s="82">
        <v>35600</v>
      </c>
      <c r="K376" s="47">
        <v>4</v>
      </c>
      <c r="L376" s="82">
        <v>203470</v>
      </c>
      <c r="M376" s="47"/>
      <c r="N376" s="50"/>
      <c r="O376" s="47">
        <f>G376+I376+K376+M376</f>
        <v>5</v>
      </c>
      <c r="P376" s="48">
        <f>H376+J376+L376+N376</f>
        <v>239070</v>
      </c>
      <c r="Q376" s="49"/>
      <c r="R376" s="50"/>
      <c r="S376" s="47"/>
      <c r="T376" s="82"/>
      <c r="U376" s="47">
        <v>1</v>
      </c>
      <c r="V376" s="82">
        <v>98295</v>
      </c>
      <c r="W376" s="47"/>
      <c r="X376" s="82"/>
      <c r="Y376" s="47"/>
      <c r="Z376" s="82"/>
      <c r="AA376" s="47"/>
      <c r="AB376" s="82"/>
      <c r="AC376" s="47">
        <f>Q376+S376+U376+W376+Y376+AA376</f>
        <v>1</v>
      </c>
      <c r="AD376" s="51">
        <f>R376+T376+V376+X376+Z376+AB376</f>
        <v>98295</v>
      </c>
      <c r="AE376" s="52">
        <f>O376+AC376</f>
        <v>6</v>
      </c>
      <c r="AF376" s="47">
        <f>P376+AD376</f>
        <v>337365</v>
      </c>
      <c r="AG376" s="47"/>
      <c r="AH376" s="83"/>
      <c r="AI376" s="414" t="s">
        <v>364</v>
      </c>
      <c r="AJ376" s="419" t="s">
        <v>620</v>
      </c>
      <c r="AK376" s="418" t="s">
        <v>138</v>
      </c>
      <c r="AL376" s="419"/>
      <c r="AM376" s="387" t="s">
        <v>365</v>
      </c>
      <c r="AN376" s="387" t="s">
        <v>109</v>
      </c>
      <c r="AO376" s="392" t="s">
        <v>366</v>
      </c>
      <c r="AP376" s="387"/>
      <c r="AQ376" s="387"/>
      <c r="AR376" s="32"/>
      <c r="AS376" s="32"/>
      <c r="AT376" s="32"/>
      <c r="AU376" s="20"/>
      <c r="AV376" s="20"/>
    </row>
    <row r="377" spans="1:48" ht="24" customHeight="1">
      <c r="A377" s="557"/>
      <c r="B377" s="411"/>
      <c r="C377" s="412"/>
      <c r="D377" s="412"/>
      <c r="E377" s="413"/>
      <c r="F377" s="55" t="s">
        <v>96</v>
      </c>
      <c r="G377" s="56"/>
      <c r="H377" s="84"/>
      <c r="I377" s="57"/>
      <c r="J377" s="84"/>
      <c r="K377" s="57"/>
      <c r="L377" s="84"/>
      <c r="M377" s="57"/>
      <c r="N377" s="84"/>
      <c r="O377" s="58">
        <f>G377+I377+K377+M377</f>
        <v>0</v>
      </c>
      <c r="P377" s="59">
        <f t="shared" ref="P377:P378" si="479">H377+J377+L377+N377</f>
        <v>0</v>
      </c>
      <c r="Q377" s="60"/>
      <c r="R377" s="84"/>
      <c r="S377" s="57"/>
      <c r="T377" s="84"/>
      <c r="U377" s="57"/>
      <c r="V377" s="84"/>
      <c r="W377" s="57"/>
      <c r="X377" s="84"/>
      <c r="Y377" s="57"/>
      <c r="Z377" s="84"/>
      <c r="AA377" s="57"/>
      <c r="AB377" s="84"/>
      <c r="AC377" s="58">
        <f t="shared" ref="AC377:AC378" si="480">Q377+S377+U377+W377+Y377+AA377</f>
        <v>0</v>
      </c>
      <c r="AD377" s="61">
        <f>R377+T377+V377+X377+Z377+AB377</f>
        <v>0</v>
      </c>
      <c r="AE377" s="62">
        <f>O377+AC377</f>
        <v>0</v>
      </c>
      <c r="AF377" s="58">
        <f t="shared" ref="AF377:AF378" si="481">P377+AD377</f>
        <v>0</v>
      </c>
      <c r="AG377" s="57"/>
      <c r="AH377" s="85"/>
      <c r="AI377" s="414"/>
      <c r="AJ377" s="419"/>
      <c r="AK377" s="418"/>
      <c r="AL377" s="419"/>
      <c r="AM377" s="387"/>
      <c r="AN377" s="387"/>
      <c r="AO377" s="392"/>
      <c r="AP377" s="387"/>
      <c r="AQ377" s="387"/>
      <c r="AR377" s="32"/>
      <c r="AS377" s="32"/>
      <c r="AT377" s="32"/>
      <c r="AU377" s="20"/>
      <c r="AV377" s="20"/>
    </row>
    <row r="378" spans="1:48" ht="24" customHeight="1">
      <c r="A378" s="557"/>
      <c r="B378" s="411"/>
      <c r="C378" s="412"/>
      <c r="D378" s="412"/>
      <c r="E378" s="413"/>
      <c r="F378" s="64" t="s">
        <v>95</v>
      </c>
      <c r="G378" s="65"/>
      <c r="H378" s="86"/>
      <c r="I378" s="66"/>
      <c r="J378" s="86"/>
      <c r="K378" s="66"/>
      <c r="L378" s="86"/>
      <c r="M378" s="66"/>
      <c r="N378" s="86"/>
      <c r="O378" s="67">
        <f>G378+I378+K378+M378</f>
        <v>0</v>
      </c>
      <c r="P378" s="68">
        <f t="shared" si="479"/>
        <v>0</v>
      </c>
      <c r="Q378" s="69"/>
      <c r="R378" s="86"/>
      <c r="S378" s="66"/>
      <c r="T378" s="86"/>
      <c r="U378" s="66"/>
      <c r="V378" s="86"/>
      <c r="W378" s="66"/>
      <c r="X378" s="86"/>
      <c r="Y378" s="66"/>
      <c r="Z378" s="86"/>
      <c r="AA378" s="66"/>
      <c r="AB378" s="86"/>
      <c r="AC378" s="67">
        <f t="shared" si="480"/>
        <v>0</v>
      </c>
      <c r="AD378" s="70">
        <f>R378+T378+V378+X378+Z378+AB378</f>
        <v>0</v>
      </c>
      <c r="AE378" s="71">
        <f>O378+AC378</f>
        <v>0</v>
      </c>
      <c r="AF378" s="67">
        <f t="shared" si="481"/>
        <v>0</v>
      </c>
      <c r="AG378" s="72"/>
      <c r="AH378" s="87"/>
      <c r="AI378" s="414"/>
      <c r="AJ378" s="419"/>
      <c r="AK378" s="418"/>
      <c r="AL378" s="419"/>
      <c r="AM378" s="387"/>
      <c r="AN378" s="387"/>
      <c r="AO378" s="392"/>
      <c r="AP378" s="387"/>
      <c r="AQ378" s="387"/>
      <c r="AR378" s="32"/>
      <c r="AS378" s="32"/>
      <c r="AT378" s="32"/>
      <c r="AU378" s="20"/>
      <c r="AV378" s="20"/>
    </row>
    <row r="379" spans="1:48" ht="24" customHeight="1" thickBot="1">
      <c r="A379" s="557"/>
      <c r="B379" s="411"/>
      <c r="C379" s="412"/>
      <c r="D379" s="412"/>
      <c r="E379" s="413"/>
      <c r="F379" s="88" t="s">
        <v>14</v>
      </c>
      <c r="G379" s="99">
        <f>SUM(G376:G378)</f>
        <v>0</v>
      </c>
      <c r="H379" s="95">
        <f t="shared" ref="H379:N379" si="482">SUM(H376:H378)</f>
        <v>0</v>
      </c>
      <c r="I379" s="92">
        <f t="shared" si="482"/>
        <v>1</v>
      </c>
      <c r="J379" s="95">
        <f t="shared" si="482"/>
        <v>35600</v>
      </c>
      <c r="K379" s="92">
        <f t="shared" si="482"/>
        <v>4</v>
      </c>
      <c r="L379" s="95">
        <f t="shared" si="482"/>
        <v>203470</v>
      </c>
      <c r="M379" s="92">
        <f t="shared" si="482"/>
        <v>0</v>
      </c>
      <c r="N379" s="95">
        <f t="shared" si="482"/>
        <v>0</v>
      </c>
      <c r="O379" s="92">
        <f>SUM(O376:O378)</f>
        <v>5</v>
      </c>
      <c r="P379" s="93">
        <f t="shared" ref="P379" si="483">SUM(P376:P378)</f>
        <v>239070</v>
      </c>
      <c r="Q379" s="94">
        <f>SUM(Q376:Q378)</f>
        <v>0</v>
      </c>
      <c r="R379" s="95">
        <f t="shared" ref="R379:Z379" si="484">SUM(R376:R378)</f>
        <v>0</v>
      </c>
      <c r="S379" s="92">
        <f t="shared" si="484"/>
        <v>0</v>
      </c>
      <c r="T379" s="95">
        <f t="shared" si="484"/>
        <v>0</v>
      </c>
      <c r="U379" s="92">
        <f t="shared" si="484"/>
        <v>1</v>
      </c>
      <c r="V379" s="95">
        <f t="shared" si="484"/>
        <v>98295</v>
      </c>
      <c r="W379" s="92">
        <f t="shared" si="484"/>
        <v>0</v>
      </c>
      <c r="X379" s="95">
        <f t="shared" si="484"/>
        <v>0</v>
      </c>
      <c r="Y379" s="92">
        <f t="shared" si="484"/>
        <v>0</v>
      </c>
      <c r="Z379" s="95">
        <f t="shared" si="484"/>
        <v>0</v>
      </c>
      <c r="AA379" s="92">
        <v>0</v>
      </c>
      <c r="AB379" s="95">
        <v>0</v>
      </c>
      <c r="AC379" s="92">
        <f>SUM(AC376:AC378)</f>
        <v>1</v>
      </c>
      <c r="AD379" s="96">
        <f t="shared" ref="AD379:AH379" si="485">SUM(AD376:AD378)</f>
        <v>98295</v>
      </c>
      <c r="AE379" s="97">
        <f t="shared" si="485"/>
        <v>6</v>
      </c>
      <c r="AF379" s="92">
        <f t="shared" si="485"/>
        <v>337365</v>
      </c>
      <c r="AG379" s="92">
        <f t="shared" si="485"/>
        <v>0</v>
      </c>
      <c r="AH379" s="98">
        <f t="shared" si="485"/>
        <v>0</v>
      </c>
      <c r="AI379" s="415"/>
      <c r="AJ379" s="421"/>
      <c r="AK379" s="420"/>
      <c r="AL379" s="421"/>
      <c r="AM379" s="388"/>
      <c r="AN379" s="388"/>
      <c r="AO379" s="393"/>
      <c r="AP379" s="388"/>
      <c r="AQ379" s="388"/>
      <c r="AR379" s="32"/>
      <c r="AS379" s="32"/>
      <c r="AT379" s="32"/>
      <c r="AU379" s="20"/>
      <c r="AV379" s="20"/>
    </row>
    <row r="380" spans="1:48" ht="24" customHeight="1">
      <c r="A380" s="557"/>
      <c r="B380" s="411" t="s">
        <v>367</v>
      </c>
      <c r="C380" s="412"/>
      <c r="D380" s="412"/>
      <c r="E380" s="413"/>
      <c r="F380" s="44" t="s">
        <v>603</v>
      </c>
      <c r="G380" s="45"/>
      <c r="H380" s="82"/>
      <c r="I380" s="47">
        <v>75</v>
      </c>
      <c r="J380" s="82">
        <v>11813502</v>
      </c>
      <c r="K380" s="47">
        <v>50</v>
      </c>
      <c r="L380" s="82">
        <v>191962</v>
      </c>
      <c r="M380" s="47"/>
      <c r="N380" s="50"/>
      <c r="O380" s="47">
        <f>G380+I380+K380+M380</f>
        <v>125</v>
      </c>
      <c r="P380" s="48">
        <f>H380+J380+L380+N380</f>
        <v>12005464</v>
      </c>
      <c r="Q380" s="49"/>
      <c r="R380" s="50"/>
      <c r="S380" s="47"/>
      <c r="T380" s="82"/>
      <c r="U380" s="47">
        <v>1</v>
      </c>
      <c r="V380" s="82">
        <v>283584</v>
      </c>
      <c r="W380" s="47"/>
      <c r="X380" s="82"/>
      <c r="Y380" s="47"/>
      <c r="Z380" s="82"/>
      <c r="AA380" s="47">
        <v>27</v>
      </c>
      <c r="AB380" s="82">
        <v>5167389</v>
      </c>
      <c r="AC380" s="47">
        <f>Q380+S380+U380+W380+Y380+AA380</f>
        <v>28</v>
      </c>
      <c r="AD380" s="51">
        <f>R380+T380+V380+X380+Z380+AB380</f>
        <v>5450973</v>
      </c>
      <c r="AE380" s="52">
        <f>O380+AC380</f>
        <v>153</v>
      </c>
      <c r="AF380" s="47">
        <f>P380+AD380</f>
        <v>17456437</v>
      </c>
      <c r="AG380" s="47"/>
      <c r="AH380" s="83"/>
      <c r="AI380" s="414" t="s">
        <v>368</v>
      </c>
      <c r="AJ380" s="419" t="s">
        <v>369</v>
      </c>
      <c r="AK380" s="418" t="s">
        <v>100</v>
      </c>
      <c r="AL380" s="419"/>
      <c r="AM380" s="387"/>
      <c r="AN380" s="387" t="s">
        <v>154</v>
      </c>
      <c r="AO380" s="670" t="s">
        <v>370</v>
      </c>
      <c r="AP380" s="422" t="s">
        <v>371</v>
      </c>
      <c r="AQ380" s="387"/>
      <c r="AR380" s="32"/>
      <c r="AS380" s="32"/>
      <c r="AT380" s="32"/>
      <c r="AU380" s="20"/>
      <c r="AV380" s="20"/>
    </row>
    <row r="381" spans="1:48" ht="24" customHeight="1">
      <c r="A381" s="557"/>
      <c r="B381" s="411"/>
      <c r="C381" s="412"/>
      <c r="D381" s="412"/>
      <c r="E381" s="413"/>
      <c r="F381" s="55" t="s">
        <v>96</v>
      </c>
      <c r="G381" s="56"/>
      <c r="H381" s="84"/>
      <c r="I381" s="57"/>
      <c r="J381" s="84"/>
      <c r="K381" s="57"/>
      <c r="L381" s="84"/>
      <c r="M381" s="57"/>
      <c r="N381" s="84"/>
      <c r="O381" s="58">
        <f>G381+I381+K381+M381</f>
        <v>0</v>
      </c>
      <c r="P381" s="59">
        <f t="shared" ref="P381:P382" si="486">H381+J381+L381+N381</f>
        <v>0</v>
      </c>
      <c r="Q381" s="60"/>
      <c r="R381" s="84"/>
      <c r="S381" s="57"/>
      <c r="T381" s="84"/>
      <c r="U381" s="57"/>
      <c r="V381" s="84"/>
      <c r="W381" s="57"/>
      <c r="X381" s="84"/>
      <c r="Y381" s="57"/>
      <c r="Z381" s="84"/>
      <c r="AA381" s="57"/>
      <c r="AB381" s="84"/>
      <c r="AC381" s="58">
        <f t="shared" ref="AC381:AC382" si="487">Q381+S381+U381+W381+Y381+AA381</f>
        <v>0</v>
      </c>
      <c r="AD381" s="61">
        <f>R381+T381+V381+X381+Z381+AB381</f>
        <v>0</v>
      </c>
      <c r="AE381" s="62">
        <f>O381+AC381</f>
        <v>0</v>
      </c>
      <c r="AF381" s="58">
        <f t="shared" ref="AF381:AF382" si="488">P381+AD381</f>
        <v>0</v>
      </c>
      <c r="AG381" s="57"/>
      <c r="AH381" s="85"/>
      <c r="AI381" s="414"/>
      <c r="AJ381" s="419"/>
      <c r="AK381" s="418"/>
      <c r="AL381" s="419"/>
      <c r="AM381" s="387"/>
      <c r="AN381" s="387"/>
      <c r="AO381" s="671"/>
      <c r="AP381" s="422"/>
      <c r="AQ381" s="387"/>
      <c r="AR381" s="32"/>
      <c r="AS381" s="32"/>
      <c r="AT381" s="32"/>
      <c r="AU381" s="20"/>
      <c r="AV381" s="20"/>
    </row>
    <row r="382" spans="1:48" ht="24" customHeight="1">
      <c r="A382" s="557"/>
      <c r="B382" s="411"/>
      <c r="C382" s="412"/>
      <c r="D382" s="412"/>
      <c r="E382" s="413"/>
      <c r="F382" s="64" t="s">
        <v>95</v>
      </c>
      <c r="G382" s="65"/>
      <c r="H382" s="86"/>
      <c r="I382" s="66"/>
      <c r="J382" s="86"/>
      <c r="K382" s="66"/>
      <c r="L382" s="86"/>
      <c r="M382" s="66"/>
      <c r="N382" s="86"/>
      <c r="O382" s="67">
        <f>G382+I382+K382+M382</f>
        <v>0</v>
      </c>
      <c r="P382" s="68">
        <f t="shared" si="486"/>
        <v>0</v>
      </c>
      <c r="Q382" s="69"/>
      <c r="R382" s="86"/>
      <c r="S382" s="66"/>
      <c r="T382" s="86"/>
      <c r="U382" s="66"/>
      <c r="V382" s="86"/>
      <c r="W382" s="66"/>
      <c r="X382" s="86"/>
      <c r="Y382" s="66"/>
      <c r="Z382" s="86"/>
      <c r="AA382" s="66"/>
      <c r="AB382" s="86"/>
      <c r="AC382" s="67">
        <f t="shared" si="487"/>
        <v>0</v>
      </c>
      <c r="AD382" s="70">
        <f>R382+T382+V382+X382+Z382+AB382</f>
        <v>0</v>
      </c>
      <c r="AE382" s="71">
        <f>O382+AC382</f>
        <v>0</v>
      </c>
      <c r="AF382" s="67">
        <f t="shared" si="488"/>
        <v>0</v>
      </c>
      <c r="AG382" s="72"/>
      <c r="AH382" s="87"/>
      <c r="AI382" s="414"/>
      <c r="AJ382" s="419"/>
      <c r="AK382" s="418"/>
      <c r="AL382" s="419"/>
      <c r="AM382" s="387"/>
      <c r="AN382" s="387"/>
      <c r="AO382" s="671"/>
      <c r="AP382" s="422"/>
      <c r="AQ382" s="387"/>
      <c r="AR382" s="32"/>
      <c r="AS382" s="32"/>
      <c r="AT382" s="32"/>
      <c r="AU382" s="20"/>
      <c r="AV382" s="20"/>
    </row>
    <row r="383" spans="1:48" ht="24" customHeight="1" thickBot="1">
      <c r="A383" s="557"/>
      <c r="B383" s="411"/>
      <c r="C383" s="412"/>
      <c r="D383" s="412"/>
      <c r="E383" s="413"/>
      <c r="F383" s="88" t="s">
        <v>14</v>
      </c>
      <c r="G383" s="99">
        <f t="shared" ref="G383" si="489">SUM(G380:G382)</f>
        <v>0</v>
      </c>
      <c r="H383" s="95">
        <f t="shared" ref="H383:Z383" si="490">SUM(H380:H382)</f>
        <v>0</v>
      </c>
      <c r="I383" s="92">
        <f t="shared" si="490"/>
        <v>75</v>
      </c>
      <c r="J383" s="95">
        <f t="shared" si="490"/>
        <v>11813502</v>
      </c>
      <c r="K383" s="92">
        <f t="shared" si="490"/>
        <v>50</v>
      </c>
      <c r="L383" s="95">
        <f t="shared" si="490"/>
        <v>191962</v>
      </c>
      <c r="M383" s="92">
        <f t="shared" si="490"/>
        <v>0</v>
      </c>
      <c r="N383" s="95">
        <f t="shared" si="490"/>
        <v>0</v>
      </c>
      <c r="O383" s="92">
        <f t="shared" si="490"/>
        <v>125</v>
      </c>
      <c r="P383" s="93">
        <f t="shared" si="490"/>
        <v>12005464</v>
      </c>
      <c r="Q383" s="94">
        <f t="shared" si="490"/>
        <v>0</v>
      </c>
      <c r="R383" s="95">
        <f t="shared" si="490"/>
        <v>0</v>
      </c>
      <c r="S383" s="92">
        <f t="shared" si="490"/>
        <v>0</v>
      </c>
      <c r="T383" s="95">
        <f t="shared" si="490"/>
        <v>0</v>
      </c>
      <c r="U383" s="92">
        <f t="shared" si="490"/>
        <v>1</v>
      </c>
      <c r="V383" s="95">
        <f t="shared" si="490"/>
        <v>283584</v>
      </c>
      <c r="W383" s="92">
        <f t="shared" si="490"/>
        <v>0</v>
      </c>
      <c r="X383" s="95">
        <f t="shared" si="490"/>
        <v>0</v>
      </c>
      <c r="Y383" s="92">
        <f t="shared" si="490"/>
        <v>0</v>
      </c>
      <c r="Z383" s="95">
        <f t="shared" si="490"/>
        <v>0</v>
      </c>
      <c r="AA383" s="92">
        <v>0</v>
      </c>
      <c r="AB383" s="95">
        <v>0</v>
      </c>
      <c r="AC383" s="92">
        <f t="shared" ref="AC383:AH383" si="491">SUM(AC380:AC382)</f>
        <v>28</v>
      </c>
      <c r="AD383" s="96">
        <f t="shared" si="491"/>
        <v>5450973</v>
      </c>
      <c r="AE383" s="97">
        <f t="shared" si="491"/>
        <v>153</v>
      </c>
      <c r="AF383" s="92">
        <f t="shared" si="491"/>
        <v>17456437</v>
      </c>
      <c r="AG383" s="92">
        <f t="shared" si="491"/>
        <v>0</v>
      </c>
      <c r="AH383" s="98">
        <f t="shared" si="491"/>
        <v>0</v>
      </c>
      <c r="AI383" s="415"/>
      <c r="AJ383" s="421"/>
      <c r="AK383" s="420"/>
      <c r="AL383" s="421"/>
      <c r="AM383" s="388"/>
      <c r="AN383" s="388"/>
      <c r="AO383" s="672"/>
      <c r="AP383" s="423"/>
      <c r="AQ383" s="388"/>
      <c r="AR383" s="32"/>
      <c r="AS383" s="32"/>
      <c r="AT383" s="32"/>
      <c r="AU383" s="20"/>
      <c r="AV383" s="20"/>
    </row>
    <row r="384" spans="1:48" ht="24" customHeight="1">
      <c r="A384" s="557"/>
      <c r="B384" s="411" t="s">
        <v>372</v>
      </c>
      <c r="C384" s="412"/>
      <c r="D384" s="412"/>
      <c r="E384" s="413"/>
      <c r="F384" s="44" t="s">
        <v>5</v>
      </c>
      <c r="G384" s="45"/>
      <c r="H384" s="82"/>
      <c r="I384" s="47"/>
      <c r="J384" s="82"/>
      <c r="K384" s="47"/>
      <c r="L384" s="82"/>
      <c r="M384" s="47"/>
      <c r="N384" s="50"/>
      <c r="O384" s="47">
        <f>G384+I384+K384+M384</f>
        <v>0</v>
      </c>
      <c r="P384" s="48">
        <f>H384+J384+L384+N384</f>
        <v>0</v>
      </c>
      <c r="Q384" s="49"/>
      <c r="R384" s="50"/>
      <c r="S384" s="47">
        <v>65</v>
      </c>
      <c r="T384" s="82">
        <v>710323</v>
      </c>
      <c r="U384" s="47"/>
      <c r="V384" s="82"/>
      <c r="W384" s="47"/>
      <c r="X384" s="82"/>
      <c r="Y384" s="47"/>
      <c r="Z384" s="82"/>
      <c r="AA384" s="47"/>
      <c r="AB384" s="82"/>
      <c r="AC384" s="47">
        <f>Q384+S384+U384+W384+Y384+AA384</f>
        <v>65</v>
      </c>
      <c r="AD384" s="51">
        <f>R384+T384+V384+X384+Z384+AB384</f>
        <v>710323</v>
      </c>
      <c r="AE384" s="52">
        <f>O384+AC384</f>
        <v>65</v>
      </c>
      <c r="AF384" s="47">
        <f>P384+AD384</f>
        <v>710323</v>
      </c>
      <c r="AG384" s="47"/>
      <c r="AH384" s="83"/>
      <c r="AI384" s="399" t="s">
        <v>373</v>
      </c>
      <c r="AJ384" s="401" t="s">
        <v>944</v>
      </c>
      <c r="AK384" s="449" t="s">
        <v>100</v>
      </c>
      <c r="AL384" s="432"/>
      <c r="AM384" s="451"/>
      <c r="AN384" s="451" t="s">
        <v>109</v>
      </c>
      <c r="AO384" s="451"/>
      <c r="AP384" s="451"/>
      <c r="AQ384" s="459"/>
      <c r="AR384" s="32"/>
      <c r="AS384" s="32"/>
      <c r="AT384" s="32"/>
      <c r="AU384" s="20"/>
      <c r="AV384" s="20"/>
    </row>
    <row r="385" spans="1:48" ht="24" customHeight="1">
      <c r="A385" s="557"/>
      <c r="B385" s="411"/>
      <c r="C385" s="412"/>
      <c r="D385" s="412"/>
      <c r="E385" s="413"/>
      <c r="F385" s="55" t="s">
        <v>96</v>
      </c>
      <c r="G385" s="56"/>
      <c r="H385" s="84"/>
      <c r="I385" s="57"/>
      <c r="J385" s="84"/>
      <c r="K385" s="57"/>
      <c r="L385" s="84"/>
      <c r="M385" s="57"/>
      <c r="N385" s="84"/>
      <c r="O385" s="58">
        <f>G385+I385+K385+M385</f>
        <v>0</v>
      </c>
      <c r="P385" s="59">
        <f t="shared" ref="P385:P386" si="492">H385+J385+L385+N385</f>
        <v>0</v>
      </c>
      <c r="Q385" s="60"/>
      <c r="R385" s="84"/>
      <c r="S385" s="57"/>
      <c r="T385" s="84"/>
      <c r="U385" s="57"/>
      <c r="V385" s="84"/>
      <c r="W385" s="57"/>
      <c r="X385" s="84"/>
      <c r="Y385" s="57"/>
      <c r="Z385" s="84"/>
      <c r="AA385" s="57"/>
      <c r="AB385" s="84"/>
      <c r="AC385" s="58">
        <f t="shared" ref="AC385:AC386" si="493">Q385+S385+U385+W385+Y385+AA385</f>
        <v>0</v>
      </c>
      <c r="AD385" s="61">
        <f>R385+T385+V385+X385+Z385+AB385</f>
        <v>0</v>
      </c>
      <c r="AE385" s="62">
        <f>O385+AC385</f>
        <v>0</v>
      </c>
      <c r="AF385" s="58">
        <f t="shared" ref="AF385:AF386" si="494">P385+AD385</f>
        <v>0</v>
      </c>
      <c r="AG385" s="57"/>
      <c r="AH385" s="85"/>
      <c r="AI385" s="399"/>
      <c r="AJ385" s="401"/>
      <c r="AK385" s="449"/>
      <c r="AL385" s="432"/>
      <c r="AM385" s="451"/>
      <c r="AN385" s="451"/>
      <c r="AO385" s="451"/>
      <c r="AP385" s="451"/>
      <c r="AQ385" s="459"/>
      <c r="AR385" s="32"/>
      <c r="AS385" s="32"/>
      <c r="AT385" s="32"/>
      <c r="AU385" s="20"/>
      <c r="AV385" s="20"/>
    </row>
    <row r="386" spans="1:48" ht="24" customHeight="1">
      <c r="A386" s="557"/>
      <c r="B386" s="411"/>
      <c r="C386" s="412"/>
      <c r="D386" s="412"/>
      <c r="E386" s="413"/>
      <c r="F386" s="64" t="s">
        <v>95</v>
      </c>
      <c r="G386" s="65"/>
      <c r="H386" s="86"/>
      <c r="I386" s="66"/>
      <c r="J386" s="86"/>
      <c r="K386" s="66"/>
      <c r="L386" s="86"/>
      <c r="M386" s="66"/>
      <c r="N386" s="86"/>
      <c r="O386" s="67">
        <f>G386+I386+K386+M386</f>
        <v>0</v>
      </c>
      <c r="P386" s="68">
        <f t="shared" si="492"/>
        <v>0</v>
      </c>
      <c r="Q386" s="69"/>
      <c r="R386" s="86"/>
      <c r="S386" s="66"/>
      <c r="T386" s="86"/>
      <c r="U386" s="66"/>
      <c r="V386" s="86"/>
      <c r="W386" s="66"/>
      <c r="X386" s="86"/>
      <c r="Y386" s="66"/>
      <c r="Z386" s="86"/>
      <c r="AA386" s="66"/>
      <c r="AB386" s="86"/>
      <c r="AC386" s="67">
        <f t="shared" si="493"/>
        <v>0</v>
      </c>
      <c r="AD386" s="70">
        <f>R386+T386+V386+X386+Z386+AB386</f>
        <v>0</v>
      </c>
      <c r="AE386" s="71">
        <f>O386+AC386</f>
        <v>0</v>
      </c>
      <c r="AF386" s="67">
        <f t="shared" si="494"/>
        <v>0</v>
      </c>
      <c r="AG386" s="72"/>
      <c r="AH386" s="87"/>
      <c r="AI386" s="399"/>
      <c r="AJ386" s="401"/>
      <c r="AK386" s="449"/>
      <c r="AL386" s="432"/>
      <c r="AM386" s="451"/>
      <c r="AN386" s="451"/>
      <c r="AO386" s="451"/>
      <c r="AP386" s="451"/>
      <c r="AQ386" s="459"/>
      <c r="AR386" s="32"/>
      <c r="AS386" s="32"/>
      <c r="AT386" s="32"/>
      <c r="AU386" s="20"/>
      <c r="AV386" s="20"/>
    </row>
    <row r="387" spans="1:48" ht="24" customHeight="1" thickBot="1">
      <c r="A387" s="557"/>
      <c r="B387" s="411"/>
      <c r="C387" s="412"/>
      <c r="D387" s="412"/>
      <c r="E387" s="413"/>
      <c r="F387" s="88" t="s">
        <v>14</v>
      </c>
      <c r="G387" s="99">
        <f t="shared" ref="G387" si="495">SUM(G384:G386)</f>
        <v>0</v>
      </c>
      <c r="H387" s="95">
        <f t="shared" ref="H387:Z387" si="496">SUM(H384:H386)</f>
        <v>0</v>
      </c>
      <c r="I387" s="92">
        <f t="shared" si="496"/>
        <v>0</v>
      </c>
      <c r="J387" s="95">
        <f t="shared" si="496"/>
        <v>0</v>
      </c>
      <c r="K387" s="92">
        <f t="shared" si="496"/>
        <v>0</v>
      </c>
      <c r="L387" s="95">
        <f t="shared" si="496"/>
        <v>0</v>
      </c>
      <c r="M387" s="92">
        <f t="shared" si="496"/>
        <v>0</v>
      </c>
      <c r="N387" s="95">
        <f t="shared" si="496"/>
        <v>0</v>
      </c>
      <c r="O387" s="92">
        <f t="shared" si="496"/>
        <v>0</v>
      </c>
      <c r="P387" s="93">
        <f t="shared" si="496"/>
        <v>0</v>
      </c>
      <c r="Q387" s="94">
        <f t="shared" si="496"/>
        <v>0</v>
      </c>
      <c r="R387" s="95">
        <f t="shared" si="496"/>
        <v>0</v>
      </c>
      <c r="S387" s="92">
        <f t="shared" si="496"/>
        <v>65</v>
      </c>
      <c r="T387" s="95">
        <f t="shared" si="496"/>
        <v>710323</v>
      </c>
      <c r="U387" s="92">
        <f t="shared" si="496"/>
        <v>0</v>
      </c>
      <c r="V387" s="95">
        <f t="shared" si="496"/>
        <v>0</v>
      </c>
      <c r="W387" s="92">
        <f t="shared" si="496"/>
        <v>0</v>
      </c>
      <c r="X387" s="95">
        <f t="shared" si="496"/>
        <v>0</v>
      </c>
      <c r="Y387" s="92">
        <f t="shared" si="496"/>
        <v>0</v>
      </c>
      <c r="Z387" s="95">
        <f t="shared" si="496"/>
        <v>0</v>
      </c>
      <c r="AA387" s="92">
        <v>0</v>
      </c>
      <c r="AB387" s="95">
        <v>0</v>
      </c>
      <c r="AC387" s="92">
        <f t="shared" ref="AC387:AH387" si="497">SUM(AC384:AC386)</f>
        <v>65</v>
      </c>
      <c r="AD387" s="96">
        <f t="shared" si="497"/>
        <v>710323</v>
      </c>
      <c r="AE387" s="97">
        <f t="shared" si="497"/>
        <v>65</v>
      </c>
      <c r="AF387" s="92">
        <f t="shared" si="497"/>
        <v>710323</v>
      </c>
      <c r="AG387" s="92">
        <f t="shared" si="497"/>
        <v>0</v>
      </c>
      <c r="AH387" s="98">
        <f t="shared" si="497"/>
        <v>0</v>
      </c>
      <c r="AI387" s="400"/>
      <c r="AJ387" s="402"/>
      <c r="AK387" s="450"/>
      <c r="AL387" s="433"/>
      <c r="AM387" s="452"/>
      <c r="AN387" s="452"/>
      <c r="AO387" s="452"/>
      <c r="AP387" s="452"/>
      <c r="AQ387" s="460"/>
      <c r="AR387" s="32"/>
      <c r="AS387" s="32"/>
      <c r="AT387" s="32"/>
      <c r="AU387" s="20"/>
      <c r="AV387" s="20"/>
    </row>
    <row r="388" spans="1:48" ht="24" customHeight="1">
      <c r="A388" s="557"/>
      <c r="B388" s="411" t="s">
        <v>374</v>
      </c>
      <c r="C388" s="412"/>
      <c r="D388" s="412"/>
      <c r="E388" s="413"/>
      <c r="F388" s="44" t="s">
        <v>603</v>
      </c>
      <c r="G388" s="45"/>
      <c r="H388" s="82"/>
      <c r="I388" s="47">
        <v>55</v>
      </c>
      <c r="J388" s="82">
        <v>212600</v>
      </c>
      <c r="K388" s="47">
        <v>122</v>
      </c>
      <c r="L388" s="82">
        <v>323800</v>
      </c>
      <c r="M388" s="47"/>
      <c r="N388" s="50"/>
      <c r="O388" s="47">
        <f>G388+I388+K388+M388</f>
        <v>177</v>
      </c>
      <c r="P388" s="48">
        <f>H388+J388+L388+N388</f>
        <v>536400</v>
      </c>
      <c r="Q388" s="49"/>
      <c r="R388" s="50"/>
      <c r="S388" s="47"/>
      <c r="T388" s="82"/>
      <c r="U388" s="47"/>
      <c r="V388" s="82"/>
      <c r="W388" s="47"/>
      <c r="X388" s="82"/>
      <c r="Y388" s="47"/>
      <c r="Z388" s="82"/>
      <c r="AA388" s="47">
        <v>1</v>
      </c>
      <c r="AB388" s="82">
        <v>1029240</v>
      </c>
      <c r="AC388" s="47">
        <f>Q388+S388+U388+W388+Y388+AA388</f>
        <v>1</v>
      </c>
      <c r="AD388" s="51">
        <f>R388+T388+V388+X388+Z388+AB388</f>
        <v>1029240</v>
      </c>
      <c r="AE388" s="52">
        <f>O388+AC388</f>
        <v>178</v>
      </c>
      <c r="AF388" s="47">
        <f>P388+AD388</f>
        <v>1565640</v>
      </c>
      <c r="AG388" s="47">
        <v>1</v>
      </c>
      <c r="AH388" s="83">
        <v>1029240</v>
      </c>
      <c r="AI388" s="414" t="s">
        <v>375</v>
      </c>
      <c r="AJ388" s="419" t="s">
        <v>621</v>
      </c>
      <c r="AK388" s="418" t="s">
        <v>138</v>
      </c>
      <c r="AL388" s="419"/>
      <c r="AM388" s="387" t="s">
        <v>376</v>
      </c>
      <c r="AN388" s="387" t="s">
        <v>109</v>
      </c>
      <c r="AO388" s="387" t="s">
        <v>142</v>
      </c>
      <c r="AP388" s="387"/>
      <c r="AQ388" s="387" t="s">
        <v>142</v>
      </c>
      <c r="AR388" s="32"/>
      <c r="AS388" s="32"/>
      <c r="AT388" s="32"/>
      <c r="AU388" s="20"/>
      <c r="AV388" s="20"/>
    </row>
    <row r="389" spans="1:48" ht="24" customHeight="1">
      <c r="A389" s="557"/>
      <c r="B389" s="411"/>
      <c r="C389" s="412"/>
      <c r="D389" s="412"/>
      <c r="E389" s="413"/>
      <c r="F389" s="55" t="s">
        <v>96</v>
      </c>
      <c r="G389" s="56"/>
      <c r="H389" s="84"/>
      <c r="I389" s="57"/>
      <c r="J389" s="84"/>
      <c r="K389" s="57"/>
      <c r="L389" s="84"/>
      <c r="M389" s="57"/>
      <c r="N389" s="84"/>
      <c r="O389" s="58">
        <f>G389+I389+K389+M389</f>
        <v>0</v>
      </c>
      <c r="P389" s="59">
        <f t="shared" ref="P389:P390" si="498">H389+J389+L389+N389</f>
        <v>0</v>
      </c>
      <c r="Q389" s="60"/>
      <c r="R389" s="84"/>
      <c r="S389" s="57"/>
      <c r="T389" s="84"/>
      <c r="U389" s="57"/>
      <c r="V389" s="84"/>
      <c r="W389" s="57"/>
      <c r="X389" s="84"/>
      <c r="Y389" s="57"/>
      <c r="Z389" s="84"/>
      <c r="AA389" s="57"/>
      <c r="AB389" s="84"/>
      <c r="AC389" s="58">
        <f t="shared" ref="AC389:AC390" si="499">Q389+S389+U389+W389+Y389+AA389</f>
        <v>0</v>
      </c>
      <c r="AD389" s="61">
        <f>R389+T389+V389+X389+Z389+AB389</f>
        <v>0</v>
      </c>
      <c r="AE389" s="62">
        <f>O389+AC389</f>
        <v>0</v>
      </c>
      <c r="AF389" s="58">
        <f t="shared" ref="AF389:AF390" si="500">P389+AD389</f>
        <v>0</v>
      </c>
      <c r="AG389" s="57"/>
      <c r="AH389" s="85"/>
      <c r="AI389" s="414"/>
      <c r="AJ389" s="419"/>
      <c r="AK389" s="418"/>
      <c r="AL389" s="419"/>
      <c r="AM389" s="387"/>
      <c r="AN389" s="387"/>
      <c r="AO389" s="387"/>
      <c r="AP389" s="387"/>
      <c r="AQ389" s="387"/>
      <c r="AR389" s="32"/>
      <c r="AS389" s="32"/>
      <c r="AT389" s="32"/>
      <c r="AU389" s="20"/>
      <c r="AV389" s="20"/>
    </row>
    <row r="390" spans="1:48" ht="24" customHeight="1">
      <c r="A390" s="557"/>
      <c r="B390" s="411"/>
      <c r="C390" s="412"/>
      <c r="D390" s="412"/>
      <c r="E390" s="413"/>
      <c r="F390" s="64" t="s">
        <v>95</v>
      </c>
      <c r="G390" s="65"/>
      <c r="H390" s="86"/>
      <c r="I390" s="66"/>
      <c r="J390" s="86"/>
      <c r="K390" s="66"/>
      <c r="L390" s="86"/>
      <c r="M390" s="66"/>
      <c r="N390" s="86"/>
      <c r="O390" s="67">
        <f>G390+I390+K390+M390</f>
        <v>0</v>
      </c>
      <c r="P390" s="68">
        <f t="shared" si="498"/>
        <v>0</v>
      </c>
      <c r="Q390" s="69"/>
      <c r="R390" s="86"/>
      <c r="S390" s="66"/>
      <c r="T390" s="86"/>
      <c r="U390" s="66"/>
      <c r="V390" s="86"/>
      <c r="W390" s="66"/>
      <c r="X390" s="86"/>
      <c r="Y390" s="66"/>
      <c r="Z390" s="86"/>
      <c r="AA390" s="66"/>
      <c r="AB390" s="86"/>
      <c r="AC390" s="67">
        <f t="shared" si="499"/>
        <v>0</v>
      </c>
      <c r="AD390" s="70">
        <f>R390+T390+V390+X390+Z390+AB390</f>
        <v>0</v>
      </c>
      <c r="AE390" s="71">
        <f>O390+AC390</f>
        <v>0</v>
      </c>
      <c r="AF390" s="67">
        <f t="shared" si="500"/>
        <v>0</v>
      </c>
      <c r="AG390" s="72"/>
      <c r="AH390" s="87"/>
      <c r="AI390" s="414"/>
      <c r="AJ390" s="419"/>
      <c r="AK390" s="418"/>
      <c r="AL390" s="419"/>
      <c r="AM390" s="387"/>
      <c r="AN390" s="387"/>
      <c r="AO390" s="387"/>
      <c r="AP390" s="387"/>
      <c r="AQ390" s="387"/>
      <c r="AR390" s="32"/>
      <c r="AS390" s="32"/>
      <c r="AT390" s="32"/>
      <c r="AU390" s="20"/>
      <c r="AV390" s="20"/>
    </row>
    <row r="391" spans="1:48" ht="24" customHeight="1" thickBot="1">
      <c r="A391" s="557"/>
      <c r="B391" s="411"/>
      <c r="C391" s="412"/>
      <c r="D391" s="412"/>
      <c r="E391" s="413"/>
      <c r="F391" s="88" t="s">
        <v>14</v>
      </c>
      <c r="G391" s="99">
        <f t="shared" ref="G391" si="501">SUM(G388:G390)</f>
        <v>0</v>
      </c>
      <c r="H391" s="95">
        <f t="shared" ref="H391:Z391" si="502">SUM(H388:H390)</f>
        <v>0</v>
      </c>
      <c r="I391" s="92">
        <f t="shared" si="502"/>
        <v>55</v>
      </c>
      <c r="J391" s="95">
        <f t="shared" si="502"/>
        <v>212600</v>
      </c>
      <c r="K391" s="92">
        <f t="shared" si="502"/>
        <v>122</v>
      </c>
      <c r="L391" s="95">
        <f t="shared" si="502"/>
        <v>323800</v>
      </c>
      <c r="M391" s="92">
        <f t="shared" si="502"/>
        <v>0</v>
      </c>
      <c r="N391" s="95">
        <f t="shared" si="502"/>
        <v>0</v>
      </c>
      <c r="O391" s="92">
        <f t="shared" si="502"/>
        <v>177</v>
      </c>
      <c r="P391" s="93">
        <f t="shared" si="502"/>
        <v>536400</v>
      </c>
      <c r="Q391" s="94">
        <f t="shared" si="502"/>
        <v>0</v>
      </c>
      <c r="R391" s="95">
        <f t="shared" si="502"/>
        <v>0</v>
      </c>
      <c r="S391" s="92">
        <f t="shared" si="502"/>
        <v>0</v>
      </c>
      <c r="T391" s="95">
        <f t="shared" si="502"/>
        <v>0</v>
      </c>
      <c r="U391" s="92">
        <f t="shared" si="502"/>
        <v>0</v>
      </c>
      <c r="V391" s="95">
        <f t="shared" si="502"/>
        <v>0</v>
      </c>
      <c r="W391" s="92">
        <f t="shared" si="502"/>
        <v>0</v>
      </c>
      <c r="X391" s="95">
        <f t="shared" si="502"/>
        <v>0</v>
      </c>
      <c r="Y391" s="92">
        <f t="shared" si="502"/>
        <v>0</v>
      </c>
      <c r="Z391" s="95">
        <f t="shared" si="502"/>
        <v>0</v>
      </c>
      <c r="AA391" s="92">
        <v>0</v>
      </c>
      <c r="AB391" s="95">
        <v>0</v>
      </c>
      <c r="AC391" s="92">
        <f t="shared" ref="AC391:AH391" si="503">SUM(AC388:AC390)</f>
        <v>1</v>
      </c>
      <c r="AD391" s="96">
        <f t="shared" si="503"/>
        <v>1029240</v>
      </c>
      <c r="AE391" s="97">
        <f t="shared" si="503"/>
        <v>178</v>
      </c>
      <c r="AF391" s="92">
        <f t="shared" si="503"/>
        <v>1565640</v>
      </c>
      <c r="AG391" s="92">
        <f t="shared" si="503"/>
        <v>1</v>
      </c>
      <c r="AH391" s="98">
        <f t="shared" si="503"/>
        <v>1029240</v>
      </c>
      <c r="AI391" s="415"/>
      <c r="AJ391" s="421"/>
      <c r="AK391" s="420"/>
      <c r="AL391" s="421"/>
      <c r="AM391" s="388"/>
      <c r="AN391" s="388"/>
      <c r="AO391" s="388"/>
      <c r="AP391" s="388"/>
      <c r="AQ391" s="388"/>
      <c r="AR391" s="32"/>
      <c r="AS391" s="32"/>
      <c r="AT391" s="32"/>
      <c r="AU391" s="20"/>
      <c r="AV391" s="20"/>
    </row>
    <row r="392" spans="1:48" ht="24" customHeight="1">
      <c r="A392" s="557"/>
      <c r="B392" s="411" t="s">
        <v>377</v>
      </c>
      <c r="C392" s="412"/>
      <c r="D392" s="412"/>
      <c r="E392" s="413"/>
      <c r="F392" s="44" t="s">
        <v>603</v>
      </c>
      <c r="G392" s="45"/>
      <c r="H392" s="82"/>
      <c r="I392" s="47"/>
      <c r="J392" s="82"/>
      <c r="K392" s="47"/>
      <c r="L392" s="82"/>
      <c r="M392" s="47"/>
      <c r="N392" s="50"/>
      <c r="O392" s="47">
        <f t="shared" ref="O392:P394" si="504">G392+I392+K392+M392</f>
        <v>0</v>
      </c>
      <c r="P392" s="48">
        <f t="shared" si="504"/>
        <v>0</v>
      </c>
      <c r="Q392" s="49"/>
      <c r="R392" s="50"/>
      <c r="S392" s="47"/>
      <c r="T392" s="82"/>
      <c r="U392" s="47"/>
      <c r="V392" s="82"/>
      <c r="W392" s="47"/>
      <c r="X392" s="82"/>
      <c r="Y392" s="47"/>
      <c r="Z392" s="82"/>
      <c r="AA392" s="47"/>
      <c r="AB392" s="82"/>
      <c r="AC392" s="47">
        <f t="shared" ref="AC392:AD394" si="505">Q392+S392+U392+W392+Y392+AA392</f>
        <v>0</v>
      </c>
      <c r="AD392" s="51">
        <f t="shared" si="505"/>
        <v>0</v>
      </c>
      <c r="AE392" s="52">
        <f t="shared" ref="AE392:AF394" si="506">O392+AC392</f>
        <v>0</v>
      </c>
      <c r="AF392" s="47">
        <f t="shared" si="506"/>
        <v>0</v>
      </c>
      <c r="AG392" s="47"/>
      <c r="AH392" s="83"/>
      <c r="AI392" s="511" t="s">
        <v>121</v>
      </c>
      <c r="AJ392" s="419" t="s">
        <v>622</v>
      </c>
      <c r="AK392" s="513"/>
      <c r="AL392" s="512"/>
      <c r="AM392" s="387"/>
      <c r="AN392" s="394"/>
      <c r="AO392" s="387"/>
      <c r="AP392" s="387"/>
      <c r="AQ392" s="394"/>
      <c r="AR392" s="32"/>
      <c r="AS392" s="32"/>
      <c r="AT392" s="32"/>
      <c r="AU392" s="20"/>
      <c r="AV392" s="20"/>
    </row>
    <row r="393" spans="1:48" ht="24" customHeight="1">
      <c r="A393" s="557"/>
      <c r="B393" s="411"/>
      <c r="C393" s="412"/>
      <c r="D393" s="412"/>
      <c r="E393" s="413"/>
      <c r="F393" s="55" t="s">
        <v>96</v>
      </c>
      <c r="G393" s="56"/>
      <c r="H393" s="84"/>
      <c r="I393" s="57"/>
      <c r="J393" s="84"/>
      <c r="K393" s="57"/>
      <c r="L393" s="84"/>
      <c r="M393" s="57"/>
      <c r="N393" s="84"/>
      <c r="O393" s="58">
        <f t="shared" si="504"/>
        <v>0</v>
      </c>
      <c r="P393" s="59">
        <f t="shared" si="504"/>
        <v>0</v>
      </c>
      <c r="Q393" s="60"/>
      <c r="R393" s="84"/>
      <c r="S393" s="57"/>
      <c r="T393" s="84"/>
      <c r="U393" s="57"/>
      <c r="V393" s="84"/>
      <c r="W393" s="57"/>
      <c r="X393" s="84"/>
      <c r="Y393" s="57"/>
      <c r="Z393" s="84"/>
      <c r="AA393" s="57"/>
      <c r="AB393" s="84"/>
      <c r="AC393" s="58">
        <f t="shared" si="505"/>
        <v>0</v>
      </c>
      <c r="AD393" s="61">
        <f t="shared" si="505"/>
        <v>0</v>
      </c>
      <c r="AE393" s="62">
        <f t="shared" si="506"/>
        <v>0</v>
      </c>
      <c r="AF393" s="58">
        <f t="shared" si="506"/>
        <v>0</v>
      </c>
      <c r="AG393" s="57"/>
      <c r="AH393" s="85"/>
      <c r="AI393" s="414"/>
      <c r="AJ393" s="419"/>
      <c r="AK393" s="418"/>
      <c r="AL393" s="419"/>
      <c r="AM393" s="387"/>
      <c r="AN393" s="387"/>
      <c r="AO393" s="387"/>
      <c r="AP393" s="387"/>
      <c r="AQ393" s="387"/>
      <c r="AR393" s="32"/>
      <c r="AS393" s="32"/>
      <c r="AT393" s="32"/>
      <c r="AU393" s="20"/>
      <c r="AV393" s="20"/>
    </row>
    <row r="394" spans="1:48" ht="24" customHeight="1">
      <c r="A394" s="557"/>
      <c r="B394" s="411"/>
      <c r="C394" s="412"/>
      <c r="D394" s="412"/>
      <c r="E394" s="413"/>
      <c r="F394" s="64" t="s">
        <v>95</v>
      </c>
      <c r="G394" s="65"/>
      <c r="H394" s="86"/>
      <c r="I394" s="66"/>
      <c r="J394" s="86"/>
      <c r="K394" s="66"/>
      <c r="L394" s="86"/>
      <c r="M394" s="66"/>
      <c r="N394" s="86"/>
      <c r="O394" s="67">
        <f t="shared" si="504"/>
        <v>0</v>
      </c>
      <c r="P394" s="68">
        <f t="shared" si="504"/>
        <v>0</v>
      </c>
      <c r="Q394" s="69"/>
      <c r="R394" s="86"/>
      <c r="S394" s="66"/>
      <c r="T394" s="86"/>
      <c r="U394" s="66"/>
      <c r="V394" s="86"/>
      <c r="W394" s="66"/>
      <c r="X394" s="86"/>
      <c r="Y394" s="66"/>
      <c r="Z394" s="86"/>
      <c r="AA394" s="66"/>
      <c r="AB394" s="86"/>
      <c r="AC394" s="67">
        <f t="shared" si="505"/>
        <v>0</v>
      </c>
      <c r="AD394" s="70">
        <f t="shared" si="505"/>
        <v>0</v>
      </c>
      <c r="AE394" s="71">
        <f t="shared" si="506"/>
        <v>0</v>
      </c>
      <c r="AF394" s="67">
        <f t="shared" si="506"/>
        <v>0</v>
      </c>
      <c r="AG394" s="72"/>
      <c r="AH394" s="87"/>
      <c r="AI394" s="414"/>
      <c r="AJ394" s="419"/>
      <c r="AK394" s="418"/>
      <c r="AL394" s="419"/>
      <c r="AM394" s="387"/>
      <c r="AN394" s="387"/>
      <c r="AO394" s="387"/>
      <c r="AP394" s="387"/>
      <c r="AQ394" s="387"/>
      <c r="AR394" s="32"/>
      <c r="AS394" s="32"/>
      <c r="AT394" s="32"/>
      <c r="AU394" s="20"/>
      <c r="AV394" s="20"/>
    </row>
    <row r="395" spans="1:48" ht="24" customHeight="1" thickBot="1">
      <c r="A395" s="557"/>
      <c r="B395" s="411"/>
      <c r="C395" s="412"/>
      <c r="D395" s="412"/>
      <c r="E395" s="413"/>
      <c r="F395" s="88" t="s">
        <v>14</v>
      </c>
      <c r="G395" s="99">
        <f t="shared" ref="G395:Z395" si="507">SUM(G392:G394)</f>
        <v>0</v>
      </c>
      <c r="H395" s="95">
        <f t="shared" si="507"/>
        <v>0</v>
      </c>
      <c r="I395" s="92">
        <f t="shared" si="507"/>
        <v>0</v>
      </c>
      <c r="J395" s="95">
        <f t="shared" si="507"/>
        <v>0</v>
      </c>
      <c r="K395" s="92">
        <f t="shared" si="507"/>
        <v>0</v>
      </c>
      <c r="L395" s="95">
        <f t="shared" si="507"/>
        <v>0</v>
      </c>
      <c r="M395" s="92">
        <f t="shared" si="507"/>
        <v>0</v>
      </c>
      <c r="N395" s="95">
        <f t="shared" si="507"/>
        <v>0</v>
      </c>
      <c r="O395" s="92">
        <f t="shared" si="507"/>
        <v>0</v>
      </c>
      <c r="P395" s="93">
        <f t="shared" si="507"/>
        <v>0</v>
      </c>
      <c r="Q395" s="94">
        <f t="shared" si="507"/>
        <v>0</v>
      </c>
      <c r="R395" s="95">
        <f t="shared" si="507"/>
        <v>0</v>
      </c>
      <c r="S395" s="92">
        <f t="shared" si="507"/>
        <v>0</v>
      </c>
      <c r="T395" s="95">
        <f t="shared" si="507"/>
        <v>0</v>
      </c>
      <c r="U395" s="92">
        <f t="shared" si="507"/>
        <v>0</v>
      </c>
      <c r="V395" s="95">
        <f t="shared" si="507"/>
        <v>0</v>
      </c>
      <c r="W395" s="92">
        <f t="shared" si="507"/>
        <v>0</v>
      </c>
      <c r="X395" s="95">
        <f t="shared" si="507"/>
        <v>0</v>
      </c>
      <c r="Y395" s="92">
        <f t="shared" si="507"/>
        <v>0</v>
      </c>
      <c r="Z395" s="95">
        <f t="shared" si="507"/>
        <v>0</v>
      </c>
      <c r="AA395" s="92">
        <v>0</v>
      </c>
      <c r="AB395" s="95">
        <v>0</v>
      </c>
      <c r="AC395" s="92">
        <f t="shared" ref="AC395:AH395" si="508">SUM(AC392:AC394)</f>
        <v>0</v>
      </c>
      <c r="AD395" s="96">
        <f t="shared" si="508"/>
        <v>0</v>
      </c>
      <c r="AE395" s="97">
        <f t="shared" si="508"/>
        <v>0</v>
      </c>
      <c r="AF395" s="92">
        <f t="shared" si="508"/>
        <v>0</v>
      </c>
      <c r="AG395" s="92">
        <f t="shared" si="508"/>
        <v>0</v>
      </c>
      <c r="AH395" s="98">
        <f t="shared" si="508"/>
        <v>0</v>
      </c>
      <c r="AI395" s="415"/>
      <c r="AJ395" s="421"/>
      <c r="AK395" s="420"/>
      <c r="AL395" s="421"/>
      <c r="AM395" s="388"/>
      <c r="AN395" s="388"/>
      <c r="AO395" s="388"/>
      <c r="AP395" s="388"/>
      <c r="AQ395" s="388"/>
      <c r="AR395" s="32"/>
      <c r="AS395" s="32"/>
      <c r="AT395" s="32"/>
      <c r="AU395" s="20"/>
      <c r="AV395" s="20"/>
    </row>
    <row r="396" spans="1:48" ht="24" customHeight="1">
      <c r="A396" s="557"/>
      <c r="B396" s="411" t="s">
        <v>378</v>
      </c>
      <c r="C396" s="412"/>
      <c r="D396" s="412"/>
      <c r="E396" s="413"/>
      <c r="F396" s="44" t="s">
        <v>603</v>
      </c>
      <c r="G396" s="45">
        <v>0</v>
      </c>
      <c r="H396" s="82">
        <v>0</v>
      </c>
      <c r="I396" s="47">
        <v>6</v>
      </c>
      <c r="J396" s="82">
        <v>2400</v>
      </c>
      <c r="K396" s="47">
        <v>0</v>
      </c>
      <c r="L396" s="82">
        <v>0</v>
      </c>
      <c r="M396" s="47">
        <v>0</v>
      </c>
      <c r="N396" s="50">
        <v>0</v>
      </c>
      <c r="O396" s="47">
        <v>6</v>
      </c>
      <c r="P396" s="48">
        <v>2400</v>
      </c>
      <c r="Q396" s="49">
        <v>0</v>
      </c>
      <c r="R396" s="50">
        <v>0</v>
      </c>
      <c r="S396" s="47">
        <v>52</v>
      </c>
      <c r="T396" s="82">
        <v>264018</v>
      </c>
      <c r="U396" s="47">
        <v>14</v>
      </c>
      <c r="V396" s="82">
        <v>832277</v>
      </c>
      <c r="W396" s="47">
        <v>0</v>
      </c>
      <c r="X396" s="82">
        <v>0</v>
      </c>
      <c r="Y396" s="47">
        <v>0</v>
      </c>
      <c r="Z396" s="82">
        <v>0</v>
      </c>
      <c r="AA396" s="47">
        <v>58</v>
      </c>
      <c r="AB396" s="82">
        <v>5911389</v>
      </c>
      <c r="AC396" s="47">
        <v>124</v>
      </c>
      <c r="AD396" s="51">
        <v>7007684</v>
      </c>
      <c r="AE396" s="52">
        <v>130</v>
      </c>
      <c r="AF396" s="47">
        <v>7010084</v>
      </c>
      <c r="AG396" s="47">
        <v>130</v>
      </c>
      <c r="AH396" s="83">
        <v>7010084</v>
      </c>
      <c r="AI396" s="414" t="s">
        <v>121</v>
      </c>
      <c r="AJ396" s="419" t="s">
        <v>379</v>
      </c>
      <c r="AK396" s="418" t="s">
        <v>138</v>
      </c>
      <c r="AL396" s="419"/>
      <c r="AM396" s="387" t="s">
        <v>380</v>
      </c>
      <c r="AN396" s="387" t="s">
        <v>109</v>
      </c>
      <c r="AO396" s="387"/>
      <c r="AP396" s="387"/>
      <c r="AQ396" s="387"/>
      <c r="AR396" s="32"/>
      <c r="AS396" s="32"/>
      <c r="AT396" s="32"/>
      <c r="AU396" s="20"/>
      <c r="AV396" s="20"/>
    </row>
    <row r="397" spans="1:48" ht="24" customHeight="1">
      <c r="A397" s="557"/>
      <c r="B397" s="411"/>
      <c r="C397" s="412"/>
      <c r="D397" s="412"/>
      <c r="E397" s="413"/>
      <c r="F397" s="55" t="s">
        <v>96</v>
      </c>
      <c r="G397" s="56">
        <v>0</v>
      </c>
      <c r="H397" s="84">
        <v>0</v>
      </c>
      <c r="I397" s="57">
        <v>0</v>
      </c>
      <c r="J397" s="84">
        <v>0</v>
      </c>
      <c r="K397" s="57">
        <v>0</v>
      </c>
      <c r="L397" s="84">
        <v>0</v>
      </c>
      <c r="M397" s="57">
        <v>0</v>
      </c>
      <c r="N397" s="84">
        <v>0</v>
      </c>
      <c r="O397" s="58">
        <v>0</v>
      </c>
      <c r="P397" s="59">
        <v>0</v>
      </c>
      <c r="Q397" s="60">
        <v>0</v>
      </c>
      <c r="R397" s="84">
        <v>0</v>
      </c>
      <c r="S397" s="57">
        <v>0</v>
      </c>
      <c r="T397" s="84">
        <v>0</v>
      </c>
      <c r="U397" s="57">
        <v>0</v>
      </c>
      <c r="V397" s="84">
        <v>0</v>
      </c>
      <c r="W397" s="57">
        <v>0</v>
      </c>
      <c r="X397" s="84">
        <v>0</v>
      </c>
      <c r="Y397" s="57">
        <v>0</v>
      </c>
      <c r="Z397" s="84">
        <v>0</v>
      </c>
      <c r="AA397" s="57">
        <v>0</v>
      </c>
      <c r="AB397" s="84">
        <v>0</v>
      </c>
      <c r="AC397" s="58">
        <v>0</v>
      </c>
      <c r="AD397" s="61">
        <v>0</v>
      </c>
      <c r="AE397" s="62">
        <v>0</v>
      </c>
      <c r="AF397" s="58">
        <v>0</v>
      </c>
      <c r="AG397" s="57"/>
      <c r="AH397" s="85"/>
      <c r="AI397" s="414"/>
      <c r="AJ397" s="419"/>
      <c r="AK397" s="418"/>
      <c r="AL397" s="419"/>
      <c r="AM397" s="387"/>
      <c r="AN397" s="387"/>
      <c r="AO397" s="387"/>
      <c r="AP397" s="387"/>
      <c r="AQ397" s="387"/>
      <c r="AR397" s="32"/>
      <c r="AS397" s="32"/>
      <c r="AT397" s="32"/>
      <c r="AU397" s="20"/>
      <c r="AV397" s="20"/>
    </row>
    <row r="398" spans="1:48" ht="24" customHeight="1">
      <c r="A398" s="557"/>
      <c r="B398" s="411"/>
      <c r="C398" s="412"/>
      <c r="D398" s="412"/>
      <c r="E398" s="413"/>
      <c r="F398" s="64" t="s">
        <v>95</v>
      </c>
      <c r="G398" s="65">
        <v>0</v>
      </c>
      <c r="H398" s="86">
        <v>0</v>
      </c>
      <c r="I398" s="66">
        <v>0</v>
      </c>
      <c r="J398" s="86">
        <v>0</v>
      </c>
      <c r="K398" s="66">
        <v>0</v>
      </c>
      <c r="L398" s="86">
        <v>0</v>
      </c>
      <c r="M398" s="66">
        <v>0</v>
      </c>
      <c r="N398" s="86">
        <v>0</v>
      </c>
      <c r="O398" s="67">
        <v>0</v>
      </c>
      <c r="P398" s="68">
        <v>0</v>
      </c>
      <c r="Q398" s="69">
        <v>0</v>
      </c>
      <c r="R398" s="86">
        <v>0</v>
      </c>
      <c r="S398" s="66">
        <v>0</v>
      </c>
      <c r="T398" s="86">
        <v>0</v>
      </c>
      <c r="U398" s="66">
        <v>0</v>
      </c>
      <c r="V398" s="86">
        <v>0</v>
      </c>
      <c r="W398" s="66">
        <v>0</v>
      </c>
      <c r="X398" s="86">
        <v>0</v>
      </c>
      <c r="Y398" s="66">
        <v>0</v>
      </c>
      <c r="Z398" s="86">
        <v>0</v>
      </c>
      <c r="AA398" s="66">
        <v>0</v>
      </c>
      <c r="AB398" s="86">
        <v>0</v>
      </c>
      <c r="AC398" s="67">
        <v>0</v>
      </c>
      <c r="AD398" s="70">
        <v>0</v>
      </c>
      <c r="AE398" s="71">
        <v>0</v>
      </c>
      <c r="AF398" s="67">
        <v>0</v>
      </c>
      <c r="AG398" s="72"/>
      <c r="AH398" s="87"/>
      <c r="AI398" s="414"/>
      <c r="AJ398" s="419"/>
      <c r="AK398" s="418"/>
      <c r="AL398" s="419"/>
      <c r="AM398" s="387"/>
      <c r="AN398" s="387"/>
      <c r="AO398" s="387"/>
      <c r="AP398" s="387"/>
      <c r="AQ398" s="387"/>
      <c r="AR398" s="32"/>
      <c r="AS398" s="32"/>
      <c r="AT398" s="32"/>
      <c r="AU398" s="20"/>
      <c r="AV398" s="20"/>
    </row>
    <row r="399" spans="1:48" ht="24" customHeight="1" thickBot="1">
      <c r="A399" s="557"/>
      <c r="B399" s="411"/>
      <c r="C399" s="412"/>
      <c r="D399" s="412"/>
      <c r="E399" s="413"/>
      <c r="F399" s="88" t="s">
        <v>14</v>
      </c>
      <c r="G399" s="99">
        <f t="shared" ref="G399:Z399" si="509">SUM(G396:G398)</f>
        <v>0</v>
      </c>
      <c r="H399" s="95">
        <f t="shared" si="509"/>
        <v>0</v>
      </c>
      <c r="I399" s="92">
        <f t="shared" si="509"/>
        <v>6</v>
      </c>
      <c r="J399" s="95">
        <f t="shared" si="509"/>
        <v>2400</v>
      </c>
      <c r="K399" s="92">
        <f t="shared" si="509"/>
        <v>0</v>
      </c>
      <c r="L399" s="95">
        <f t="shared" si="509"/>
        <v>0</v>
      </c>
      <c r="M399" s="92">
        <f t="shared" si="509"/>
        <v>0</v>
      </c>
      <c r="N399" s="95">
        <f t="shared" si="509"/>
        <v>0</v>
      </c>
      <c r="O399" s="92">
        <f t="shared" si="509"/>
        <v>6</v>
      </c>
      <c r="P399" s="93">
        <f t="shared" si="509"/>
        <v>2400</v>
      </c>
      <c r="Q399" s="94">
        <f t="shared" si="509"/>
        <v>0</v>
      </c>
      <c r="R399" s="95">
        <f t="shared" si="509"/>
        <v>0</v>
      </c>
      <c r="S399" s="92">
        <f t="shared" si="509"/>
        <v>52</v>
      </c>
      <c r="T399" s="95">
        <f t="shared" si="509"/>
        <v>264018</v>
      </c>
      <c r="U399" s="92">
        <f t="shared" si="509"/>
        <v>14</v>
      </c>
      <c r="V399" s="95">
        <f t="shared" si="509"/>
        <v>832277</v>
      </c>
      <c r="W399" s="92">
        <f t="shared" si="509"/>
        <v>0</v>
      </c>
      <c r="X399" s="95">
        <f t="shared" si="509"/>
        <v>0</v>
      </c>
      <c r="Y399" s="92">
        <f t="shared" si="509"/>
        <v>0</v>
      </c>
      <c r="Z399" s="95">
        <f t="shared" si="509"/>
        <v>0</v>
      </c>
      <c r="AA399" s="92">
        <v>0</v>
      </c>
      <c r="AB399" s="95">
        <v>0</v>
      </c>
      <c r="AC399" s="92">
        <f t="shared" ref="AC399:AH399" si="510">SUM(AC396:AC398)</f>
        <v>124</v>
      </c>
      <c r="AD399" s="96">
        <f t="shared" si="510"/>
        <v>7007684</v>
      </c>
      <c r="AE399" s="97">
        <f t="shared" si="510"/>
        <v>130</v>
      </c>
      <c r="AF399" s="92">
        <f t="shared" si="510"/>
        <v>7010084</v>
      </c>
      <c r="AG399" s="92">
        <f t="shared" si="510"/>
        <v>130</v>
      </c>
      <c r="AH399" s="98">
        <f t="shared" si="510"/>
        <v>7010084</v>
      </c>
      <c r="AI399" s="415"/>
      <c r="AJ399" s="421"/>
      <c r="AK399" s="420"/>
      <c r="AL399" s="421"/>
      <c r="AM399" s="388"/>
      <c r="AN399" s="388"/>
      <c r="AO399" s="388"/>
      <c r="AP399" s="388"/>
      <c r="AQ399" s="388"/>
      <c r="AR399" s="32"/>
      <c r="AS399" s="32"/>
      <c r="AT399" s="32"/>
      <c r="AU399" s="20"/>
      <c r="AV399" s="20"/>
    </row>
    <row r="400" spans="1:48" ht="24" customHeight="1">
      <c r="A400" s="557"/>
      <c r="B400" s="411" t="s">
        <v>381</v>
      </c>
      <c r="C400" s="412"/>
      <c r="D400" s="412"/>
      <c r="E400" s="413"/>
      <c r="F400" s="44" t="s">
        <v>603</v>
      </c>
      <c r="G400" s="45"/>
      <c r="H400" s="82"/>
      <c r="I400" s="47"/>
      <c r="J400" s="82"/>
      <c r="K400" s="47">
        <v>26</v>
      </c>
      <c r="L400" s="82">
        <v>145800</v>
      </c>
      <c r="M400" s="47"/>
      <c r="N400" s="50"/>
      <c r="O400" s="47">
        <f>G400+I400+K400+M400</f>
        <v>26</v>
      </c>
      <c r="P400" s="48">
        <f>H400+J400+L400+N400</f>
        <v>145800</v>
      </c>
      <c r="Q400" s="49"/>
      <c r="R400" s="50"/>
      <c r="S400" s="47"/>
      <c r="T400" s="82"/>
      <c r="U400" s="47"/>
      <c r="V400" s="82"/>
      <c r="W400" s="47"/>
      <c r="X400" s="82"/>
      <c r="Y400" s="47"/>
      <c r="Z400" s="82"/>
      <c r="AA400" s="47"/>
      <c r="AB400" s="82"/>
      <c r="AC400" s="47">
        <f>Q400+S400+U400+W400+Y400+AA400</f>
        <v>0</v>
      </c>
      <c r="AD400" s="51">
        <f>R400+T400+V400+X400+Z400+AB400</f>
        <v>0</v>
      </c>
      <c r="AE400" s="52">
        <f>O400+AC400</f>
        <v>26</v>
      </c>
      <c r="AF400" s="47">
        <f>P400+AD400</f>
        <v>145800</v>
      </c>
      <c r="AG400" s="47"/>
      <c r="AH400" s="83"/>
      <c r="AI400" s="414" t="s">
        <v>382</v>
      </c>
      <c r="AJ400" s="419" t="s">
        <v>623</v>
      </c>
      <c r="AK400" s="418" t="s">
        <v>100</v>
      </c>
      <c r="AL400" s="419"/>
      <c r="AM400" s="387"/>
      <c r="AN400" s="387" t="s">
        <v>154</v>
      </c>
      <c r="AO400" s="392" t="s">
        <v>383</v>
      </c>
      <c r="AP400" s="387" t="s">
        <v>384</v>
      </c>
      <c r="AQ400" s="392" t="s">
        <v>385</v>
      </c>
      <c r="AR400" s="32"/>
      <c r="AS400" s="32"/>
      <c r="AT400" s="32"/>
      <c r="AU400" s="20"/>
      <c r="AV400" s="20"/>
    </row>
    <row r="401" spans="1:48" ht="24" customHeight="1">
      <c r="A401" s="557"/>
      <c r="B401" s="411"/>
      <c r="C401" s="412"/>
      <c r="D401" s="412"/>
      <c r="E401" s="413"/>
      <c r="F401" s="55" t="s">
        <v>96</v>
      </c>
      <c r="G401" s="56"/>
      <c r="H401" s="84"/>
      <c r="I401" s="57"/>
      <c r="J401" s="84"/>
      <c r="K401" s="57"/>
      <c r="L401" s="84"/>
      <c r="M401" s="57"/>
      <c r="N401" s="84"/>
      <c r="O401" s="58">
        <f>G401+I401+K401+M401</f>
        <v>0</v>
      </c>
      <c r="P401" s="59">
        <f t="shared" ref="P401:P402" si="511">H401+J401+L401+N401</f>
        <v>0</v>
      </c>
      <c r="Q401" s="60"/>
      <c r="R401" s="84"/>
      <c r="S401" s="57"/>
      <c r="T401" s="84"/>
      <c r="U401" s="57"/>
      <c r="V401" s="84"/>
      <c r="W401" s="57"/>
      <c r="X401" s="84"/>
      <c r="Y401" s="57"/>
      <c r="Z401" s="84"/>
      <c r="AA401" s="57"/>
      <c r="AB401" s="84"/>
      <c r="AC401" s="58">
        <f t="shared" ref="AC401:AC402" si="512">Q401+S401+U401+W401+Y401+AA401</f>
        <v>0</v>
      </c>
      <c r="AD401" s="61">
        <f>R401+T401+V401+X401+Z401+AB401</f>
        <v>0</v>
      </c>
      <c r="AE401" s="62">
        <f>O401+AC401</f>
        <v>0</v>
      </c>
      <c r="AF401" s="58">
        <f t="shared" ref="AF401:AF402" si="513">P401+AD401</f>
        <v>0</v>
      </c>
      <c r="AG401" s="57"/>
      <c r="AH401" s="85"/>
      <c r="AI401" s="414"/>
      <c r="AJ401" s="419"/>
      <c r="AK401" s="418"/>
      <c r="AL401" s="419"/>
      <c r="AM401" s="387"/>
      <c r="AN401" s="387"/>
      <c r="AO401" s="392"/>
      <c r="AP401" s="387"/>
      <c r="AQ401" s="392"/>
      <c r="AR401" s="32"/>
      <c r="AS401" s="32"/>
      <c r="AT401" s="32"/>
      <c r="AU401" s="20"/>
      <c r="AV401" s="20"/>
    </row>
    <row r="402" spans="1:48" ht="24" customHeight="1">
      <c r="A402" s="557"/>
      <c r="B402" s="411"/>
      <c r="C402" s="412"/>
      <c r="D402" s="412"/>
      <c r="E402" s="413"/>
      <c r="F402" s="64" t="s">
        <v>95</v>
      </c>
      <c r="G402" s="65"/>
      <c r="H402" s="86"/>
      <c r="I402" s="66"/>
      <c r="J402" s="86"/>
      <c r="K402" s="66"/>
      <c r="L402" s="86"/>
      <c r="M402" s="66"/>
      <c r="N402" s="86"/>
      <c r="O402" s="67">
        <f>G402+I402+K402+M402</f>
        <v>0</v>
      </c>
      <c r="P402" s="68">
        <f t="shared" si="511"/>
        <v>0</v>
      </c>
      <c r="Q402" s="69"/>
      <c r="R402" s="86"/>
      <c r="S402" s="66"/>
      <c r="T402" s="86"/>
      <c r="U402" s="66"/>
      <c r="V402" s="86"/>
      <c r="W402" s="66"/>
      <c r="X402" s="86"/>
      <c r="Y402" s="66"/>
      <c r="Z402" s="86"/>
      <c r="AA402" s="66"/>
      <c r="AB402" s="86"/>
      <c r="AC402" s="67">
        <f t="shared" si="512"/>
        <v>0</v>
      </c>
      <c r="AD402" s="70">
        <f>R402+T402+V402+X402+Z402+AB402</f>
        <v>0</v>
      </c>
      <c r="AE402" s="71">
        <f>O402+AC402</f>
        <v>0</v>
      </c>
      <c r="AF402" s="67">
        <f t="shared" si="513"/>
        <v>0</v>
      </c>
      <c r="AG402" s="72"/>
      <c r="AH402" s="87"/>
      <c r="AI402" s="414"/>
      <c r="AJ402" s="419"/>
      <c r="AK402" s="418"/>
      <c r="AL402" s="419"/>
      <c r="AM402" s="387"/>
      <c r="AN402" s="387"/>
      <c r="AO402" s="392"/>
      <c r="AP402" s="387"/>
      <c r="AQ402" s="392"/>
      <c r="AR402" s="32"/>
      <c r="AS402" s="32"/>
      <c r="AT402" s="32"/>
      <c r="AU402" s="20"/>
      <c r="AV402" s="20"/>
    </row>
    <row r="403" spans="1:48" ht="24" customHeight="1" thickBot="1">
      <c r="A403" s="557"/>
      <c r="B403" s="411"/>
      <c r="C403" s="412"/>
      <c r="D403" s="412"/>
      <c r="E403" s="413"/>
      <c r="F403" s="88" t="s">
        <v>14</v>
      </c>
      <c r="G403" s="99">
        <f t="shared" ref="G403" si="514">SUM(G400:G402)</f>
        <v>0</v>
      </c>
      <c r="H403" s="95">
        <f t="shared" ref="H403:Z403" si="515">SUM(H400:H402)</f>
        <v>0</v>
      </c>
      <c r="I403" s="92">
        <f t="shared" si="515"/>
        <v>0</v>
      </c>
      <c r="J403" s="95">
        <f t="shared" si="515"/>
        <v>0</v>
      </c>
      <c r="K403" s="92">
        <f t="shared" si="515"/>
        <v>26</v>
      </c>
      <c r="L403" s="95">
        <f t="shared" si="515"/>
        <v>145800</v>
      </c>
      <c r="M403" s="92">
        <f t="shared" si="515"/>
        <v>0</v>
      </c>
      <c r="N403" s="95">
        <f t="shared" si="515"/>
        <v>0</v>
      </c>
      <c r="O403" s="92">
        <f t="shared" si="515"/>
        <v>26</v>
      </c>
      <c r="P403" s="93">
        <f t="shared" si="515"/>
        <v>145800</v>
      </c>
      <c r="Q403" s="94">
        <f t="shared" si="515"/>
        <v>0</v>
      </c>
      <c r="R403" s="95">
        <f t="shared" si="515"/>
        <v>0</v>
      </c>
      <c r="S403" s="92">
        <f t="shared" si="515"/>
        <v>0</v>
      </c>
      <c r="T403" s="95">
        <f t="shared" si="515"/>
        <v>0</v>
      </c>
      <c r="U403" s="92">
        <f t="shared" si="515"/>
        <v>0</v>
      </c>
      <c r="V403" s="95">
        <f t="shared" si="515"/>
        <v>0</v>
      </c>
      <c r="W403" s="92">
        <f t="shared" si="515"/>
        <v>0</v>
      </c>
      <c r="X403" s="95">
        <f t="shared" si="515"/>
        <v>0</v>
      </c>
      <c r="Y403" s="92">
        <f t="shared" si="515"/>
        <v>0</v>
      </c>
      <c r="Z403" s="95">
        <f t="shared" si="515"/>
        <v>0</v>
      </c>
      <c r="AA403" s="92">
        <v>0</v>
      </c>
      <c r="AB403" s="95">
        <v>0</v>
      </c>
      <c r="AC403" s="92">
        <f t="shared" ref="AC403:AH403" si="516">SUM(AC400:AC402)</f>
        <v>0</v>
      </c>
      <c r="AD403" s="96">
        <f t="shared" si="516"/>
        <v>0</v>
      </c>
      <c r="AE403" s="97">
        <f t="shared" si="516"/>
        <v>26</v>
      </c>
      <c r="AF403" s="92">
        <f t="shared" si="516"/>
        <v>145800</v>
      </c>
      <c r="AG403" s="92">
        <f t="shared" si="516"/>
        <v>0</v>
      </c>
      <c r="AH403" s="98">
        <f t="shared" si="516"/>
        <v>0</v>
      </c>
      <c r="AI403" s="415"/>
      <c r="AJ403" s="421"/>
      <c r="AK403" s="420"/>
      <c r="AL403" s="421"/>
      <c r="AM403" s="388"/>
      <c r="AN403" s="388"/>
      <c r="AO403" s="393"/>
      <c r="AP403" s="388"/>
      <c r="AQ403" s="393"/>
      <c r="AR403" s="32"/>
      <c r="AS403" s="32"/>
      <c r="AT403" s="32"/>
      <c r="AU403" s="20"/>
      <c r="AV403" s="20"/>
    </row>
    <row r="404" spans="1:48" ht="24" customHeight="1">
      <c r="A404" s="557"/>
      <c r="B404" s="411" t="s">
        <v>386</v>
      </c>
      <c r="C404" s="412"/>
      <c r="D404" s="412"/>
      <c r="E404" s="413"/>
      <c r="F404" s="44" t="s">
        <v>603</v>
      </c>
      <c r="G404" s="45">
        <v>0</v>
      </c>
      <c r="H404" s="82">
        <v>0</v>
      </c>
      <c r="I404" s="47">
        <v>0</v>
      </c>
      <c r="J404" s="82">
        <v>0</v>
      </c>
      <c r="K404" s="47">
        <v>0</v>
      </c>
      <c r="L404" s="82">
        <v>0</v>
      </c>
      <c r="M404" s="47">
        <v>0</v>
      </c>
      <c r="N404" s="50">
        <v>0</v>
      </c>
      <c r="O404" s="47">
        <f>G404+I404+K404+M404</f>
        <v>0</v>
      </c>
      <c r="P404" s="48">
        <f>H404+J404+L404+N404</f>
        <v>0</v>
      </c>
      <c r="Q404" s="49">
        <v>0</v>
      </c>
      <c r="R404" s="50">
        <v>0</v>
      </c>
      <c r="S404" s="47">
        <v>0</v>
      </c>
      <c r="T404" s="82">
        <v>0</v>
      </c>
      <c r="U404" s="47">
        <v>0</v>
      </c>
      <c r="V404" s="82">
        <v>0</v>
      </c>
      <c r="W404" s="47">
        <v>0</v>
      </c>
      <c r="X404" s="82">
        <v>0</v>
      </c>
      <c r="Y404" s="47">
        <v>0</v>
      </c>
      <c r="Z404" s="82">
        <v>0</v>
      </c>
      <c r="AA404" s="47">
        <v>0</v>
      </c>
      <c r="AB404" s="82">
        <v>0</v>
      </c>
      <c r="AC404" s="47">
        <v>0</v>
      </c>
      <c r="AD404" s="51">
        <f>R404+T404+V404+X404+Z404+AB404</f>
        <v>0</v>
      </c>
      <c r="AE404" s="52">
        <f>O404+AC404</f>
        <v>0</v>
      </c>
      <c r="AF404" s="47">
        <f>P404+AD404</f>
        <v>0</v>
      </c>
      <c r="AG404" s="47"/>
      <c r="AH404" s="83"/>
      <c r="AI404" s="414" t="s">
        <v>920</v>
      </c>
      <c r="AJ404" s="419" t="s">
        <v>624</v>
      </c>
      <c r="AK404" s="418"/>
      <c r="AL404" s="419"/>
      <c r="AM404" s="387"/>
      <c r="AN404" s="387"/>
      <c r="AO404" s="387"/>
      <c r="AP404" s="387"/>
      <c r="AQ404" s="387"/>
      <c r="AR404" s="32"/>
      <c r="AS404" s="32"/>
      <c r="AT404" s="32"/>
      <c r="AU404" s="20"/>
      <c r="AV404" s="20"/>
    </row>
    <row r="405" spans="1:48" ht="24" customHeight="1">
      <c r="A405" s="557"/>
      <c r="B405" s="411"/>
      <c r="C405" s="412"/>
      <c r="D405" s="412"/>
      <c r="E405" s="413"/>
      <c r="F405" s="55" t="s">
        <v>96</v>
      </c>
      <c r="G405" s="56"/>
      <c r="H405" s="84"/>
      <c r="I405" s="57"/>
      <c r="J405" s="84"/>
      <c r="K405" s="57"/>
      <c r="L405" s="84"/>
      <c r="M405" s="57"/>
      <c r="N405" s="84"/>
      <c r="O405" s="58">
        <f>G405+I405+K405+M405</f>
        <v>0</v>
      </c>
      <c r="P405" s="59">
        <f t="shared" ref="P405:P406" si="517">H405+J405+L405+N405</f>
        <v>0</v>
      </c>
      <c r="Q405" s="60"/>
      <c r="R405" s="84"/>
      <c r="S405" s="57"/>
      <c r="T405" s="84"/>
      <c r="U405" s="57"/>
      <c r="V405" s="84"/>
      <c r="W405" s="57"/>
      <c r="X405" s="84"/>
      <c r="Y405" s="57"/>
      <c r="Z405" s="84"/>
      <c r="AA405" s="57"/>
      <c r="AB405" s="84"/>
      <c r="AC405" s="58">
        <f t="shared" ref="AC405:AC406" si="518">Q405+S405+U405+W405+Y405+AA405</f>
        <v>0</v>
      </c>
      <c r="AD405" s="61">
        <f>R405+T405+V405+X405+Z405+AB405</f>
        <v>0</v>
      </c>
      <c r="AE405" s="62">
        <f>O405+AC405</f>
        <v>0</v>
      </c>
      <c r="AF405" s="58">
        <f t="shared" ref="AF405:AF406" si="519">P405+AD405</f>
        <v>0</v>
      </c>
      <c r="AG405" s="57"/>
      <c r="AH405" s="85"/>
      <c r="AI405" s="414"/>
      <c r="AJ405" s="419"/>
      <c r="AK405" s="418"/>
      <c r="AL405" s="419"/>
      <c r="AM405" s="387"/>
      <c r="AN405" s="387"/>
      <c r="AO405" s="387"/>
      <c r="AP405" s="387"/>
      <c r="AQ405" s="387"/>
      <c r="AR405" s="32"/>
      <c r="AS405" s="32"/>
      <c r="AT405" s="32"/>
      <c r="AU405" s="20"/>
      <c r="AV405" s="20"/>
    </row>
    <row r="406" spans="1:48" ht="24" customHeight="1">
      <c r="A406" s="557"/>
      <c r="B406" s="411"/>
      <c r="C406" s="412"/>
      <c r="D406" s="412"/>
      <c r="E406" s="413"/>
      <c r="F406" s="64" t="s">
        <v>95</v>
      </c>
      <c r="G406" s="65"/>
      <c r="H406" s="86"/>
      <c r="I406" s="66"/>
      <c r="J406" s="86"/>
      <c r="K406" s="66"/>
      <c r="L406" s="86"/>
      <c r="M406" s="66"/>
      <c r="N406" s="86"/>
      <c r="O406" s="67">
        <f>G406+I406+K406+M406</f>
        <v>0</v>
      </c>
      <c r="P406" s="68">
        <f t="shared" si="517"/>
        <v>0</v>
      </c>
      <c r="Q406" s="69"/>
      <c r="R406" s="86"/>
      <c r="S406" s="66"/>
      <c r="T406" s="86"/>
      <c r="U406" s="66"/>
      <c r="V406" s="86"/>
      <c r="W406" s="66"/>
      <c r="X406" s="86"/>
      <c r="Y406" s="66"/>
      <c r="Z406" s="86"/>
      <c r="AA406" s="66"/>
      <c r="AB406" s="86"/>
      <c r="AC406" s="67">
        <f t="shared" si="518"/>
        <v>0</v>
      </c>
      <c r="AD406" s="70">
        <f>R406+T406+V406+X406+Z406+AB406</f>
        <v>0</v>
      </c>
      <c r="AE406" s="71">
        <f>O406+AC406</f>
        <v>0</v>
      </c>
      <c r="AF406" s="67">
        <f t="shared" si="519"/>
        <v>0</v>
      </c>
      <c r="AG406" s="72"/>
      <c r="AH406" s="87"/>
      <c r="AI406" s="414"/>
      <c r="AJ406" s="419"/>
      <c r="AK406" s="418"/>
      <c r="AL406" s="419"/>
      <c r="AM406" s="387"/>
      <c r="AN406" s="387"/>
      <c r="AO406" s="387"/>
      <c r="AP406" s="387"/>
      <c r="AQ406" s="387"/>
      <c r="AR406" s="32"/>
      <c r="AS406" s="32"/>
      <c r="AT406" s="32"/>
      <c r="AU406" s="20"/>
      <c r="AV406" s="20"/>
    </row>
    <row r="407" spans="1:48" ht="24" customHeight="1" thickBot="1">
      <c r="A407" s="557"/>
      <c r="B407" s="411"/>
      <c r="C407" s="412"/>
      <c r="D407" s="412"/>
      <c r="E407" s="413"/>
      <c r="F407" s="88" t="s">
        <v>14</v>
      </c>
      <c r="G407" s="99">
        <f t="shared" ref="G407" si="520">SUM(G404:G406)</f>
        <v>0</v>
      </c>
      <c r="H407" s="95">
        <f t="shared" ref="H407:Z407" si="521">SUM(H404:H406)</f>
        <v>0</v>
      </c>
      <c r="I407" s="92">
        <f t="shared" si="521"/>
        <v>0</v>
      </c>
      <c r="J407" s="95">
        <f t="shared" si="521"/>
        <v>0</v>
      </c>
      <c r="K407" s="92">
        <f t="shared" si="521"/>
        <v>0</v>
      </c>
      <c r="L407" s="95">
        <f t="shared" si="521"/>
        <v>0</v>
      </c>
      <c r="M407" s="92">
        <f t="shared" si="521"/>
        <v>0</v>
      </c>
      <c r="N407" s="95">
        <f t="shared" si="521"/>
        <v>0</v>
      </c>
      <c r="O407" s="92">
        <f t="shared" si="521"/>
        <v>0</v>
      </c>
      <c r="P407" s="93">
        <f t="shared" si="521"/>
        <v>0</v>
      </c>
      <c r="Q407" s="94">
        <f t="shared" si="521"/>
        <v>0</v>
      </c>
      <c r="R407" s="95">
        <f t="shared" si="521"/>
        <v>0</v>
      </c>
      <c r="S407" s="92">
        <f t="shared" si="521"/>
        <v>0</v>
      </c>
      <c r="T407" s="95">
        <f t="shared" si="521"/>
        <v>0</v>
      </c>
      <c r="U407" s="92">
        <f t="shared" si="521"/>
        <v>0</v>
      </c>
      <c r="V407" s="95">
        <f t="shared" si="521"/>
        <v>0</v>
      </c>
      <c r="W407" s="92">
        <f t="shared" si="521"/>
        <v>0</v>
      </c>
      <c r="X407" s="95">
        <f t="shared" si="521"/>
        <v>0</v>
      </c>
      <c r="Y407" s="92">
        <f t="shared" si="521"/>
        <v>0</v>
      </c>
      <c r="Z407" s="95">
        <f t="shared" si="521"/>
        <v>0</v>
      </c>
      <c r="AA407" s="92">
        <v>0</v>
      </c>
      <c r="AB407" s="95">
        <v>0</v>
      </c>
      <c r="AC407" s="92">
        <f t="shared" ref="AC407:AH407" si="522">SUM(AC404:AC406)</f>
        <v>0</v>
      </c>
      <c r="AD407" s="96">
        <f t="shared" si="522"/>
        <v>0</v>
      </c>
      <c r="AE407" s="97">
        <f t="shared" si="522"/>
        <v>0</v>
      </c>
      <c r="AF407" s="92">
        <f t="shared" si="522"/>
        <v>0</v>
      </c>
      <c r="AG407" s="92">
        <f t="shared" si="522"/>
        <v>0</v>
      </c>
      <c r="AH407" s="98">
        <f t="shared" si="522"/>
        <v>0</v>
      </c>
      <c r="AI407" s="415"/>
      <c r="AJ407" s="421"/>
      <c r="AK407" s="420"/>
      <c r="AL407" s="421"/>
      <c r="AM407" s="388"/>
      <c r="AN407" s="388"/>
      <c r="AO407" s="388"/>
      <c r="AP407" s="388"/>
      <c r="AQ407" s="388"/>
      <c r="AR407" s="32"/>
      <c r="AS407" s="32"/>
      <c r="AT407" s="32"/>
      <c r="AU407" s="20"/>
      <c r="AV407" s="20"/>
    </row>
    <row r="408" spans="1:48" ht="24" customHeight="1">
      <c r="A408" s="557"/>
      <c r="B408" s="411" t="s">
        <v>387</v>
      </c>
      <c r="C408" s="412"/>
      <c r="D408" s="412"/>
      <c r="E408" s="413"/>
      <c r="F408" s="44" t="s">
        <v>603</v>
      </c>
      <c r="G408" s="45"/>
      <c r="H408" s="82"/>
      <c r="I408" s="47">
        <v>1</v>
      </c>
      <c r="J408" s="82">
        <v>43750</v>
      </c>
      <c r="K408" s="47"/>
      <c r="L408" s="82"/>
      <c r="M408" s="47"/>
      <c r="N408" s="50"/>
      <c r="O408" s="47">
        <f>G408+I408+K408+M408</f>
        <v>1</v>
      </c>
      <c r="P408" s="48">
        <f>H408+J408+L408+N408</f>
        <v>43750</v>
      </c>
      <c r="Q408" s="49"/>
      <c r="R408" s="50"/>
      <c r="S408" s="47"/>
      <c r="T408" s="82"/>
      <c r="U408" s="47">
        <v>1</v>
      </c>
      <c r="V408" s="82">
        <v>1339200</v>
      </c>
      <c r="W408" s="47"/>
      <c r="X408" s="82"/>
      <c r="Y408" s="47"/>
      <c r="Z408" s="82"/>
      <c r="AA408" s="47">
        <v>1</v>
      </c>
      <c r="AB408" s="82">
        <v>559440</v>
      </c>
      <c r="AC408" s="47">
        <f>Q408+S408+U408+W408+Y408+AA408</f>
        <v>2</v>
      </c>
      <c r="AD408" s="51">
        <f>R408+T408+V408+X408+Z408+AB408</f>
        <v>1898640</v>
      </c>
      <c r="AE408" s="52">
        <f>O408+AC408</f>
        <v>3</v>
      </c>
      <c r="AF408" s="47">
        <f>P408+AD408</f>
        <v>1942390</v>
      </c>
      <c r="AG408" s="47"/>
      <c r="AH408" s="83"/>
      <c r="AI408" s="414" t="s">
        <v>147</v>
      </c>
      <c r="AJ408" s="419" t="s">
        <v>625</v>
      </c>
      <c r="AK408" s="418" t="s">
        <v>100</v>
      </c>
      <c r="AL408" s="419"/>
      <c r="AM408" s="387"/>
      <c r="AN408" s="387" t="s">
        <v>109</v>
      </c>
      <c r="AO408" s="387"/>
      <c r="AP408" s="387"/>
      <c r="AQ408" s="387"/>
      <c r="AR408" s="32"/>
      <c r="AS408" s="32"/>
      <c r="AT408" s="32"/>
      <c r="AU408" s="20"/>
      <c r="AV408" s="20"/>
    </row>
    <row r="409" spans="1:48" ht="24" customHeight="1">
      <c r="A409" s="557"/>
      <c r="B409" s="411"/>
      <c r="C409" s="412"/>
      <c r="D409" s="412"/>
      <c r="E409" s="413"/>
      <c r="F409" s="55" t="s">
        <v>96</v>
      </c>
      <c r="G409" s="56"/>
      <c r="H409" s="84"/>
      <c r="I409" s="57">
        <v>1</v>
      </c>
      <c r="J409" s="84">
        <v>48650</v>
      </c>
      <c r="K409" s="57"/>
      <c r="L409" s="84"/>
      <c r="M409" s="57"/>
      <c r="N409" s="84"/>
      <c r="O409" s="58">
        <f>G409+I409+K409+M409</f>
        <v>1</v>
      </c>
      <c r="P409" s="59">
        <f t="shared" ref="P409:P410" si="523">H409+J409+L409+N409</f>
        <v>48650</v>
      </c>
      <c r="Q409" s="60"/>
      <c r="R409" s="84"/>
      <c r="S409" s="57"/>
      <c r="T409" s="84"/>
      <c r="U409" s="57">
        <v>2</v>
      </c>
      <c r="V409" s="84">
        <v>1548720</v>
      </c>
      <c r="W409" s="57"/>
      <c r="X409" s="84"/>
      <c r="Y409" s="57"/>
      <c r="Z409" s="84"/>
      <c r="AA409" s="57"/>
      <c r="AB409" s="84"/>
      <c r="AC409" s="58">
        <f t="shared" ref="AC409:AC410" si="524">Q409+S409+U409+W409+Y409+AA409</f>
        <v>2</v>
      </c>
      <c r="AD409" s="61">
        <f>R409+T409+V409+X409+Z409+AB409</f>
        <v>1548720</v>
      </c>
      <c r="AE409" s="62">
        <f>O409+AC409</f>
        <v>3</v>
      </c>
      <c r="AF409" s="58">
        <f t="shared" ref="AF409:AF410" si="525">P409+AD409</f>
        <v>1597370</v>
      </c>
      <c r="AG409" s="57"/>
      <c r="AH409" s="85"/>
      <c r="AI409" s="414"/>
      <c r="AJ409" s="419"/>
      <c r="AK409" s="418"/>
      <c r="AL409" s="419"/>
      <c r="AM409" s="387"/>
      <c r="AN409" s="387"/>
      <c r="AO409" s="387"/>
      <c r="AP409" s="387"/>
      <c r="AQ409" s="387"/>
      <c r="AR409" s="32"/>
      <c r="AS409" s="32"/>
      <c r="AT409" s="32"/>
      <c r="AU409" s="20"/>
      <c r="AV409" s="20"/>
    </row>
    <row r="410" spans="1:48" ht="24" customHeight="1">
      <c r="A410" s="557"/>
      <c r="B410" s="411"/>
      <c r="C410" s="412"/>
      <c r="D410" s="412"/>
      <c r="E410" s="413"/>
      <c r="F410" s="64" t="s">
        <v>95</v>
      </c>
      <c r="G410" s="65"/>
      <c r="H410" s="86"/>
      <c r="I410" s="66"/>
      <c r="J410" s="86"/>
      <c r="K410" s="66">
        <v>1</v>
      </c>
      <c r="L410" s="86">
        <v>70000</v>
      </c>
      <c r="M410" s="66"/>
      <c r="N410" s="86"/>
      <c r="O410" s="67">
        <f>G410+I410+K410+M410</f>
        <v>1</v>
      </c>
      <c r="P410" s="68">
        <f t="shared" si="523"/>
        <v>70000</v>
      </c>
      <c r="Q410" s="69"/>
      <c r="R410" s="86"/>
      <c r="S410" s="66"/>
      <c r="T410" s="86"/>
      <c r="U410" s="66"/>
      <c r="V410" s="86"/>
      <c r="W410" s="66"/>
      <c r="X410" s="86"/>
      <c r="Y410" s="66"/>
      <c r="Z410" s="86"/>
      <c r="AA410" s="66"/>
      <c r="AB410" s="86"/>
      <c r="AC410" s="67">
        <f t="shared" si="524"/>
        <v>0</v>
      </c>
      <c r="AD410" s="70">
        <f>R410+T410+V410+X410+Z410+AB410</f>
        <v>0</v>
      </c>
      <c r="AE410" s="71">
        <f>O410+AC410</f>
        <v>1</v>
      </c>
      <c r="AF410" s="67">
        <f t="shared" si="525"/>
        <v>70000</v>
      </c>
      <c r="AG410" s="72"/>
      <c r="AH410" s="87"/>
      <c r="AI410" s="414"/>
      <c r="AJ410" s="419"/>
      <c r="AK410" s="418"/>
      <c r="AL410" s="419"/>
      <c r="AM410" s="387"/>
      <c r="AN410" s="387"/>
      <c r="AO410" s="387"/>
      <c r="AP410" s="387"/>
      <c r="AQ410" s="387"/>
      <c r="AR410" s="32"/>
      <c r="AS410" s="32"/>
      <c r="AT410" s="32"/>
      <c r="AU410" s="20"/>
      <c r="AV410" s="20"/>
    </row>
    <row r="411" spans="1:48" ht="24" customHeight="1" thickBot="1">
      <c r="A411" s="557"/>
      <c r="B411" s="411"/>
      <c r="C411" s="412"/>
      <c r="D411" s="412"/>
      <c r="E411" s="413"/>
      <c r="F411" s="88" t="s">
        <v>14</v>
      </c>
      <c r="G411" s="99">
        <f t="shared" ref="G411" si="526">SUM(G408:G410)</f>
        <v>0</v>
      </c>
      <c r="H411" s="95">
        <f t="shared" ref="H411:Z411" si="527">SUM(H408:H410)</f>
        <v>0</v>
      </c>
      <c r="I411" s="92">
        <f t="shared" si="527"/>
        <v>2</v>
      </c>
      <c r="J411" s="95">
        <f t="shared" si="527"/>
        <v>92400</v>
      </c>
      <c r="K411" s="92">
        <f t="shared" si="527"/>
        <v>1</v>
      </c>
      <c r="L411" s="95">
        <f t="shared" si="527"/>
        <v>70000</v>
      </c>
      <c r="M411" s="92">
        <f t="shared" si="527"/>
        <v>0</v>
      </c>
      <c r="N411" s="95">
        <f t="shared" si="527"/>
        <v>0</v>
      </c>
      <c r="O411" s="92">
        <f t="shared" si="527"/>
        <v>3</v>
      </c>
      <c r="P411" s="93">
        <f t="shared" si="527"/>
        <v>162400</v>
      </c>
      <c r="Q411" s="94">
        <f t="shared" si="527"/>
        <v>0</v>
      </c>
      <c r="R411" s="95">
        <f t="shared" si="527"/>
        <v>0</v>
      </c>
      <c r="S411" s="92">
        <f t="shared" si="527"/>
        <v>0</v>
      </c>
      <c r="T411" s="95">
        <f t="shared" si="527"/>
        <v>0</v>
      </c>
      <c r="U411" s="92">
        <f t="shared" si="527"/>
        <v>3</v>
      </c>
      <c r="V411" s="95">
        <f t="shared" si="527"/>
        <v>2887920</v>
      </c>
      <c r="W411" s="92">
        <f t="shared" si="527"/>
        <v>0</v>
      </c>
      <c r="X411" s="95">
        <f t="shared" si="527"/>
        <v>0</v>
      </c>
      <c r="Y411" s="92">
        <f t="shared" si="527"/>
        <v>0</v>
      </c>
      <c r="Z411" s="95">
        <f t="shared" si="527"/>
        <v>0</v>
      </c>
      <c r="AA411" s="92">
        <v>0</v>
      </c>
      <c r="AB411" s="95">
        <v>0</v>
      </c>
      <c r="AC411" s="92">
        <f t="shared" ref="AC411:AH411" si="528">SUM(AC408:AC410)</f>
        <v>4</v>
      </c>
      <c r="AD411" s="96">
        <f t="shared" si="528"/>
        <v>3447360</v>
      </c>
      <c r="AE411" s="97">
        <f t="shared" si="528"/>
        <v>7</v>
      </c>
      <c r="AF411" s="92">
        <f t="shared" si="528"/>
        <v>3609760</v>
      </c>
      <c r="AG411" s="92">
        <f t="shared" si="528"/>
        <v>0</v>
      </c>
      <c r="AH411" s="98">
        <f t="shared" si="528"/>
        <v>0</v>
      </c>
      <c r="AI411" s="415"/>
      <c r="AJ411" s="421"/>
      <c r="AK411" s="420"/>
      <c r="AL411" s="421"/>
      <c r="AM411" s="388"/>
      <c r="AN411" s="388"/>
      <c r="AO411" s="388"/>
      <c r="AP411" s="388"/>
      <c r="AQ411" s="388"/>
      <c r="AR411" s="32"/>
      <c r="AS411" s="32"/>
      <c r="AT411" s="32"/>
      <c r="AU411" s="20"/>
      <c r="AV411" s="20"/>
    </row>
    <row r="412" spans="1:48" ht="24" customHeight="1">
      <c r="A412" s="557"/>
      <c r="B412" s="411" t="s">
        <v>388</v>
      </c>
      <c r="C412" s="412"/>
      <c r="D412" s="412"/>
      <c r="E412" s="413"/>
      <c r="F412" s="44" t="s">
        <v>603</v>
      </c>
      <c r="G412" s="45"/>
      <c r="H412" s="82"/>
      <c r="I412" s="47">
        <v>1</v>
      </c>
      <c r="J412" s="82">
        <v>599930</v>
      </c>
      <c r="K412" s="47"/>
      <c r="L412" s="82"/>
      <c r="M412" s="47"/>
      <c r="N412" s="50"/>
      <c r="O412" s="47">
        <f>G412+I412+K412+M412</f>
        <v>1</v>
      </c>
      <c r="P412" s="48">
        <f>H412+J412+L412+N412</f>
        <v>599930</v>
      </c>
      <c r="Q412" s="49"/>
      <c r="R412" s="50"/>
      <c r="S412" s="47"/>
      <c r="T412" s="82"/>
      <c r="U412" s="47"/>
      <c r="V412" s="82"/>
      <c r="W412" s="47"/>
      <c r="X412" s="82"/>
      <c r="Y412" s="47"/>
      <c r="Z412" s="82"/>
      <c r="AA412" s="47">
        <v>2</v>
      </c>
      <c r="AB412" s="82">
        <v>456857</v>
      </c>
      <c r="AC412" s="47">
        <f>Q412+S412+U412+W412+Y412+AA412</f>
        <v>2</v>
      </c>
      <c r="AD412" s="51">
        <f>R412+T412+V412+X412+Z412+AB412</f>
        <v>456857</v>
      </c>
      <c r="AE412" s="52">
        <f>O412+AC412</f>
        <v>3</v>
      </c>
      <c r="AF412" s="47">
        <f>P412+AD412</f>
        <v>1056787</v>
      </c>
      <c r="AG412" s="47"/>
      <c r="AH412" s="83"/>
      <c r="AI412" s="414" t="s">
        <v>389</v>
      </c>
      <c r="AJ412" s="419" t="s">
        <v>626</v>
      </c>
      <c r="AK412" s="418" t="s">
        <v>108</v>
      </c>
      <c r="AL412" s="419"/>
      <c r="AM412" s="387"/>
      <c r="AN412" s="387" t="s">
        <v>101</v>
      </c>
      <c r="AO412" s="391" t="s">
        <v>390</v>
      </c>
      <c r="AP412" s="391" t="s">
        <v>391</v>
      </c>
      <c r="AQ412" s="387"/>
      <c r="AR412" s="32"/>
      <c r="AS412" s="32"/>
      <c r="AT412" s="32"/>
      <c r="AU412" s="20"/>
      <c r="AV412" s="20"/>
    </row>
    <row r="413" spans="1:48" ht="24" customHeight="1">
      <c r="A413" s="557"/>
      <c r="B413" s="411"/>
      <c r="C413" s="412"/>
      <c r="D413" s="412"/>
      <c r="E413" s="413"/>
      <c r="F413" s="55" t="s">
        <v>96</v>
      </c>
      <c r="G413" s="56"/>
      <c r="H413" s="84"/>
      <c r="I413" s="57"/>
      <c r="J413" s="84"/>
      <c r="K413" s="57"/>
      <c r="L413" s="84"/>
      <c r="M413" s="57"/>
      <c r="N413" s="84"/>
      <c r="O413" s="58">
        <f>G413+I413+K413+M413</f>
        <v>0</v>
      </c>
      <c r="P413" s="59">
        <f t="shared" ref="P413:P414" si="529">H413+J413+L413+N413</f>
        <v>0</v>
      </c>
      <c r="Q413" s="60"/>
      <c r="R413" s="84"/>
      <c r="S413" s="57"/>
      <c r="T413" s="84"/>
      <c r="U413" s="57"/>
      <c r="V413" s="84"/>
      <c r="W413" s="57"/>
      <c r="X413" s="84"/>
      <c r="Y413" s="57"/>
      <c r="Z413" s="84"/>
      <c r="AA413" s="57"/>
      <c r="AB413" s="84"/>
      <c r="AC413" s="58">
        <f t="shared" ref="AC413:AC414" si="530">Q413+S413+U413+W413+Y413+AA413</f>
        <v>0</v>
      </c>
      <c r="AD413" s="61">
        <f>R413+T413+V413+X413+Z413+AB413</f>
        <v>0</v>
      </c>
      <c r="AE413" s="62">
        <f>O413+AC413</f>
        <v>0</v>
      </c>
      <c r="AF413" s="58">
        <f t="shared" ref="AF413:AF414" si="531">P413+AD413</f>
        <v>0</v>
      </c>
      <c r="AG413" s="57"/>
      <c r="AH413" s="85"/>
      <c r="AI413" s="414"/>
      <c r="AJ413" s="419"/>
      <c r="AK413" s="418"/>
      <c r="AL413" s="419"/>
      <c r="AM413" s="387"/>
      <c r="AN413" s="387"/>
      <c r="AO413" s="392"/>
      <c r="AP413" s="392"/>
      <c r="AQ413" s="387"/>
      <c r="AR413" s="32"/>
      <c r="AS413" s="32"/>
      <c r="AT413" s="32"/>
      <c r="AU413" s="20"/>
      <c r="AV413" s="20"/>
    </row>
    <row r="414" spans="1:48" ht="24" customHeight="1">
      <c r="A414" s="557"/>
      <c r="B414" s="411"/>
      <c r="C414" s="412"/>
      <c r="D414" s="412"/>
      <c r="E414" s="413"/>
      <c r="F414" s="64" t="s">
        <v>95</v>
      </c>
      <c r="G414" s="65"/>
      <c r="H414" s="86"/>
      <c r="I414" s="66"/>
      <c r="J414" s="86"/>
      <c r="K414" s="66"/>
      <c r="L414" s="86"/>
      <c r="M414" s="66"/>
      <c r="N414" s="86"/>
      <c r="O414" s="67">
        <f>G414+I414+K414+M414</f>
        <v>0</v>
      </c>
      <c r="P414" s="68">
        <f t="shared" si="529"/>
        <v>0</v>
      </c>
      <c r="Q414" s="69"/>
      <c r="R414" s="86"/>
      <c r="S414" s="66"/>
      <c r="T414" s="86"/>
      <c r="U414" s="66"/>
      <c r="V414" s="86"/>
      <c r="W414" s="66"/>
      <c r="X414" s="86"/>
      <c r="Y414" s="66"/>
      <c r="Z414" s="86"/>
      <c r="AA414" s="66"/>
      <c r="AB414" s="86"/>
      <c r="AC414" s="67">
        <f t="shared" si="530"/>
        <v>0</v>
      </c>
      <c r="AD414" s="70">
        <f>R414+T414+V414+X414+Z414+AB414</f>
        <v>0</v>
      </c>
      <c r="AE414" s="71">
        <f>O414+AC414</f>
        <v>0</v>
      </c>
      <c r="AF414" s="67">
        <f t="shared" si="531"/>
        <v>0</v>
      </c>
      <c r="AG414" s="72"/>
      <c r="AH414" s="87"/>
      <c r="AI414" s="414"/>
      <c r="AJ414" s="419"/>
      <c r="AK414" s="418"/>
      <c r="AL414" s="419"/>
      <c r="AM414" s="387"/>
      <c r="AN414" s="387"/>
      <c r="AO414" s="392"/>
      <c r="AP414" s="392"/>
      <c r="AQ414" s="387"/>
      <c r="AR414" s="32"/>
      <c r="AS414" s="32"/>
      <c r="AT414" s="32"/>
      <c r="AU414" s="20"/>
      <c r="AV414" s="20"/>
    </row>
    <row r="415" spans="1:48" ht="24" customHeight="1" thickBot="1">
      <c r="A415" s="557"/>
      <c r="B415" s="411"/>
      <c r="C415" s="412"/>
      <c r="D415" s="412"/>
      <c r="E415" s="413"/>
      <c r="F415" s="88" t="s">
        <v>14</v>
      </c>
      <c r="G415" s="99">
        <f t="shared" ref="G415" si="532">SUM(G412:G414)</f>
        <v>0</v>
      </c>
      <c r="H415" s="95">
        <f t="shared" ref="H415:Z415" si="533">SUM(H412:H414)</f>
        <v>0</v>
      </c>
      <c r="I415" s="92">
        <f t="shared" si="533"/>
        <v>1</v>
      </c>
      <c r="J415" s="95">
        <f t="shared" si="533"/>
        <v>599930</v>
      </c>
      <c r="K415" s="92">
        <f t="shared" si="533"/>
        <v>0</v>
      </c>
      <c r="L415" s="95">
        <f t="shared" si="533"/>
        <v>0</v>
      </c>
      <c r="M415" s="92">
        <f t="shared" si="533"/>
        <v>0</v>
      </c>
      <c r="N415" s="95">
        <f t="shared" si="533"/>
        <v>0</v>
      </c>
      <c r="O415" s="92">
        <f t="shared" si="533"/>
        <v>1</v>
      </c>
      <c r="P415" s="93">
        <f t="shared" si="533"/>
        <v>599930</v>
      </c>
      <c r="Q415" s="94">
        <f t="shared" si="533"/>
        <v>0</v>
      </c>
      <c r="R415" s="95">
        <f t="shared" si="533"/>
        <v>0</v>
      </c>
      <c r="S415" s="92">
        <f t="shared" si="533"/>
        <v>0</v>
      </c>
      <c r="T415" s="95">
        <f t="shared" si="533"/>
        <v>0</v>
      </c>
      <c r="U415" s="92">
        <f t="shared" si="533"/>
        <v>0</v>
      </c>
      <c r="V415" s="95">
        <f t="shared" si="533"/>
        <v>0</v>
      </c>
      <c r="W415" s="92">
        <f t="shared" si="533"/>
        <v>0</v>
      </c>
      <c r="X415" s="95">
        <f t="shared" si="533"/>
        <v>0</v>
      </c>
      <c r="Y415" s="92">
        <f t="shared" si="533"/>
        <v>0</v>
      </c>
      <c r="Z415" s="95">
        <f t="shared" si="533"/>
        <v>0</v>
      </c>
      <c r="AA415" s="92">
        <v>0</v>
      </c>
      <c r="AB415" s="95">
        <v>0</v>
      </c>
      <c r="AC415" s="92">
        <f t="shared" ref="AC415:AH415" si="534">SUM(AC412:AC414)</f>
        <v>2</v>
      </c>
      <c r="AD415" s="96">
        <f t="shared" si="534"/>
        <v>456857</v>
      </c>
      <c r="AE415" s="97">
        <f t="shared" si="534"/>
        <v>3</v>
      </c>
      <c r="AF415" s="92">
        <f t="shared" si="534"/>
        <v>1056787</v>
      </c>
      <c r="AG415" s="92">
        <f t="shared" si="534"/>
        <v>0</v>
      </c>
      <c r="AH415" s="98">
        <f t="shared" si="534"/>
        <v>0</v>
      </c>
      <c r="AI415" s="415"/>
      <c r="AJ415" s="421"/>
      <c r="AK415" s="420"/>
      <c r="AL415" s="421"/>
      <c r="AM415" s="388"/>
      <c r="AN415" s="388"/>
      <c r="AO415" s="393"/>
      <c r="AP415" s="393"/>
      <c r="AQ415" s="388"/>
      <c r="AR415" s="32"/>
      <c r="AS415" s="32"/>
      <c r="AT415" s="32"/>
      <c r="AU415" s="20"/>
      <c r="AV415" s="20"/>
    </row>
    <row r="416" spans="1:48" ht="24" customHeight="1">
      <c r="A416" s="557"/>
      <c r="B416" s="411" t="s">
        <v>392</v>
      </c>
      <c r="C416" s="412"/>
      <c r="D416" s="412"/>
      <c r="E416" s="413"/>
      <c r="F416" s="44" t="s">
        <v>603</v>
      </c>
      <c r="G416" s="45"/>
      <c r="H416" s="82"/>
      <c r="I416" s="47"/>
      <c r="J416" s="82"/>
      <c r="K416" s="47"/>
      <c r="L416" s="82"/>
      <c r="M416" s="47"/>
      <c r="N416" s="50"/>
      <c r="O416" s="47">
        <f>G416+I416+K416+M416</f>
        <v>0</v>
      </c>
      <c r="P416" s="48">
        <f>H416+J416+L416+N416</f>
        <v>0</v>
      </c>
      <c r="Q416" s="49"/>
      <c r="R416" s="50"/>
      <c r="S416" s="47">
        <v>1</v>
      </c>
      <c r="T416" s="82">
        <v>7827840</v>
      </c>
      <c r="U416" s="47"/>
      <c r="V416" s="82"/>
      <c r="W416" s="47"/>
      <c r="X416" s="82"/>
      <c r="Y416" s="47"/>
      <c r="Z416" s="82"/>
      <c r="AA416" s="47"/>
      <c r="AB416" s="82"/>
      <c r="AC416" s="47">
        <f>Q416+S416+U416+W416+Y416+AA416</f>
        <v>1</v>
      </c>
      <c r="AD416" s="51">
        <f>R416+T416+V416+X416+Z416+AB416</f>
        <v>7827840</v>
      </c>
      <c r="AE416" s="52">
        <f>O416+AC416</f>
        <v>1</v>
      </c>
      <c r="AF416" s="47">
        <f>P416+AD416</f>
        <v>7827840</v>
      </c>
      <c r="AG416" s="47"/>
      <c r="AH416" s="83"/>
      <c r="AI416" s="414" t="s">
        <v>393</v>
      </c>
      <c r="AJ416" s="419" t="s">
        <v>394</v>
      </c>
      <c r="AK416" s="418" t="s">
        <v>100</v>
      </c>
      <c r="AL416" s="419"/>
      <c r="AM416" s="387"/>
      <c r="AN416" s="387" t="s">
        <v>109</v>
      </c>
      <c r="AO416" s="387"/>
      <c r="AP416" s="387"/>
      <c r="AQ416" s="387"/>
      <c r="AR416" s="32"/>
      <c r="AS416" s="32"/>
      <c r="AT416" s="32"/>
      <c r="AU416" s="20"/>
      <c r="AV416" s="20"/>
    </row>
    <row r="417" spans="1:48" ht="24" customHeight="1">
      <c r="A417" s="557"/>
      <c r="B417" s="411"/>
      <c r="C417" s="412"/>
      <c r="D417" s="412"/>
      <c r="E417" s="413"/>
      <c r="F417" s="55" t="s">
        <v>96</v>
      </c>
      <c r="G417" s="56"/>
      <c r="H417" s="84"/>
      <c r="I417" s="57"/>
      <c r="J417" s="84"/>
      <c r="K417" s="57"/>
      <c r="L417" s="84"/>
      <c r="M417" s="57"/>
      <c r="N417" s="84"/>
      <c r="O417" s="58">
        <f>G417+I417+K417+M417</f>
        <v>0</v>
      </c>
      <c r="P417" s="59">
        <f t="shared" ref="P417:P418" si="535">H417+J417+L417+N417</f>
        <v>0</v>
      </c>
      <c r="Q417" s="60"/>
      <c r="R417" s="84"/>
      <c r="S417" s="57"/>
      <c r="T417" s="84"/>
      <c r="U417" s="57"/>
      <c r="V417" s="84"/>
      <c r="W417" s="57"/>
      <c r="X417" s="84"/>
      <c r="Y417" s="57"/>
      <c r="Z417" s="84"/>
      <c r="AA417" s="57"/>
      <c r="AB417" s="84"/>
      <c r="AC417" s="58">
        <f t="shared" ref="AC417:AC418" si="536">Q417+S417+U417+W417+Y417+AA417</f>
        <v>0</v>
      </c>
      <c r="AD417" s="61">
        <f>R417+T417+V417+X417+Z417+AB417</f>
        <v>0</v>
      </c>
      <c r="AE417" s="62">
        <f>O417+AC417</f>
        <v>0</v>
      </c>
      <c r="AF417" s="58">
        <f t="shared" ref="AF417:AF418" si="537">P417+AD417</f>
        <v>0</v>
      </c>
      <c r="AG417" s="57"/>
      <c r="AH417" s="85"/>
      <c r="AI417" s="414"/>
      <c r="AJ417" s="419"/>
      <c r="AK417" s="418"/>
      <c r="AL417" s="419"/>
      <c r="AM417" s="387"/>
      <c r="AN417" s="387"/>
      <c r="AO417" s="387"/>
      <c r="AP417" s="387"/>
      <c r="AQ417" s="387"/>
      <c r="AR417" s="32"/>
      <c r="AS417" s="32"/>
      <c r="AT417" s="32"/>
      <c r="AU417" s="20"/>
      <c r="AV417" s="20"/>
    </row>
    <row r="418" spans="1:48" ht="24" customHeight="1">
      <c r="A418" s="557"/>
      <c r="B418" s="411"/>
      <c r="C418" s="412"/>
      <c r="D418" s="412"/>
      <c r="E418" s="413"/>
      <c r="F418" s="64" t="s">
        <v>95</v>
      </c>
      <c r="G418" s="65"/>
      <c r="H418" s="86"/>
      <c r="I418" s="66"/>
      <c r="J418" s="86"/>
      <c r="K418" s="66"/>
      <c r="L418" s="86"/>
      <c r="M418" s="66"/>
      <c r="N418" s="86"/>
      <c r="O418" s="67">
        <f>G418+I418+K418+M418</f>
        <v>0</v>
      </c>
      <c r="P418" s="68">
        <f t="shared" si="535"/>
        <v>0</v>
      </c>
      <c r="Q418" s="69"/>
      <c r="R418" s="86"/>
      <c r="S418" s="66"/>
      <c r="T418" s="86"/>
      <c r="U418" s="66"/>
      <c r="V418" s="86"/>
      <c r="W418" s="66"/>
      <c r="X418" s="86"/>
      <c r="Y418" s="66"/>
      <c r="Z418" s="86"/>
      <c r="AA418" s="66"/>
      <c r="AB418" s="86"/>
      <c r="AC418" s="67">
        <f t="shared" si="536"/>
        <v>0</v>
      </c>
      <c r="AD418" s="70">
        <f>R418+T418+V418+X418+Z418+AB418</f>
        <v>0</v>
      </c>
      <c r="AE418" s="71">
        <f>O418+AC418</f>
        <v>0</v>
      </c>
      <c r="AF418" s="67">
        <f t="shared" si="537"/>
        <v>0</v>
      </c>
      <c r="AG418" s="72"/>
      <c r="AH418" s="87"/>
      <c r="AI418" s="414"/>
      <c r="AJ418" s="419"/>
      <c r="AK418" s="418"/>
      <c r="AL418" s="419"/>
      <c r="AM418" s="387"/>
      <c r="AN418" s="387"/>
      <c r="AO418" s="387"/>
      <c r="AP418" s="387"/>
      <c r="AQ418" s="387"/>
      <c r="AR418" s="32"/>
      <c r="AS418" s="32"/>
      <c r="AT418" s="32"/>
      <c r="AU418" s="20"/>
      <c r="AV418" s="20"/>
    </row>
    <row r="419" spans="1:48" ht="24" customHeight="1" thickBot="1">
      <c r="A419" s="557"/>
      <c r="B419" s="411"/>
      <c r="C419" s="412"/>
      <c r="D419" s="412"/>
      <c r="E419" s="413"/>
      <c r="F419" s="88" t="s">
        <v>14</v>
      </c>
      <c r="G419" s="99">
        <f t="shared" ref="G419" si="538">SUM(G416:G418)</f>
        <v>0</v>
      </c>
      <c r="H419" s="95">
        <f t="shared" ref="H419:Z419" si="539">SUM(H416:H418)</f>
        <v>0</v>
      </c>
      <c r="I419" s="92">
        <f t="shared" si="539"/>
        <v>0</v>
      </c>
      <c r="J419" s="95">
        <f t="shared" si="539"/>
        <v>0</v>
      </c>
      <c r="K419" s="92">
        <f t="shared" si="539"/>
        <v>0</v>
      </c>
      <c r="L419" s="95">
        <f t="shared" si="539"/>
        <v>0</v>
      </c>
      <c r="M419" s="92">
        <f t="shared" si="539"/>
        <v>0</v>
      </c>
      <c r="N419" s="95">
        <f t="shared" si="539"/>
        <v>0</v>
      </c>
      <c r="O419" s="92">
        <f t="shared" si="539"/>
        <v>0</v>
      </c>
      <c r="P419" s="93">
        <f t="shared" si="539"/>
        <v>0</v>
      </c>
      <c r="Q419" s="94">
        <f t="shared" si="539"/>
        <v>0</v>
      </c>
      <c r="R419" s="95">
        <f t="shared" si="539"/>
        <v>0</v>
      </c>
      <c r="S419" s="92">
        <f t="shared" si="539"/>
        <v>1</v>
      </c>
      <c r="T419" s="95">
        <f t="shared" si="539"/>
        <v>7827840</v>
      </c>
      <c r="U419" s="92">
        <f t="shared" si="539"/>
        <v>0</v>
      </c>
      <c r="V419" s="95">
        <f t="shared" si="539"/>
        <v>0</v>
      </c>
      <c r="W419" s="92">
        <f t="shared" si="539"/>
        <v>0</v>
      </c>
      <c r="X419" s="95">
        <f t="shared" si="539"/>
        <v>0</v>
      </c>
      <c r="Y419" s="92">
        <f t="shared" si="539"/>
        <v>0</v>
      </c>
      <c r="Z419" s="95">
        <f t="shared" si="539"/>
        <v>0</v>
      </c>
      <c r="AA419" s="92">
        <v>0</v>
      </c>
      <c r="AB419" s="95">
        <v>0</v>
      </c>
      <c r="AC419" s="92">
        <f t="shared" ref="AC419:AH419" si="540">SUM(AC416:AC418)</f>
        <v>1</v>
      </c>
      <c r="AD419" s="96">
        <f t="shared" si="540"/>
        <v>7827840</v>
      </c>
      <c r="AE419" s="97">
        <f t="shared" si="540"/>
        <v>1</v>
      </c>
      <c r="AF419" s="92">
        <f t="shared" si="540"/>
        <v>7827840</v>
      </c>
      <c r="AG419" s="92">
        <f t="shared" si="540"/>
        <v>0</v>
      </c>
      <c r="AH419" s="98">
        <f t="shared" si="540"/>
        <v>0</v>
      </c>
      <c r="AI419" s="415"/>
      <c r="AJ419" s="421"/>
      <c r="AK419" s="420"/>
      <c r="AL419" s="421"/>
      <c r="AM419" s="388"/>
      <c r="AN419" s="388"/>
      <c r="AO419" s="388"/>
      <c r="AP419" s="388"/>
      <c r="AQ419" s="388"/>
      <c r="AR419" s="32"/>
      <c r="AS419" s="32"/>
      <c r="AT419" s="32"/>
      <c r="AU419" s="20"/>
      <c r="AV419" s="20"/>
    </row>
    <row r="420" spans="1:48" ht="24" customHeight="1">
      <c r="A420" s="557"/>
      <c r="B420" s="411" t="s">
        <v>395</v>
      </c>
      <c r="C420" s="412"/>
      <c r="D420" s="412"/>
      <c r="E420" s="413"/>
      <c r="F420" s="44" t="s">
        <v>603</v>
      </c>
      <c r="G420" s="45"/>
      <c r="H420" s="82"/>
      <c r="I420" s="47">
        <v>10</v>
      </c>
      <c r="J420" s="82">
        <v>93360</v>
      </c>
      <c r="K420" s="47"/>
      <c r="L420" s="82"/>
      <c r="M420" s="47"/>
      <c r="N420" s="50"/>
      <c r="O420" s="47">
        <f>G420+I420+K420+M420</f>
        <v>10</v>
      </c>
      <c r="P420" s="48">
        <f>H420+J420+L420+N420</f>
        <v>93360</v>
      </c>
      <c r="Q420" s="49">
        <v>29</v>
      </c>
      <c r="R420" s="50">
        <v>1313960</v>
      </c>
      <c r="S420" s="47"/>
      <c r="T420" s="82"/>
      <c r="U420" s="47">
        <v>12</v>
      </c>
      <c r="V420" s="82">
        <v>1113600</v>
      </c>
      <c r="W420" s="47"/>
      <c r="X420" s="82"/>
      <c r="Y420" s="47"/>
      <c r="Z420" s="82"/>
      <c r="AA420" s="47"/>
      <c r="AB420" s="82"/>
      <c r="AC420" s="47">
        <f>Q420+S420+U420+W420+Y420+AA420</f>
        <v>41</v>
      </c>
      <c r="AD420" s="51">
        <f>R420+T420+V420+X420+Z420+AB420</f>
        <v>2427560</v>
      </c>
      <c r="AE420" s="52">
        <f>O420+AC420</f>
        <v>51</v>
      </c>
      <c r="AF420" s="47">
        <f>P420+AD420</f>
        <v>2520920</v>
      </c>
      <c r="AG420" s="47">
        <v>12</v>
      </c>
      <c r="AH420" s="83">
        <v>1113600</v>
      </c>
      <c r="AI420" s="414" t="s">
        <v>396</v>
      </c>
      <c r="AJ420" s="419" t="s">
        <v>627</v>
      </c>
      <c r="AK420" s="418" t="s">
        <v>138</v>
      </c>
      <c r="AL420" s="419"/>
      <c r="AM420" s="392" t="s">
        <v>397</v>
      </c>
      <c r="AN420" s="387" t="s">
        <v>109</v>
      </c>
      <c r="AO420" s="392" t="s">
        <v>398</v>
      </c>
      <c r="AP420" s="387"/>
      <c r="AQ420" s="387"/>
      <c r="AR420" s="32"/>
      <c r="AS420" s="32"/>
      <c r="AT420" s="32"/>
      <c r="AU420" s="20"/>
      <c r="AV420" s="20"/>
    </row>
    <row r="421" spans="1:48" ht="24" customHeight="1">
      <c r="A421" s="557"/>
      <c r="B421" s="411"/>
      <c r="C421" s="412"/>
      <c r="D421" s="412"/>
      <c r="E421" s="413"/>
      <c r="F421" s="55" t="s">
        <v>96</v>
      </c>
      <c r="G421" s="56"/>
      <c r="H421" s="84"/>
      <c r="I421" s="57"/>
      <c r="J421" s="84"/>
      <c r="K421" s="57"/>
      <c r="L421" s="84"/>
      <c r="M421" s="57"/>
      <c r="N421" s="84"/>
      <c r="O421" s="58">
        <f>G421+I421+K421+M421</f>
        <v>0</v>
      </c>
      <c r="P421" s="59">
        <f t="shared" ref="P421:P422" si="541">H421+J421+L421+N421</f>
        <v>0</v>
      </c>
      <c r="Q421" s="60"/>
      <c r="R421" s="84"/>
      <c r="S421" s="57"/>
      <c r="T421" s="84"/>
      <c r="U421" s="57"/>
      <c r="V421" s="84"/>
      <c r="W421" s="57"/>
      <c r="X421" s="84"/>
      <c r="Y421" s="57"/>
      <c r="Z421" s="84"/>
      <c r="AA421" s="57"/>
      <c r="AB421" s="84"/>
      <c r="AC421" s="58">
        <f t="shared" ref="AC421:AC422" si="542">Q421+S421+U421+W421+Y421+AA421</f>
        <v>0</v>
      </c>
      <c r="AD421" s="61">
        <f>R421+T421+V421+X421+Z421+AB421</f>
        <v>0</v>
      </c>
      <c r="AE421" s="62">
        <f>O421+AC421</f>
        <v>0</v>
      </c>
      <c r="AF421" s="58">
        <f t="shared" ref="AF421:AF422" si="543">P421+AD421</f>
        <v>0</v>
      </c>
      <c r="AG421" s="57"/>
      <c r="AH421" s="85"/>
      <c r="AI421" s="414"/>
      <c r="AJ421" s="419"/>
      <c r="AK421" s="418"/>
      <c r="AL421" s="419"/>
      <c r="AM421" s="392"/>
      <c r="AN421" s="387"/>
      <c r="AO421" s="392"/>
      <c r="AP421" s="387"/>
      <c r="AQ421" s="387"/>
      <c r="AR421" s="32"/>
      <c r="AS421" s="32"/>
      <c r="AT421" s="32"/>
      <c r="AU421" s="20"/>
      <c r="AV421" s="20"/>
    </row>
    <row r="422" spans="1:48" ht="24" customHeight="1">
      <c r="A422" s="557"/>
      <c r="B422" s="411"/>
      <c r="C422" s="412"/>
      <c r="D422" s="412"/>
      <c r="E422" s="413"/>
      <c r="F422" s="64" t="s">
        <v>95</v>
      </c>
      <c r="G422" s="65"/>
      <c r="H422" s="86"/>
      <c r="I422" s="66"/>
      <c r="J422" s="86"/>
      <c r="K422" s="66"/>
      <c r="L422" s="86"/>
      <c r="M422" s="66"/>
      <c r="N422" s="86"/>
      <c r="O422" s="67">
        <f>G422+I422+K422+M422</f>
        <v>0</v>
      </c>
      <c r="P422" s="68">
        <f t="shared" si="541"/>
        <v>0</v>
      </c>
      <c r="Q422" s="69"/>
      <c r="R422" s="86"/>
      <c r="S422" s="66"/>
      <c r="T422" s="86"/>
      <c r="U422" s="66"/>
      <c r="V422" s="86"/>
      <c r="W422" s="66"/>
      <c r="X422" s="86"/>
      <c r="Y422" s="66"/>
      <c r="Z422" s="86"/>
      <c r="AA422" s="66"/>
      <c r="AB422" s="86"/>
      <c r="AC422" s="67">
        <f t="shared" si="542"/>
        <v>0</v>
      </c>
      <c r="AD422" s="70">
        <f>R422+T422+V422+X422+Z422+AB422</f>
        <v>0</v>
      </c>
      <c r="AE422" s="71">
        <f>O422+AC422</f>
        <v>0</v>
      </c>
      <c r="AF422" s="67">
        <f t="shared" si="543"/>
        <v>0</v>
      </c>
      <c r="AG422" s="72"/>
      <c r="AH422" s="87"/>
      <c r="AI422" s="414"/>
      <c r="AJ422" s="419"/>
      <c r="AK422" s="418"/>
      <c r="AL422" s="419"/>
      <c r="AM422" s="392"/>
      <c r="AN422" s="387"/>
      <c r="AO422" s="392"/>
      <c r="AP422" s="387"/>
      <c r="AQ422" s="387"/>
      <c r="AR422" s="32"/>
      <c r="AS422" s="32"/>
      <c r="AT422" s="32"/>
      <c r="AU422" s="20"/>
      <c r="AV422" s="20"/>
    </row>
    <row r="423" spans="1:48" ht="24" customHeight="1" thickBot="1">
      <c r="A423" s="557"/>
      <c r="B423" s="411"/>
      <c r="C423" s="412"/>
      <c r="D423" s="412"/>
      <c r="E423" s="413"/>
      <c r="F423" s="88" t="s">
        <v>14</v>
      </c>
      <c r="G423" s="99">
        <f t="shared" ref="G423" si="544">SUM(G420:G422)</f>
        <v>0</v>
      </c>
      <c r="H423" s="95">
        <f t="shared" ref="H423:Z423" si="545">SUM(H420:H422)</f>
        <v>0</v>
      </c>
      <c r="I423" s="92">
        <f t="shared" si="545"/>
        <v>10</v>
      </c>
      <c r="J423" s="95">
        <f t="shared" si="545"/>
        <v>93360</v>
      </c>
      <c r="K423" s="92">
        <f t="shared" si="545"/>
        <v>0</v>
      </c>
      <c r="L423" s="95">
        <f t="shared" si="545"/>
        <v>0</v>
      </c>
      <c r="M423" s="92">
        <f t="shared" si="545"/>
        <v>0</v>
      </c>
      <c r="N423" s="95">
        <f t="shared" si="545"/>
        <v>0</v>
      </c>
      <c r="O423" s="92">
        <f t="shared" si="545"/>
        <v>10</v>
      </c>
      <c r="P423" s="93">
        <f t="shared" si="545"/>
        <v>93360</v>
      </c>
      <c r="Q423" s="94">
        <f t="shared" si="545"/>
        <v>29</v>
      </c>
      <c r="R423" s="95">
        <f t="shared" si="545"/>
        <v>1313960</v>
      </c>
      <c r="S423" s="92">
        <f t="shared" si="545"/>
        <v>0</v>
      </c>
      <c r="T423" s="95">
        <f t="shared" si="545"/>
        <v>0</v>
      </c>
      <c r="U423" s="92">
        <f t="shared" si="545"/>
        <v>12</v>
      </c>
      <c r="V423" s="95">
        <f t="shared" si="545"/>
        <v>1113600</v>
      </c>
      <c r="W423" s="92">
        <f t="shared" si="545"/>
        <v>0</v>
      </c>
      <c r="X423" s="95">
        <f t="shared" si="545"/>
        <v>0</v>
      </c>
      <c r="Y423" s="92">
        <f t="shared" si="545"/>
        <v>0</v>
      </c>
      <c r="Z423" s="95">
        <f t="shared" si="545"/>
        <v>0</v>
      </c>
      <c r="AA423" s="92">
        <v>0</v>
      </c>
      <c r="AB423" s="95">
        <v>0</v>
      </c>
      <c r="AC423" s="92">
        <f t="shared" ref="AC423:AH423" si="546">SUM(AC420:AC422)</f>
        <v>41</v>
      </c>
      <c r="AD423" s="96">
        <f t="shared" si="546"/>
        <v>2427560</v>
      </c>
      <c r="AE423" s="97">
        <f t="shared" si="546"/>
        <v>51</v>
      </c>
      <c r="AF423" s="92">
        <f t="shared" si="546"/>
        <v>2520920</v>
      </c>
      <c r="AG423" s="92">
        <f t="shared" si="546"/>
        <v>12</v>
      </c>
      <c r="AH423" s="98">
        <f t="shared" si="546"/>
        <v>1113600</v>
      </c>
      <c r="AI423" s="415"/>
      <c r="AJ423" s="421"/>
      <c r="AK423" s="420"/>
      <c r="AL423" s="421"/>
      <c r="AM423" s="393"/>
      <c r="AN423" s="388"/>
      <c r="AO423" s="393"/>
      <c r="AP423" s="388"/>
      <c r="AQ423" s="388"/>
      <c r="AR423" s="32"/>
      <c r="AS423" s="32"/>
      <c r="AT423" s="32"/>
      <c r="AU423" s="20"/>
      <c r="AV423" s="20"/>
    </row>
    <row r="424" spans="1:48" ht="24" customHeight="1">
      <c r="A424" s="557"/>
      <c r="B424" s="411" t="s">
        <v>399</v>
      </c>
      <c r="C424" s="412"/>
      <c r="D424" s="412"/>
      <c r="E424" s="413"/>
      <c r="F424" s="44" t="s">
        <v>603</v>
      </c>
      <c r="G424" s="45"/>
      <c r="H424" s="82"/>
      <c r="I424" s="47"/>
      <c r="J424" s="82"/>
      <c r="K424" s="47"/>
      <c r="L424" s="82"/>
      <c r="M424" s="47"/>
      <c r="N424" s="50"/>
      <c r="O424" s="47">
        <f>G424+I424+K424+M424</f>
        <v>0</v>
      </c>
      <c r="P424" s="48">
        <f>H424+J424+L424+N424</f>
        <v>0</v>
      </c>
      <c r="Q424" s="49"/>
      <c r="R424" s="50"/>
      <c r="S424" s="47"/>
      <c r="T424" s="82"/>
      <c r="U424" s="47"/>
      <c r="V424" s="82"/>
      <c r="W424" s="47"/>
      <c r="X424" s="82"/>
      <c r="Y424" s="47"/>
      <c r="Z424" s="82"/>
      <c r="AA424" s="47"/>
      <c r="AB424" s="82"/>
      <c r="AC424" s="47">
        <f>Q424+S424+U424+W424+Y424+AA424</f>
        <v>0</v>
      </c>
      <c r="AD424" s="51">
        <f>R424+T424+V424+X424+Z424+AB424</f>
        <v>0</v>
      </c>
      <c r="AE424" s="52">
        <f>O424+AC424</f>
        <v>0</v>
      </c>
      <c r="AF424" s="47">
        <f>P424+AD424</f>
        <v>0</v>
      </c>
      <c r="AG424" s="47"/>
      <c r="AH424" s="83"/>
      <c r="AI424" s="414" t="s">
        <v>400</v>
      </c>
      <c r="AJ424" s="419" t="s">
        <v>628</v>
      </c>
      <c r="AK424" s="418"/>
      <c r="AL424" s="419"/>
      <c r="AM424" s="387"/>
      <c r="AN424" s="387"/>
      <c r="AO424" s="387"/>
      <c r="AP424" s="387"/>
      <c r="AQ424" s="387"/>
      <c r="AR424" s="32"/>
      <c r="AS424" s="32"/>
      <c r="AT424" s="32"/>
      <c r="AU424" s="20"/>
      <c r="AV424" s="20"/>
    </row>
    <row r="425" spans="1:48" ht="24" customHeight="1">
      <c r="A425" s="557"/>
      <c r="B425" s="411"/>
      <c r="C425" s="412"/>
      <c r="D425" s="412"/>
      <c r="E425" s="413"/>
      <c r="F425" s="55" t="s">
        <v>96</v>
      </c>
      <c r="G425" s="56"/>
      <c r="H425" s="84"/>
      <c r="I425" s="57"/>
      <c r="J425" s="84"/>
      <c r="K425" s="57"/>
      <c r="L425" s="84"/>
      <c r="M425" s="57"/>
      <c r="N425" s="84"/>
      <c r="O425" s="58">
        <f>G425+I425+K425+M425</f>
        <v>0</v>
      </c>
      <c r="P425" s="59">
        <f t="shared" ref="P425:P426" si="547">H425+J425+L425+N425</f>
        <v>0</v>
      </c>
      <c r="Q425" s="60"/>
      <c r="R425" s="84"/>
      <c r="S425" s="57"/>
      <c r="T425" s="84"/>
      <c r="U425" s="57"/>
      <c r="V425" s="84"/>
      <c r="W425" s="57"/>
      <c r="X425" s="84"/>
      <c r="Y425" s="57"/>
      <c r="Z425" s="84"/>
      <c r="AA425" s="57"/>
      <c r="AB425" s="84"/>
      <c r="AC425" s="58">
        <f t="shared" ref="AC425:AC426" si="548">Q425+S425+U425+W425+Y425+AA425</f>
        <v>0</v>
      </c>
      <c r="AD425" s="61">
        <f>R425+T425+V425+X425+Z425+AB425</f>
        <v>0</v>
      </c>
      <c r="AE425" s="62">
        <f>O425+AC425</f>
        <v>0</v>
      </c>
      <c r="AF425" s="58">
        <f t="shared" ref="AF425:AF426" si="549">P425+AD425</f>
        <v>0</v>
      </c>
      <c r="AG425" s="57"/>
      <c r="AH425" s="85"/>
      <c r="AI425" s="414"/>
      <c r="AJ425" s="419"/>
      <c r="AK425" s="418"/>
      <c r="AL425" s="419"/>
      <c r="AM425" s="387"/>
      <c r="AN425" s="387"/>
      <c r="AO425" s="387"/>
      <c r="AP425" s="387"/>
      <c r="AQ425" s="387"/>
      <c r="AR425" s="32"/>
      <c r="AS425" s="32"/>
      <c r="AT425" s="32"/>
      <c r="AU425" s="20"/>
      <c r="AV425" s="20"/>
    </row>
    <row r="426" spans="1:48" ht="24" customHeight="1">
      <c r="A426" s="557"/>
      <c r="B426" s="411"/>
      <c r="C426" s="412"/>
      <c r="D426" s="412"/>
      <c r="E426" s="413"/>
      <c r="F426" s="64" t="s">
        <v>95</v>
      </c>
      <c r="G426" s="65"/>
      <c r="H426" s="86"/>
      <c r="I426" s="66"/>
      <c r="J426" s="86"/>
      <c r="K426" s="66"/>
      <c r="L426" s="86"/>
      <c r="M426" s="66"/>
      <c r="N426" s="86"/>
      <c r="O426" s="67">
        <f>G426+I426+K426+M426</f>
        <v>0</v>
      </c>
      <c r="P426" s="68">
        <f t="shared" si="547"/>
        <v>0</v>
      </c>
      <c r="Q426" s="69"/>
      <c r="R426" s="86"/>
      <c r="S426" s="66"/>
      <c r="T426" s="86"/>
      <c r="U426" s="66"/>
      <c r="V426" s="86"/>
      <c r="W426" s="66"/>
      <c r="X426" s="86"/>
      <c r="Y426" s="66"/>
      <c r="Z426" s="86"/>
      <c r="AA426" s="66"/>
      <c r="AB426" s="86"/>
      <c r="AC426" s="67">
        <f t="shared" si="548"/>
        <v>0</v>
      </c>
      <c r="AD426" s="70">
        <f>R426+T426+V426+X426+Z426+AB426</f>
        <v>0</v>
      </c>
      <c r="AE426" s="71">
        <f>O426+AC426</f>
        <v>0</v>
      </c>
      <c r="AF426" s="67">
        <f t="shared" si="549"/>
        <v>0</v>
      </c>
      <c r="AG426" s="72"/>
      <c r="AH426" s="87"/>
      <c r="AI426" s="414"/>
      <c r="AJ426" s="419"/>
      <c r="AK426" s="418"/>
      <c r="AL426" s="419"/>
      <c r="AM426" s="387"/>
      <c r="AN426" s="387"/>
      <c r="AO426" s="387"/>
      <c r="AP426" s="387"/>
      <c r="AQ426" s="387"/>
      <c r="AR426" s="32"/>
      <c r="AS426" s="32"/>
      <c r="AT426" s="32"/>
      <c r="AU426" s="20"/>
      <c r="AV426" s="20"/>
    </row>
    <row r="427" spans="1:48" ht="24" customHeight="1" thickBot="1">
      <c r="A427" s="557"/>
      <c r="B427" s="411"/>
      <c r="C427" s="412"/>
      <c r="D427" s="412"/>
      <c r="E427" s="413"/>
      <c r="F427" s="88" t="s">
        <v>14</v>
      </c>
      <c r="G427" s="99">
        <f t="shared" ref="G427" si="550">SUM(G424:G426)</f>
        <v>0</v>
      </c>
      <c r="H427" s="95">
        <f t="shared" ref="H427:Z427" si="551">SUM(H424:H426)</f>
        <v>0</v>
      </c>
      <c r="I427" s="92">
        <f t="shared" si="551"/>
        <v>0</v>
      </c>
      <c r="J427" s="95">
        <f t="shared" si="551"/>
        <v>0</v>
      </c>
      <c r="K427" s="92">
        <f t="shared" si="551"/>
        <v>0</v>
      </c>
      <c r="L427" s="95">
        <f t="shared" si="551"/>
        <v>0</v>
      </c>
      <c r="M427" s="92">
        <f t="shared" si="551"/>
        <v>0</v>
      </c>
      <c r="N427" s="95">
        <f t="shared" si="551"/>
        <v>0</v>
      </c>
      <c r="O427" s="92">
        <f t="shared" si="551"/>
        <v>0</v>
      </c>
      <c r="P427" s="93">
        <f t="shared" si="551"/>
        <v>0</v>
      </c>
      <c r="Q427" s="94">
        <f t="shared" si="551"/>
        <v>0</v>
      </c>
      <c r="R427" s="95">
        <f t="shared" si="551"/>
        <v>0</v>
      </c>
      <c r="S427" s="92">
        <f t="shared" si="551"/>
        <v>0</v>
      </c>
      <c r="T427" s="95">
        <f t="shared" si="551"/>
        <v>0</v>
      </c>
      <c r="U427" s="92">
        <f t="shared" si="551"/>
        <v>0</v>
      </c>
      <c r="V427" s="95">
        <f t="shared" si="551"/>
        <v>0</v>
      </c>
      <c r="W427" s="92">
        <f t="shared" si="551"/>
        <v>0</v>
      </c>
      <c r="X427" s="95">
        <f t="shared" si="551"/>
        <v>0</v>
      </c>
      <c r="Y427" s="92">
        <f t="shared" si="551"/>
        <v>0</v>
      </c>
      <c r="Z427" s="95">
        <f t="shared" si="551"/>
        <v>0</v>
      </c>
      <c r="AA427" s="92">
        <v>0</v>
      </c>
      <c r="AB427" s="95">
        <v>0</v>
      </c>
      <c r="AC427" s="92">
        <f t="shared" ref="AC427:AH427" si="552">SUM(AC424:AC426)</f>
        <v>0</v>
      </c>
      <c r="AD427" s="96">
        <f t="shared" si="552"/>
        <v>0</v>
      </c>
      <c r="AE427" s="97">
        <f t="shared" si="552"/>
        <v>0</v>
      </c>
      <c r="AF427" s="92">
        <f t="shared" si="552"/>
        <v>0</v>
      </c>
      <c r="AG427" s="92">
        <f t="shared" si="552"/>
        <v>0</v>
      </c>
      <c r="AH427" s="98">
        <f t="shared" si="552"/>
        <v>0</v>
      </c>
      <c r="AI427" s="415"/>
      <c r="AJ427" s="421"/>
      <c r="AK427" s="420"/>
      <c r="AL427" s="421"/>
      <c r="AM427" s="388"/>
      <c r="AN427" s="388"/>
      <c r="AO427" s="388"/>
      <c r="AP427" s="388"/>
      <c r="AQ427" s="388"/>
      <c r="AR427" s="32"/>
      <c r="AS427" s="32"/>
      <c r="AT427" s="32"/>
      <c r="AU427" s="20"/>
      <c r="AV427" s="20"/>
    </row>
    <row r="428" spans="1:48" ht="24" customHeight="1">
      <c r="A428" s="557"/>
      <c r="B428" s="411" t="s">
        <v>401</v>
      </c>
      <c r="C428" s="412"/>
      <c r="D428" s="412"/>
      <c r="E428" s="413"/>
      <c r="F428" s="44" t="s">
        <v>603</v>
      </c>
      <c r="G428" s="45">
        <v>0</v>
      </c>
      <c r="H428" s="82">
        <v>0</v>
      </c>
      <c r="I428" s="47">
        <v>0</v>
      </c>
      <c r="J428" s="82">
        <v>0</v>
      </c>
      <c r="K428" s="47">
        <v>0</v>
      </c>
      <c r="L428" s="82">
        <v>0</v>
      </c>
      <c r="M428" s="47">
        <v>0</v>
      </c>
      <c r="N428" s="50">
        <v>0</v>
      </c>
      <c r="O428" s="47">
        <f>G428+I428+K428+M428</f>
        <v>0</v>
      </c>
      <c r="P428" s="48">
        <f>H428+J428+L428+N428</f>
        <v>0</v>
      </c>
      <c r="Q428" s="49">
        <v>0</v>
      </c>
      <c r="R428" s="50">
        <v>0</v>
      </c>
      <c r="S428" s="47">
        <v>0</v>
      </c>
      <c r="T428" s="82">
        <v>0</v>
      </c>
      <c r="U428" s="47">
        <v>0</v>
      </c>
      <c r="V428" s="82">
        <v>0</v>
      </c>
      <c r="W428" s="47">
        <v>0</v>
      </c>
      <c r="X428" s="82">
        <v>0</v>
      </c>
      <c r="Y428" s="47">
        <v>0</v>
      </c>
      <c r="Z428" s="82">
        <v>0</v>
      </c>
      <c r="AA428" s="47">
        <v>0</v>
      </c>
      <c r="AB428" s="82">
        <v>0</v>
      </c>
      <c r="AC428" s="47">
        <f>Q428+S428+U428+W428+Y428+AA428</f>
        <v>0</v>
      </c>
      <c r="AD428" s="51">
        <f>R428+T428+V428+X428+Z428+AB428</f>
        <v>0</v>
      </c>
      <c r="AE428" s="52">
        <f>O428+AC428</f>
        <v>0</v>
      </c>
      <c r="AF428" s="47">
        <f>P428+AD428</f>
        <v>0</v>
      </c>
      <c r="AG428" s="47"/>
      <c r="AH428" s="83"/>
      <c r="AI428" s="414" t="s">
        <v>402</v>
      </c>
      <c r="AJ428" s="419" t="s">
        <v>629</v>
      </c>
      <c r="AK428" s="418" t="s">
        <v>100</v>
      </c>
      <c r="AL428" s="419"/>
      <c r="AM428" s="387"/>
      <c r="AN428" s="387" t="s">
        <v>154</v>
      </c>
      <c r="AO428" s="387" t="s">
        <v>403</v>
      </c>
      <c r="AP428" s="422" t="s">
        <v>404</v>
      </c>
      <c r="AQ428" s="387"/>
      <c r="AR428" s="32"/>
      <c r="AS428" s="32"/>
      <c r="AT428" s="32"/>
      <c r="AU428" s="20"/>
      <c r="AV428" s="20"/>
    </row>
    <row r="429" spans="1:48" ht="24" customHeight="1">
      <c r="A429" s="557"/>
      <c r="B429" s="411"/>
      <c r="C429" s="412"/>
      <c r="D429" s="412"/>
      <c r="E429" s="413"/>
      <c r="F429" s="55" t="s">
        <v>96</v>
      </c>
      <c r="G429" s="56">
        <v>0</v>
      </c>
      <c r="H429" s="84">
        <v>0</v>
      </c>
      <c r="I429" s="57">
        <v>0</v>
      </c>
      <c r="J429" s="84">
        <v>0</v>
      </c>
      <c r="K429" s="57">
        <v>0</v>
      </c>
      <c r="L429" s="84">
        <v>0</v>
      </c>
      <c r="M429" s="57">
        <v>0</v>
      </c>
      <c r="N429" s="84">
        <v>0</v>
      </c>
      <c r="O429" s="58">
        <f>G429+I429+K429+M429</f>
        <v>0</v>
      </c>
      <c r="P429" s="59">
        <f t="shared" ref="P429:P430" si="553">H429+J429+L429+N429</f>
        <v>0</v>
      </c>
      <c r="Q429" s="60">
        <v>0</v>
      </c>
      <c r="R429" s="84">
        <v>0</v>
      </c>
      <c r="S429" s="57">
        <v>0</v>
      </c>
      <c r="T429" s="84">
        <v>0</v>
      </c>
      <c r="U429" s="57">
        <v>0</v>
      </c>
      <c r="V429" s="84">
        <v>0</v>
      </c>
      <c r="W429" s="57">
        <v>0</v>
      </c>
      <c r="X429" s="84">
        <v>0</v>
      </c>
      <c r="Y429" s="57">
        <v>0</v>
      </c>
      <c r="Z429" s="84">
        <v>0</v>
      </c>
      <c r="AA429" s="57">
        <v>0</v>
      </c>
      <c r="AB429" s="84">
        <v>0</v>
      </c>
      <c r="AC429" s="58">
        <f t="shared" ref="AC429:AC430" si="554">Q429+S429+U429+W429+Y429+AA429</f>
        <v>0</v>
      </c>
      <c r="AD429" s="61">
        <f>R429+T429+V429+X429+Z429+AB429</f>
        <v>0</v>
      </c>
      <c r="AE429" s="62">
        <f>O429+AC429</f>
        <v>0</v>
      </c>
      <c r="AF429" s="58">
        <f t="shared" ref="AF429:AF430" si="555">P429+AD429</f>
        <v>0</v>
      </c>
      <c r="AG429" s="57"/>
      <c r="AH429" s="85"/>
      <c r="AI429" s="414"/>
      <c r="AJ429" s="419"/>
      <c r="AK429" s="418"/>
      <c r="AL429" s="419"/>
      <c r="AM429" s="387"/>
      <c r="AN429" s="387"/>
      <c r="AO429" s="387"/>
      <c r="AP429" s="422"/>
      <c r="AQ429" s="387"/>
      <c r="AR429" s="32"/>
      <c r="AS429" s="32"/>
      <c r="AT429" s="32"/>
      <c r="AU429" s="20"/>
      <c r="AV429" s="20"/>
    </row>
    <row r="430" spans="1:48" ht="24" customHeight="1">
      <c r="A430" s="557"/>
      <c r="B430" s="411"/>
      <c r="C430" s="412"/>
      <c r="D430" s="412"/>
      <c r="E430" s="413"/>
      <c r="F430" s="64" t="s">
        <v>95</v>
      </c>
      <c r="G430" s="65">
        <v>0</v>
      </c>
      <c r="H430" s="86">
        <v>0</v>
      </c>
      <c r="I430" s="66">
        <v>0</v>
      </c>
      <c r="J430" s="86">
        <v>0</v>
      </c>
      <c r="K430" s="66">
        <v>0</v>
      </c>
      <c r="L430" s="86">
        <v>0</v>
      </c>
      <c r="M430" s="66">
        <v>0</v>
      </c>
      <c r="N430" s="86">
        <v>0</v>
      </c>
      <c r="O430" s="67">
        <f>G430+I430+K430+M430</f>
        <v>0</v>
      </c>
      <c r="P430" s="68">
        <f t="shared" si="553"/>
        <v>0</v>
      </c>
      <c r="Q430" s="69">
        <v>0</v>
      </c>
      <c r="R430" s="86">
        <v>0</v>
      </c>
      <c r="S430" s="66">
        <v>0</v>
      </c>
      <c r="T430" s="86">
        <v>0</v>
      </c>
      <c r="U430" s="66">
        <v>0</v>
      </c>
      <c r="V430" s="86">
        <v>0</v>
      </c>
      <c r="W430" s="66">
        <v>0</v>
      </c>
      <c r="X430" s="86">
        <v>0</v>
      </c>
      <c r="Y430" s="66">
        <v>0</v>
      </c>
      <c r="Z430" s="86">
        <v>0</v>
      </c>
      <c r="AA430" s="66">
        <v>0</v>
      </c>
      <c r="AB430" s="86">
        <v>0</v>
      </c>
      <c r="AC430" s="67">
        <f t="shared" si="554"/>
        <v>0</v>
      </c>
      <c r="AD430" s="70">
        <f>R430+T430+V430+X430+Z430+AB430</f>
        <v>0</v>
      </c>
      <c r="AE430" s="71">
        <f>O430+AC430</f>
        <v>0</v>
      </c>
      <c r="AF430" s="67">
        <f t="shared" si="555"/>
        <v>0</v>
      </c>
      <c r="AG430" s="72"/>
      <c r="AH430" s="87"/>
      <c r="AI430" s="414"/>
      <c r="AJ430" s="419"/>
      <c r="AK430" s="418"/>
      <c r="AL430" s="419"/>
      <c r="AM430" s="387"/>
      <c r="AN430" s="387"/>
      <c r="AO430" s="387"/>
      <c r="AP430" s="422"/>
      <c r="AQ430" s="387"/>
      <c r="AR430" s="32"/>
      <c r="AS430" s="32"/>
      <c r="AT430" s="32"/>
      <c r="AU430" s="20"/>
      <c r="AV430" s="20"/>
    </row>
    <row r="431" spans="1:48" ht="24" customHeight="1" thickBot="1">
      <c r="A431" s="557"/>
      <c r="B431" s="411"/>
      <c r="C431" s="412"/>
      <c r="D431" s="412"/>
      <c r="E431" s="413"/>
      <c r="F431" s="88" t="s">
        <v>14</v>
      </c>
      <c r="G431" s="99">
        <f t="shared" ref="G431" si="556">SUM(G428:G430)</f>
        <v>0</v>
      </c>
      <c r="H431" s="95">
        <f t="shared" ref="H431:Z431" si="557">SUM(H428:H430)</f>
        <v>0</v>
      </c>
      <c r="I431" s="92">
        <f t="shared" si="557"/>
        <v>0</v>
      </c>
      <c r="J431" s="95">
        <f t="shared" si="557"/>
        <v>0</v>
      </c>
      <c r="K431" s="92">
        <f t="shared" si="557"/>
        <v>0</v>
      </c>
      <c r="L431" s="95">
        <f t="shared" si="557"/>
        <v>0</v>
      </c>
      <c r="M431" s="92">
        <f t="shared" si="557"/>
        <v>0</v>
      </c>
      <c r="N431" s="95">
        <f t="shared" si="557"/>
        <v>0</v>
      </c>
      <c r="O431" s="92">
        <f t="shared" si="557"/>
        <v>0</v>
      </c>
      <c r="P431" s="93">
        <f t="shared" si="557"/>
        <v>0</v>
      </c>
      <c r="Q431" s="94">
        <f t="shared" si="557"/>
        <v>0</v>
      </c>
      <c r="R431" s="95">
        <f t="shared" si="557"/>
        <v>0</v>
      </c>
      <c r="S431" s="92">
        <f t="shared" si="557"/>
        <v>0</v>
      </c>
      <c r="T431" s="95">
        <f t="shared" si="557"/>
        <v>0</v>
      </c>
      <c r="U431" s="92">
        <f t="shared" si="557"/>
        <v>0</v>
      </c>
      <c r="V431" s="95">
        <f t="shared" si="557"/>
        <v>0</v>
      </c>
      <c r="W431" s="92">
        <f t="shared" si="557"/>
        <v>0</v>
      </c>
      <c r="X431" s="95">
        <f t="shared" si="557"/>
        <v>0</v>
      </c>
      <c r="Y431" s="92">
        <f t="shared" si="557"/>
        <v>0</v>
      </c>
      <c r="Z431" s="95">
        <f t="shared" si="557"/>
        <v>0</v>
      </c>
      <c r="AA431" s="92">
        <v>0</v>
      </c>
      <c r="AB431" s="95">
        <v>0</v>
      </c>
      <c r="AC431" s="92">
        <f t="shared" ref="AC431:AH431" si="558">SUM(AC428:AC430)</f>
        <v>0</v>
      </c>
      <c r="AD431" s="96">
        <f t="shared" si="558"/>
        <v>0</v>
      </c>
      <c r="AE431" s="97">
        <f t="shared" si="558"/>
        <v>0</v>
      </c>
      <c r="AF431" s="92">
        <f t="shared" si="558"/>
        <v>0</v>
      </c>
      <c r="AG431" s="92">
        <f t="shared" si="558"/>
        <v>0</v>
      </c>
      <c r="AH431" s="98">
        <f t="shared" si="558"/>
        <v>0</v>
      </c>
      <c r="AI431" s="415"/>
      <c r="AJ431" s="421"/>
      <c r="AK431" s="420"/>
      <c r="AL431" s="421"/>
      <c r="AM431" s="388"/>
      <c r="AN431" s="388"/>
      <c r="AO431" s="388"/>
      <c r="AP431" s="423"/>
      <c r="AQ431" s="388"/>
      <c r="AR431" s="32"/>
      <c r="AS431" s="32"/>
      <c r="AT431" s="32"/>
      <c r="AU431" s="20"/>
      <c r="AV431" s="20"/>
    </row>
    <row r="432" spans="1:48" ht="24" customHeight="1">
      <c r="A432" s="557"/>
      <c r="B432" s="411" t="s">
        <v>405</v>
      </c>
      <c r="C432" s="412"/>
      <c r="D432" s="412"/>
      <c r="E432" s="413"/>
      <c r="F432" s="44" t="s">
        <v>603</v>
      </c>
      <c r="G432" s="45">
        <v>6</v>
      </c>
      <c r="H432" s="82">
        <v>33147</v>
      </c>
      <c r="I432" s="47">
        <v>6</v>
      </c>
      <c r="J432" s="82">
        <v>13250</v>
      </c>
      <c r="K432" s="47">
        <v>3</v>
      </c>
      <c r="L432" s="82">
        <v>65100</v>
      </c>
      <c r="M432" s="47">
        <v>5</v>
      </c>
      <c r="N432" s="50">
        <v>50810</v>
      </c>
      <c r="O432" s="47">
        <f>G432+I432+K432+M432</f>
        <v>20</v>
      </c>
      <c r="P432" s="48">
        <f>H432+J432+L432+N432</f>
        <v>162307</v>
      </c>
      <c r="Q432" s="49"/>
      <c r="R432" s="50"/>
      <c r="S432" s="47"/>
      <c r="T432" s="82"/>
      <c r="U432" s="47"/>
      <c r="V432" s="82"/>
      <c r="W432" s="47"/>
      <c r="X432" s="82"/>
      <c r="Y432" s="47"/>
      <c r="Z432" s="82"/>
      <c r="AA432" s="47"/>
      <c r="AB432" s="82"/>
      <c r="AC432" s="47">
        <f>Q432+S432+U432+W432+Y432+AA432</f>
        <v>0</v>
      </c>
      <c r="AD432" s="51">
        <f>R432+T432+V432+X432+Z432+AB432</f>
        <v>0</v>
      </c>
      <c r="AE432" s="52">
        <f>O432+AC432</f>
        <v>20</v>
      </c>
      <c r="AF432" s="47">
        <f>P432+AD432</f>
        <v>162307</v>
      </c>
      <c r="AG432" s="47"/>
      <c r="AH432" s="83"/>
      <c r="AI432" s="414" t="s">
        <v>921</v>
      </c>
      <c r="AJ432" s="419" t="s">
        <v>630</v>
      </c>
      <c r="AK432" s="418" t="s">
        <v>138</v>
      </c>
      <c r="AL432" s="419"/>
      <c r="AM432" s="422" t="s">
        <v>631</v>
      </c>
      <c r="AN432" s="387" t="s">
        <v>632</v>
      </c>
      <c r="AO432" s="422" t="s">
        <v>633</v>
      </c>
      <c r="AP432" s="387"/>
      <c r="AQ432" s="387"/>
      <c r="AR432" s="32"/>
      <c r="AS432" s="32"/>
      <c r="AT432" s="32"/>
      <c r="AU432" s="20"/>
      <c r="AV432" s="20"/>
    </row>
    <row r="433" spans="1:48" ht="24" customHeight="1">
      <c r="A433" s="557"/>
      <c r="B433" s="411"/>
      <c r="C433" s="412"/>
      <c r="D433" s="412"/>
      <c r="E433" s="413"/>
      <c r="F433" s="55" t="s">
        <v>96</v>
      </c>
      <c r="G433" s="56"/>
      <c r="H433" s="84"/>
      <c r="I433" s="57"/>
      <c r="J433" s="84"/>
      <c r="K433" s="57"/>
      <c r="L433" s="84"/>
      <c r="M433" s="57"/>
      <c r="N433" s="84"/>
      <c r="O433" s="58">
        <f>G433+I433+K433+M433</f>
        <v>0</v>
      </c>
      <c r="P433" s="59">
        <f t="shared" ref="P433:P434" si="559">H433+J433+L433+N433</f>
        <v>0</v>
      </c>
      <c r="Q433" s="60"/>
      <c r="R433" s="84"/>
      <c r="S433" s="57"/>
      <c r="T433" s="84"/>
      <c r="U433" s="57"/>
      <c r="V433" s="84"/>
      <c r="W433" s="57"/>
      <c r="X433" s="84"/>
      <c r="Y433" s="57"/>
      <c r="Z433" s="84"/>
      <c r="AA433" s="57"/>
      <c r="AB433" s="84"/>
      <c r="AC433" s="58">
        <f t="shared" ref="AC433:AC434" si="560">Q433+S433+U433+W433+Y433+AA433</f>
        <v>0</v>
      </c>
      <c r="AD433" s="61">
        <f>R433+T433+V433+X433+Z433+AB433</f>
        <v>0</v>
      </c>
      <c r="AE433" s="62">
        <f>O433+AC433</f>
        <v>0</v>
      </c>
      <c r="AF433" s="58">
        <f t="shared" ref="AF433:AF434" si="561">P433+AD433</f>
        <v>0</v>
      </c>
      <c r="AG433" s="57"/>
      <c r="AH433" s="85"/>
      <c r="AI433" s="414"/>
      <c r="AJ433" s="419"/>
      <c r="AK433" s="418"/>
      <c r="AL433" s="419"/>
      <c r="AM433" s="422"/>
      <c r="AN433" s="387"/>
      <c r="AO433" s="422"/>
      <c r="AP433" s="387"/>
      <c r="AQ433" s="387"/>
      <c r="AR433" s="32"/>
      <c r="AS433" s="32"/>
      <c r="AT433" s="32"/>
      <c r="AU433" s="20"/>
      <c r="AV433" s="20"/>
    </row>
    <row r="434" spans="1:48" ht="24" customHeight="1">
      <c r="A434" s="557"/>
      <c r="B434" s="411"/>
      <c r="C434" s="412"/>
      <c r="D434" s="412"/>
      <c r="E434" s="413"/>
      <c r="F434" s="64" t="s">
        <v>95</v>
      </c>
      <c r="G434" s="65"/>
      <c r="H434" s="86"/>
      <c r="I434" s="66"/>
      <c r="J434" s="86"/>
      <c r="K434" s="66"/>
      <c r="L434" s="86"/>
      <c r="M434" s="66"/>
      <c r="N434" s="86"/>
      <c r="O434" s="67">
        <f>G434+I434+K434+M434</f>
        <v>0</v>
      </c>
      <c r="P434" s="68">
        <f t="shared" si="559"/>
        <v>0</v>
      </c>
      <c r="Q434" s="69"/>
      <c r="R434" s="86"/>
      <c r="S434" s="66"/>
      <c r="T434" s="86"/>
      <c r="U434" s="66"/>
      <c r="V434" s="86"/>
      <c r="W434" s="66"/>
      <c r="X434" s="86"/>
      <c r="Y434" s="66"/>
      <c r="Z434" s="86"/>
      <c r="AA434" s="66"/>
      <c r="AB434" s="86"/>
      <c r="AC434" s="67">
        <f t="shared" si="560"/>
        <v>0</v>
      </c>
      <c r="AD434" s="70">
        <f>R434+T434+V434+X434+Z434+AB434</f>
        <v>0</v>
      </c>
      <c r="AE434" s="71">
        <f>O434+AC434</f>
        <v>0</v>
      </c>
      <c r="AF434" s="67">
        <f t="shared" si="561"/>
        <v>0</v>
      </c>
      <c r="AG434" s="72"/>
      <c r="AH434" s="87"/>
      <c r="AI434" s="414"/>
      <c r="AJ434" s="419"/>
      <c r="AK434" s="418"/>
      <c r="AL434" s="419"/>
      <c r="AM434" s="422"/>
      <c r="AN434" s="387"/>
      <c r="AO434" s="422"/>
      <c r="AP434" s="387"/>
      <c r="AQ434" s="387"/>
      <c r="AR434" s="32"/>
      <c r="AS434" s="32"/>
      <c r="AT434" s="32"/>
      <c r="AU434" s="20"/>
      <c r="AV434" s="20"/>
    </row>
    <row r="435" spans="1:48" ht="24" customHeight="1" thickBot="1">
      <c r="A435" s="557"/>
      <c r="B435" s="411"/>
      <c r="C435" s="412"/>
      <c r="D435" s="412"/>
      <c r="E435" s="413"/>
      <c r="F435" s="88" t="s">
        <v>14</v>
      </c>
      <c r="G435" s="99">
        <f t="shared" ref="G435" si="562">SUM(G432:G434)</f>
        <v>6</v>
      </c>
      <c r="H435" s="95">
        <f t="shared" ref="H435:Z435" si="563">SUM(H432:H434)</f>
        <v>33147</v>
      </c>
      <c r="I435" s="92">
        <f t="shared" si="563"/>
        <v>6</v>
      </c>
      <c r="J435" s="95">
        <f t="shared" si="563"/>
        <v>13250</v>
      </c>
      <c r="K435" s="92">
        <f t="shared" si="563"/>
        <v>3</v>
      </c>
      <c r="L435" s="95">
        <f t="shared" si="563"/>
        <v>65100</v>
      </c>
      <c r="M435" s="92">
        <f t="shared" si="563"/>
        <v>5</v>
      </c>
      <c r="N435" s="95">
        <f t="shared" si="563"/>
        <v>50810</v>
      </c>
      <c r="O435" s="92">
        <f t="shared" si="563"/>
        <v>20</v>
      </c>
      <c r="P435" s="93">
        <f t="shared" si="563"/>
        <v>162307</v>
      </c>
      <c r="Q435" s="94">
        <f t="shared" si="563"/>
        <v>0</v>
      </c>
      <c r="R435" s="95">
        <f t="shared" si="563"/>
        <v>0</v>
      </c>
      <c r="S435" s="92">
        <f t="shared" si="563"/>
        <v>0</v>
      </c>
      <c r="T435" s="95">
        <f t="shared" si="563"/>
        <v>0</v>
      </c>
      <c r="U435" s="92">
        <f t="shared" si="563"/>
        <v>0</v>
      </c>
      <c r="V435" s="95">
        <f t="shared" si="563"/>
        <v>0</v>
      </c>
      <c r="W435" s="92">
        <f t="shared" si="563"/>
        <v>0</v>
      </c>
      <c r="X435" s="95">
        <f t="shared" si="563"/>
        <v>0</v>
      </c>
      <c r="Y435" s="92">
        <f t="shared" si="563"/>
        <v>0</v>
      </c>
      <c r="Z435" s="95">
        <f t="shared" si="563"/>
        <v>0</v>
      </c>
      <c r="AA435" s="92">
        <v>0</v>
      </c>
      <c r="AB435" s="95">
        <v>0</v>
      </c>
      <c r="AC435" s="92">
        <f t="shared" ref="AC435:AH435" si="564">SUM(AC432:AC434)</f>
        <v>0</v>
      </c>
      <c r="AD435" s="96">
        <f t="shared" si="564"/>
        <v>0</v>
      </c>
      <c r="AE435" s="97">
        <f t="shared" si="564"/>
        <v>20</v>
      </c>
      <c r="AF435" s="92">
        <f t="shared" si="564"/>
        <v>162307</v>
      </c>
      <c r="AG435" s="92">
        <f t="shared" si="564"/>
        <v>0</v>
      </c>
      <c r="AH435" s="98">
        <f t="shared" si="564"/>
        <v>0</v>
      </c>
      <c r="AI435" s="415"/>
      <c r="AJ435" s="421"/>
      <c r="AK435" s="420"/>
      <c r="AL435" s="421"/>
      <c r="AM435" s="423"/>
      <c r="AN435" s="388"/>
      <c r="AO435" s="423"/>
      <c r="AP435" s="388"/>
      <c r="AQ435" s="388"/>
      <c r="AR435" s="32"/>
      <c r="AS435" s="32"/>
      <c r="AT435" s="32"/>
      <c r="AU435" s="20"/>
      <c r="AV435" s="20"/>
    </row>
    <row r="436" spans="1:48" ht="24" customHeight="1">
      <c r="A436" s="557"/>
      <c r="B436" s="411" t="s">
        <v>406</v>
      </c>
      <c r="C436" s="412"/>
      <c r="D436" s="412"/>
      <c r="E436" s="413"/>
      <c r="F436" s="44" t="s">
        <v>603</v>
      </c>
      <c r="G436" s="45"/>
      <c r="H436" s="82"/>
      <c r="I436" s="47"/>
      <c r="J436" s="82"/>
      <c r="K436" s="47"/>
      <c r="L436" s="82"/>
      <c r="M436" s="47"/>
      <c r="N436" s="50"/>
      <c r="O436" s="47">
        <f>G436+I436+K436+M436</f>
        <v>0</v>
      </c>
      <c r="P436" s="48">
        <f>H436+J436+L436+N436</f>
        <v>0</v>
      </c>
      <c r="Q436" s="49"/>
      <c r="R436" s="50"/>
      <c r="S436" s="47"/>
      <c r="T436" s="82"/>
      <c r="U436" s="47">
        <v>2</v>
      </c>
      <c r="V436" s="82">
        <v>2094971</v>
      </c>
      <c r="W436" s="47"/>
      <c r="X436" s="82"/>
      <c r="Y436" s="47"/>
      <c r="Z436" s="82"/>
      <c r="AA436" s="47"/>
      <c r="AB436" s="82"/>
      <c r="AC436" s="47">
        <f>Q436+S436+U436+W436+Y436+AA436</f>
        <v>2</v>
      </c>
      <c r="AD436" s="51">
        <f>R436+T436+V436+X436+Z436+AB436</f>
        <v>2094971</v>
      </c>
      <c r="AE436" s="52">
        <f>O436+AC436</f>
        <v>2</v>
      </c>
      <c r="AF436" s="47">
        <f>P436+AD436</f>
        <v>2094971</v>
      </c>
      <c r="AG436" s="47"/>
      <c r="AH436" s="83"/>
      <c r="AI436" s="414" t="s">
        <v>634</v>
      </c>
      <c r="AJ436" s="419" t="s">
        <v>635</v>
      </c>
      <c r="AK436" s="513"/>
      <c r="AL436" s="512"/>
      <c r="AM436" s="387"/>
      <c r="AN436" s="394"/>
      <c r="AO436" s="387"/>
      <c r="AP436" s="387"/>
      <c r="AQ436" s="394"/>
      <c r="AR436" s="32"/>
      <c r="AS436" s="32"/>
      <c r="AT436" s="32"/>
      <c r="AU436" s="20"/>
      <c r="AV436" s="20"/>
    </row>
    <row r="437" spans="1:48" ht="24" customHeight="1">
      <c r="A437" s="557"/>
      <c r="B437" s="411"/>
      <c r="C437" s="412"/>
      <c r="D437" s="412"/>
      <c r="E437" s="413"/>
      <c r="F437" s="55" t="s">
        <v>96</v>
      </c>
      <c r="G437" s="56"/>
      <c r="H437" s="84"/>
      <c r="I437" s="57"/>
      <c r="J437" s="84"/>
      <c r="K437" s="57"/>
      <c r="L437" s="84"/>
      <c r="M437" s="57"/>
      <c r="N437" s="84"/>
      <c r="O437" s="58">
        <f>G437+I437+K437+M437</f>
        <v>0</v>
      </c>
      <c r="P437" s="59">
        <f t="shared" ref="P437:P438" si="565">H437+J437+L437+N437</f>
        <v>0</v>
      </c>
      <c r="Q437" s="60"/>
      <c r="R437" s="84"/>
      <c r="S437" s="57"/>
      <c r="T437" s="84"/>
      <c r="U437" s="57"/>
      <c r="V437" s="84"/>
      <c r="W437" s="57"/>
      <c r="X437" s="84"/>
      <c r="Y437" s="57"/>
      <c r="Z437" s="84"/>
      <c r="AA437" s="57"/>
      <c r="AB437" s="84"/>
      <c r="AC437" s="58">
        <f t="shared" ref="AC437:AC438" si="566">Q437+S437+U437+W437+Y437+AA437</f>
        <v>0</v>
      </c>
      <c r="AD437" s="61">
        <f>R437+T437+V437+X437+Z437+AB437</f>
        <v>0</v>
      </c>
      <c r="AE437" s="62">
        <f>O437+AC437</f>
        <v>0</v>
      </c>
      <c r="AF437" s="58">
        <f t="shared" ref="AF437:AF438" si="567">P437+AD437</f>
        <v>0</v>
      </c>
      <c r="AG437" s="57"/>
      <c r="AH437" s="85"/>
      <c r="AI437" s="414"/>
      <c r="AJ437" s="419"/>
      <c r="AK437" s="418"/>
      <c r="AL437" s="419"/>
      <c r="AM437" s="387"/>
      <c r="AN437" s="387"/>
      <c r="AO437" s="387"/>
      <c r="AP437" s="387"/>
      <c r="AQ437" s="387"/>
      <c r="AR437" s="32"/>
      <c r="AS437" s="32"/>
      <c r="AT437" s="32"/>
      <c r="AU437" s="20"/>
      <c r="AV437" s="20"/>
    </row>
    <row r="438" spans="1:48" ht="24" customHeight="1">
      <c r="A438" s="557"/>
      <c r="B438" s="411"/>
      <c r="C438" s="412"/>
      <c r="D438" s="412"/>
      <c r="E438" s="413"/>
      <c r="F438" s="64" t="s">
        <v>95</v>
      </c>
      <c r="G438" s="65"/>
      <c r="H438" s="86"/>
      <c r="I438" s="66"/>
      <c r="J438" s="86"/>
      <c r="K438" s="66"/>
      <c r="L438" s="86"/>
      <c r="M438" s="66"/>
      <c r="N438" s="86"/>
      <c r="O438" s="67">
        <f>G438+I438+K438+M438</f>
        <v>0</v>
      </c>
      <c r="P438" s="68">
        <f t="shared" si="565"/>
        <v>0</v>
      </c>
      <c r="Q438" s="69"/>
      <c r="R438" s="86"/>
      <c r="S438" s="66"/>
      <c r="T438" s="86"/>
      <c r="U438" s="66"/>
      <c r="V438" s="86"/>
      <c r="W438" s="66"/>
      <c r="X438" s="86"/>
      <c r="Y438" s="66"/>
      <c r="Z438" s="86"/>
      <c r="AA438" s="66"/>
      <c r="AB438" s="86"/>
      <c r="AC438" s="67">
        <f t="shared" si="566"/>
        <v>0</v>
      </c>
      <c r="AD438" s="70">
        <f>R438+T438+V438+X438+Z438+AB438</f>
        <v>0</v>
      </c>
      <c r="AE438" s="71">
        <f>O438+AC438</f>
        <v>0</v>
      </c>
      <c r="AF438" s="67">
        <f t="shared" si="567"/>
        <v>0</v>
      </c>
      <c r="AG438" s="72"/>
      <c r="AH438" s="87"/>
      <c r="AI438" s="414"/>
      <c r="AJ438" s="419"/>
      <c r="AK438" s="418"/>
      <c r="AL438" s="419"/>
      <c r="AM438" s="387"/>
      <c r="AN438" s="387"/>
      <c r="AO438" s="387"/>
      <c r="AP438" s="387"/>
      <c r="AQ438" s="387"/>
      <c r="AR438" s="32"/>
      <c r="AS438" s="32"/>
      <c r="AT438" s="32"/>
      <c r="AU438" s="20"/>
      <c r="AV438" s="20"/>
    </row>
    <row r="439" spans="1:48" ht="24" customHeight="1" thickBot="1">
      <c r="A439" s="557"/>
      <c r="B439" s="411"/>
      <c r="C439" s="412"/>
      <c r="D439" s="412"/>
      <c r="E439" s="413"/>
      <c r="F439" s="88" t="s">
        <v>14</v>
      </c>
      <c r="G439" s="99">
        <f t="shared" ref="G439" si="568">SUM(G436:G438)</f>
        <v>0</v>
      </c>
      <c r="H439" s="95">
        <f t="shared" ref="H439:Z439" si="569">SUM(H436:H438)</f>
        <v>0</v>
      </c>
      <c r="I439" s="92">
        <f t="shared" si="569"/>
        <v>0</v>
      </c>
      <c r="J439" s="95">
        <f t="shared" si="569"/>
        <v>0</v>
      </c>
      <c r="K439" s="92">
        <f t="shared" si="569"/>
        <v>0</v>
      </c>
      <c r="L439" s="95">
        <f t="shared" si="569"/>
        <v>0</v>
      </c>
      <c r="M439" s="92">
        <f t="shared" si="569"/>
        <v>0</v>
      </c>
      <c r="N439" s="95">
        <f t="shared" si="569"/>
        <v>0</v>
      </c>
      <c r="O439" s="92">
        <f t="shared" si="569"/>
        <v>0</v>
      </c>
      <c r="P439" s="93">
        <f t="shared" si="569"/>
        <v>0</v>
      </c>
      <c r="Q439" s="94">
        <f t="shared" si="569"/>
        <v>0</v>
      </c>
      <c r="R439" s="95">
        <f t="shared" si="569"/>
        <v>0</v>
      </c>
      <c r="S439" s="92">
        <f t="shared" si="569"/>
        <v>0</v>
      </c>
      <c r="T439" s="95">
        <f t="shared" si="569"/>
        <v>0</v>
      </c>
      <c r="U439" s="92">
        <f t="shared" si="569"/>
        <v>2</v>
      </c>
      <c r="V439" s="95">
        <f t="shared" si="569"/>
        <v>2094971</v>
      </c>
      <c r="W439" s="92">
        <f t="shared" si="569"/>
        <v>0</v>
      </c>
      <c r="X439" s="95">
        <f t="shared" si="569"/>
        <v>0</v>
      </c>
      <c r="Y439" s="92">
        <f t="shared" si="569"/>
        <v>0</v>
      </c>
      <c r="Z439" s="95">
        <f t="shared" si="569"/>
        <v>0</v>
      </c>
      <c r="AA439" s="92">
        <v>0</v>
      </c>
      <c r="AB439" s="95">
        <v>0</v>
      </c>
      <c r="AC439" s="92">
        <f t="shared" ref="AC439:AH439" si="570">SUM(AC436:AC438)</f>
        <v>2</v>
      </c>
      <c r="AD439" s="96">
        <f t="shared" si="570"/>
        <v>2094971</v>
      </c>
      <c r="AE439" s="97">
        <f t="shared" si="570"/>
        <v>2</v>
      </c>
      <c r="AF439" s="92">
        <f t="shared" si="570"/>
        <v>2094971</v>
      </c>
      <c r="AG439" s="92">
        <f t="shared" si="570"/>
        <v>0</v>
      </c>
      <c r="AH439" s="98">
        <f t="shared" si="570"/>
        <v>0</v>
      </c>
      <c r="AI439" s="415"/>
      <c r="AJ439" s="421"/>
      <c r="AK439" s="420"/>
      <c r="AL439" s="421"/>
      <c r="AM439" s="388"/>
      <c r="AN439" s="388"/>
      <c r="AO439" s="388"/>
      <c r="AP439" s="388"/>
      <c r="AQ439" s="388"/>
      <c r="AR439" s="32"/>
      <c r="AS439" s="32"/>
      <c r="AT439" s="32"/>
      <c r="AU439" s="20"/>
      <c r="AV439" s="20"/>
    </row>
    <row r="440" spans="1:48" ht="24" customHeight="1">
      <c r="A440" s="557"/>
      <c r="B440" s="411" t="s">
        <v>407</v>
      </c>
      <c r="C440" s="412"/>
      <c r="D440" s="412"/>
      <c r="E440" s="413"/>
      <c r="F440" s="44" t="s">
        <v>603</v>
      </c>
      <c r="G440" s="45">
        <v>0</v>
      </c>
      <c r="H440" s="82"/>
      <c r="I440" s="47">
        <v>0</v>
      </c>
      <c r="J440" s="82"/>
      <c r="K440" s="47">
        <v>0</v>
      </c>
      <c r="L440" s="82"/>
      <c r="M440" s="47"/>
      <c r="N440" s="50"/>
      <c r="O440" s="47">
        <f>G440+I440+K440+M440</f>
        <v>0</v>
      </c>
      <c r="P440" s="48">
        <f>H440+J440+L440+N440</f>
        <v>0</v>
      </c>
      <c r="Q440" s="49"/>
      <c r="R440" s="50"/>
      <c r="S440" s="47"/>
      <c r="T440" s="82"/>
      <c r="U440" s="47">
        <v>1</v>
      </c>
      <c r="V440" s="82">
        <v>7344000</v>
      </c>
      <c r="W440" s="47"/>
      <c r="X440" s="82"/>
      <c r="Y440" s="47"/>
      <c r="Z440" s="82"/>
      <c r="AA440" s="47"/>
      <c r="AB440" s="82"/>
      <c r="AC440" s="47">
        <f>Q440+S440+U440+W440+Y440+AA440</f>
        <v>1</v>
      </c>
      <c r="AD440" s="51">
        <f>R440+T440+V440+X440+Z440+AB440</f>
        <v>7344000</v>
      </c>
      <c r="AE440" s="52">
        <f>O440+AC440</f>
        <v>1</v>
      </c>
      <c r="AF440" s="47">
        <f>P440+AD440</f>
        <v>7344000</v>
      </c>
      <c r="AG440" s="47">
        <v>1</v>
      </c>
      <c r="AH440" s="83">
        <v>7344000</v>
      </c>
      <c r="AI440" s="414" t="s">
        <v>335</v>
      </c>
      <c r="AJ440" s="419" t="s">
        <v>636</v>
      </c>
      <c r="AK440" s="418" t="s">
        <v>138</v>
      </c>
      <c r="AL440" s="419"/>
      <c r="AM440" s="387" t="s">
        <v>408</v>
      </c>
      <c r="AN440" s="387" t="s">
        <v>109</v>
      </c>
      <c r="AO440" s="387" t="s">
        <v>409</v>
      </c>
      <c r="AP440" s="387"/>
      <c r="AQ440" s="387"/>
      <c r="AR440" s="32"/>
      <c r="AS440" s="32"/>
      <c r="AT440" s="32"/>
      <c r="AU440" s="20"/>
      <c r="AV440" s="20"/>
    </row>
    <row r="441" spans="1:48" ht="24" customHeight="1">
      <c r="A441" s="557"/>
      <c r="B441" s="411"/>
      <c r="C441" s="412"/>
      <c r="D441" s="412"/>
      <c r="E441" s="413"/>
      <c r="F441" s="55" t="s">
        <v>96</v>
      </c>
      <c r="G441" s="56"/>
      <c r="H441" s="84"/>
      <c r="I441" s="57"/>
      <c r="J441" s="84"/>
      <c r="K441" s="57"/>
      <c r="L441" s="84"/>
      <c r="M441" s="57"/>
      <c r="N441" s="84"/>
      <c r="O441" s="58">
        <f>G441+I441+K441+M441</f>
        <v>0</v>
      </c>
      <c r="P441" s="59">
        <f t="shared" ref="P441:P442" si="571">H441+J441+L441+N441</f>
        <v>0</v>
      </c>
      <c r="Q441" s="60"/>
      <c r="R441" s="84"/>
      <c r="S441" s="57"/>
      <c r="T441" s="84"/>
      <c r="U441" s="57"/>
      <c r="V441" s="84"/>
      <c r="W441" s="57"/>
      <c r="X441" s="84"/>
      <c r="Y441" s="57"/>
      <c r="Z441" s="84"/>
      <c r="AA441" s="57"/>
      <c r="AB441" s="84"/>
      <c r="AC441" s="58">
        <f t="shared" ref="AC441:AC442" si="572">Q441+S441+U441+W441+Y441+AA441</f>
        <v>0</v>
      </c>
      <c r="AD441" s="61">
        <f>R441+T441+V441+X441+Z441+AB441</f>
        <v>0</v>
      </c>
      <c r="AE441" s="62">
        <f>O441+AC441</f>
        <v>0</v>
      </c>
      <c r="AF441" s="58">
        <f t="shared" ref="AF441:AF442" si="573">P441+AD441</f>
        <v>0</v>
      </c>
      <c r="AG441" s="57"/>
      <c r="AH441" s="85"/>
      <c r="AI441" s="414"/>
      <c r="AJ441" s="419"/>
      <c r="AK441" s="418"/>
      <c r="AL441" s="419"/>
      <c r="AM441" s="387"/>
      <c r="AN441" s="387"/>
      <c r="AO441" s="387"/>
      <c r="AP441" s="387"/>
      <c r="AQ441" s="387"/>
      <c r="AR441" s="32"/>
      <c r="AS441" s="32"/>
      <c r="AT441" s="32"/>
      <c r="AU441" s="20"/>
      <c r="AV441" s="20"/>
    </row>
    <row r="442" spans="1:48" ht="24" customHeight="1">
      <c r="A442" s="557"/>
      <c r="B442" s="411"/>
      <c r="C442" s="412"/>
      <c r="D442" s="412"/>
      <c r="E442" s="413"/>
      <c r="F442" s="64" t="s">
        <v>95</v>
      </c>
      <c r="G442" s="65"/>
      <c r="H442" s="86"/>
      <c r="I442" s="66"/>
      <c r="J442" s="86"/>
      <c r="K442" s="66"/>
      <c r="L442" s="86"/>
      <c r="M442" s="66"/>
      <c r="N442" s="86"/>
      <c r="O442" s="67">
        <f>G442+I442+K442+M442</f>
        <v>0</v>
      </c>
      <c r="P442" s="68">
        <f t="shared" si="571"/>
        <v>0</v>
      </c>
      <c r="Q442" s="69"/>
      <c r="R442" s="86"/>
      <c r="S442" s="66"/>
      <c r="T442" s="86"/>
      <c r="U442" s="66"/>
      <c r="V442" s="86"/>
      <c r="W442" s="66"/>
      <c r="X442" s="86"/>
      <c r="Y442" s="66"/>
      <c r="Z442" s="86"/>
      <c r="AA442" s="66"/>
      <c r="AB442" s="86"/>
      <c r="AC442" s="67">
        <f t="shared" si="572"/>
        <v>0</v>
      </c>
      <c r="AD442" s="70">
        <f>R442+T442+V442+X442+Z442+AB442</f>
        <v>0</v>
      </c>
      <c r="AE442" s="71">
        <f>O442+AC442</f>
        <v>0</v>
      </c>
      <c r="AF442" s="67">
        <f t="shared" si="573"/>
        <v>0</v>
      </c>
      <c r="AG442" s="72"/>
      <c r="AH442" s="87"/>
      <c r="AI442" s="414"/>
      <c r="AJ442" s="419"/>
      <c r="AK442" s="418"/>
      <c r="AL442" s="419"/>
      <c r="AM442" s="387"/>
      <c r="AN442" s="387"/>
      <c r="AO442" s="387"/>
      <c r="AP442" s="387"/>
      <c r="AQ442" s="387"/>
      <c r="AR442" s="32"/>
      <c r="AS442" s="32"/>
      <c r="AT442" s="32"/>
      <c r="AU442" s="20"/>
      <c r="AV442" s="20"/>
    </row>
    <row r="443" spans="1:48" ht="24" customHeight="1" thickBot="1">
      <c r="A443" s="557"/>
      <c r="B443" s="411"/>
      <c r="C443" s="412"/>
      <c r="D443" s="412"/>
      <c r="E443" s="413"/>
      <c r="F443" s="88" t="s">
        <v>14</v>
      </c>
      <c r="G443" s="99">
        <f t="shared" ref="G443" si="574">SUM(G440:G442)</f>
        <v>0</v>
      </c>
      <c r="H443" s="95">
        <f t="shared" ref="H443:Z443" si="575">SUM(H440:H442)</f>
        <v>0</v>
      </c>
      <c r="I443" s="92">
        <f t="shared" si="575"/>
        <v>0</v>
      </c>
      <c r="J443" s="95">
        <f t="shared" si="575"/>
        <v>0</v>
      </c>
      <c r="K443" s="92">
        <f t="shared" si="575"/>
        <v>0</v>
      </c>
      <c r="L443" s="95">
        <f t="shared" si="575"/>
        <v>0</v>
      </c>
      <c r="M443" s="92">
        <f t="shared" si="575"/>
        <v>0</v>
      </c>
      <c r="N443" s="95">
        <f t="shared" si="575"/>
        <v>0</v>
      </c>
      <c r="O443" s="92">
        <f t="shared" si="575"/>
        <v>0</v>
      </c>
      <c r="P443" s="93">
        <f t="shared" si="575"/>
        <v>0</v>
      </c>
      <c r="Q443" s="94">
        <f t="shared" si="575"/>
        <v>0</v>
      </c>
      <c r="R443" s="95">
        <f t="shared" si="575"/>
        <v>0</v>
      </c>
      <c r="S443" s="92">
        <f t="shared" si="575"/>
        <v>0</v>
      </c>
      <c r="T443" s="95">
        <f t="shared" si="575"/>
        <v>0</v>
      </c>
      <c r="U443" s="92">
        <f t="shared" si="575"/>
        <v>1</v>
      </c>
      <c r="V443" s="95">
        <f t="shared" si="575"/>
        <v>7344000</v>
      </c>
      <c r="W443" s="92">
        <f t="shared" si="575"/>
        <v>0</v>
      </c>
      <c r="X443" s="95">
        <f t="shared" si="575"/>
        <v>0</v>
      </c>
      <c r="Y443" s="92">
        <f t="shared" si="575"/>
        <v>0</v>
      </c>
      <c r="Z443" s="95">
        <f t="shared" si="575"/>
        <v>0</v>
      </c>
      <c r="AA443" s="92">
        <v>0</v>
      </c>
      <c r="AB443" s="95">
        <v>0</v>
      </c>
      <c r="AC443" s="92">
        <f t="shared" ref="AC443:AH443" si="576">SUM(AC440:AC442)</f>
        <v>1</v>
      </c>
      <c r="AD443" s="96">
        <f t="shared" si="576"/>
        <v>7344000</v>
      </c>
      <c r="AE443" s="97">
        <f t="shared" si="576"/>
        <v>1</v>
      </c>
      <c r="AF443" s="92">
        <f t="shared" si="576"/>
        <v>7344000</v>
      </c>
      <c r="AG443" s="92">
        <f t="shared" si="576"/>
        <v>1</v>
      </c>
      <c r="AH443" s="98">
        <f t="shared" si="576"/>
        <v>7344000</v>
      </c>
      <c r="AI443" s="415"/>
      <c r="AJ443" s="421"/>
      <c r="AK443" s="420"/>
      <c r="AL443" s="421"/>
      <c r="AM443" s="388"/>
      <c r="AN443" s="388"/>
      <c r="AO443" s="388"/>
      <c r="AP443" s="388"/>
      <c r="AQ443" s="388"/>
      <c r="AR443" s="32"/>
      <c r="AS443" s="32"/>
      <c r="AT443" s="32"/>
      <c r="AU443" s="20"/>
      <c r="AV443" s="20"/>
    </row>
    <row r="444" spans="1:48" ht="24" customHeight="1">
      <c r="A444" s="557"/>
      <c r="B444" s="411" t="s">
        <v>410</v>
      </c>
      <c r="C444" s="412"/>
      <c r="D444" s="412"/>
      <c r="E444" s="413"/>
      <c r="F444" s="44" t="s">
        <v>603</v>
      </c>
      <c r="G444" s="45"/>
      <c r="H444" s="82"/>
      <c r="I444" s="47"/>
      <c r="J444" s="82"/>
      <c r="K444" s="47"/>
      <c r="L444" s="82"/>
      <c r="M444" s="47"/>
      <c r="N444" s="50"/>
      <c r="O444" s="47">
        <f>G444+I444+K444+M444</f>
        <v>0</v>
      </c>
      <c r="P444" s="48">
        <f>H444+J444+L444+N444</f>
        <v>0</v>
      </c>
      <c r="Q444" s="49"/>
      <c r="R444" s="50"/>
      <c r="S444" s="47"/>
      <c r="T444" s="82"/>
      <c r="U444" s="47"/>
      <c r="V444" s="82"/>
      <c r="W444" s="47"/>
      <c r="X444" s="82"/>
      <c r="Y444" s="47"/>
      <c r="Z444" s="82"/>
      <c r="AA444" s="47"/>
      <c r="AB444" s="82"/>
      <c r="AC444" s="47">
        <f>Q444+S444+U444+W444+Y444+AA444</f>
        <v>0</v>
      </c>
      <c r="AD444" s="51">
        <f>R444+T444+V444+X444+Z444+AB444</f>
        <v>0</v>
      </c>
      <c r="AE444" s="52">
        <f>O444+AC444</f>
        <v>0</v>
      </c>
      <c r="AF444" s="47">
        <f>P444+AD444</f>
        <v>0</v>
      </c>
      <c r="AG444" s="47"/>
      <c r="AH444" s="83"/>
      <c r="AI444" s="414" t="s">
        <v>411</v>
      </c>
      <c r="AJ444" s="419" t="s">
        <v>637</v>
      </c>
      <c r="AK444" s="418" t="s">
        <v>138</v>
      </c>
      <c r="AL444" s="419"/>
      <c r="AM444" s="391" t="s">
        <v>638</v>
      </c>
      <c r="AN444" s="387" t="s">
        <v>154</v>
      </c>
      <c r="AO444" s="392" t="s">
        <v>412</v>
      </c>
      <c r="AP444" s="392" t="s">
        <v>413</v>
      </c>
      <c r="AQ444" s="387" t="s">
        <v>414</v>
      </c>
      <c r="AR444" s="32"/>
      <c r="AS444" s="32"/>
      <c r="AT444" s="32"/>
      <c r="AU444" s="20"/>
      <c r="AV444" s="20"/>
    </row>
    <row r="445" spans="1:48" ht="24" customHeight="1">
      <c r="A445" s="557"/>
      <c r="B445" s="411"/>
      <c r="C445" s="412"/>
      <c r="D445" s="412"/>
      <c r="E445" s="413"/>
      <c r="F445" s="55" t="s">
        <v>96</v>
      </c>
      <c r="G445" s="56"/>
      <c r="H445" s="84"/>
      <c r="I445" s="57"/>
      <c r="J445" s="84"/>
      <c r="K445" s="57"/>
      <c r="L445" s="84"/>
      <c r="M445" s="57"/>
      <c r="N445" s="84"/>
      <c r="O445" s="58">
        <f>G445+I445+K445+M445</f>
        <v>0</v>
      </c>
      <c r="P445" s="59">
        <f t="shared" ref="P445:P446" si="577">H445+J445+L445+N445</f>
        <v>0</v>
      </c>
      <c r="Q445" s="60"/>
      <c r="R445" s="84"/>
      <c r="S445" s="57"/>
      <c r="T445" s="84"/>
      <c r="U445" s="57"/>
      <c r="V445" s="84"/>
      <c r="W445" s="57"/>
      <c r="X445" s="84"/>
      <c r="Y445" s="57"/>
      <c r="Z445" s="84"/>
      <c r="AA445" s="57"/>
      <c r="AB445" s="84"/>
      <c r="AC445" s="58">
        <f t="shared" ref="AC445:AC446" si="578">Q445+S445+U445+W445+Y445+AA445</f>
        <v>0</v>
      </c>
      <c r="AD445" s="61">
        <f>R445+T445+V445+X445+Z445+AB445</f>
        <v>0</v>
      </c>
      <c r="AE445" s="62">
        <f>O445+AC445</f>
        <v>0</v>
      </c>
      <c r="AF445" s="58">
        <f t="shared" ref="AF445:AF446" si="579">P445+AD445</f>
        <v>0</v>
      </c>
      <c r="AG445" s="57"/>
      <c r="AH445" s="85"/>
      <c r="AI445" s="414"/>
      <c r="AJ445" s="419"/>
      <c r="AK445" s="418"/>
      <c r="AL445" s="419"/>
      <c r="AM445" s="666"/>
      <c r="AN445" s="387"/>
      <c r="AO445" s="392"/>
      <c r="AP445" s="392"/>
      <c r="AQ445" s="387"/>
      <c r="AR445" s="32"/>
      <c r="AS445" s="32"/>
      <c r="AT445" s="32"/>
      <c r="AU445" s="20"/>
      <c r="AV445" s="20"/>
    </row>
    <row r="446" spans="1:48" ht="24" customHeight="1">
      <c r="A446" s="557"/>
      <c r="B446" s="411"/>
      <c r="C446" s="412"/>
      <c r="D446" s="412"/>
      <c r="E446" s="413"/>
      <c r="F446" s="64" t="s">
        <v>95</v>
      </c>
      <c r="G446" s="65"/>
      <c r="H446" s="86"/>
      <c r="I446" s="66"/>
      <c r="J446" s="86"/>
      <c r="K446" s="66"/>
      <c r="L446" s="86"/>
      <c r="M446" s="66"/>
      <c r="N446" s="86"/>
      <c r="O446" s="67">
        <f>G446+I446+K446+M446</f>
        <v>0</v>
      </c>
      <c r="P446" s="68">
        <f t="shared" si="577"/>
        <v>0</v>
      </c>
      <c r="Q446" s="69"/>
      <c r="R446" s="86"/>
      <c r="S446" s="66"/>
      <c r="T446" s="86"/>
      <c r="U446" s="66"/>
      <c r="V446" s="86"/>
      <c r="W446" s="66"/>
      <c r="X446" s="86"/>
      <c r="Y446" s="66"/>
      <c r="Z446" s="86"/>
      <c r="AA446" s="66"/>
      <c r="AB446" s="86"/>
      <c r="AC446" s="67">
        <f t="shared" si="578"/>
        <v>0</v>
      </c>
      <c r="AD446" s="70">
        <f>R446+T446+V446+X446+Z446+AB446</f>
        <v>0</v>
      </c>
      <c r="AE446" s="71">
        <f>O446+AC446</f>
        <v>0</v>
      </c>
      <c r="AF446" s="67">
        <f t="shared" si="579"/>
        <v>0</v>
      </c>
      <c r="AG446" s="72"/>
      <c r="AH446" s="87"/>
      <c r="AI446" s="414"/>
      <c r="AJ446" s="419"/>
      <c r="AK446" s="418"/>
      <c r="AL446" s="419"/>
      <c r="AM446" s="666"/>
      <c r="AN446" s="387"/>
      <c r="AO446" s="392"/>
      <c r="AP446" s="392"/>
      <c r="AQ446" s="387"/>
      <c r="AR446" s="32"/>
      <c r="AS446" s="32"/>
      <c r="AT446" s="32"/>
      <c r="AU446" s="20"/>
      <c r="AV446" s="20"/>
    </row>
    <row r="447" spans="1:48" ht="24" customHeight="1" thickBot="1">
      <c r="A447" s="557"/>
      <c r="B447" s="411"/>
      <c r="C447" s="412"/>
      <c r="D447" s="412"/>
      <c r="E447" s="413"/>
      <c r="F447" s="88" t="s">
        <v>14</v>
      </c>
      <c r="G447" s="99">
        <f t="shared" ref="G447" si="580">SUM(G444:G446)</f>
        <v>0</v>
      </c>
      <c r="H447" s="95">
        <f t="shared" ref="H447:Z447" si="581">SUM(H444:H446)</f>
        <v>0</v>
      </c>
      <c r="I447" s="92">
        <f t="shared" si="581"/>
        <v>0</v>
      </c>
      <c r="J447" s="95">
        <f t="shared" si="581"/>
        <v>0</v>
      </c>
      <c r="K447" s="92">
        <f t="shared" si="581"/>
        <v>0</v>
      </c>
      <c r="L447" s="95">
        <f t="shared" si="581"/>
        <v>0</v>
      </c>
      <c r="M447" s="92">
        <f t="shared" si="581"/>
        <v>0</v>
      </c>
      <c r="N447" s="95">
        <f t="shared" si="581"/>
        <v>0</v>
      </c>
      <c r="O447" s="92">
        <f t="shared" si="581"/>
        <v>0</v>
      </c>
      <c r="P447" s="93">
        <f t="shared" si="581"/>
        <v>0</v>
      </c>
      <c r="Q447" s="94">
        <f t="shared" si="581"/>
        <v>0</v>
      </c>
      <c r="R447" s="95">
        <f t="shared" si="581"/>
        <v>0</v>
      </c>
      <c r="S447" s="92">
        <f t="shared" si="581"/>
        <v>0</v>
      </c>
      <c r="T447" s="95">
        <f t="shared" si="581"/>
        <v>0</v>
      </c>
      <c r="U447" s="92">
        <f t="shared" si="581"/>
        <v>0</v>
      </c>
      <c r="V447" s="95">
        <f t="shared" si="581"/>
        <v>0</v>
      </c>
      <c r="W447" s="92">
        <f t="shared" si="581"/>
        <v>0</v>
      </c>
      <c r="X447" s="95">
        <f t="shared" si="581"/>
        <v>0</v>
      </c>
      <c r="Y447" s="92">
        <f t="shared" si="581"/>
        <v>0</v>
      </c>
      <c r="Z447" s="95">
        <f t="shared" si="581"/>
        <v>0</v>
      </c>
      <c r="AA447" s="92">
        <v>0</v>
      </c>
      <c r="AB447" s="95">
        <v>0</v>
      </c>
      <c r="AC447" s="92">
        <f t="shared" ref="AC447:AH447" si="582">SUM(AC444:AC446)</f>
        <v>0</v>
      </c>
      <c r="AD447" s="96">
        <f t="shared" si="582"/>
        <v>0</v>
      </c>
      <c r="AE447" s="97">
        <f t="shared" si="582"/>
        <v>0</v>
      </c>
      <c r="AF447" s="92">
        <f t="shared" si="582"/>
        <v>0</v>
      </c>
      <c r="AG447" s="92">
        <f t="shared" si="582"/>
        <v>0</v>
      </c>
      <c r="AH447" s="98">
        <f t="shared" si="582"/>
        <v>0</v>
      </c>
      <c r="AI447" s="415"/>
      <c r="AJ447" s="421"/>
      <c r="AK447" s="420"/>
      <c r="AL447" s="421"/>
      <c r="AM447" s="667"/>
      <c r="AN447" s="388"/>
      <c r="AO447" s="393"/>
      <c r="AP447" s="393"/>
      <c r="AQ447" s="388"/>
      <c r="AR447" s="32"/>
      <c r="AS447" s="32"/>
      <c r="AT447" s="32"/>
      <c r="AU447" s="20"/>
      <c r="AV447" s="20"/>
    </row>
    <row r="448" spans="1:48" ht="24" customHeight="1">
      <c r="A448" s="557"/>
      <c r="B448" s="411" t="s">
        <v>415</v>
      </c>
      <c r="C448" s="412"/>
      <c r="D448" s="412"/>
      <c r="E448" s="413"/>
      <c r="F448" s="44" t="s">
        <v>603</v>
      </c>
      <c r="G448" s="45"/>
      <c r="H448" s="82"/>
      <c r="I448" s="47"/>
      <c r="J448" s="82"/>
      <c r="K448" s="47"/>
      <c r="L448" s="82"/>
      <c r="M448" s="47"/>
      <c r="N448" s="50"/>
      <c r="O448" s="47">
        <f>G448+I448+K448+M448</f>
        <v>0</v>
      </c>
      <c r="P448" s="48">
        <f>H448+J448+L448+N448</f>
        <v>0</v>
      </c>
      <c r="Q448" s="49"/>
      <c r="R448" s="50"/>
      <c r="S448" s="47"/>
      <c r="T448" s="82"/>
      <c r="U448" s="47"/>
      <c r="V448" s="82"/>
      <c r="W448" s="47"/>
      <c r="X448" s="82"/>
      <c r="Y448" s="47"/>
      <c r="Z448" s="82"/>
      <c r="AA448" s="47"/>
      <c r="AB448" s="82"/>
      <c r="AC448" s="47">
        <f>Q448+S448+U448+W448+Y448+AA448</f>
        <v>0</v>
      </c>
      <c r="AD448" s="51">
        <f>R448+T448+V448+X448+Z448+AB448</f>
        <v>0</v>
      </c>
      <c r="AE448" s="52">
        <f>O448+AC448</f>
        <v>0</v>
      </c>
      <c r="AF448" s="47">
        <f>P448+AD448</f>
        <v>0</v>
      </c>
      <c r="AG448" s="47"/>
      <c r="AH448" s="83"/>
      <c r="AI448" s="414" t="s">
        <v>922</v>
      </c>
      <c r="AJ448" s="419" t="s">
        <v>639</v>
      </c>
      <c r="AK448" s="418" t="s">
        <v>100</v>
      </c>
      <c r="AL448" s="419"/>
      <c r="AM448" s="387"/>
      <c r="AN448" s="387" t="s">
        <v>154</v>
      </c>
      <c r="AO448" s="422" t="s">
        <v>416</v>
      </c>
      <c r="AP448" s="422" t="s">
        <v>417</v>
      </c>
      <c r="AQ448" s="387"/>
      <c r="AR448" s="32"/>
      <c r="AS448" s="32"/>
      <c r="AT448" s="32"/>
      <c r="AU448" s="20"/>
      <c r="AV448" s="20"/>
    </row>
    <row r="449" spans="1:48" ht="24" customHeight="1">
      <c r="A449" s="557"/>
      <c r="B449" s="411"/>
      <c r="C449" s="412"/>
      <c r="D449" s="412"/>
      <c r="E449" s="413"/>
      <c r="F449" s="55" t="s">
        <v>96</v>
      </c>
      <c r="G449" s="56"/>
      <c r="H449" s="84"/>
      <c r="I449" s="57"/>
      <c r="J449" s="84"/>
      <c r="K449" s="57"/>
      <c r="L449" s="84"/>
      <c r="M449" s="57"/>
      <c r="N449" s="84"/>
      <c r="O449" s="58">
        <f>G449+I449+K449+M449</f>
        <v>0</v>
      </c>
      <c r="P449" s="59">
        <f t="shared" ref="P449:P450" si="583">H449+J449+L449+N449</f>
        <v>0</v>
      </c>
      <c r="Q449" s="60"/>
      <c r="R449" s="84"/>
      <c r="S449" s="57"/>
      <c r="T449" s="84"/>
      <c r="U449" s="57"/>
      <c r="V449" s="84"/>
      <c r="W449" s="57"/>
      <c r="X449" s="84"/>
      <c r="Y449" s="57"/>
      <c r="Z449" s="84"/>
      <c r="AA449" s="57"/>
      <c r="AB449" s="84"/>
      <c r="AC449" s="58">
        <f t="shared" ref="AC449:AC450" si="584">Q449+S449+U449+W449+Y449+AA449</f>
        <v>0</v>
      </c>
      <c r="AD449" s="61">
        <f>R449+T449+V449+X449+Z449+AB449</f>
        <v>0</v>
      </c>
      <c r="AE449" s="62">
        <f>O449+AC449</f>
        <v>0</v>
      </c>
      <c r="AF449" s="58">
        <f t="shared" ref="AF449:AF450" si="585">P449+AD449</f>
        <v>0</v>
      </c>
      <c r="AG449" s="57"/>
      <c r="AH449" s="85"/>
      <c r="AI449" s="414"/>
      <c r="AJ449" s="419"/>
      <c r="AK449" s="418"/>
      <c r="AL449" s="419"/>
      <c r="AM449" s="387"/>
      <c r="AN449" s="387"/>
      <c r="AO449" s="422"/>
      <c r="AP449" s="422"/>
      <c r="AQ449" s="387"/>
      <c r="AR449" s="32"/>
      <c r="AS449" s="32"/>
      <c r="AT449" s="32"/>
      <c r="AU449" s="20"/>
      <c r="AV449" s="20"/>
    </row>
    <row r="450" spans="1:48" ht="24" customHeight="1">
      <c r="A450" s="557"/>
      <c r="B450" s="411"/>
      <c r="C450" s="412"/>
      <c r="D450" s="412"/>
      <c r="E450" s="413"/>
      <c r="F450" s="64" t="s">
        <v>95</v>
      </c>
      <c r="G450" s="65"/>
      <c r="H450" s="86"/>
      <c r="I450" s="66"/>
      <c r="J450" s="86"/>
      <c r="K450" s="66"/>
      <c r="L450" s="86"/>
      <c r="M450" s="66"/>
      <c r="N450" s="86"/>
      <c r="O450" s="67">
        <f>G450+I450+K450+M450</f>
        <v>0</v>
      </c>
      <c r="P450" s="68">
        <f t="shared" si="583"/>
        <v>0</v>
      </c>
      <c r="Q450" s="69"/>
      <c r="R450" s="86"/>
      <c r="S450" s="66"/>
      <c r="T450" s="86"/>
      <c r="U450" s="66"/>
      <c r="V450" s="86"/>
      <c r="W450" s="66"/>
      <c r="X450" s="86"/>
      <c r="Y450" s="66"/>
      <c r="Z450" s="86"/>
      <c r="AA450" s="66"/>
      <c r="AB450" s="86"/>
      <c r="AC450" s="67">
        <f t="shared" si="584"/>
        <v>0</v>
      </c>
      <c r="AD450" s="70">
        <f>R450+T450+V450+X450+Z450+AB450</f>
        <v>0</v>
      </c>
      <c r="AE450" s="71">
        <f>O450+AC450</f>
        <v>0</v>
      </c>
      <c r="AF450" s="67">
        <f t="shared" si="585"/>
        <v>0</v>
      </c>
      <c r="AG450" s="72"/>
      <c r="AH450" s="87"/>
      <c r="AI450" s="414"/>
      <c r="AJ450" s="419"/>
      <c r="AK450" s="418"/>
      <c r="AL450" s="419"/>
      <c r="AM450" s="387"/>
      <c r="AN450" s="387"/>
      <c r="AO450" s="422"/>
      <c r="AP450" s="422"/>
      <c r="AQ450" s="387"/>
      <c r="AR450" s="32"/>
      <c r="AS450" s="32"/>
      <c r="AT450" s="32"/>
      <c r="AU450" s="20"/>
      <c r="AV450" s="20"/>
    </row>
    <row r="451" spans="1:48" ht="24" customHeight="1" thickBot="1">
      <c r="A451" s="557"/>
      <c r="B451" s="411"/>
      <c r="C451" s="412"/>
      <c r="D451" s="412"/>
      <c r="E451" s="413"/>
      <c r="F451" s="88" t="s">
        <v>14</v>
      </c>
      <c r="G451" s="99">
        <f t="shared" ref="G451" si="586">SUM(G448:G450)</f>
        <v>0</v>
      </c>
      <c r="H451" s="95">
        <f t="shared" ref="H451:Z451" si="587">SUM(H448:H450)</f>
        <v>0</v>
      </c>
      <c r="I451" s="92">
        <f t="shared" si="587"/>
        <v>0</v>
      </c>
      <c r="J451" s="95">
        <f t="shared" si="587"/>
        <v>0</v>
      </c>
      <c r="K451" s="92">
        <f t="shared" si="587"/>
        <v>0</v>
      </c>
      <c r="L451" s="95">
        <f t="shared" si="587"/>
        <v>0</v>
      </c>
      <c r="M451" s="92">
        <f t="shared" si="587"/>
        <v>0</v>
      </c>
      <c r="N451" s="95">
        <f t="shared" si="587"/>
        <v>0</v>
      </c>
      <c r="O451" s="92">
        <f t="shared" si="587"/>
        <v>0</v>
      </c>
      <c r="P451" s="93">
        <f t="shared" si="587"/>
        <v>0</v>
      </c>
      <c r="Q451" s="94">
        <f t="shared" si="587"/>
        <v>0</v>
      </c>
      <c r="R451" s="95">
        <f t="shared" si="587"/>
        <v>0</v>
      </c>
      <c r="S451" s="92">
        <f t="shared" si="587"/>
        <v>0</v>
      </c>
      <c r="T451" s="95">
        <f t="shared" si="587"/>
        <v>0</v>
      </c>
      <c r="U451" s="92">
        <f t="shared" si="587"/>
        <v>0</v>
      </c>
      <c r="V451" s="95">
        <f t="shared" si="587"/>
        <v>0</v>
      </c>
      <c r="W451" s="92">
        <f t="shared" si="587"/>
        <v>0</v>
      </c>
      <c r="X451" s="95">
        <f t="shared" si="587"/>
        <v>0</v>
      </c>
      <c r="Y451" s="92">
        <f t="shared" si="587"/>
        <v>0</v>
      </c>
      <c r="Z451" s="95">
        <f t="shared" si="587"/>
        <v>0</v>
      </c>
      <c r="AA451" s="92">
        <v>0</v>
      </c>
      <c r="AB451" s="95">
        <v>0</v>
      </c>
      <c r="AC451" s="92">
        <f t="shared" ref="AC451:AH451" si="588">SUM(AC448:AC450)</f>
        <v>0</v>
      </c>
      <c r="AD451" s="96">
        <f t="shared" si="588"/>
        <v>0</v>
      </c>
      <c r="AE451" s="97">
        <f t="shared" si="588"/>
        <v>0</v>
      </c>
      <c r="AF451" s="92">
        <f t="shared" si="588"/>
        <v>0</v>
      </c>
      <c r="AG451" s="92">
        <f t="shared" si="588"/>
        <v>0</v>
      </c>
      <c r="AH451" s="98">
        <f t="shared" si="588"/>
        <v>0</v>
      </c>
      <c r="AI451" s="415"/>
      <c r="AJ451" s="421"/>
      <c r="AK451" s="420"/>
      <c r="AL451" s="421"/>
      <c r="AM451" s="388"/>
      <c r="AN451" s="388"/>
      <c r="AO451" s="423"/>
      <c r="AP451" s="423"/>
      <c r="AQ451" s="388"/>
      <c r="AR451" s="32"/>
      <c r="AS451" s="32"/>
      <c r="AT451" s="32"/>
      <c r="AU451" s="20"/>
      <c r="AV451" s="20"/>
    </row>
    <row r="452" spans="1:48" ht="24" customHeight="1">
      <c r="A452" s="557"/>
      <c r="B452" s="411" t="s">
        <v>418</v>
      </c>
      <c r="C452" s="547"/>
      <c r="D452" s="547"/>
      <c r="E452" s="548"/>
      <c r="F452" s="44" t="s">
        <v>603</v>
      </c>
      <c r="G452" s="45">
        <v>0</v>
      </c>
      <c r="H452" s="82">
        <v>0</v>
      </c>
      <c r="I452" s="47">
        <v>0</v>
      </c>
      <c r="J452" s="82">
        <v>0</v>
      </c>
      <c r="K452" s="47">
        <v>0</v>
      </c>
      <c r="L452" s="82">
        <v>0</v>
      </c>
      <c r="M452" s="47">
        <v>0</v>
      </c>
      <c r="N452" s="50">
        <v>0</v>
      </c>
      <c r="O452" s="47">
        <v>0</v>
      </c>
      <c r="P452" s="48">
        <v>0</v>
      </c>
      <c r="Q452" s="49">
        <v>0</v>
      </c>
      <c r="R452" s="50">
        <v>0</v>
      </c>
      <c r="S452" s="47">
        <v>0</v>
      </c>
      <c r="T452" s="82">
        <v>0</v>
      </c>
      <c r="U452" s="47">
        <v>0</v>
      </c>
      <c r="V452" s="82">
        <v>0</v>
      </c>
      <c r="W452" s="47">
        <v>0</v>
      </c>
      <c r="X452" s="82">
        <v>0</v>
      </c>
      <c r="Y452" s="47">
        <v>0</v>
      </c>
      <c r="Z452" s="82">
        <v>0</v>
      </c>
      <c r="AA452" s="47">
        <v>0</v>
      </c>
      <c r="AB452" s="82">
        <v>0</v>
      </c>
      <c r="AC452" s="47">
        <v>0</v>
      </c>
      <c r="AD452" s="51">
        <v>0</v>
      </c>
      <c r="AE452" s="52">
        <v>0</v>
      </c>
      <c r="AF452" s="47">
        <v>0</v>
      </c>
      <c r="AG452" s="47">
        <v>0</v>
      </c>
      <c r="AH452" s="83">
        <v>0</v>
      </c>
      <c r="AI452" s="414" t="s">
        <v>419</v>
      </c>
      <c r="AJ452" s="419" t="s">
        <v>640</v>
      </c>
      <c r="AK452" s="418" t="s">
        <v>138</v>
      </c>
      <c r="AL452" s="419"/>
      <c r="AM452" s="422" t="s">
        <v>420</v>
      </c>
      <c r="AN452" s="387" t="s">
        <v>154</v>
      </c>
      <c r="AO452" s="387" t="s">
        <v>421</v>
      </c>
      <c r="AP452" s="387" t="s">
        <v>641</v>
      </c>
      <c r="AQ452" s="387" t="s">
        <v>642</v>
      </c>
      <c r="AR452" s="32"/>
      <c r="AS452" s="32"/>
      <c r="AT452" s="32"/>
      <c r="AU452" s="20"/>
      <c r="AV452" s="20"/>
    </row>
    <row r="453" spans="1:48" ht="24" customHeight="1">
      <c r="A453" s="557"/>
      <c r="B453" s="411"/>
      <c r="C453" s="547"/>
      <c r="D453" s="547"/>
      <c r="E453" s="548"/>
      <c r="F453" s="55" t="s">
        <v>96</v>
      </c>
      <c r="G453" s="56">
        <v>0</v>
      </c>
      <c r="H453" s="84">
        <v>0</v>
      </c>
      <c r="I453" s="57">
        <v>0</v>
      </c>
      <c r="J453" s="84">
        <v>0</v>
      </c>
      <c r="K453" s="57">
        <v>0</v>
      </c>
      <c r="L453" s="84">
        <v>0</v>
      </c>
      <c r="M453" s="57">
        <v>0</v>
      </c>
      <c r="N453" s="84">
        <v>0</v>
      </c>
      <c r="O453" s="58">
        <v>0</v>
      </c>
      <c r="P453" s="59">
        <v>0</v>
      </c>
      <c r="Q453" s="60">
        <v>0</v>
      </c>
      <c r="R453" s="84">
        <v>0</v>
      </c>
      <c r="S453" s="57">
        <v>0</v>
      </c>
      <c r="T453" s="84">
        <v>0</v>
      </c>
      <c r="U453" s="57">
        <v>0</v>
      </c>
      <c r="V453" s="84">
        <v>0</v>
      </c>
      <c r="W453" s="57">
        <v>0</v>
      </c>
      <c r="X453" s="84">
        <v>0</v>
      </c>
      <c r="Y453" s="57">
        <v>0</v>
      </c>
      <c r="Z453" s="84">
        <v>0</v>
      </c>
      <c r="AA453" s="57">
        <v>0</v>
      </c>
      <c r="AB453" s="84">
        <v>0</v>
      </c>
      <c r="AC453" s="58">
        <v>0</v>
      </c>
      <c r="AD453" s="61">
        <v>0</v>
      </c>
      <c r="AE453" s="62">
        <v>0</v>
      </c>
      <c r="AF453" s="58">
        <v>0</v>
      </c>
      <c r="AG453" s="57">
        <v>0</v>
      </c>
      <c r="AH453" s="85">
        <v>0</v>
      </c>
      <c r="AI453" s="414"/>
      <c r="AJ453" s="419"/>
      <c r="AK453" s="418"/>
      <c r="AL453" s="419"/>
      <c r="AM453" s="422"/>
      <c r="AN453" s="387"/>
      <c r="AO453" s="387"/>
      <c r="AP453" s="387"/>
      <c r="AQ453" s="387"/>
      <c r="AR453" s="32"/>
      <c r="AS453" s="32"/>
      <c r="AT453" s="32"/>
      <c r="AU453" s="20"/>
      <c r="AV453" s="20"/>
    </row>
    <row r="454" spans="1:48" ht="24" customHeight="1">
      <c r="A454" s="557"/>
      <c r="B454" s="411"/>
      <c r="C454" s="547"/>
      <c r="D454" s="547"/>
      <c r="E454" s="548"/>
      <c r="F454" s="64" t="s">
        <v>95</v>
      </c>
      <c r="G454" s="65">
        <v>0</v>
      </c>
      <c r="H454" s="86">
        <v>0</v>
      </c>
      <c r="I454" s="66">
        <v>0</v>
      </c>
      <c r="J454" s="86">
        <v>0</v>
      </c>
      <c r="K454" s="66">
        <v>0</v>
      </c>
      <c r="L454" s="86">
        <v>0</v>
      </c>
      <c r="M454" s="66">
        <v>0</v>
      </c>
      <c r="N454" s="86">
        <v>0</v>
      </c>
      <c r="O454" s="67">
        <v>0</v>
      </c>
      <c r="P454" s="68">
        <v>0</v>
      </c>
      <c r="Q454" s="69">
        <v>0</v>
      </c>
      <c r="R454" s="86">
        <v>0</v>
      </c>
      <c r="S454" s="66">
        <v>0</v>
      </c>
      <c r="T454" s="86">
        <v>0</v>
      </c>
      <c r="U454" s="66">
        <v>0</v>
      </c>
      <c r="V454" s="86">
        <v>0</v>
      </c>
      <c r="W454" s="66">
        <v>0</v>
      </c>
      <c r="X454" s="86">
        <v>0</v>
      </c>
      <c r="Y454" s="66">
        <v>0</v>
      </c>
      <c r="Z454" s="86">
        <v>0</v>
      </c>
      <c r="AA454" s="66">
        <v>0</v>
      </c>
      <c r="AB454" s="86">
        <v>0</v>
      </c>
      <c r="AC454" s="67">
        <v>0</v>
      </c>
      <c r="AD454" s="70">
        <v>0</v>
      </c>
      <c r="AE454" s="71">
        <v>0</v>
      </c>
      <c r="AF454" s="67">
        <v>0</v>
      </c>
      <c r="AG454" s="72">
        <v>0</v>
      </c>
      <c r="AH454" s="87">
        <v>0</v>
      </c>
      <c r="AI454" s="414"/>
      <c r="AJ454" s="419"/>
      <c r="AK454" s="418"/>
      <c r="AL454" s="419"/>
      <c r="AM454" s="422"/>
      <c r="AN454" s="387"/>
      <c r="AO454" s="387"/>
      <c r="AP454" s="387"/>
      <c r="AQ454" s="387"/>
      <c r="AR454" s="32"/>
      <c r="AS454" s="32"/>
      <c r="AT454" s="32"/>
      <c r="AU454" s="20"/>
      <c r="AV454" s="20"/>
    </row>
    <row r="455" spans="1:48" ht="24" customHeight="1" thickBot="1">
      <c r="A455" s="557"/>
      <c r="B455" s="549"/>
      <c r="C455" s="547"/>
      <c r="D455" s="547"/>
      <c r="E455" s="548"/>
      <c r="F455" s="88" t="s">
        <v>14</v>
      </c>
      <c r="G455" s="99">
        <f>SUM(G452:G454)</f>
        <v>0</v>
      </c>
      <c r="H455" s="95">
        <f t="shared" ref="H455:N455" si="589">SUM(H452:H454)</f>
        <v>0</v>
      </c>
      <c r="I455" s="92">
        <f t="shared" si="589"/>
        <v>0</v>
      </c>
      <c r="J455" s="95">
        <f t="shared" si="589"/>
        <v>0</v>
      </c>
      <c r="K455" s="92">
        <f t="shared" si="589"/>
        <v>0</v>
      </c>
      <c r="L455" s="95">
        <f t="shared" si="589"/>
        <v>0</v>
      </c>
      <c r="M455" s="92">
        <f t="shared" si="589"/>
        <v>0</v>
      </c>
      <c r="N455" s="95">
        <f t="shared" si="589"/>
        <v>0</v>
      </c>
      <c r="O455" s="92">
        <f>SUM(O452:O454)</f>
        <v>0</v>
      </c>
      <c r="P455" s="93">
        <f>SUM(P452:P454)</f>
        <v>0</v>
      </c>
      <c r="Q455" s="94">
        <f>SUM(Q452:Q454)</f>
        <v>0</v>
      </c>
      <c r="R455" s="95">
        <f t="shared" ref="R455:AH455" si="590">SUM(R452:R454)</f>
        <v>0</v>
      </c>
      <c r="S455" s="92">
        <f t="shared" si="590"/>
        <v>0</v>
      </c>
      <c r="T455" s="95">
        <f t="shared" si="590"/>
        <v>0</v>
      </c>
      <c r="U455" s="92">
        <f t="shared" si="590"/>
        <v>0</v>
      </c>
      <c r="V455" s="95">
        <f t="shared" si="590"/>
        <v>0</v>
      </c>
      <c r="W455" s="92">
        <f t="shared" si="590"/>
        <v>0</v>
      </c>
      <c r="X455" s="95">
        <f t="shared" si="590"/>
        <v>0</v>
      </c>
      <c r="Y455" s="92">
        <f t="shared" si="590"/>
        <v>0</v>
      </c>
      <c r="Z455" s="95">
        <f t="shared" si="590"/>
        <v>0</v>
      </c>
      <c r="AA455" s="92">
        <f t="shared" si="590"/>
        <v>0</v>
      </c>
      <c r="AB455" s="95">
        <f>SUM(AB452:AB454)</f>
        <v>0</v>
      </c>
      <c r="AC455" s="92">
        <f>SUM(AC452:AC454)</f>
        <v>0</v>
      </c>
      <c r="AD455" s="96">
        <f t="shared" si="590"/>
        <v>0</v>
      </c>
      <c r="AE455" s="97">
        <f t="shared" si="590"/>
        <v>0</v>
      </c>
      <c r="AF455" s="92">
        <f t="shared" si="590"/>
        <v>0</v>
      </c>
      <c r="AG455" s="92">
        <f t="shared" si="590"/>
        <v>0</v>
      </c>
      <c r="AH455" s="98">
        <f t="shared" si="590"/>
        <v>0</v>
      </c>
      <c r="AI455" s="415"/>
      <c r="AJ455" s="421"/>
      <c r="AK455" s="420"/>
      <c r="AL455" s="421"/>
      <c r="AM455" s="423"/>
      <c r="AN455" s="388"/>
      <c r="AO455" s="388"/>
      <c r="AP455" s="388"/>
      <c r="AQ455" s="388"/>
      <c r="AR455" s="32"/>
      <c r="AS455" s="32"/>
      <c r="AT455" s="32"/>
      <c r="AU455" s="20"/>
      <c r="AV455" s="20"/>
    </row>
    <row r="456" spans="1:48" ht="24" customHeight="1">
      <c r="A456" s="557"/>
      <c r="B456" s="411" t="s">
        <v>528</v>
      </c>
      <c r="C456" s="412"/>
      <c r="D456" s="412"/>
      <c r="E456" s="413"/>
      <c r="F456" s="44" t="s">
        <v>533</v>
      </c>
      <c r="G456" s="45"/>
      <c r="H456" s="82"/>
      <c r="I456" s="47">
        <v>1</v>
      </c>
      <c r="J456" s="82">
        <v>2700</v>
      </c>
      <c r="K456" s="47"/>
      <c r="L456" s="82"/>
      <c r="M456" s="47"/>
      <c r="N456" s="50"/>
      <c r="O456" s="47">
        <f>G456+I456+K456+M456</f>
        <v>1</v>
      </c>
      <c r="P456" s="48">
        <f>H456+J456+L456+N456</f>
        <v>2700</v>
      </c>
      <c r="Q456" s="49"/>
      <c r="R456" s="50"/>
      <c r="S456" s="47"/>
      <c r="T456" s="82"/>
      <c r="U456" s="47">
        <v>9</v>
      </c>
      <c r="V456" s="82">
        <v>8877109</v>
      </c>
      <c r="W456" s="47"/>
      <c r="X456" s="82"/>
      <c r="Y456" s="47"/>
      <c r="Z456" s="82"/>
      <c r="AA456" s="47">
        <v>3</v>
      </c>
      <c r="AB456" s="82">
        <v>2150137</v>
      </c>
      <c r="AC456" s="47">
        <f>Q456+S456+U456+W456+Y456+AA456</f>
        <v>12</v>
      </c>
      <c r="AD456" s="51">
        <f>R456+T456+V456+X456+Z456+AB456</f>
        <v>11027246</v>
      </c>
      <c r="AE456" s="52">
        <f>O456+AC456</f>
        <v>13</v>
      </c>
      <c r="AF456" s="47">
        <f>P456+AD456</f>
        <v>11029946</v>
      </c>
      <c r="AG456" s="47">
        <v>13</v>
      </c>
      <c r="AH456" s="83">
        <v>11029946</v>
      </c>
      <c r="AI456" s="511" t="s">
        <v>529</v>
      </c>
      <c r="AJ456" s="527" t="s">
        <v>563</v>
      </c>
      <c r="AK456" s="513" t="s">
        <v>138</v>
      </c>
      <c r="AL456" s="512"/>
      <c r="AM456" s="394" t="s">
        <v>530</v>
      </c>
      <c r="AN456" s="394" t="s">
        <v>109</v>
      </c>
      <c r="AO456" s="518" t="s">
        <v>531</v>
      </c>
      <c r="AP456" s="394"/>
      <c r="AQ456" s="394"/>
      <c r="AR456" s="32"/>
      <c r="AS456" s="32"/>
      <c r="AT456" s="32"/>
      <c r="AU456" s="20"/>
      <c r="AV456" s="20"/>
    </row>
    <row r="457" spans="1:48" ht="24" customHeight="1">
      <c r="A457" s="557"/>
      <c r="B457" s="411"/>
      <c r="C457" s="412"/>
      <c r="D457" s="412"/>
      <c r="E457" s="413"/>
      <c r="F457" s="55" t="s">
        <v>96</v>
      </c>
      <c r="G457" s="56"/>
      <c r="H457" s="84"/>
      <c r="I457" s="57"/>
      <c r="J457" s="84"/>
      <c r="K457" s="57"/>
      <c r="L457" s="84"/>
      <c r="M457" s="57"/>
      <c r="N457" s="84"/>
      <c r="O457" s="58">
        <f>G457+I457+K457+M457</f>
        <v>0</v>
      </c>
      <c r="P457" s="59">
        <f t="shared" ref="P457:P458" si="591">H457+J457+L457+N457</f>
        <v>0</v>
      </c>
      <c r="Q457" s="60"/>
      <c r="R457" s="84"/>
      <c r="S457" s="57"/>
      <c r="T457" s="84"/>
      <c r="U457" s="57"/>
      <c r="V457" s="84"/>
      <c r="W457" s="57"/>
      <c r="X457" s="84"/>
      <c r="Y457" s="57"/>
      <c r="Z457" s="84"/>
      <c r="AA457" s="57"/>
      <c r="AB457" s="84"/>
      <c r="AC457" s="58">
        <f t="shared" ref="AC457:AC458" si="592">Q457+S457+U457+W457+Y457+AA457</f>
        <v>0</v>
      </c>
      <c r="AD457" s="61">
        <f>R457+T457+V457+X457+Z457+AB457</f>
        <v>0</v>
      </c>
      <c r="AE457" s="62">
        <f>O457+AC457</f>
        <v>0</v>
      </c>
      <c r="AF457" s="58">
        <f t="shared" ref="AF457:AF458" si="593">P457+AD457</f>
        <v>0</v>
      </c>
      <c r="AG457" s="57"/>
      <c r="AH457" s="85"/>
      <c r="AI457" s="414"/>
      <c r="AJ457" s="528"/>
      <c r="AK457" s="418"/>
      <c r="AL457" s="419"/>
      <c r="AM457" s="387"/>
      <c r="AN457" s="387"/>
      <c r="AO457" s="422"/>
      <c r="AP457" s="387"/>
      <c r="AQ457" s="387"/>
      <c r="AR457" s="32"/>
      <c r="AS457" s="32"/>
      <c r="AT457" s="32"/>
      <c r="AU457" s="20"/>
      <c r="AV457" s="20"/>
    </row>
    <row r="458" spans="1:48" ht="24" customHeight="1">
      <c r="A458" s="557"/>
      <c r="B458" s="411"/>
      <c r="C458" s="412"/>
      <c r="D458" s="412"/>
      <c r="E458" s="413"/>
      <c r="F458" s="64" t="s">
        <v>95</v>
      </c>
      <c r="G458" s="65"/>
      <c r="H458" s="86"/>
      <c r="I458" s="66"/>
      <c r="J458" s="86"/>
      <c r="K458" s="66"/>
      <c r="L458" s="86"/>
      <c r="M458" s="66"/>
      <c r="N458" s="86"/>
      <c r="O458" s="67">
        <f>G458+I458+K458+M458</f>
        <v>0</v>
      </c>
      <c r="P458" s="68">
        <f t="shared" si="591"/>
        <v>0</v>
      </c>
      <c r="Q458" s="69"/>
      <c r="R458" s="86"/>
      <c r="S458" s="66"/>
      <c r="T458" s="86"/>
      <c r="U458" s="66"/>
      <c r="V458" s="86"/>
      <c r="W458" s="66"/>
      <c r="X458" s="86"/>
      <c r="Y458" s="66"/>
      <c r="Z458" s="86"/>
      <c r="AA458" s="66"/>
      <c r="AB458" s="86"/>
      <c r="AC458" s="67">
        <f t="shared" si="592"/>
        <v>0</v>
      </c>
      <c r="AD458" s="70">
        <f>R458+T458+V458+X458+Z458+AB458</f>
        <v>0</v>
      </c>
      <c r="AE458" s="71">
        <f>O458+AC458</f>
        <v>0</v>
      </c>
      <c r="AF458" s="67">
        <f t="shared" si="593"/>
        <v>0</v>
      </c>
      <c r="AG458" s="72"/>
      <c r="AH458" s="87"/>
      <c r="AI458" s="414"/>
      <c r="AJ458" s="528"/>
      <c r="AK458" s="418"/>
      <c r="AL458" s="419"/>
      <c r="AM458" s="387"/>
      <c r="AN458" s="387"/>
      <c r="AO458" s="422"/>
      <c r="AP458" s="387"/>
      <c r="AQ458" s="387"/>
      <c r="AR458" s="32"/>
      <c r="AS458" s="32"/>
      <c r="AT458" s="32"/>
      <c r="AU458" s="20"/>
      <c r="AV458" s="20"/>
    </row>
    <row r="459" spans="1:48" ht="24" customHeight="1" thickBot="1">
      <c r="A459" s="557"/>
      <c r="B459" s="411"/>
      <c r="C459" s="412"/>
      <c r="D459" s="412"/>
      <c r="E459" s="413"/>
      <c r="F459" s="88" t="s">
        <v>14</v>
      </c>
      <c r="G459" s="89">
        <f>SUM(G456:G458)</f>
        <v>0</v>
      </c>
      <c r="H459" s="90">
        <f t="shared" ref="H459:AH459" si="594">SUM(H456:H458)</f>
        <v>0</v>
      </c>
      <c r="I459" s="91">
        <f t="shared" si="594"/>
        <v>1</v>
      </c>
      <c r="J459" s="90">
        <f t="shared" si="594"/>
        <v>2700</v>
      </c>
      <c r="K459" s="91">
        <f t="shared" si="594"/>
        <v>0</v>
      </c>
      <c r="L459" s="90">
        <f t="shared" si="594"/>
        <v>0</v>
      </c>
      <c r="M459" s="91">
        <f t="shared" si="594"/>
        <v>0</v>
      </c>
      <c r="N459" s="90">
        <f t="shared" si="594"/>
        <v>0</v>
      </c>
      <c r="O459" s="92">
        <f t="shared" si="594"/>
        <v>1</v>
      </c>
      <c r="P459" s="93">
        <f t="shared" si="594"/>
        <v>2700</v>
      </c>
      <c r="Q459" s="94">
        <f>SUM(Q456:Q458)</f>
        <v>0</v>
      </c>
      <c r="R459" s="95">
        <f t="shared" ref="R459:AB459" si="595">SUM(R456:R458)</f>
        <v>0</v>
      </c>
      <c r="S459" s="92">
        <f t="shared" si="595"/>
        <v>0</v>
      </c>
      <c r="T459" s="95">
        <f t="shared" si="595"/>
        <v>0</v>
      </c>
      <c r="U459" s="92">
        <f t="shared" si="595"/>
        <v>9</v>
      </c>
      <c r="V459" s="95">
        <f t="shared" si="595"/>
        <v>8877109</v>
      </c>
      <c r="W459" s="92">
        <f t="shared" si="595"/>
        <v>0</v>
      </c>
      <c r="X459" s="95">
        <f t="shared" si="595"/>
        <v>0</v>
      </c>
      <c r="Y459" s="92">
        <f t="shared" si="595"/>
        <v>0</v>
      </c>
      <c r="Z459" s="95">
        <f t="shared" si="595"/>
        <v>0</v>
      </c>
      <c r="AA459" s="92">
        <f t="shared" si="595"/>
        <v>3</v>
      </c>
      <c r="AB459" s="95">
        <f t="shared" si="595"/>
        <v>2150137</v>
      </c>
      <c r="AC459" s="92">
        <f>SUM(AC456:AC458)</f>
        <v>12</v>
      </c>
      <c r="AD459" s="96">
        <f t="shared" si="594"/>
        <v>11027246</v>
      </c>
      <c r="AE459" s="97">
        <f t="shared" si="594"/>
        <v>13</v>
      </c>
      <c r="AF459" s="92">
        <f t="shared" si="594"/>
        <v>11029946</v>
      </c>
      <c r="AG459" s="92">
        <f t="shared" si="594"/>
        <v>13</v>
      </c>
      <c r="AH459" s="98">
        <f t="shared" si="594"/>
        <v>11029946</v>
      </c>
      <c r="AI459" s="415"/>
      <c r="AJ459" s="529"/>
      <c r="AK459" s="420"/>
      <c r="AL459" s="421"/>
      <c r="AM459" s="388"/>
      <c r="AN459" s="388"/>
      <c r="AO459" s="423"/>
      <c r="AP459" s="388"/>
      <c r="AQ459" s="388"/>
      <c r="AR459" s="32"/>
      <c r="AS459" s="32"/>
      <c r="AT459" s="32"/>
      <c r="AU459" s="20"/>
      <c r="AV459" s="20"/>
    </row>
    <row r="460" spans="1:48" ht="24" customHeight="1">
      <c r="A460" s="557"/>
      <c r="B460" s="411" t="s">
        <v>532</v>
      </c>
      <c r="C460" s="412"/>
      <c r="D460" s="412"/>
      <c r="E460" s="413"/>
      <c r="F460" s="44" t="s">
        <v>533</v>
      </c>
      <c r="G460" s="45"/>
      <c r="H460" s="82"/>
      <c r="I460" s="47"/>
      <c r="J460" s="82"/>
      <c r="K460" s="47"/>
      <c r="L460" s="82"/>
      <c r="M460" s="47"/>
      <c r="N460" s="50"/>
      <c r="O460" s="47">
        <f>G460+I460+K460+M460</f>
        <v>0</v>
      </c>
      <c r="P460" s="48">
        <f>H460+J460+L460+N460</f>
        <v>0</v>
      </c>
      <c r="Q460" s="49">
        <v>0</v>
      </c>
      <c r="R460" s="50"/>
      <c r="S460" s="47"/>
      <c r="T460" s="82"/>
      <c r="U460" s="47"/>
      <c r="V460" s="82"/>
      <c r="W460" s="47"/>
      <c r="X460" s="82"/>
      <c r="Y460" s="47"/>
      <c r="Z460" s="82"/>
      <c r="AA460" s="47"/>
      <c r="AB460" s="82"/>
      <c r="AC460" s="47">
        <f>Q460+S460+U460+W460+Y460+AA460</f>
        <v>0</v>
      </c>
      <c r="AD460" s="51">
        <f>R460+T460+V460+X460+Z460+AB460</f>
        <v>0</v>
      </c>
      <c r="AE460" s="52">
        <f>O460+AC460</f>
        <v>0</v>
      </c>
      <c r="AF460" s="47">
        <f>P460+AD460</f>
        <v>0</v>
      </c>
      <c r="AG460" s="47"/>
      <c r="AH460" s="83"/>
      <c r="AI460" s="511" t="s">
        <v>534</v>
      </c>
      <c r="AJ460" s="524" t="s">
        <v>535</v>
      </c>
      <c r="AK460" s="513" t="s">
        <v>138</v>
      </c>
      <c r="AL460" s="512"/>
      <c r="AM460" s="394" t="s">
        <v>536</v>
      </c>
      <c r="AN460" s="394"/>
      <c r="AO460" s="394"/>
      <c r="AP460" s="394"/>
      <c r="AQ460" s="394"/>
      <c r="AR460" s="32"/>
      <c r="AS460" s="32"/>
      <c r="AT460" s="32"/>
      <c r="AU460" s="20"/>
      <c r="AV460" s="20"/>
    </row>
    <row r="461" spans="1:48" ht="24" customHeight="1">
      <c r="A461" s="557"/>
      <c r="B461" s="411"/>
      <c r="C461" s="412"/>
      <c r="D461" s="412"/>
      <c r="E461" s="413"/>
      <c r="F461" s="55" t="s">
        <v>96</v>
      </c>
      <c r="G461" s="56"/>
      <c r="H461" s="84"/>
      <c r="I461" s="57"/>
      <c r="J461" s="84"/>
      <c r="K461" s="57"/>
      <c r="L461" s="84"/>
      <c r="M461" s="57"/>
      <c r="N461" s="84"/>
      <c r="O461" s="58">
        <f>G461+I461+K461+M461</f>
        <v>0</v>
      </c>
      <c r="P461" s="59">
        <f t="shared" ref="P461:P462" si="596">H461+J461+L461+N461</f>
        <v>0</v>
      </c>
      <c r="Q461" s="60">
        <v>0</v>
      </c>
      <c r="R461" s="84"/>
      <c r="S461" s="57"/>
      <c r="T461" s="84"/>
      <c r="U461" s="57"/>
      <c r="V461" s="84"/>
      <c r="W461" s="57"/>
      <c r="X461" s="84"/>
      <c r="Y461" s="57"/>
      <c r="Z461" s="84"/>
      <c r="AA461" s="57"/>
      <c r="AB461" s="84"/>
      <c r="AC461" s="58">
        <f t="shared" ref="AC461:AC462" si="597">Q461+S461+U461+W461+Y461+AA461</f>
        <v>0</v>
      </c>
      <c r="AD461" s="61">
        <f>R461+T461+V461+X461+Z461+AB461</f>
        <v>0</v>
      </c>
      <c r="AE461" s="62">
        <f>O461+AC461</f>
        <v>0</v>
      </c>
      <c r="AF461" s="58">
        <f t="shared" ref="AF461:AF462" si="598">P461+AD461</f>
        <v>0</v>
      </c>
      <c r="AG461" s="57"/>
      <c r="AH461" s="85"/>
      <c r="AI461" s="414"/>
      <c r="AJ461" s="525"/>
      <c r="AK461" s="418"/>
      <c r="AL461" s="419"/>
      <c r="AM461" s="387"/>
      <c r="AN461" s="387"/>
      <c r="AO461" s="387"/>
      <c r="AP461" s="387"/>
      <c r="AQ461" s="387"/>
      <c r="AR461" s="32"/>
      <c r="AS461" s="32"/>
      <c r="AT461" s="32"/>
      <c r="AU461" s="20"/>
      <c r="AV461" s="20"/>
    </row>
    <row r="462" spans="1:48" ht="24" customHeight="1">
      <c r="A462" s="557"/>
      <c r="B462" s="411"/>
      <c r="C462" s="412"/>
      <c r="D462" s="412"/>
      <c r="E462" s="413"/>
      <c r="F462" s="64" t="s">
        <v>95</v>
      </c>
      <c r="G462" s="65"/>
      <c r="H462" s="86"/>
      <c r="I462" s="66"/>
      <c r="J462" s="86"/>
      <c r="K462" s="66"/>
      <c r="L462" s="86"/>
      <c r="M462" s="66"/>
      <c r="N462" s="86"/>
      <c r="O462" s="67">
        <f>G462+I462+K462+M462</f>
        <v>0</v>
      </c>
      <c r="P462" s="68">
        <f t="shared" si="596"/>
        <v>0</v>
      </c>
      <c r="Q462" s="69">
        <v>0</v>
      </c>
      <c r="R462" s="86"/>
      <c r="S462" s="66"/>
      <c r="T462" s="86"/>
      <c r="U462" s="66"/>
      <c r="V462" s="86"/>
      <c r="W462" s="66"/>
      <c r="X462" s="86"/>
      <c r="Y462" s="66"/>
      <c r="Z462" s="86"/>
      <c r="AA462" s="66"/>
      <c r="AB462" s="86"/>
      <c r="AC462" s="67">
        <f t="shared" si="597"/>
        <v>0</v>
      </c>
      <c r="AD462" s="70">
        <f>R462+T462+V462+X462+Z462+AB462</f>
        <v>0</v>
      </c>
      <c r="AE462" s="71">
        <f>O462+AC462</f>
        <v>0</v>
      </c>
      <c r="AF462" s="67">
        <f t="shared" si="598"/>
        <v>0</v>
      </c>
      <c r="AG462" s="57"/>
      <c r="AH462" s="85"/>
      <c r="AI462" s="414"/>
      <c r="AJ462" s="525"/>
      <c r="AK462" s="418"/>
      <c r="AL462" s="419"/>
      <c r="AM462" s="387"/>
      <c r="AN462" s="387"/>
      <c r="AO462" s="387"/>
      <c r="AP462" s="387"/>
      <c r="AQ462" s="387"/>
      <c r="AR462" s="32"/>
      <c r="AS462" s="32"/>
      <c r="AT462" s="32"/>
      <c r="AU462" s="20"/>
      <c r="AV462" s="20"/>
    </row>
    <row r="463" spans="1:48" ht="24" customHeight="1" thickBot="1">
      <c r="A463" s="557"/>
      <c r="B463" s="411"/>
      <c r="C463" s="412"/>
      <c r="D463" s="412"/>
      <c r="E463" s="413"/>
      <c r="F463" s="88" t="s">
        <v>14</v>
      </c>
      <c r="G463" s="99">
        <f>SUM(G460:G462)</f>
        <v>0</v>
      </c>
      <c r="H463" s="95">
        <f t="shared" ref="H463:AH463" si="599">SUM(H460:H462)</f>
        <v>0</v>
      </c>
      <c r="I463" s="92">
        <f t="shared" si="599"/>
        <v>0</v>
      </c>
      <c r="J463" s="95">
        <f t="shared" si="599"/>
        <v>0</v>
      </c>
      <c r="K463" s="92">
        <f t="shared" si="599"/>
        <v>0</v>
      </c>
      <c r="L463" s="95">
        <f t="shared" si="599"/>
        <v>0</v>
      </c>
      <c r="M463" s="92">
        <f t="shared" si="599"/>
        <v>0</v>
      </c>
      <c r="N463" s="95">
        <f t="shared" si="599"/>
        <v>0</v>
      </c>
      <c r="O463" s="92">
        <f t="shared" si="599"/>
        <v>0</v>
      </c>
      <c r="P463" s="93">
        <f t="shared" si="599"/>
        <v>0</v>
      </c>
      <c r="Q463" s="94">
        <f>SUM(Q460:Q462)</f>
        <v>0</v>
      </c>
      <c r="R463" s="95">
        <f t="shared" ref="R463:AB463" si="600">SUM(R460:R462)</f>
        <v>0</v>
      </c>
      <c r="S463" s="92">
        <f t="shared" si="600"/>
        <v>0</v>
      </c>
      <c r="T463" s="95">
        <f t="shared" si="600"/>
        <v>0</v>
      </c>
      <c r="U463" s="92">
        <f t="shared" si="600"/>
        <v>0</v>
      </c>
      <c r="V463" s="95">
        <f t="shared" si="600"/>
        <v>0</v>
      </c>
      <c r="W463" s="92">
        <f t="shared" si="600"/>
        <v>0</v>
      </c>
      <c r="X463" s="95">
        <f t="shared" si="600"/>
        <v>0</v>
      </c>
      <c r="Y463" s="92">
        <f t="shared" si="600"/>
        <v>0</v>
      </c>
      <c r="Z463" s="95">
        <f t="shared" si="600"/>
        <v>0</v>
      </c>
      <c r="AA463" s="92">
        <f t="shared" si="600"/>
        <v>0</v>
      </c>
      <c r="AB463" s="95">
        <f t="shared" si="600"/>
        <v>0</v>
      </c>
      <c r="AC463" s="92">
        <f>SUM(AC460:AC462)</f>
        <v>0</v>
      </c>
      <c r="AD463" s="96">
        <f t="shared" si="599"/>
        <v>0</v>
      </c>
      <c r="AE463" s="97">
        <f t="shared" si="599"/>
        <v>0</v>
      </c>
      <c r="AF463" s="92">
        <f t="shared" si="599"/>
        <v>0</v>
      </c>
      <c r="AG463" s="92">
        <f t="shared" si="599"/>
        <v>0</v>
      </c>
      <c r="AH463" s="98">
        <f t="shared" si="599"/>
        <v>0</v>
      </c>
      <c r="AI463" s="415"/>
      <c r="AJ463" s="526"/>
      <c r="AK463" s="420"/>
      <c r="AL463" s="421"/>
      <c r="AM463" s="388"/>
      <c r="AN463" s="388"/>
      <c r="AO463" s="388"/>
      <c r="AP463" s="388"/>
      <c r="AQ463" s="388"/>
      <c r="AR463" s="32"/>
      <c r="AS463" s="32"/>
      <c r="AT463" s="32"/>
      <c r="AU463" s="20"/>
      <c r="AV463" s="20"/>
    </row>
    <row r="464" spans="1:48" ht="24" customHeight="1">
      <c r="A464" s="557"/>
      <c r="B464" s="411" t="s">
        <v>537</v>
      </c>
      <c r="C464" s="412"/>
      <c r="D464" s="412"/>
      <c r="E464" s="413"/>
      <c r="F464" s="44" t="s">
        <v>533</v>
      </c>
      <c r="G464" s="45"/>
      <c r="H464" s="82"/>
      <c r="I464" s="47">
        <v>131</v>
      </c>
      <c r="J464" s="82">
        <v>1200442</v>
      </c>
      <c r="K464" s="47"/>
      <c r="L464" s="82"/>
      <c r="M464" s="47"/>
      <c r="N464" s="50"/>
      <c r="O464" s="47">
        <f>G464+I464+K464+M464</f>
        <v>131</v>
      </c>
      <c r="P464" s="48">
        <f>H464+J464+L464+N464</f>
        <v>1200442</v>
      </c>
      <c r="Q464" s="49"/>
      <c r="R464" s="50"/>
      <c r="S464" s="47"/>
      <c r="T464" s="82"/>
      <c r="U464" s="47"/>
      <c r="V464" s="82"/>
      <c r="W464" s="47"/>
      <c r="X464" s="82"/>
      <c r="Y464" s="47"/>
      <c r="Z464" s="82"/>
      <c r="AA464" s="47"/>
      <c r="AB464" s="82"/>
      <c r="AC464" s="47">
        <f>Q464+S464+U464+W464+Y464+AA464</f>
        <v>0</v>
      </c>
      <c r="AD464" s="51">
        <f>R464+T464+V464+X464+Z464+AB464</f>
        <v>0</v>
      </c>
      <c r="AE464" s="52">
        <f>O464+AC464</f>
        <v>131</v>
      </c>
      <c r="AF464" s="47">
        <f>P464+AD464</f>
        <v>1200442</v>
      </c>
      <c r="AG464" s="47"/>
      <c r="AH464" s="83"/>
      <c r="AI464" s="511" t="s">
        <v>342</v>
      </c>
      <c r="AJ464" s="524" t="s">
        <v>538</v>
      </c>
      <c r="AK464" s="513" t="s">
        <v>138</v>
      </c>
      <c r="AL464" s="512"/>
      <c r="AM464" s="391" t="s">
        <v>539</v>
      </c>
      <c r="AN464" s="394"/>
      <c r="AO464" s="394"/>
      <c r="AP464" s="394"/>
      <c r="AQ464" s="394"/>
      <c r="AR464" s="32"/>
      <c r="AS464" s="32"/>
      <c r="AT464" s="32"/>
      <c r="AU464" s="20"/>
      <c r="AV464" s="20"/>
    </row>
    <row r="465" spans="1:48" ht="24" customHeight="1">
      <c r="A465" s="557"/>
      <c r="B465" s="411"/>
      <c r="C465" s="412"/>
      <c r="D465" s="412"/>
      <c r="E465" s="413"/>
      <c r="F465" s="55" t="s">
        <v>96</v>
      </c>
      <c r="G465" s="56"/>
      <c r="H465" s="84"/>
      <c r="I465" s="57"/>
      <c r="J465" s="84"/>
      <c r="K465" s="57"/>
      <c r="L465" s="84"/>
      <c r="M465" s="57"/>
      <c r="N465" s="84"/>
      <c r="O465" s="58">
        <f>G465+I465+K465+M465</f>
        <v>0</v>
      </c>
      <c r="P465" s="59">
        <f t="shared" ref="P465:P466" si="601">H465+J465+L465+N465</f>
        <v>0</v>
      </c>
      <c r="Q465" s="60"/>
      <c r="R465" s="84"/>
      <c r="S465" s="57"/>
      <c r="T465" s="84"/>
      <c r="U465" s="57"/>
      <c r="V465" s="84"/>
      <c r="W465" s="57"/>
      <c r="X465" s="84"/>
      <c r="Y465" s="57"/>
      <c r="Z465" s="84"/>
      <c r="AA465" s="57"/>
      <c r="AB465" s="84"/>
      <c r="AC465" s="58">
        <f t="shared" ref="AC465:AC466" si="602">Q465+S465+U465+W465+Y465+AA465</f>
        <v>0</v>
      </c>
      <c r="AD465" s="61">
        <f>R465+T465+V465+X465+Z465+AB465</f>
        <v>0</v>
      </c>
      <c r="AE465" s="62">
        <f>O465+AC465</f>
        <v>0</v>
      </c>
      <c r="AF465" s="58">
        <f t="shared" ref="AF465:AF466" si="603">P465+AD465</f>
        <v>0</v>
      </c>
      <c r="AG465" s="57"/>
      <c r="AH465" s="85"/>
      <c r="AI465" s="414"/>
      <c r="AJ465" s="525"/>
      <c r="AK465" s="418"/>
      <c r="AL465" s="419"/>
      <c r="AM465" s="392"/>
      <c r="AN465" s="387"/>
      <c r="AO465" s="387"/>
      <c r="AP465" s="387"/>
      <c r="AQ465" s="387"/>
      <c r="AR465" s="32"/>
      <c r="AS465" s="32"/>
      <c r="AT465" s="32"/>
      <c r="AU465" s="20"/>
      <c r="AV465" s="20"/>
    </row>
    <row r="466" spans="1:48" ht="24" customHeight="1">
      <c r="A466" s="557"/>
      <c r="B466" s="411"/>
      <c r="C466" s="412"/>
      <c r="D466" s="412"/>
      <c r="E466" s="413"/>
      <c r="F466" s="64" t="s">
        <v>95</v>
      </c>
      <c r="G466" s="65"/>
      <c r="H466" s="86"/>
      <c r="I466" s="66"/>
      <c r="J466" s="86"/>
      <c r="K466" s="66"/>
      <c r="L466" s="86"/>
      <c r="M466" s="66"/>
      <c r="N466" s="86"/>
      <c r="O466" s="67">
        <f>G466+I466+K466+M466</f>
        <v>0</v>
      </c>
      <c r="P466" s="68">
        <f t="shared" si="601"/>
        <v>0</v>
      </c>
      <c r="Q466" s="69"/>
      <c r="R466" s="86"/>
      <c r="S466" s="66"/>
      <c r="T466" s="86"/>
      <c r="U466" s="66"/>
      <c r="V466" s="86"/>
      <c r="W466" s="66"/>
      <c r="X466" s="86"/>
      <c r="Y466" s="66"/>
      <c r="Z466" s="86"/>
      <c r="AA466" s="66"/>
      <c r="AB466" s="86"/>
      <c r="AC466" s="67">
        <f t="shared" si="602"/>
        <v>0</v>
      </c>
      <c r="AD466" s="70">
        <f>R466+T466+V466+X466+Z466+AB466</f>
        <v>0</v>
      </c>
      <c r="AE466" s="71">
        <f>O466+AC466</f>
        <v>0</v>
      </c>
      <c r="AF466" s="67">
        <f t="shared" si="603"/>
        <v>0</v>
      </c>
      <c r="AG466" s="72"/>
      <c r="AH466" s="87"/>
      <c r="AI466" s="414"/>
      <c r="AJ466" s="525"/>
      <c r="AK466" s="418"/>
      <c r="AL466" s="419"/>
      <c r="AM466" s="392"/>
      <c r="AN466" s="387"/>
      <c r="AO466" s="387"/>
      <c r="AP466" s="387"/>
      <c r="AQ466" s="387"/>
      <c r="AR466" s="32"/>
      <c r="AS466" s="32"/>
      <c r="AT466" s="32"/>
      <c r="AU466" s="20"/>
      <c r="AV466" s="20"/>
    </row>
    <row r="467" spans="1:48" ht="24" customHeight="1" thickBot="1">
      <c r="A467" s="557"/>
      <c r="B467" s="411"/>
      <c r="C467" s="412"/>
      <c r="D467" s="412"/>
      <c r="E467" s="413"/>
      <c r="F467" s="88" t="s">
        <v>14</v>
      </c>
      <c r="G467" s="99">
        <f>SUM(G464:G466)</f>
        <v>0</v>
      </c>
      <c r="H467" s="95">
        <f t="shared" ref="H467:N467" si="604">SUM(H464:H466)</f>
        <v>0</v>
      </c>
      <c r="I467" s="92">
        <f t="shared" si="604"/>
        <v>131</v>
      </c>
      <c r="J467" s="95">
        <f t="shared" si="604"/>
        <v>1200442</v>
      </c>
      <c r="K467" s="92">
        <f t="shared" si="604"/>
        <v>0</v>
      </c>
      <c r="L467" s="95">
        <f t="shared" si="604"/>
        <v>0</v>
      </c>
      <c r="M467" s="92">
        <f t="shared" si="604"/>
        <v>0</v>
      </c>
      <c r="N467" s="95">
        <f t="shared" si="604"/>
        <v>0</v>
      </c>
      <c r="O467" s="92">
        <f>SUM(O464:O466)</f>
        <v>131</v>
      </c>
      <c r="P467" s="93">
        <f t="shared" ref="P467:AH467" si="605">SUM(P464:P466)</f>
        <v>1200442</v>
      </c>
      <c r="Q467" s="94">
        <f>SUM(Q464:Q466)</f>
        <v>0</v>
      </c>
      <c r="R467" s="95">
        <f t="shared" ref="R467:Z467" si="606">SUM(R464:R466)</f>
        <v>0</v>
      </c>
      <c r="S467" s="92">
        <f t="shared" si="606"/>
        <v>0</v>
      </c>
      <c r="T467" s="95">
        <f t="shared" si="606"/>
        <v>0</v>
      </c>
      <c r="U467" s="92">
        <f t="shared" si="606"/>
        <v>0</v>
      </c>
      <c r="V467" s="95">
        <f t="shared" si="606"/>
        <v>0</v>
      </c>
      <c r="W467" s="92">
        <f t="shared" si="606"/>
        <v>0</v>
      </c>
      <c r="X467" s="95">
        <f t="shared" si="606"/>
        <v>0</v>
      </c>
      <c r="Y467" s="92">
        <f t="shared" si="606"/>
        <v>0</v>
      </c>
      <c r="Z467" s="95">
        <f t="shared" si="606"/>
        <v>0</v>
      </c>
      <c r="AA467" s="92">
        <v>0</v>
      </c>
      <c r="AB467" s="95">
        <v>0</v>
      </c>
      <c r="AC467" s="92">
        <f>SUM(AC464:AC466)</f>
        <v>0</v>
      </c>
      <c r="AD467" s="96">
        <f t="shared" si="605"/>
        <v>0</v>
      </c>
      <c r="AE467" s="97">
        <f t="shared" si="605"/>
        <v>131</v>
      </c>
      <c r="AF467" s="92">
        <f t="shared" si="605"/>
        <v>1200442</v>
      </c>
      <c r="AG467" s="92">
        <f t="shared" si="605"/>
        <v>0</v>
      </c>
      <c r="AH467" s="98">
        <f t="shared" si="605"/>
        <v>0</v>
      </c>
      <c r="AI467" s="415"/>
      <c r="AJ467" s="526"/>
      <c r="AK467" s="420"/>
      <c r="AL467" s="421"/>
      <c r="AM467" s="393"/>
      <c r="AN467" s="388"/>
      <c r="AO467" s="388"/>
      <c r="AP467" s="388"/>
      <c r="AQ467" s="388"/>
      <c r="AR467" s="32"/>
      <c r="AS467" s="32"/>
      <c r="AT467" s="32"/>
      <c r="AU467" s="20"/>
      <c r="AV467" s="20"/>
    </row>
    <row r="468" spans="1:48" ht="24" customHeight="1">
      <c r="A468" s="557"/>
      <c r="B468" s="411" t="s">
        <v>540</v>
      </c>
      <c r="C468" s="412"/>
      <c r="D468" s="412"/>
      <c r="E468" s="413"/>
      <c r="F468" s="44" t="s">
        <v>533</v>
      </c>
      <c r="G468" s="45"/>
      <c r="H468" s="82"/>
      <c r="I468" s="47"/>
      <c r="J468" s="82"/>
      <c r="K468" s="47"/>
      <c r="L468" s="82"/>
      <c r="M468" s="47"/>
      <c r="N468" s="50"/>
      <c r="O468" s="47">
        <f>G468+I468+K468+M468</f>
        <v>0</v>
      </c>
      <c r="P468" s="48">
        <f>H468+J468+L468+N468</f>
        <v>0</v>
      </c>
      <c r="Q468" s="49"/>
      <c r="R468" s="50"/>
      <c r="S468" s="47"/>
      <c r="T468" s="82"/>
      <c r="U468" s="47"/>
      <c r="V468" s="82"/>
      <c r="W468" s="47"/>
      <c r="X468" s="82"/>
      <c r="Y468" s="47"/>
      <c r="Z468" s="82"/>
      <c r="AA468" s="47"/>
      <c r="AB468" s="82"/>
      <c r="AC468" s="47">
        <f>Q468+S468+U468+W468+Y468+AA468</f>
        <v>0</v>
      </c>
      <c r="AD468" s="51">
        <f>R468+T468+V468+X468+Z468+AB468</f>
        <v>0</v>
      </c>
      <c r="AE468" s="52">
        <f>O468+AC468</f>
        <v>0</v>
      </c>
      <c r="AF468" s="47">
        <f>P468+AD468</f>
        <v>0</v>
      </c>
      <c r="AG468" s="47"/>
      <c r="AH468" s="83"/>
      <c r="AI468" s="511" t="s">
        <v>541</v>
      </c>
      <c r="AJ468" s="527" t="s">
        <v>542</v>
      </c>
      <c r="AK468" s="513" t="s">
        <v>100</v>
      </c>
      <c r="AL468" s="512"/>
      <c r="AM468" s="394"/>
      <c r="AN468" s="394" t="s">
        <v>154</v>
      </c>
      <c r="AO468" s="391" t="s">
        <v>543</v>
      </c>
      <c r="AP468" s="391" t="s">
        <v>544</v>
      </c>
      <c r="AQ468" s="394"/>
      <c r="AR468" s="32"/>
      <c r="AS468" s="32"/>
      <c r="AT468" s="32"/>
      <c r="AU468" s="20"/>
      <c r="AV468" s="20"/>
    </row>
    <row r="469" spans="1:48" ht="24" customHeight="1">
      <c r="A469" s="557"/>
      <c r="B469" s="411"/>
      <c r="C469" s="412"/>
      <c r="D469" s="412"/>
      <c r="E469" s="413"/>
      <c r="F469" s="55" t="s">
        <v>96</v>
      </c>
      <c r="G469" s="56"/>
      <c r="H469" s="84"/>
      <c r="I469" s="57"/>
      <c r="J469" s="84"/>
      <c r="K469" s="57"/>
      <c r="L469" s="84"/>
      <c r="M469" s="57"/>
      <c r="N469" s="84"/>
      <c r="O469" s="58">
        <f>G469+I469+K469+M469</f>
        <v>0</v>
      </c>
      <c r="P469" s="59">
        <f t="shared" ref="P469:P470" si="607">H469+J469+L469+N469</f>
        <v>0</v>
      </c>
      <c r="Q469" s="60"/>
      <c r="R469" s="84"/>
      <c r="S469" s="57"/>
      <c r="T469" s="84"/>
      <c r="U469" s="57"/>
      <c r="V469" s="84"/>
      <c r="W469" s="57"/>
      <c r="X469" s="84"/>
      <c r="Y469" s="57"/>
      <c r="Z469" s="84"/>
      <c r="AA469" s="57"/>
      <c r="AB469" s="84"/>
      <c r="AC469" s="58">
        <f t="shared" ref="AC469:AC470" si="608">Q469+S469+U469+W469+Y469+AA469</f>
        <v>0</v>
      </c>
      <c r="AD469" s="61">
        <f>R469+T469+V469+X469+Z469+AB469</f>
        <v>0</v>
      </c>
      <c r="AE469" s="62">
        <f>O469+AC469</f>
        <v>0</v>
      </c>
      <c r="AF469" s="58">
        <f t="shared" ref="AF469:AF470" si="609">P469+AD469</f>
        <v>0</v>
      </c>
      <c r="AG469" s="57"/>
      <c r="AH469" s="85"/>
      <c r="AI469" s="414"/>
      <c r="AJ469" s="528"/>
      <c r="AK469" s="418"/>
      <c r="AL469" s="419"/>
      <c r="AM469" s="387"/>
      <c r="AN469" s="387"/>
      <c r="AO469" s="392"/>
      <c r="AP469" s="392"/>
      <c r="AQ469" s="387"/>
      <c r="AR469" s="32"/>
      <c r="AS469" s="32"/>
      <c r="AT469" s="32"/>
      <c r="AU469" s="20"/>
      <c r="AV469" s="20"/>
    </row>
    <row r="470" spans="1:48" ht="24" customHeight="1">
      <c r="A470" s="557"/>
      <c r="B470" s="411"/>
      <c r="C470" s="412"/>
      <c r="D470" s="412"/>
      <c r="E470" s="413"/>
      <c r="F470" s="64" t="s">
        <v>95</v>
      </c>
      <c r="G470" s="65"/>
      <c r="H470" s="86"/>
      <c r="I470" s="66"/>
      <c r="J470" s="86"/>
      <c r="K470" s="66"/>
      <c r="L470" s="86"/>
      <c r="M470" s="66"/>
      <c r="N470" s="86"/>
      <c r="O470" s="67">
        <f>G470+I470+K470+M470</f>
        <v>0</v>
      </c>
      <c r="P470" s="68">
        <f t="shared" si="607"/>
        <v>0</v>
      </c>
      <c r="Q470" s="69"/>
      <c r="R470" s="86"/>
      <c r="S470" s="66"/>
      <c r="T470" s="86"/>
      <c r="U470" s="66"/>
      <c r="V470" s="86"/>
      <c r="W470" s="66"/>
      <c r="X470" s="86"/>
      <c r="Y470" s="66"/>
      <c r="Z470" s="86"/>
      <c r="AA470" s="66"/>
      <c r="AB470" s="86"/>
      <c r="AC470" s="67">
        <f t="shared" si="608"/>
        <v>0</v>
      </c>
      <c r="AD470" s="70">
        <f>R470+T470+V470+X470+Z470+AB470</f>
        <v>0</v>
      </c>
      <c r="AE470" s="71">
        <f>O470+AC470</f>
        <v>0</v>
      </c>
      <c r="AF470" s="67">
        <f t="shared" si="609"/>
        <v>0</v>
      </c>
      <c r="AG470" s="72"/>
      <c r="AH470" s="87"/>
      <c r="AI470" s="414"/>
      <c r="AJ470" s="528"/>
      <c r="AK470" s="418"/>
      <c r="AL470" s="419"/>
      <c r="AM470" s="387"/>
      <c r="AN470" s="387"/>
      <c r="AO470" s="392"/>
      <c r="AP470" s="392"/>
      <c r="AQ470" s="387"/>
      <c r="AR470" s="32"/>
      <c r="AS470" s="32"/>
      <c r="AT470" s="32"/>
      <c r="AU470" s="20"/>
      <c r="AV470" s="20"/>
    </row>
    <row r="471" spans="1:48" ht="24" customHeight="1" thickBot="1">
      <c r="A471" s="557"/>
      <c r="B471" s="411"/>
      <c r="C471" s="412"/>
      <c r="D471" s="412"/>
      <c r="E471" s="413"/>
      <c r="F471" s="88" t="s">
        <v>14</v>
      </c>
      <c r="G471" s="99">
        <f>SUM(G468:G470)</f>
        <v>0</v>
      </c>
      <c r="H471" s="95">
        <f t="shared" ref="H471:N471" si="610">SUM(H468:H470)</f>
        <v>0</v>
      </c>
      <c r="I471" s="92">
        <f t="shared" si="610"/>
        <v>0</v>
      </c>
      <c r="J471" s="95">
        <f t="shared" si="610"/>
        <v>0</v>
      </c>
      <c r="K471" s="92">
        <f t="shared" si="610"/>
        <v>0</v>
      </c>
      <c r="L471" s="95">
        <f t="shared" si="610"/>
        <v>0</v>
      </c>
      <c r="M471" s="92">
        <f t="shared" si="610"/>
        <v>0</v>
      </c>
      <c r="N471" s="95">
        <f t="shared" si="610"/>
        <v>0</v>
      </c>
      <c r="O471" s="92">
        <f>SUM(O468:O470)</f>
        <v>0</v>
      </c>
      <c r="P471" s="93">
        <f t="shared" ref="P471" si="611">SUM(P468:P470)</f>
        <v>0</v>
      </c>
      <c r="Q471" s="94">
        <f>SUM(Q468:Q470)</f>
        <v>0</v>
      </c>
      <c r="R471" s="95">
        <f t="shared" ref="R471:Z471" si="612">SUM(R468:R470)</f>
        <v>0</v>
      </c>
      <c r="S471" s="92">
        <f t="shared" si="612"/>
        <v>0</v>
      </c>
      <c r="T471" s="95">
        <f t="shared" si="612"/>
        <v>0</v>
      </c>
      <c r="U471" s="92">
        <f t="shared" si="612"/>
        <v>0</v>
      </c>
      <c r="V471" s="95">
        <f t="shared" si="612"/>
        <v>0</v>
      </c>
      <c r="W471" s="92">
        <f t="shared" si="612"/>
        <v>0</v>
      </c>
      <c r="X471" s="95">
        <f t="shared" si="612"/>
        <v>0</v>
      </c>
      <c r="Y471" s="92">
        <f t="shared" si="612"/>
        <v>0</v>
      </c>
      <c r="Z471" s="95">
        <f t="shared" si="612"/>
        <v>0</v>
      </c>
      <c r="AA471" s="92">
        <v>0</v>
      </c>
      <c r="AB471" s="95">
        <v>0</v>
      </c>
      <c r="AC471" s="92">
        <f>SUM(AC468:AC470)</f>
        <v>0</v>
      </c>
      <c r="AD471" s="96">
        <f t="shared" ref="AD471:AH471" si="613">SUM(AD468:AD470)</f>
        <v>0</v>
      </c>
      <c r="AE471" s="97">
        <f t="shared" si="613"/>
        <v>0</v>
      </c>
      <c r="AF471" s="92">
        <f t="shared" si="613"/>
        <v>0</v>
      </c>
      <c r="AG471" s="92">
        <f t="shared" si="613"/>
        <v>0</v>
      </c>
      <c r="AH471" s="98">
        <f t="shared" si="613"/>
        <v>0</v>
      </c>
      <c r="AI471" s="415"/>
      <c r="AJ471" s="529"/>
      <c r="AK471" s="420"/>
      <c r="AL471" s="421"/>
      <c r="AM471" s="388"/>
      <c r="AN471" s="388"/>
      <c r="AO471" s="393"/>
      <c r="AP471" s="393"/>
      <c r="AQ471" s="388"/>
      <c r="AR471" s="32"/>
      <c r="AS471" s="32"/>
      <c r="AT471" s="32"/>
      <c r="AU471" s="20"/>
      <c r="AV471" s="20"/>
    </row>
    <row r="472" spans="1:48" ht="24" customHeight="1">
      <c r="A472" s="557"/>
      <c r="B472" s="411" t="s">
        <v>545</v>
      </c>
      <c r="C472" s="412"/>
      <c r="D472" s="412"/>
      <c r="E472" s="413"/>
      <c r="F472" s="44" t="s">
        <v>533</v>
      </c>
      <c r="G472" s="45"/>
      <c r="H472" s="82"/>
      <c r="I472" s="47"/>
      <c r="J472" s="82"/>
      <c r="K472" s="47"/>
      <c r="L472" s="82"/>
      <c r="M472" s="47"/>
      <c r="N472" s="50"/>
      <c r="O472" s="47">
        <f>G472+I472+K472+M472</f>
        <v>0</v>
      </c>
      <c r="P472" s="48">
        <f>H472+J472+L472+N472</f>
        <v>0</v>
      </c>
      <c r="Q472" s="49"/>
      <c r="R472" s="50"/>
      <c r="S472" s="47"/>
      <c r="T472" s="82"/>
      <c r="U472" s="47"/>
      <c r="V472" s="82"/>
      <c r="W472" s="47"/>
      <c r="X472" s="82"/>
      <c r="Y472" s="47"/>
      <c r="Z472" s="82"/>
      <c r="AA472" s="47"/>
      <c r="AB472" s="82"/>
      <c r="AC472" s="47">
        <f>Q472+S472+U472+W472+Y472+AA472</f>
        <v>0</v>
      </c>
      <c r="AD472" s="51">
        <f>R472+T472+V472+X472+Z472+AB472</f>
        <v>0</v>
      </c>
      <c r="AE472" s="52">
        <f>O472+AC472</f>
        <v>0</v>
      </c>
      <c r="AF472" s="47">
        <f>P472+AD472</f>
        <v>0</v>
      </c>
      <c r="AG472" s="47"/>
      <c r="AH472" s="83"/>
      <c r="AI472" s="511" t="s">
        <v>546</v>
      </c>
      <c r="AJ472" s="524" t="s">
        <v>564</v>
      </c>
      <c r="AK472" s="513" t="s">
        <v>138</v>
      </c>
      <c r="AL472" s="512"/>
      <c r="AM472" s="394" t="s">
        <v>547</v>
      </c>
      <c r="AN472" s="394"/>
      <c r="AO472" s="394" t="s">
        <v>548</v>
      </c>
      <c r="AP472" s="394"/>
      <c r="AQ472" s="394"/>
      <c r="AR472" s="32"/>
      <c r="AS472" s="32"/>
      <c r="AT472" s="32"/>
      <c r="AU472" s="20"/>
      <c r="AV472" s="20"/>
    </row>
    <row r="473" spans="1:48" ht="24" customHeight="1">
      <c r="A473" s="557"/>
      <c r="B473" s="411"/>
      <c r="C473" s="412"/>
      <c r="D473" s="412"/>
      <c r="E473" s="413"/>
      <c r="F473" s="55" t="s">
        <v>96</v>
      </c>
      <c r="G473" s="56"/>
      <c r="H473" s="84"/>
      <c r="I473" s="57"/>
      <c r="J473" s="84"/>
      <c r="K473" s="57"/>
      <c r="L473" s="84"/>
      <c r="M473" s="57"/>
      <c r="N473" s="84"/>
      <c r="O473" s="58">
        <f>G473+I473+K473+M473</f>
        <v>0</v>
      </c>
      <c r="P473" s="59">
        <f t="shared" ref="P473:P474" si="614">H473+J473+L473+N473</f>
        <v>0</v>
      </c>
      <c r="Q473" s="60"/>
      <c r="R473" s="84"/>
      <c r="S473" s="57"/>
      <c r="T473" s="84"/>
      <c r="U473" s="57"/>
      <c r="V473" s="84"/>
      <c r="W473" s="57"/>
      <c r="X473" s="84"/>
      <c r="Y473" s="57"/>
      <c r="Z473" s="84"/>
      <c r="AA473" s="57"/>
      <c r="AB473" s="84"/>
      <c r="AC473" s="58">
        <f t="shared" ref="AC473:AC474" si="615">Q473+S473+U473+W473+Y473+AA473</f>
        <v>0</v>
      </c>
      <c r="AD473" s="61">
        <f>R473+T473+V473+X473+Z473+AB473</f>
        <v>0</v>
      </c>
      <c r="AE473" s="62">
        <f>O473+AC473</f>
        <v>0</v>
      </c>
      <c r="AF473" s="58">
        <f t="shared" ref="AF473:AF474" si="616">P473+AD473</f>
        <v>0</v>
      </c>
      <c r="AG473" s="57"/>
      <c r="AH473" s="85"/>
      <c r="AI473" s="414"/>
      <c r="AJ473" s="525"/>
      <c r="AK473" s="418"/>
      <c r="AL473" s="419"/>
      <c r="AM473" s="387"/>
      <c r="AN473" s="387"/>
      <c r="AO473" s="387"/>
      <c r="AP473" s="387"/>
      <c r="AQ473" s="387"/>
      <c r="AR473" s="32"/>
      <c r="AS473" s="32"/>
      <c r="AT473" s="32"/>
      <c r="AU473" s="20"/>
      <c r="AV473" s="20"/>
    </row>
    <row r="474" spans="1:48" ht="24" customHeight="1">
      <c r="A474" s="557"/>
      <c r="B474" s="411"/>
      <c r="C474" s="412"/>
      <c r="D474" s="412"/>
      <c r="E474" s="413"/>
      <c r="F474" s="64" t="s">
        <v>95</v>
      </c>
      <c r="G474" s="65"/>
      <c r="H474" s="86"/>
      <c r="I474" s="66"/>
      <c r="J474" s="86"/>
      <c r="K474" s="66"/>
      <c r="L474" s="86"/>
      <c r="M474" s="66"/>
      <c r="N474" s="86"/>
      <c r="O474" s="67">
        <f>G474+I474+K474+M474</f>
        <v>0</v>
      </c>
      <c r="P474" s="68">
        <f t="shared" si="614"/>
        <v>0</v>
      </c>
      <c r="Q474" s="69"/>
      <c r="R474" s="86"/>
      <c r="S474" s="66"/>
      <c r="T474" s="86"/>
      <c r="U474" s="66"/>
      <c r="V474" s="86"/>
      <c r="W474" s="66"/>
      <c r="X474" s="86"/>
      <c r="Y474" s="66"/>
      <c r="Z474" s="86"/>
      <c r="AA474" s="66"/>
      <c r="AB474" s="86"/>
      <c r="AC474" s="67">
        <f t="shared" si="615"/>
        <v>0</v>
      </c>
      <c r="AD474" s="70">
        <f>R474+T474+V474+X474+Z474+AB474</f>
        <v>0</v>
      </c>
      <c r="AE474" s="71">
        <f>O474+AC474</f>
        <v>0</v>
      </c>
      <c r="AF474" s="67">
        <f t="shared" si="616"/>
        <v>0</v>
      </c>
      <c r="AG474" s="72"/>
      <c r="AH474" s="87"/>
      <c r="AI474" s="414"/>
      <c r="AJ474" s="525"/>
      <c r="AK474" s="418"/>
      <c r="AL474" s="419"/>
      <c r="AM474" s="387"/>
      <c r="AN474" s="387"/>
      <c r="AO474" s="387"/>
      <c r="AP474" s="387"/>
      <c r="AQ474" s="387"/>
      <c r="AR474" s="32"/>
      <c r="AS474" s="32"/>
      <c r="AT474" s="32"/>
      <c r="AU474" s="20"/>
      <c r="AV474" s="20"/>
    </row>
    <row r="475" spans="1:48" ht="24" customHeight="1" thickBot="1">
      <c r="A475" s="557"/>
      <c r="B475" s="411"/>
      <c r="C475" s="412"/>
      <c r="D475" s="412"/>
      <c r="E475" s="413"/>
      <c r="F475" s="88" t="s">
        <v>14</v>
      </c>
      <c r="G475" s="99">
        <f>SUM(G472:G474)</f>
        <v>0</v>
      </c>
      <c r="H475" s="95">
        <f t="shared" ref="H475:N475" si="617">SUM(H472:H474)</f>
        <v>0</v>
      </c>
      <c r="I475" s="92">
        <f t="shared" si="617"/>
        <v>0</v>
      </c>
      <c r="J475" s="95">
        <f t="shared" si="617"/>
        <v>0</v>
      </c>
      <c r="K475" s="92">
        <f t="shared" si="617"/>
        <v>0</v>
      </c>
      <c r="L475" s="95">
        <f t="shared" si="617"/>
        <v>0</v>
      </c>
      <c r="M475" s="92">
        <f t="shared" si="617"/>
        <v>0</v>
      </c>
      <c r="N475" s="95">
        <f t="shared" si="617"/>
        <v>0</v>
      </c>
      <c r="O475" s="92">
        <f>SUM(O472:O474)</f>
        <v>0</v>
      </c>
      <c r="P475" s="93">
        <f t="shared" ref="P475" si="618">SUM(P472:P474)</f>
        <v>0</v>
      </c>
      <c r="Q475" s="94">
        <f>SUM(Q472:Q474)</f>
        <v>0</v>
      </c>
      <c r="R475" s="95">
        <f t="shared" ref="R475:Z475" si="619">SUM(R472:R474)</f>
        <v>0</v>
      </c>
      <c r="S475" s="92">
        <f t="shared" si="619"/>
        <v>0</v>
      </c>
      <c r="T475" s="95">
        <f t="shared" si="619"/>
        <v>0</v>
      </c>
      <c r="U475" s="92">
        <f t="shared" si="619"/>
        <v>0</v>
      </c>
      <c r="V475" s="95">
        <f t="shared" si="619"/>
        <v>0</v>
      </c>
      <c r="W475" s="92">
        <f t="shared" si="619"/>
        <v>0</v>
      </c>
      <c r="X475" s="95">
        <f t="shared" si="619"/>
        <v>0</v>
      </c>
      <c r="Y475" s="92">
        <f t="shared" si="619"/>
        <v>0</v>
      </c>
      <c r="Z475" s="95">
        <f t="shared" si="619"/>
        <v>0</v>
      </c>
      <c r="AA475" s="92">
        <v>0</v>
      </c>
      <c r="AB475" s="95">
        <v>0</v>
      </c>
      <c r="AC475" s="92">
        <f>SUM(AC472:AC474)</f>
        <v>0</v>
      </c>
      <c r="AD475" s="96">
        <f t="shared" ref="AD475:AH475" si="620">SUM(AD472:AD474)</f>
        <v>0</v>
      </c>
      <c r="AE475" s="97">
        <f t="shared" si="620"/>
        <v>0</v>
      </c>
      <c r="AF475" s="92">
        <f t="shared" si="620"/>
        <v>0</v>
      </c>
      <c r="AG475" s="92">
        <f t="shared" si="620"/>
        <v>0</v>
      </c>
      <c r="AH475" s="98">
        <f t="shared" si="620"/>
        <v>0</v>
      </c>
      <c r="AI475" s="415"/>
      <c r="AJ475" s="526"/>
      <c r="AK475" s="420"/>
      <c r="AL475" s="421"/>
      <c r="AM475" s="388"/>
      <c r="AN475" s="388"/>
      <c r="AO475" s="388"/>
      <c r="AP475" s="388"/>
      <c r="AQ475" s="388"/>
      <c r="AR475" s="32"/>
      <c r="AS475" s="32"/>
      <c r="AT475" s="32"/>
      <c r="AU475" s="20"/>
      <c r="AV475" s="20"/>
    </row>
    <row r="476" spans="1:48" ht="24" customHeight="1">
      <c r="A476" s="557"/>
      <c r="B476" s="411" t="s">
        <v>549</v>
      </c>
      <c r="C476" s="412"/>
      <c r="D476" s="412"/>
      <c r="E476" s="413"/>
      <c r="F476" s="44" t="s">
        <v>533</v>
      </c>
      <c r="G476" s="45"/>
      <c r="H476" s="82"/>
      <c r="I476" s="47"/>
      <c r="J476" s="82"/>
      <c r="K476" s="47">
        <v>1</v>
      </c>
      <c r="L476" s="82">
        <v>152500</v>
      </c>
      <c r="M476" s="47"/>
      <c r="N476" s="50"/>
      <c r="O476" s="47">
        <f>G476+I476+K476+M476</f>
        <v>1</v>
      </c>
      <c r="P476" s="48">
        <f>H476+J476+L476+N476</f>
        <v>152500</v>
      </c>
      <c r="Q476" s="49"/>
      <c r="R476" s="50"/>
      <c r="S476" s="47"/>
      <c r="T476" s="82"/>
      <c r="U476" s="47">
        <v>2</v>
      </c>
      <c r="V476" s="82">
        <v>4471200</v>
      </c>
      <c r="W476" s="47"/>
      <c r="X476" s="82"/>
      <c r="Y476" s="47"/>
      <c r="Z476" s="82"/>
      <c r="AA476" s="47"/>
      <c r="AB476" s="82"/>
      <c r="AC476" s="47">
        <f>Q476+S476+U476+W476+Y476+AA476</f>
        <v>2</v>
      </c>
      <c r="AD476" s="51">
        <f>R476+T476+V476+X476+Z476+AB476</f>
        <v>4471200</v>
      </c>
      <c r="AE476" s="52">
        <f>O476+AC476</f>
        <v>3</v>
      </c>
      <c r="AF476" s="47">
        <f>P476+AD476</f>
        <v>4623700</v>
      </c>
      <c r="AG476" s="47"/>
      <c r="AH476" s="83"/>
      <c r="AI476" s="511" t="s">
        <v>550</v>
      </c>
      <c r="AJ476" s="524" t="s">
        <v>551</v>
      </c>
      <c r="AK476" s="513" t="s">
        <v>138</v>
      </c>
      <c r="AL476" s="512"/>
      <c r="AM476" s="394" t="s">
        <v>552</v>
      </c>
      <c r="AN476" s="394"/>
      <c r="AO476" s="394"/>
      <c r="AP476" s="394"/>
      <c r="AQ476" s="394"/>
      <c r="AR476" s="32"/>
      <c r="AS476" s="32"/>
      <c r="AT476" s="32"/>
      <c r="AU476" s="20"/>
      <c r="AV476" s="20"/>
    </row>
    <row r="477" spans="1:48" ht="24" customHeight="1">
      <c r="A477" s="557"/>
      <c r="B477" s="411"/>
      <c r="C477" s="412"/>
      <c r="D477" s="412"/>
      <c r="E477" s="413"/>
      <c r="F477" s="55" t="s">
        <v>96</v>
      </c>
      <c r="G477" s="56"/>
      <c r="H477" s="84"/>
      <c r="I477" s="57"/>
      <c r="J477" s="84"/>
      <c r="K477" s="57"/>
      <c r="L477" s="84"/>
      <c r="M477" s="57"/>
      <c r="N477" s="84"/>
      <c r="O477" s="58">
        <f>G477+I477+K477+M477</f>
        <v>0</v>
      </c>
      <c r="P477" s="59">
        <f t="shared" ref="P477:P478" si="621">H477+J477+L477+N477</f>
        <v>0</v>
      </c>
      <c r="Q477" s="60"/>
      <c r="R477" s="84"/>
      <c r="S477" s="57"/>
      <c r="T477" s="84"/>
      <c r="U477" s="57"/>
      <c r="V477" s="84"/>
      <c r="W477" s="57"/>
      <c r="X477" s="84"/>
      <c r="Y477" s="57"/>
      <c r="Z477" s="84"/>
      <c r="AA477" s="57"/>
      <c r="AB477" s="84"/>
      <c r="AC477" s="58">
        <f t="shared" ref="AC477:AC478" si="622">Q477+S477+U477+W477+Y477+AA477</f>
        <v>0</v>
      </c>
      <c r="AD477" s="61">
        <f>R477+T477+V477+X477+Z477+AB477</f>
        <v>0</v>
      </c>
      <c r="AE477" s="62">
        <f>O477+AC477</f>
        <v>0</v>
      </c>
      <c r="AF477" s="58">
        <f t="shared" ref="AF477:AF478" si="623">P477+AD477</f>
        <v>0</v>
      </c>
      <c r="AG477" s="57"/>
      <c r="AH477" s="85"/>
      <c r="AI477" s="414"/>
      <c r="AJ477" s="525"/>
      <c r="AK477" s="418"/>
      <c r="AL477" s="419"/>
      <c r="AM477" s="387"/>
      <c r="AN477" s="387"/>
      <c r="AO477" s="387"/>
      <c r="AP477" s="387"/>
      <c r="AQ477" s="387"/>
      <c r="AR477" s="32"/>
      <c r="AS477" s="32"/>
      <c r="AT477" s="32"/>
      <c r="AU477" s="20"/>
      <c r="AV477" s="20"/>
    </row>
    <row r="478" spans="1:48" ht="24" customHeight="1">
      <c r="A478" s="557"/>
      <c r="B478" s="411"/>
      <c r="C478" s="412"/>
      <c r="D478" s="412"/>
      <c r="E478" s="413"/>
      <c r="F478" s="64" t="s">
        <v>95</v>
      </c>
      <c r="G478" s="65"/>
      <c r="H478" s="86"/>
      <c r="I478" s="66"/>
      <c r="J478" s="86"/>
      <c r="K478" s="66"/>
      <c r="L478" s="86"/>
      <c r="M478" s="66"/>
      <c r="N478" s="86"/>
      <c r="O478" s="67">
        <f>G478+I478+K478+M478</f>
        <v>0</v>
      </c>
      <c r="P478" s="68">
        <f t="shared" si="621"/>
        <v>0</v>
      </c>
      <c r="Q478" s="69"/>
      <c r="R478" s="86"/>
      <c r="S478" s="66"/>
      <c r="T478" s="86"/>
      <c r="U478" s="66"/>
      <c r="V478" s="86"/>
      <c r="W478" s="66"/>
      <c r="X478" s="86"/>
      <c r="Y478" s="66"/>
      <c r="Z478" s="86"/>
      <c r="AA478" s="66"/>
      <c r="AB478" s="86"/>
      <c r="AC478" s="67">
        <f t="shared" si="622"/>
        <v>0</v>
      </c>
      <c r="AD478" s="70">
        <f>R478+T478+V478+X478+Z478+AB478</f>
        <v>0</v>
      </c>
      <c r="AE478" s="71">
        <f>O478+AC478</f>
        <v>0</v>
      </c>
      <c r="AF478" s="67">
        <f t="shared" si="623"/>
        <v>0</v>
      </c>
      <c r="AG478" s="72"/>
      <c r="AH478" s="87"/>
      <c r="AI478" s="414"/>
      <c r="AJ478" s="525"/>
      <c r="AK478" s="418"/>
      <c r="AL478" s="419"/>
      <c r="AM478" s="387"/>
      <c r="AN478" s="387"/>
      <c r="AO478" s="387"/>
      <c r="AP478" s="387"/>
      <c r="AQ478" s="387"/>
      <c r="AR478" s="32"/>
      <c r="AS478" s="32"/>
      <c r="AT478" s="32"/>
      <c r="AU478" s="20"/>
      <c r="AV478" s="20"/>
    </row>
    <row r="479" spans="1:48" ht="24" customHeight="1" thickBot="1">
      <c r="A479" s="557"/>
      <c r="B479" s="411"/>
      <c r="C479" s="412"/>
      <c r="D479" s="412"/>
      <c r="E479" s="413"/>
      <c r="F479" s="88" t="s">
        <v>14</v>
      </c>
      <c r="G479" s="99">
        <f>SUM(G476:G478)</f>
        <v>0</v>
      </c>
      <c r="H479" s="95">
        <f t="shared" ref="H479:N479" si="624">SUM(H476:H478)</f>
        <v>0</v>
      </c>
      <c r="I479" s="92">
        <f t="shared" si="624"/>
        <v>0</v>
      </c>
      <c r="J479" s="95">
        <f t="shared" si="624"/>
        <v>0</v>
      </c>
      <c r="K479" s="92">
        <f t="shared" si="624"/>
        <v>1</v>
      </c>
      <c r="L479" s="95">
        <f t="shared" si="624"/>
        <v>152500</v>
      </c>
      <c r="M479" s="92">
        <f t="shared" si="624"/>
        <v>0</v>
      </c>
      <c r="N479" s="95">
        <f t="shared" si="624"/>
        <v>0</v>
      </c>
      <c r="O479" s="92">
        <f>SUM(O476:O478)</f>
        <v>1</v>
      </c>
      <c r="P479" s="93">
        <f t="shared" ref="P479" si="625">SUM(P476:P478)</f>
        <v>152500</v>
      </c>
      <c r="Q479" s="94">
        <f>SUM(Q476:Q478)</f>
        <v>0</v>
      </c>
      <c r="R479" s="95">
        <f t="shared" ref="R479:Z479" si="626">SUM(R476:R478)</f>
        <v>0</v>
      </c>
      <c r="S479" s="92">
        <f t="shared" si="626"/>
        <v>0</v>
      </c>
      <c r="T479" s="95">
        <f t="shared" si="626"/>
        <v>0</v>
      </c>
      <c r="U479" s="92">
        <f t="shared" si="626"/>
        <v>2</v>
      </c>
      <c r="V479" s="95">
        <f t="shared" si="626"/>
        <v>4471200</v>
      </c>
      <c r="W479" s="92">
        <f t="shared" si="626"/>
        <v>0</v>
      </c>
      <c r="X479" s="95">
        <f t="shared" si="626"/>
        <v>0</v>
      </c>
      <c r="Y479" s="92">
        <f t="shared" si="626"/>
        <v>0</v>
      </c>
      <c r="Z479" s="95">
        <f t="shared" si="626"/>
        <v>0</v>
      </c>
      <c r="AA479" s="92">
        <v>0</v>
      </c>
      <c r="AB479" s="95">
        <v>0</v>
      </c>
      <c r="AC479" s="92">
        <f>SUM(AC476:AC478)</f>
        <v>2</v>
      </c>
      <c r="AD479" s="96">
        <f t="shared" ref="AD479:AH479" si="627">SUM(AD476:AD478)</f>
        <v>4471200</v>
      </c>
      <c r="AE479" s="97">
        <f t="shared" si="627"/>
        <v>3</v>
      </c>
      <c r="AF479" s="92">
        <f t="shared" si="627"/>
        <v>4623700</v>
      </c>
      <c r="AG479" s="92">
        <f t="shared" si="627"/>
        <v>0</v>
      </c>
      <c r="AH479" s="98">
        <f t="shared" si="627"/>
        <v>0</v>
      </c>
      <c r="AI479" s="415"/>
      <c r="AJ479" s="526"/>
      <c r="AK479" s="420"/>
      <c r="AL479" s="421"/>
      <c r="AM479" s="388"/>
      <c r="AN479" s="388"/>
      <c r="AO479" s="388"/>
      <c r="AP479" s="388"/>
      <c r="AQ479" s="388"/>
      <c r="AR479" s="32"/>
      <c r="AS479" s="32"/>
      <c r="AT479" s="32"/>
      <c r="AU479" s="20"/>
      <c r="AV479" s="20"/>
    </row>
    <row r="480" spans="1:48" ht="24" customHeight="1">
      <c r="A480" s="557"/>
      <c r="B480" s="411" t="s">
        <v>553</v>
      </c>
      <c r="C480" s="412"/>
      <c r="D480" s="412"/>
      <c r="E480" s="413"/>
      <c r="F480" s="44" t="s">
        <v>533</v>
      </c>
      <c r="G480" s="45"/>
      <c r="H480" s="82"/>
      <c r="I480" s="47"/>
      <c r="J480" s="82"/>
      <c r="K480" s="47"/>
      <c r="L480" s="82"/>
      <c r="M480" s="47"/>
      <c r="N480" s="50"/>
      <c r="O480" s="47">
        <f>G480+I480+K480+M480</f>
        <v>0</v>
      </c>
      <c r="P480" s="48">
        <f>H480+J480+L480+N480</f>
        <v>0</v>
      </c>
      <c r="Q480" s="49"/>
      <c r="R480" s="50"/>
      <c r="S480" s="47"/>
      <c r="T480" s="82"/>
      <c r="U480" s="47"/>
      <c r="V480" s="82"/>
      <c r="W480" s="47"/>
      <c r="X480" s="82"/>
      <c r="Y480" s="47"/>
      <c r="Z480" s="82"/>
      <c r="AA480" s="47"/>
      <c r="AB480" s="82"/>
      <c r="AC480" s="47">
        <f>Q480+S480+U480+W480+Y480+AA480</f>
        <v>0</v>
      </c>
      <c r="AD480" s="51">
        <f>R480+T480+V480+X480+Z480+AB480</f>
        <v>0</v>
      </c>
      <c r="AE480" s="52">
        <f>O480+AC480</f>
        <v>0</v>
      </c>
      <c r="AF480" s="47">
        <f>P480+AD480</f>
        <v>0</v>
      </c>
      <c r="AG480" s="47"/>
      <c r="AH480" s="83"/>
      <c r="AI480" s="511" t="s">
        <v>554</v>
      </c>
      <c r="AJ480" s="524" t="s">
        <v>555</v>
      </c>
      <c r="AK480" s="513" t="s">
        <v>100</v>
      </c>
      <c r="AL480" s="512"/>
      <c r="AM480" s="394"/>
      <c r="AN480" s="394" t="s">
        <v>154</v>
      </c>
      <c r="AO480" s="518" t="s">
        <v>556</v>
      </c>
      <c r="AP480" s="518" t="s">
        <v>557</v>
      </c>
      <c r="AQ480" s="394" t="s">
        <v>558</v>
      </c>
      <c r="AR480" s="32"/>
      <c r="AS480" s="32"/>
      <c r="AT480" s="32"/>
      <c r="AU480" s="20"/>
      <c r="AV480" s="20"/>
    </row>
    <row r="481" spans="1:48" ht="24" customHeight="1">
      <c r="A481" s="557"/>
      <c r="B481" s="411"/>
      <c r="C481" s="412"/>
      <c r="D481" s="412"/>
      <c r="E481" s="413"/>
      <c r="F481" s="55" t="s">
        <v>96</v>
      </c>
      <c r="G481" s="56"/>
      <c r="H481" s="84"/>
      <c r="I481" s="57"/>
      <c r="J481" s="84"/>
      <c r="K481" s="57"/>
      <c r="L481" s="84"/>
      <c r="M481" s="57"/>
      <c r="N481" s="84"/>
      <c r="O481" s="58">
        <f>G481+I481+K481+M481</f>
        <v>0</v>
      </c>
      <c r="P481" s="59">
        <f t="shared" ref="P481:P482" si="628">H481+J481+L481+N481</f>
        <v>0</v>
      </c>
      <c r="Q481" s="60"/>
      <c r="R481" s="84"/>
      <c r="S481" s="57"/>
      <c r="T481" s="84"/>
      <c r="U481" s="57"/>
      <c r="V481" s="84"/>
      <c r="W481" s="57"/>
      <c r="X481" s="84"/>
      <c r="Y481" s="57"/>
      <c r="Z481" s="84"/>
      <c r="AA481" s="57"/>
      <c r="AB481" s="84"/>
      <c r="AC481" s="58">
        <f t="shared" ref="AC481:AC482" si="629">Q481+S481+U481+W481+Y481+AA481</f>
        <v>0</v>
      </c>
      <c r="AD481" s="61">
        <f>R481+T481+V481+X481+Z481+AB481</f>
        <v>0</v>
      </c>
      <c r="AE481" s="62">
        <f>O481+AC481</f>
        <v>0</v>
      </c>
      <c r="AF481" s="58">
        <f t="shared" ref="AF481:AF482" si="630">P481+AD481</f>
        <v>0</v>
      </c>
      <c r="AG481" s="57"/>
      <c r="AH481" s="85"/>
      <c r="AI481" s="414"/>
      <c r="AJ481" s="525"/>
      <c r="AK481" s="418"/>
      <c r="AL481" s="419"/>
      <c r="AM481" s="387"/>
      <c r="AN481" s="387"/>
      <c r="AO481" s="422"/>
      <c r="AP481" s="422"/>
      <c r="AQ481" s="387"/>
      <c r="AR481" s="32"/>
      <c r="AS481" s="32"/>
      <c r="AT481" s="32"/>
      <c r="AU481" s="20"/>
      <c r="AV481" s="20"/>
    </row>
    <row r="482" spans="1:48" ht="24" customHeight="1">
      <c r="A482" s="557"/>
      <c r="B482" s="411"/>
      <c r="C482" s="412"/>
      <c r="D482" s="412"/>
      <c r="E482" s="413"/>
      <c r="F482" s="64" t="s">
        <v>95</v>
      </c>
      <c r="G482" s="65"/>
      <c r="H482" s="86"/>
      <c r="I482" s="66"/>
      <c r="J482" s="86"/>
      <c r="K482" s="66"/>
      <c r="L482" s="86"/>
      <c r="M482" s="66"/>
      <c r="N482" s="86"/>
      <c r="O482" s="67">
        <f>G482+I482+K482+M482</f>
        <v>0</v>
      </c>
      <c r="P482" s="68">
        <f t="shared" si="628"/>
        <v>0</v>
      </c>
      <c r="Q482" s="69"/>
      <c r="R482" s="86"/>
      <c r="S482" s="66"/>
      <c r="T482" s="86"/>
      <c r="U482" s="66"/>
      <c r="V482" s="86"/>
      <c r="W482" s="66"/>
      <c r="X482" s="86"/>
      <c r="Y482" s="66"/>
      <c r="Z482" s="86"/>
      <c r="AA482" s="66"/>
      <c r="AB482" s="86"/>
      <c r="AC482" s="67">
        <f t="shared" si="629"/>
        <v>0</v>
      </c>
      <c r="AD482" s="70">
        <f>R482+T482+V482+X482+Z482+AB482</f>
        <v>0</v>
      </c>
      <c r="AE482" s="71">
        <f>O482+AC482</f>
        <v>0</v>
      </c>
      <c r="AF482" s="67">
        <f t="shared" si="630"/>
        <v>0</v>
      </c>
      <c r="AG482" s="72"/>
      <c r="AH482" s="87"/>
      <c r="AI482" s="414"/>
      <c r="AJ482" s="525"/>
      <c r="AK482" s="418"/>
      <c r="AL482" s="419"/>
      <c r="AM482" s="387"/>
      <c r="AN482" s="387"/>
      <c r="AO482" s="422"/>
      <c r="AP482" s="422"/>
      <c r="AQ482" s="387"/>
      <c r="AR482" s="32"/>
      <c r="AS482" s="32"/>
      <c r="AT482" s="32"/>
      <c r="AU482" s="20"/>
      <c r="AV482" s="20"/>
    </row>
    <row r="483" spans="1:48" ht="24" customHeight="1" thickBot="1">
      <c r="A483" s="557"/>
      <c r="B483" s="411"/>
      <c r="C483" s="412"/>
      <c r="D483" s="412"/>
      <c r="E483" s="413"/>
      <c r="F483" s="88" t="s">
        <v>14</v>
      </c>
      <c r="G483" s="99">
        <f>SUM(G480:G482)</f>
        <v>0</v>
      </c>
      <c r="H483" s="95">
        <f t="shared" ref="H483:N483" si="631">SUM(H480:H482)</f>
        <v>0</v>
      </c>
      <c r="I483" s="92">
        <f t="shared" si="631"/>
        <v>0</v>
      </c>
      <c r="J483" s="95">
        <f t="shared" si="631"/>
        <v>0</v>
      </c>
      <c r="K483" s="92">
        <f t="shared" si="631"/>
        <v>0</v>
      </c>
      <c r="L483" s="95">
        <f t="shared" si="631"/>
        <v>0</v>
      </c>
      <c r="M483" s="92">
        <f t="shared" si="631"/>
        <v>0</v>
      </c>
      <c r="N483" s="95">
        <f t="shared" si="631"/>
        <v>0</v>
      </c>
      <c r="O483" s="92">
        <f>SUM(O480:O482)</f>
        <v>0</v>
      </c>
      <c r="P483" s="93">
        <f t="shared" ref="P483" si="632">SUM(P480:P482)</f>
        <v>0</v>
      </c>
      <c r="Q483" s="94">
        <f>SUM(Q480:Q482)</f>
        <v>0</v>
      </c>
      <c r="R483" s="95">
        <f t="shared" ref="R483:Z483" si="633">SUM(R480:R482)</f>
        <v>0</v>
      </c>
      <c r="S483" s="92">
        <f t="shared" si="633"/>
        <v>0</v>
      </c>
      <c r="T483" s="95">
        <f t="shared" si="633"/>
        <v>0</v>
      </c>
      <c r="U483" s="92">
        <f t="shared" si="633"/>
        <v>0</v>
      </c>
      <c r="V483" s="95">
        <f t="shared" si="633"/>
        <v>0</v>
      </c>
      <c r="W483" s="92">
        <f t="shared" si="633"/>
        <v>0</v>
      </c>
      <c r="X483" s="95">
        <f t="shared" si="633"/>
        <v>0</v>
      </c>
      <c r="Y483" s="92">
        <f t="shared" si="633"/>
        <v>0</v>
      </c>
      <c r="Z483" s="95">
        <f t="shared" si="633"/>
        <v>0</v>
      </c>
      <c r="AA483" s="92">
        <v>0</v>
      </c>
      <c r="AB483" s="95">
        <v>0</v>
      </c>
      <c r="AC483" s="92">
        <f>SUM(AC480:AC482)</f>
        <v>0</v>
      </c>
      <c r="AD483" s="96">
        <f t="shared" ref="AD483:AH483" si="634">SUM(AD480:AD482)</f>
        <v>0</v>
      </c>
      <c r="AE483" s="97">
        <f t="shared" si="634"/>
        <v>0</v>
      </c>
      <c r="AF483" s="92">
        <f t="shared" si="634"/>
        <v>0</v>
      </c>
      <c r="AG483" s="92">
        <f t="shared" si="634"/>
        <v>0</v>
      </c>
      <c r="AH483" s="98">
        <f t="shared" si="634"/>
        <v>0</v>
      </c>
      <c r="AI483" s="415"/>
      <c r="AJ483" s="526"/>
      <c r="AK483" s="420"/>
      <c r="AL483" s="421"/>
      <c r="AM483" s="388"/>
      <c r="AN483" s="388"/>
      <c r="AO483" s="423"/>
      <c r="AP483" s="423"/>
      <c r="AQ483" s="388"/>
      <c r="AR483" s="32"/>
      <c r="AS483" s="32"/>
      <c r="AT483" s="32"/>
      <c r="AU483" s="20"/>
      <c r="AV483" s="20"/>
    </row>
    <row r="484" spans="1:48" ht="24" customHeight="1">
      <c r="A484" s="557"/>
      <c r="B484" s="411" t="s">
        <v>559</v>
      </c>
      <c r="C484" s="412"/>
      <c r="D484" s="412"/>
      <c r="E484" s="413"/>
      <c r="F484" s="44" t="s">
        <v>533</v>
      </c>
      <c r="G484" s="45"/>
      <c r="H484" s="82"/>
      <c r="I484" s="47"/>
      <c r="J484" s="82"/>
      <c r="K484" s="47"/>
      <c r="L484" s="82"/>
      <c r="M484" s="47"/>
      <c r="N484" s="50"/>
      <c r="O484" s="47">
        <f>G484+I484+K484+M484</f>
        <v>0</v>
      </c>
      <c r="P484" s="48">
        <f>H484+J484+L484+N484</f>
        <v>0</v>
      </c>
      <c r="Q484" s="49"/>
      <c r="R484" s="50"/>
      <c r="S484" s="47"/>
      <c r="T484" s="82"/>
      <c r="U484" s="47"/>
      <c r="V484" s="82"/>
      <c r="W484" s="47"/>
      <c r="X484" s="82"/>
      <c r="Y484" s="47"/>
      <c r="Z484" s="82"/>
      <c r="AA484" s="47"/>
      <c r="AB484" s="82"/>
      <c r="AC484" s="47">
        <f>Q484+S484+U484+W484+Y484+AA484</f>
        <v>0</v>
      </c>
      <c r="AD484" s="51">
        <f>R484+T484+V484+X484+Z484+AB484</f>
        <v>0</v>
      </c>
      <c r="AE484" s="52">
        <f>O484+AC484</f>
        <v>0</v>
      </c>
      <c r="AF484" s="47">
        <f>P484+AD484</f>
        <v>0</v>
      </c>
      <c r="AG484" s="47"/>
      <c r="AH484" s="83"/>
      <c r="AI484" s="511" t="s">
        <v>152</v>
      </c>
      <c r="AJ484" s="524" t="s">
        <v>560</v>
      </c>
      <c r="AK484" s="513" t="s">
        <v>108</v>
      </c>
      <c r="AL484" s="512"/>
      <c r="AM484" s="394"/>
      <c r="AN484" s="394" t="s">
        <v>154</v>
      </c>
      <c r="AO484" s="518" t="s">
        <v>561</v>
      </c>
      <c r="AP484" s="518" t="s">
        <v>562</v>
      </c>
      <c r="AQ484" s="394"/>
      <c r="AR484" s="32"/>
      <c r="AS484" s="32"/>
      <c r="AT484" s="32"/>
      <c r="AU484" s="20"/>
      <c r="AV484" s="20"/>
    </row>
    <row r="485" spans="1:48" ht="24" customHeight="1">
      <c r="A485" s="557"/>
      <c r="B485" s="411"/>
      <c r="C485" s="412"/>
      <c r="D485" s="412"/>
      <c r="E485" s="413"/>
      <c r="F485" s="55" t="s">
        <v>96</v>
      </c>
      <c r="G485" s="56"/>
      <c r="H485" s="84"/>
      <c r="I485" s="57"/>
      <c r="J485" s="84"/>
      <c r="K485" s="57"/>
      <c r="L485" s="84"/>
      <c r="M485" s="57"/>
      <c r="N485" s="84"/>
      <c r="O485" s="58">
        <f>G485+I485+K485+M485</f>
        <v>0</v>
      </c>
      <c r="P485" s="59">
        <f t="shared" ref="P485:P486" si="635">H485+J485+L485+N485</f>
        <v>0</v>
      </c>
      <c r="Q485" s="60"/>
      <c r="R485" s="84"/>
      <c r="S485" s="57"/>
      <c r="T485" s="84"/>
      <c r="U485" s="57"/>
      <c r="V485" s="84"/>
      <c r="W485" s="57"/>
      <c r="X485" s="84"/>
      <c r="Y485" s="57"/>
      <c r="Z485" s="84"/>
      <c r="AA485" s="57"/>
      <c r="AB485" s="84"/>
      <c r="AC485" s="58">
        <f t="shared" ref="AC485:AC486" si="636">Q485+S485+U485+W485+Y485+AA485</f>
        <v>0</v>
      </c>
      <c r="AD485" s="61">
        <f>R485+T485+V485+X485+Z485+AB485</f>
        <v>0</v>
      </c>
      <c r="AE485" s="62">
        <f>O485+AC485</f>
        <v>0</v>
      </c>
      <c r="AF485" s="58">
        <f t="shared" ref="AF485:AF486" si="637">P485+AD485</f>
        <v>0</v>
      </c>
      <c r="AG485" s="57"/>
      <c r="AH485" s="85"/>
      <c r="AI485" s="414"/>
      <c r="AJ485" s="525"/>
      <c r="AK485" s="418"/>
      <c r="AL485" s="419"/>
      <c r="AM485" s="387"/>
      <c r="AN485" s="387"/>
      <c r="AO485" s="422"/>
      <c r="AP485" s="422"/>
      <c r="AQ485" s="387"/>
      <c r="AR485" s="32"/>
      <c r="AS485" s="32"/>
      <c r="AT485" s="32"/>
      <c r="AU485" s="20"/>
      <c r="AV485" s="20"/>
    </row>
    <row r="486" spans="1:48" ht="24" customHeight="1">
      <c r="A486" s="557"/>
      <c r="B486" s="411"/>
      <c r="C486" s="412"/>
      <c r="D486" s="412"/>
      <c r="E486" s="413"/>
      <c r="F486" s="64" t="s">
        <v>95</v>
      </c>
      <c r="G486" s="65"/>
      <c r="H486" s="86"/>
      <c r="I486" s="66"/>
      <c r="J486" s="86"/>
      <c r="K486" s="66"/>
      <c r="L486" s="86"/>
      <c r="M486" s="66"/>
      <c r="N486" s="86"/>
      <c r="O486" s="67">
        <f>G486+I486+K486+M486</f>
        <v>0</v>
      </c>
      <c r="P486" s="68">
        <f t="shared" si="635"/>
        <v>0</v>
      </c>
      <c r="Q486" s="69"/>
      <c r="R486" s="86"/>
      <c r="S486" s="66"/>
      <c r="T486" s="86"/>
      <c r="U486" s="66"/>
      <c r="V486" s="86"/>
      <c r="W486" s="66"/>
      <c r="X486" s="86"/>
      <c r="Y486" s="66"/>
      <c r="Z486" s="86"/>
      <c r="AA486" s="66"/>
      <c r="AB486" s="86"/>
      <c r="AC486" s="67">
        <f t="shared" si="636"/>
        <v>0</v>
      </c>
      <c r="AD486" s="70">
        <f>R486+T486+V486+X486+Z486+AB486</f>
        <v>0</v>
      </c>
      <c r="AE486" s="71">
        <f>O486+AC486</f>
        <v>0</v>
      </c>
      <c r="AF486" s="67">
        <f t="shared" si="637"/>
        <v>0</v>
      </c>
      <c r="AG486" s="72"/>
      <c r="AH486" s="87"/>
      <c r="AI486" s="414"/>
      <c r="AJ486" s="525"/>
      <c r="AK486" s="418"/>
      <c r="AL486" s="419"/>
      <c r="AM486" s="387"/>
      <c r="AN486" s="387"/>
      <c r="AO486" s="422"/>
      <c r="AP486" s="422"/>
      <c r="AQ486" s="387"/>
      <c r="AR486" s="32"/>
      <c r="AS486" s="32"/>
      <c r="AT486" s="32"/>
      <c r="AU486" s="20"/>
      <c r="AV486" s="20"/>
    </row>
    <row r="487" spans="1:48" ht="24" customHeight="1" thickBot="1">
      <c r="A487" s="557"/>
      <c r="B487" s="411"/>
      <c r="C487" s="412"/>
      <c r="D487" s="412"/>
      <c r="E487" s="413"/>
      <c r="F487" s="88" t="s">
        <v>14</v>
      </c>
      <c r="G487" s="99">
        <f>SUM(G484:G486)</f>
        <v>0</v>
      </c>
      <c r="H487" s="95">
        <f t="shared" ref="H487:N487" si="638">SUM(H484:H486)</f>
        <v>0</v>
      </c>
      <c r="I487" s="92">
        <f t="shared" si="638"/>
        <v>0</v>
      </c>
      <c r="J487" s="95">
        <f t="shared" si="638"/>
        <v>0</v>
      </c>
      <c r="K487" s="92">
        <f t="shared" si="638"/>
        <v>0</v>
      </c>
      <c r="L487" s="95">
        <f t="shared" si="638"/>
        <v>0</v>
      </c>
      <c r="M487" s="92">
        <f t="shared" si="638"/>
        <v>0</v>
      </c>
      <c r="N487" s="95">
        <f t="shared" si="638"/>
        <v>0</v>
      </c>
      <c r="O487" s="92">
        <f>SUM(O484:O486)</f>
        <v>0</v>
      </c>
      <c r="P487" s="93">
        <f>SUM(P484:P486)</f>
        <v>0</v>
      </c>
      <c r="Q487" s="94">
        <f>SUM(Q484:Q486)</f>
        <v>0</v>
      </c>
      <c r="R487" s="95">
        <f t="shared" ref="R487:AH487" si="639">SUM(R484:R486)</f>
        <v>0</v>
      </c>
      <c r="S487" s="92">
        <f t="shared" si="639"/>
        <v>0</v>
      </c>
      <c r="T487" s="95">
        <f t="shared" si="639"/>
        <v>0</v>
      </c>
      <c r="U487" s="92">
        <f t="shared" si="639"/>
        <v>0</v>
      </c>
      <c r="V487" s="95">
        <f t="shared" si="639"/>
        <v>0</v>
      </c>
      <c r="W487" s="92">
        <f t="shared" si="639"/>
        <v>0</v>
      </c>
      <c r="X487" s="95">
        <f t="shared" si="639"/>
        <v>0</v>
      </c>
      <c r="Y487" s="92">
        <f t="shared" si="639"/>
        <v>0</v>
      </c>
      <c r="Z487" s="95">
        <f t="shared" si="639"/>
        <v>0</v>
      </c>
      <c r="AA487" s="92">
        <f t="shared" si="639"/>
        <v>0</v>
      </c>
      <c r="AB487" s="95">
        <f>SUM(AB484:AB486)</f>
        <v>0</v>
      </c>
      <c r="AC487" s="92">
        <f>SUM(AC484:AC486)</f>
        <v>0</v>
      </c>
      <c r="AD487" s="96">
        <f t="shared" si="639"/>
        <v>0</v>
      </c>
      <c r="AE487" s="97">
        <f t="shared" si="639"/>
        <v>0</v>
      </c>
      <c r="AF487" s="92">
        <f t="shared" si="639"/>
        <v>0</v>
      </c>
      <c r="AG487" s="92">
        <f t="shared" si="639"/>
        <v>0</v>
      </c>
      <c r="AH487" s="98">
        <f t="shared" si="639"/>
        <v>0</v>
      </c>
      <c r="AI487" s="415"/>
      <c r="AJ487" s="526"/>
      <c r="AK487" s="420"/>
      <c r="AL487" s="421"/>
      <c r="AM487" s="388"/>
      <c r="AN487" s="388"/>
      <c r="AO487" s="423"/>
      <c r="AP487" s="423"/>
      <c r="AQ487" s="388"/>
      <c r="AR487" s="32"/>
      <c r="AS487" s="32"/>
      <c r="AT487" s="32"/>
      <c r="AU487" s="20"/>
      <c r="AV487" s="20"/>
    </row>
    <row r="488" spans="1:48" s="147" customFormat="1" ht="24" customHeight="1">
      <c r="A488" s="466"/>
      <c r="B488" s="427" t="s">
        <v>794</v>
      </c>
      <c r="C488" s="428"/>
      <c r="D488" s="428"/>
      <c r="E488" s="428"/>
      <c r="F488" s="356" t="s">
        <v>248</v>
      </c>
      <c r="G488" s="357">
        <v>1</v>
      </c>
      <c r="H488" s="358">
        <v>242352</v>
      </c>
      <c r="I488" s="359">
        <v>0</v>
      </c>
      <c r="J488" s="358">
        <v>0</v>
      </c>
      <c r="K488" s="359">
        <v>8</v>
      </c>
      <c r="L488" s="358">
        <v>2065401</v>
      </c>
      <c r="M488" s="359">
        <v>1</v>
      </c>
      <c r="N488" s="359">
        <v>38700</v>
      </c>
      <c r="O488" s="359">
        <v>10</v>
      </c>
      <c r="P488" s="360">
        <v>2346453</v>
      </c>
      <c r="Q488" s="361">
        <v>0</v>
      </c>
      <c r="R488" s="359">
        <v>0</v>
      </c>
      <c r="S488" s="359">
        <v>1</v>
      </c>
      <c r="T488" s="358">
        <v>15053690</v>
      </c>
      <c r="U488" s="359">
        <v>0</v>
      </c>
      <c r="V488" s="358">
        <v>0</v>
      </c>
      <c r="W488" s="359">
        <v>0</v>
      </c>
      <c r="X488" s="358">
        <v>0</v>
      </c>
      <c r="Y488" s="359">
        <v>0</v>
      </c>
      <c r="Z488" s="358">
        <v>0</v>
      </c>
      <c r="AA488" s="359">
        <v>1</v>
      </c>
      <c r="AB488" s="358">
        <v>4806000</v>
      </c>
      <c r="AC488" s="359">
        <v>2</v>
      </c>
      <c r="AD488" s="362">
        <v>19859690</v>
      </c>
      <c r="AE488" s="357">
        <v>12</v>
      </c>
      <c r="AF488" s="359">
        <v>22206143</v>
      </c>
      <c r="AG488" s="359">
        <v>8</v>
      </c>
      <c r="AH488" s="363">
        <v>22068947</v>
      </c>
      <c r="AI488" s="424" t="s">
        <v>938</v>
      </c>
      <c r="AJ488" s="495" t="s">
        <v>939</v>
      </c>
      <c r="AK488" s="498" t="s">
        <v>100</v>
      </c>
      <c r="AL488" s="499"/>
      <c r="AM488" s="500"/>
      <c r="AN488" s="500" t="s">
        <v>109</v>
      </c>
      <c r="AO488" s="500"/>
      <c r="AP488" s="500"/>
      <c r="AQ488" s="500"/>
      <c r="AR488" s="145"/>
      <c r="AS488" s="146"/>
      <c r="AT488" s="146"/>
    </row>
    <row r="489" spans="1:48" s="147" customFormat="1" ht="24" customHeight="1">
      <c r="A489" s="466"/>
      <c r="B489" s="395"/>
      <c r="C489" s="429"/>
      <c r="D489" s="429"/>
      <c r="E489" s="429"/>
      <c r="F489" s="364" t="s">
        <v>96</v>
      </c>
      <c r="G489" s="365">
        <v>0</v>
      </c>
      <c r="H489" s="366">
        <v>0</v>
      </c>
      <c r="I489" s="366">
        <v>0</v>
      </c>
      <c r="J489" s="366">
        <v>0</v>
      </c>
      <c r="K489" s="366">
        <v>0</v>
      </c>
      <c r="L489" s="366">
        <v>0</v>
      </c>
      <c r="M489" s="366">
        <v>0</v>
      </c>
      <c r="N489" s="366">
        <v>0</v>
      </c>
      <c r="O489" s="367">
        <v>0</v>
      </c>
      <c r="P489" s="368">
        <v>0</v>
      </c>
      <c r="Q489" s="369">
        <v>0</v>
      </c>
      <c r="R489" s="366">
        <v>0</v>
      </c>
      <c r="S489" s="366">
        <v>0</v>
      </c>
      <c r="T489" s="366">
        <v>0</v>
      </c>
      <c r="U489" s="366">
        <v>0</v>
      </c>
      <c r="V489" s="366">
        <v>0</v>
      </c>
      <c r="W489" s="366">
        <v>0</v>
      </c>
      <c r="X489" s="366">
        <v>0</v>
      </c>
      <c r="Y489" s="366">
        <v>0</v>
      </c>
      <c r="Z489" s="366">
        <v>0</v>
      </c>
      <c r="AA489" s="366">
        <v>0</v>
      </c>
      <c r="AB489" s="366">
        <v>0</v>
      </c>
      <c r="AC489" s="367">
        <v>0</v>
      </c>
      <c r="AD489" s="370">
        <v>0</v>
      </c>
      <c r="AE489" s="371">
        <v>0</v>
      </c>
      <c r="AF489" s="367">
        <v>0</v>
      </c>
      <c r="AG489" s="366">
        <v>0</v>
      </c>
      <c r="AH489" s="372">
        <v>0</v>
      </c>
      <c r="AI489" s="425"/>
      <c r="AJ489" s="496"/>
      <c r="AK489" s="403"/>
      <c r="AL489" s="404"/>
      <c r="AM489" s="407"/>
      <c r="AN489" s="407"/>
      <c r="AO489" s="407"/>
      <c r="AP489" s="407"/>
      <c r="AQ489" s="407"/>
      <c r="AR489" s="145"/>
      <c r="AS489" s="146"/>
      <c r="AT489" s="146"/>
    </row>
    <row r="490" spans="1:48" s="147" customFormat="1" ht="24" customHeight="1">
      <c r="A490" s="466"/>
      <c r="B490" s="395"/>
      <c r="C490" s="429"/>
      <c r="D490" s="429"/>
      <c r="E490" s="429"/>
      <c r="F490" s="373" t="s">
        <v>95</v>
      </c>
      <c r="G490" s="374">
        <v>0</v>
      </c>
      <c r="H490" s="375">
        <v>0</v>
      </c>
      <c r="I490" s="375">
        <v>0</v>
      </c>
      <c r="J490" s="375">
        <v>0</v>
      </c>
      <c r="K490" s="375">
        <v>0</v>
      </c>
      <c r="L490" s="375">
        <v>0</v>
      </c>
      <c r="M490" s="375">
        <v>0</v>
      </c>
      <c r="N490" s="375">
        <v>0</v>
      </c>
      <c r="O490" s="376">
        <v>0</v>
      </c>
      <c r="P490" s="377">
        <v>0</v>
      </c>
      <c r="Q490" s="378">
        <v>0</v>
      </c>
      <c r="R490" s="375">
        <v>0</v>
      </c>
      <c r="S490" s="375">
        <v>0</v>
      </c>
      <c r="T490" s="375">
        <v>0</v>
      </c>
      <c r="U490" s="375">
        <v>0</v>
      </c>
      <c r="V490" s="375">
        <v>0</v>
      </c>
      <c r="W490" s="375">
        <v>0</v>
      </c>
      <c r="X490" s="375">
        <v>0</v>
      </c>
      <c r="Y490" s="375">
        <v>0</v>
      </c>
      <c r="Z490" s="375">
        <v>0</v>
      </c>
      <c r="AA490" s="375">
        <v>0</v>
      </c>
      <c r="AB490" s="375">
        <v>0</v>
      </c>
      <c r="AC490" s="376">
        <v>0</v>
      </c>
      <c r="AD490" s="379">
        <v>0</v>
      </c>
      <c r="AE490" s="380">
        <v>0</v>
      </c>
      <c r="AF490" s="376">
        <v>0</v>
      </c>
      <c r="AG490" s="381">
        <v>0</v>
      </c>
      <c r="AH490" s="382">
        <v>0</v>
      </c>
      <c r="AI490" s="425"/>
      <c r="AJ490" s="496"/>
      <c r="AK490" s="403"/>
      <c r="AL490" s="404"/>
      <c r="AM490" s="407"/>
      <c r="AN490" s="407"/>
      <c r="AO490" s="407"/>
      <c r="AP490" s="407"/>
      <c r="AQ490" s="407"/>
      <c r="AR490" s="145"/>
      <c r="AS490" s="146"/>
      <c r="AT490" s="146"/>
    </row>
    <row r="491" spans="1:48" s="147" customFormat="1" ht="24" customHeight="1" thickBot="1">
      <c r="A491" s="466"/>
      <c r="B491" s="395"/>
      <c r="C491" s="429"/>
      <c r="D491" s="429"/>
      <c r="E491" s="429"/>
      <c r="F491" s="168" t="s">
        <v>501</v>
      </c>
      <c r="G491" s="227">
        <v>1</v>
      </c>
      <c r="H491" s="228">
        <v>242352</v>
      </c>
      <c r="I491" s="228">
        <v>0</v>
      </c>
      <c r="J491" s="228">
        <v>0</v>
      </c>
      <c r="K491" s="228">
        <v>8</v>
      </c>
      <c r="L491" s="228">
        <v>2065401</v>
      </c>
      <c r="M491" s="228">
        <v>1</v>
      </c>
      <c r="N491" s="228">
        <v>38700</v>
      </c>
      <c r="O491" s="229">
        <v>10</v>
      </c>
      <c r="P491" s="230">
        <v>2346453</v>
      </c>
      <c r="Q491" s="231">
        <v>0</v>
      </c>
      <c r="R491" s="229">
        <v>0</v>
      </c>
      <c r="S491" s="229">
        <v>1</v>
      </c>
      <c r="T491" s="229">
        <v>15053690</v>
      </c>
      <c r="U491" s="229">
        <v>0</v>
      </c>
      <c r="V491" s="229">
        <v>0</v>
      </c>
      <c r="W491" s="229">
        <v>0</v>
      </c>
      <c r="X491" s="229">
        <v>0</v>
      </c>
      <c r="Y491" s="229">
        <v>0</v>
      </c>
      <c r="Z491" s="229">
        <v>0</v>
      </c>
      <c r="AA491" s="229">
        <v>1</v>
      </c>
      <c r="AB491" s="229">
        <v>4806000</v>
      </c>
      <c r="AC491" s="229">
        <v>2</v>
      </c>
      <c r="AD491" s="232">
        <v>19859690</v>
      </c>
      <c r="AE491" s="233">
        <v>12</v>
      </c>
      <c r="AF491" s="229">
        <v>22206143</v>
      </c>
      <c r="AG491" s="229">
        <v>8</v>
      </c>
      <c r="AH491" s="230">
        <v>22068947</v>
      </c>
      <c r="AI491" s="426"/>
      <c r="AJ491" s="497"/>
      <c r="AK491" s="405"/>
      <c r="AL491" s="406"/>
      <c r="AM491" s="408"/>
      <c r="AN491" s="408"/>
      <c r="AO491" s="408"/>
      <c r="AP491" s="408"/>
      <c r="AQ491" s="408"/>
      <c r="AR491" s="145"/>
      <c r="AS491" s="146"/>
      <c r="AT491" s="146"/>
    </row>
    <row r="492" spans="1:48" s="148" customFormat="1" ht="24" customHeight="1">
      <c r="A492" s="466"/>
      <c r="B492" s="445" t="s">
        <v>795</v>
      </c>
      <c r="C492" s="446"/>
      <c r="D492" s="446"/>
      <c r="E492" s="447"/>
      <c r="F492" s="137" t="s">
        <v>5</v>
      </c>
      <c r="G492" s="203">
        <v>0</v>
      </c>
      <c r="H492" s="204">
        <v>0</v>
      </c>
      <c r="I492" s="205">
        <v>0</v>
      </c>
      <c r="J492" s="204">
        <v>0</v>
      </c>
      <c r="K492" s="205">
        <v>0</v>
      </c>
      <c r="L492" s="204">
        <v>0</v>
      </c>
      <c r="M492" s="205">
        <v>0</v>
      </c>
      <c r="N492" s="205">
        <v>0</v>
      </c>
      <c r="O492" s="205">
        <f>G492+I492+K492+M492</f>
        <v>0</v>
      </c>
      <c r="P492" s="206">
        <f>H492+J492+L492+N492</f>
        <v>0</v>
      </c>
      <c r="Q492" s="207">
        <v>0</v>
      </c>
      <c r="R492" s="205">
        <v>0</v>
      </c>
      <c r="S492" s="205">
        <v>0</v>
      </c>
      <c r="T492" s="204">
        <v>0</v>
      </c>
      <c r="U492" s="205">
        <v>0</v>
      </c>
      <c r="V492" s="204">
        <v>0</v>
      </c>
      <c r="W492" s="205">
        <v>0</v>
      </c>
      <c r="X492" s="204">
        <v>0</v>
      </c>
      <c r="Y492" s="205">
        <v>0</v>
      </c>
      <c r="Z492" s="204">
        <v>0</v>
      </c>
      <c r="AA492" s="205">
        <v>0</v>
      </c>
      <c r="AB492" s="204">
        <v>0</v>
      </c>
      <c r="AC492" s="205">
        <f>Q492+S492+U492+W492+Y492+AA492</f>
        <v>0</v>
      </c>
      <c r="AD492" s="208">
        <f>R492+T492+V492+X492+Z492+AB492</f>
        <v>0</v>
      </c>
      <c r="AE492" s="203">
        <f>O492+AC492</f>
        <v>0</v>
      </c>
      <c r="AF492" s="205">
        <f>P492+AD492</f>
        <v>0</v>
      </c>
      <c r="AG492" s="205">
        <v>0</v>
      </c>
      <c r="AH492" s="209">
        <v>0</v>
      </c>
      <c r="AI492" s="440" t="s">
        <v>923</v>
      </c>
      <c r="AJ492" s="480" t="s">
        <v>757</v>
      </c>
      <c r="AK492" s="483" t="s">
        <v>108</v>
      </c>
      <c r="AL492" s="484"/>
      <c r="AM492" s="470"/>
      <c r="AN492" s="470" t="s">
        <v>154</v>
      </c>
      <c r="AO492" s="456" t="s">
        <v>758</v>
      </c>
      <c r="AP492" s="470" t="s">
        <v>759</v>
      </c>
      <c r="AQ492" s="456" t="s">
        <v>760</v>
      </c>
      <c r="AR492" s="145"/>
      <c r="AS492" s="146"/>
      <c r="AT492" s="146"/>
      <c r="AU492" s="147"/>
      <c r="AV492" s="147"/>
    </row>
    <row r="493" spans="1:48" s="148" customFormat="1" ht="24" customHeight="1">
      <c r="A493" s="466"/>
      <c r="B493" s="445"/>
      <c r="C493" s="446"/>
      <c r="D493" s="446"/>
      <c r="E493" s="447"/>
      <c r="F493" s="149" t="s">
        <v>96</v>
      </c>
      <c r="G493" s="210">
        <v>0</v>
      </c>
      <c r="H493" s="211">
        <v>0</v>
      </c>
      <c r="I493" s="211">
        <v>0</v>
      </c>
      <c r="J493" s="211">
        <v>0</v>
      </c>
      <c r="K493" s="211">
        <v>0</v>
      </c>
      <c r="L493" s="211">
        <v>0</v>
      </c>
      <c r="M493" s="211">
        <v>0</v>
      </c>
      <c r="N493" s="211">
        <v>0</v>
      </c>
      <c r="O493" s="212">
        <f>G493+I493+K493+M493</f>
        <v>0</v>
      </c>
      <c r="P493" s="213">
        <f t="shared" ref="P493:P494" si="640">H493+J493+L493+N493</f>
        <v>0</v>
      </c>
      <c r="Q493" s="214">
        <v>0</v>
      </c>
      <c r="R493" s="211">
        <v>0</v>
      </c>
      <c r="S493" s="211">
        <v>0</v>
      </c>
      <c r="T493" s="211">
        <v>0</v>
      </c>
      <c r="U493" s="211">
        <v>0</v>
      </c>
      <c r="V493" s="211">
        <v>0</v>
      </c>
      <c r="W493" s="211">
        <v>0</v>
      </c>
      <c r="X493" s="211">
        <v>0</v>
      </c>
      <c r="Y493" s="211">
        <v>0</v>
      </c>
      <c r="Z493" s="211">
        <v>0</v>
      </c>
      <c r="AA493" s="211">
        <v>0</v>
      </c>
      <c r="AB493" s="211">
        <v>0</v>
      </c>
      <c r="AC493" s="212">
        <f t="shared" ref="AC493:AC494" si="641">Q493+S493+U493+W493+Y493+AA493</f>
        <v>0</v>
      </c>
      <c r="AD493" s="215">
        <f>R493+T493+V493+X493+Z493+AB493</f>
        <v>0</v>
      </c>
      <c r="AE493" s="216">
        <f>O493+AC493</f>
        <v>0</v>
      </c>
      <c r="AF493" s="212">
        <f t="shared" ref="AF493:AF494" si="642">P493+AD493</f>
        <v>0</v>
      </c>
      <c r="AG493" s="211">
        <v>0</v>
      </c>
      <c r="AH493" s="217">
        <v>0</v>
      </c>
      <c r="AI493" s="399"/>
      <c r="AJ493" s="481"/>
      <c r="AK493" s="449"/>
      <c r="AL493" s="432"/>
      <c r="AM493" s="451"/>
      <c r="AN493" s="451"/>
      <c r="AO493" s="457"/>
      <c r="AP493" s="451"/>
      <c r="AQ493" s="457"/>
      <c r="AR493" s="145"/>
      <c r="AS493" s="146"/>
      <c r="AT493" s="146"/>
      <c r="AU493" s="147"/>
      <c r="AV493" s="147"/>
    </row>
    <row r="494" spans="1:48" s="148" customFormat="1" ht="24" customHeight="1">
      <c r="A494" s="466"/>
      <c r="B494" s="445"/>
      <c r="C494" s="446"/>
      <c r="D494" s="446"/>
      <c r="E494" s="447"/>
      <c r="F494" s="158" t="s">
        <v>95</v>
      </c>
      <c r="G494" s="218">
        <v>0</v>
      </c>
      <c r="H494" s="219">
        <v>0</v>
      </c>
      <c r="I494" s="219">
        <v>0</v>
      </c>
      <c r="J494" s="219">
        <v>0</v>
      </c>
      <c r="K494" s="219">
        <v>0</v>
      </c>
      <c r="L494" s="219">
        <v>0</v>
      </c>
      <c r="M494" s="219">
        <v>0</v>
      </c>
      <c r="N494" s="219">
        <v>0</v>
      </c>
      <c r="O494" s="220">
        <f>G494+I494+K494+M494</f>
        <v>0</v>
      </c>
      <c r="P494" s="221">
        <f t="shared" si="640"/>
        <v>0</v>
      </c>
      <c r="Q494" s="222">
        <v>0</v>
      </c>
      <c r="R494" s="219">
        <v>0</v>
      </c>
      <c r="S494" s="219">
        <v>0</v>
      </c>
      <c r="T494" s="219">
        <v>0</v>
      </c>
      <c r="U494" s="219">
        <v>0</v>
      </c>
      <c r="V494" s="219">
        <v>0</v>
      </c>
      <c r="W494" s="219">
        <v>0</v>
      </c>
      <c r="X494" s="219">
        <v>0</v>
      </c>
      <c r="Y494" s="219">
        <v>0</v>
      </c>
      <c r="Z494" s="219">
        <v>0</v>
      </c>
      <c r="AA494" s="219">
        <v>0</v>
      </c>
      <c r="AB494" s="219">
        <v>0</v>
      </c>
      <c r="AC494" s="220">
        <f t="shared" si="641"/>
        <v>0</v>
      </c>
      <c r="AD494" s="223">
        <f>R494+T494+V494+X494+Z494+AB494</f>
        <v>0</v>
      </c>
      <c r="AE494" s="224">
        <f>O494+AC494</f>
        <v>0</v>
      </c>
      <c r="AF494" s="220">
        <f t="shared" si="642"/>
        <v>0</v>
      </c>
      <c r="AG494" s="225">
        <v>0</v>
      </c>
      <c r="AH494" s="226">
        <v>0</v>
      </c>
      <c r="AI494" s="399"/>
      <c r="AJ494" s="481"/>
      <c r="AK494" s="449"/>
      <c r="AL494" s="432"/>
      <c r="AM494" s="451"/>
      <c r="AN494" s="451"/>
      <c r="AO494" s="457"/>
      <c r="AP494" s="451"/>
      <c r="AQ494" s="457"/>
      <c r="AR494" s="145"/>
      <c r="AS494" s="146"/>
      <c r="AT494" s="146"/>
      <c r="AU494" s="147"/>
      <c r="AV494" s="147"/>
    </row>
    <row r="495" spans="1:48" s="148" customFormat="1" ht="24" customHeight="1" thickBot="1">
      <c r="A495" s="466"/>
      <c r="B495" s="448"/>
      <c r="C495" s="446"/>
      <c r="D495" s="446"/>
      <c r="E495" s="447"/>
      <c r="F495" s="168" t="s">
        <v>14</v>
      </c>
      <c r="G495" s="233">
        <f>SUM(G492:G494)</f>
        <v>0</v>
      </c>
      <c r="H495" s="229">
        <f t="shared" ref="H495:AH495" si="643">SUM(H492:H494)</f>
        <v>0</v>
      </c>
      <c r="I495" s="229">
        <f t="shared" si="643"/>
        <v>0</v>
      </c>
      <c r="J495" s="229">
        <f t="shared" si="643"/>
        <v>0</v>
      </c>
      <c r="K495" s="229">
        <f t="shared" si="643"/>
        <v>0</v>
      </c>
      <c r="L495" s="229">
        <f t="shared" si="643"/>
        <v>0</v>
      </c>
      <c r="M495" s="229">
        <f t="shared" si="643"/>
        <v>0</v>
      </c>
      <c r="N495" s="229">
        <f t="shared" si="643"/>
        <v>0</v>
      </c>
      <c r="O495" s="229">
        <f t="shared" si="643"/>
        <v>0</v>
      </c>
      <c r="P495" s="230">
        <f t="shared" si="643"/>
        <v>0</v>
      </c>
      <c r="Q495" s="231">
        <f>SUM(Q492:Q494)</f>
        <v>0</v>
      </c>
      <c r="R495" s="229">
        <f t="shared" ref="R495:AB495" si="644">SUM(R492:R494)</f>
        <v>0</v>
      </c>
      <c r="S495" s="229">
        <f t="shared" si="644"/>
        <v>0</v>
      </c>
      <c r="T495" s="229">
        <f t="shared" si="644"/>
        <v>0</v>
      </c>
      <c r="U495" s="229">
        <f t="shared" si="644"/>
        <v>0</v>
      </c>
      <c r="V495" s="229">
        <f t="shared" si="644"/>
        <v>0</v>
      </c>
      <c r="W495" s="229">
        <f t="shared" si="644"/>
        <v>0</v>
      </c>
      <c r="X495" s="229">
        <f t="shared" si="644"/>
        <v>0</v>
      </c>
      <c r="Y495" s="229">
        <f t="shared" si="644"/>
        <v>0</v>
      </c>
      <c r="Z495" s="229">
        <f t="shared" si="644"/>
        <v>0</v>
      </c>
      <c r="AA495" s="229">
        <f t="shared" si="644"/>
        <v>0</v>
      </c>
      <c r="AB495" s="229">
        <f t="shared" si="644"/>
        <v>0</v>
      </c>
      <c r="AC495" s="229">
        <f>SUM(AC492:AC494)</f>
        <v>0</v>
      </c>
      <c r="AD495" s="232">
        <f t="shared" si="643"/>
        <v>0</v>
      </c>
      <c r="AE495" s="233">
        <f t="shared" si="643"/>
        <v>0</v>
      </c>
      <c r="AF495" s="229">
        <f t="shared" si="643"/>
        <v>0</v>
      </c>
      <c r="AG495" s="229">
        <f t="shared" si="643"/>
        <v>0</v>
      </c>
      <c r="AH495" s="230">
        <f t="shared" si="643"/>
        <v>0</v>
      </c>
      <c r="AI495" s="400"/>
      <c r="AJ495" s="482"/>
      <c r="AK495" s="450"/>
      <c r="AL495" s="433"/>
      <c r="AM495" s="452"/>
      <c r="AN495" s="452"/>
      <c r="AO495" s="458"/>
      <c r="AP495" s="452"/>
      <c r="AQ495" s="458"/>
      <c r="AR495" s="145"/>
      <c r="AS495" s="146"/>
      <c r="AT495" s="146"/>
      <c r="AU495" s="147"/>
      <c r="AV495" s="147"/>
    </row>
    <row r="496" spans="1:48" s="148" customFormat="1" ht="24" customHeight="1">
      <c r="A496" s="466"/>
      <c r="B496" s="467" t="s">
        <v>796</v>
      </c>
      <c r="C496" s="468"/>
      <c r="D496" s="468"/>
      <c r="E496" s="468"/>
      <c r="F496" s="137" t="s">
        <v>248</v>
      </c>
      <c r="G496" s="203">
        <v>0</v>
      </c>
      <c r="H496" s="204">
        <v>0</v>
      </c>
      <c r="I496" s="205">
        <v>0</v>
      </c>
      <c r="J496" s="204">
        <v>0</v>
      </c>
      <c r="K496" s="205">
        <v>0</v>
      </c>
      <c r="L496" s="204">
        <v>0</v>
      </c>
      <c r="M496" s="205">
        <v>0</v>
      </c>
      <c r="N496" s="205">
        <v>0</v>
      </c>
      <c r="O496" s="205">
        <v>0</v>
      </c>
      <c r="P496" s="206">
        <v>0</v>
      </c>
      <c r="Q496" s="207">
        <v>0</v>
      </c>
      <c r="R496" s="205">
        <v>0</v>
      </c>
      <c r="S496" s="205">
        <v>0</v>
      </c>
      <c r="T496" s="204">
        <v>0</v>
      </c>
      <c r="U496" s="205">
        <v>0</v>
      </c>
      <c r="V496" s="204">
        <v>0</v>
      </c>
      <c r="W496" s="205">
        <v>0</v>
      </c>
      <c r="X496" s="204">
        <v>0</v>
      </c>
      <c r="Y496" s="205">
        <v>0</v>
      </c>
      <c r="Z496" s="204">
        <v>0</v>
      </c>
      <c r="AA496" s="205">
        <v>0</v>
      </c>
      <c r="AB496" s="204">
        <v>0</v>
      </c>
      <c r="AC496" s="205">
        <v>0</v>
      </c>
      <c r="AD496" s="208">
        <v>0</v>
      </c>
      <c r="AE496" s="203">
        <v>0</v>
      </c>
      <c r="AF496" s="205">
        <v>0</v>
      </c>
      <c r="AG496" s="205">
        <v>0</v>
      </c>
      <c r="AH496" s="209">
        <v>0</v>
      </c>
      <c r="AI496" s="440" t="s">
        <v>761</v>
      </c>
      <c r="AJ496" s="480" t="s">
        <v>762</v>
      </c>
      <c r="AK496" s="483" t="s">
        <v>138</v>
      </c>
      <c r="AL496" s="484"/>
      <c r="AM496" s="470" t="s">
        <v>763</v>
      </c>
      <c r="AN496" s="470" t="s">
        <v>154</v>
      </c>
      <c r="AO496" s="470" t="s">
        <v>763</v>
      </c>
      <c r="AP496" s="470"/>
      <c r="AQ496" s="470"/>
      <c r="AR496" s="145"/>
      <c r="AS496" s="146"/>
      <c r="AT496" s="146"/>
      <c r="AU496" s="147"/>
      <c r="AV496" s="147"/>
    </row>
    <row r="497" spans="1:48" s="148" customFormat="1" ht="24" customHeight="1">
      <c r="A497" s="466"/>
      <c r="B497" s="445"/>
      <c r="C497" s="469"/>
      <c r="D497" s="469"/>
      <c r="E497" s="469"/>
      <c r="F497" s="149" t="s">
        <v>96</v>
      </c>
      <c r="G497" s="210">
        <v>0</v>
      </c>
      <c r="H497" s="211">
        <v>0</v>
      </c>
      <c r="I497" s="211">
        <v>0</v>
      </c>
      <c r="J497" s="211">
        <v>0</v>
      </c>
      <c r="K497" s="211">
        <v>0</v>
      </c>
      <c r="L497" s="211">
        <v>0</v>
      </c>
      <c r="M497" s="211">
        <v>0</v>
      </c>
      <c r="N497" s="211">
        <v>0</v>
      </c>
      <c r="O497" s="212">
        <v>0</v>
      </c>
      <c r="P497" s="213">
        <v>0</v>
      </c>
      <c r="Q497" s="214">
        <v>0</v>
      </c>
      <c r="R497" s="211">
        <v>0</v>
      </c>
      <c r="S497" s="211">
        <v>0</v>
      </c>
      <c r="T497" s="211">
        <v>0</v>
      </c>
      <c r="U497" s="211">
        <v>0</v>
      </c>
      <c r="V497" s="211">
        <v>0</v>
      </c>
      <c r="W497" s="211">
        <v>0</v>
      </c>
      <c r="X497" s="211">
        <v>0</v>
      </c>
      <c r="Y497" s="211">
        <v>0</v>
      </c>
      <c r="Z497" s="211">
        <v>0</v>
      </c>
      <c r="AA497" s="211">
        <v>0</v>
      </c>
      <c r="AB497" s="211">
        <v>0</v>
      </c>
      <c r="AC497" s="212">
        <v>0</v>
      </c>
      <c r="AD497" s="215">
        <v>0</v>
      </c>
      <c r="AE497" s="216">
        <v>0</v>
      </c>
      <c r="AF497" s="212">
        <v>0</v>
      </c>
      <c r="AG497" s="211">
        <v>0</v>
      </c>
      <c r="AH497" s="217">
        <v>0</v>
      </c>
      <c r="AI497" s="399"/>
      <c r="AJ497" s="481"/>
      <c r="AK497" s="449"/>
      <c r="AL497" s="432"/>
      <c r="AM497" s="451"/>
      <c r="AN497" s="451"/>
      <c r="AO497" s="451"/>
      <c r="AP497" s="451"/>
      <c r="AQ497" s="451"/>
      <c r="AR497" s="145"/>
      <c r="AS497" s="146"/>
      <c r="AT497" s="146"/>
      <c r="AU497" s="147"/>
      <c r="AV497" s="147"/>
    </row>
    <row r="498" spans="1:48" s="148" customFormat="1" ht="24" customHeight="1">
      <c r="A498" s="466"/>
      <c r="B498" s="445"/>
      <c r="C498" s="469"/>
      <c r="D498" s="469"/>
      <c r="E498" s="469"/>
      <c r="F498" s="158" t="s">
        <v>95</v>
      </c>
      <c r="G498" s="218">
        <v>0</v>
      </c>
      <c r="H498" s="219">
        <v>0</v>
      </c>
      <c r="I498" s="219">
        <v>0</v>
      </c>
      <c r="J498" s="219">
        <v>0</v>
      </c>
      <c r="K498" s="219">
        <v>0</v>
      </c>
      <c r="L498" s="219">
        <v>0</v>
      </c>
      <c r="M498" s="219">
        <v>0</v>
      </c>
      <c r="N498" s="219">
        <v>0</v>
      </c>
      <c r="O498" s="220">
        <v>0</v>
      </c>
      <c r="P498" s="221">
        <v>0</v>
      </c>
      <c r="Q498" s="222">
        <v>0</v>
      </c>
      <c r="R498" s="219">
        <v>0</v>
      </c>
      <c r="S498" s="219">
        <v>0</v>
      </c>
      <c r="T498" s="219">
        <v>0</v>
      </c>
      <c r="U498" s="219">
        <v>0</v>
      </c>
      <c r="V498" s="219">
        <v>0</v>
      </c>
      <c r="W498" s="219">
        <v>0</v>
      </c>
      <c r="X498" s="219">
        <v>0</v>
      </c>
      <c r="Y498" s="219">
        <v>0</v>
      </c>
      <c r="Z498" s="219">
        <v>0</v>
      </c>
      <c r="AA498" s="219">
        <v>0</v>
      </c>
      <c r="AB498" s="219">
        <v>0</v>
      </c>
      <c r="AC498" s="220">
        <v>0</v>
      </c>
      <c r="AD498" s="223">
        <v>0</v>
      </c>
      <c r="AE498" s="224">
        <v>0</v>
      </c>
      <c r="AF498" s="220">
        <v>0</v>
      </c>
      <c r="AG498" s="225">
        <v>0</v>
      </c>
      <c r="AH498" s="226">
        <v>0</v>
      </c>
      <c r="AI498" s="399"/>
      <c r="AJ498" s="481"/>
      <c r="AK498" s="449"/>
      <c r="AL498" s="432"/>
      <c r="AM498" s="451"/>
      <c r="AN498" s="451"/>
      <c r="AO498" s="451"/>
      <c r="AP498" s="451"/>
      <c r="AQ498" s="451"/>
      <c r="AR498" s="145"/>
      <c r="AS498" s="146"/>
      <c r="AT498" s="146"/>
      <c r="AU498" s="147"/>
      <c r="AV498" s="147"/>
    </row>
    <row r="499" spans="1:48" s="148" customFormat="1" ht="24" customHeight="1" thickBot="1">
      <c r="A499" s="466"/>
      <c r="B499" s="445"/>
      <c r="C499" s="469"/>
      <c r="D499" s="469"/>
      <c r="E499" s="469"/>
      <c r="F499" s="168" t="s">
        <v>501</v>
      </c>
      <c r="G499" s="233">
        <v>0</v>
      </c>
      <c r="H499" s="229">
        <v>0</v>
      </c>
      <c r="I499" s="229">
        <v>0</v>
      </c>
      <c r="J499" s="229">
        <v>0</v>
      </c>
      <c r="K499" s="229">
        <v>0</v>
      </c>
      <c r="L499" s="229">
        <v>0</v>
      </c>
      <c r="M499" s="229">
        <v>0</v>
      </c>
      <c r="N499" s="229">
        <v>0</v>
      </c>
      <c r="O499" s="229">
        <v>0</v>
      </c>
      <c r="P499" s="230">
        <v>0</v>
      </c>
      <c r="Q499" s="231">
        <v>0</v>
      </c>
      <c r="R499" s="229">
        <v>0</v>
      </c>
      <c r="S499" s="229">
        <v>0</v>
      </c>
      <c r="T499" s="229">
        <v>0</v>
      </c>
      <c r="U499" s="229">
        <v>0</v>
      </c>
      <c r="V499" s="229">
        <v>0</v>
      </c>
      <c r="W499" s="229">
        <v>0</v>
      </c>
      <c r="X499" s="229">
        <v>0</v>
      </c>
      <c r="Y499" s="229">
        <v>0</v>
      </c>
      <c r="Z499" s="229">
        <v>0</v>
      </c>
      <c r="AA499" s="229">
        <v>0</v>
      </c>
      <c r="AB499" s="229">
        <v>0</v>
      </c>
      <c r="AC499" s="229">
        <v>0</v>
      </c>
      <c r="AD499" s="232">
        <v>0</v>
      </c>
      <c r="AE499" s="233">
        <v>0</v>
      </c>
      <c r="AF499" s="229">
        <v>0</v>
      </c>
      <c r="AG499" s="229">
        <v>0</v>
      </c>
      <c r="AH499" s="230">
        <v>0</v>
      </c>
      <c r="AI499" s="400"/>
      <c r="AJ499" s="482"/>
      <c r="AK499" s="450"/>
      <c r="AL499" s="433"/>
      <c r="AM499" s="452"/>
      <c r="AN499" s="452"/>
      <c r="AO499" s="452"/>
      <c r="AP499" s="452"/>
      <c r="AQ499" s="452"/>
      <c r="AR499" s="145"/>
      <c r="AS499" s="146"/>
      <c r="AT499" s="146"/>
      <c r="AU499" s="147"/>
      <c r="AV499" s="147"/>
    </row>
    <row r="500" spans="1:48" s="148" customFormat="1" ht="24" customHeight="1">
      <c r="A500" s="466"/>
      <c r="B500" s="473" t="s">
        <v>797</v>
      </c>
      <c r="C500" s="474"/>
      <c r="D500" s="474"/>
      <c r="E500" s="475"/>
      <c r="F500" s="137" t="s">
        <v>764</v>
      </c>
      <c r="G500" s="203">
        <v>0</v>
      </c>
      <c r="H500" s="204">
        <v>0</v>
      </c>
      <c r="I500" s="205">
        <v>0</v>
      </c>
      <c r="J500" s="204">
        <v>0</v>
      </c>
      <c r="K500" s="205">
        <v>0</v>
      </c>
      <c r="L500" s="204">
        <v>0</v>
      </c>
      <c r="M500" s="205">
        <v>0</v>
      </c>
      <c r="N500" s="205">
        <v>0</v>
      </c>
      <c r="O500" s="205">
        <f>G500+I500+K500+M500</f>
        <v>0</v>
      </c>
      <c r="P500" s="206">
        <f>H500+J500+L500+N500</f>
        <v>0</v>
      </c>
      <c r="Q500" s="207">
        <v>0</v>
      </c>
      <c r="R500" s="205">
        <v>0</v>
      </c>
      <c r="S500" s="205">
        <v>0</v>
      </c>
      <c r="T500" s="204">
        <v>0</v>
      </c>
      <c r="U500" s="205">
        <v>0</v>
      </c>
      <c r="V500" s="204">
        <v>0</v>
      </c>
      <c r="W500" s="205">
        <v>0</v>
      </c>
      <c r="X500" s="204">
        <v>0</v>
      </c>
      <c r="Y500" s="205">
        <v>0</v>
      </c>
      <c r="Z500" s="204">
        <v>0</v>
      </c>
      <c r="AA500" s="205">
        <v>0</v>
      </c>
      <c r="AB500" s="204">
        <v>0</v>
      </c>
      <c r="AC500" s="205">
        <f>Q500+S500+U500+W500+Y500+AA500</f>
        <v>0</v>
      </c>
      <c r="AD500" s="208">
        <f>R500+T500+V500+X500+Z500+AB500</f>
        <v>0</v>
      </c>
      <c r="AE500" s="203">
        <f>O500+AC500</f>
        <v>0</v>
      </c>
      <c r="AF500" s="205">
        <f>P500+AD500</f>
        <v>0</v>
      </c>
      <c r="AG500" s="205">
        <v>0</v>
      </c>
      <c r="AH500" s="209">
        <v>0</v>
      </c>
      <c r="AI500" s="440" t="s">
        <v>924</v>
      </c>
      <c r="AJ500" s="480" t="s">
        <v>765</v>
      </c>
      <c r="AK500" s="483" t="s">
        <v>138</v>
      </c>
      <c r="AL500" s="484"/>
      <c r="AM500" s="470" t="s">
        <v>766</v>
      </c>
      <c r="AN500" s="470"/>
      <c r="AO500" s="470"/>
      <c r="AP500" s="470"/>
      <c r="AQ500" s="470" t="s">
        <v>767</v>
      </c>
      <c r="AR500" s="145"/>
      <c r="AS500" s="146"/>
      <c r="AT500" s="146"/>
      <c r="AU500" s="147"/>
      <c r="AV500" s="147"/>
    </row>
    <row r="501" spans="1:48" s="148" customFormat="1" ht="24" customHeight="1">
      <c r="A501" s="466"/>
      <c r="B501" s="476"/>
      <c r="C501" s="477"/>
      <c r="D501" s="477"/>
      <c r="E501" s="478"/>
      <c r="F501" s="149" t="s">
        <v>96</v>
      </c>
      <c r="G501" s="210">
        <v>0</v>
      </c>
      <c r="H501" s="211">
        <v>0</v>
      </c>
      <c r="I501" s="211">
        <v>0</v>
      </c>
      <c r="J501" s="211">
        <v>0</v>
      </c>
      <c r="K501" s="211">
        <v>0</v>
      </c>
      <c r="L501" s="211">
        <v>0</v>
      </c>
      <c r="M501" s="211">
        <v>0</v>
      </c>
      <c r="N501" s="211">
        <v>0</v>
      </c>
      <c r="O501" s="212">
        <f>G501+I501+K501+M501</f>
        <v>0</v>
      </c>
      <c r="P501" s="213">
        <f t="shared" ref="P501" si="645">H501+J501+L501+N501</f>
        <v>0</v>
      </c>
      <c r="Q501" s="214">
        <v>0</v>
      </c>
      <c r="R501" s="211">
        <v>0</v>
      </c>
      <c r="S501" s="211">
        <v>0</v>
      </c>
      <c r="T501" s="211">
        <v>0</v>
      </c>
      <c r="U501" s="211">
        <v>0</v>
      </c>
      <c r="V501" s="211">
        <v>0</v>
      </c>
      <c r="W501" s="211">
        <v>0</v>
      </c>
      <c r="X501" s="211">
        <v>0</v>
      </c>
      <c r="Y501" s="211">
        <v>0</v>
      </c>
      <c r="Z501" s="211">
        <v>0</v>
      </c>
      <c r="AA501" s="211">
        <v>0</v>
      </c>
      <c r="AB501" s="211">
        <v>0</v>
      </c>
      <c r="AC501" s="212">
        <f t="shared" ref="AC501:AC502" si="646">Q501+S501+U501+W501+Y501+AA501</f>
        <v>0</v>
      </c>
      <c r="AD501" s="215">
        <f>R501+T501+V501+X501+Z501+AB501</f>
        <v>0</v>
      </c>
      <c r="AE501" s="216">
        <f>O501+AC501</f>
        <v>0</v>
      </c>
      <c r="AF501" s="212">
        <f t="shared" ref="AF501:AF502" si="647">P501+AD501</f>
        <v>0</v>
      </c>
      <c r="AG501" s="211">
        <v>0</v>
      </c>
      <c r="AH501" s="217">
        <v>0</v>
      </c>
      <c r="AI501" s="399"/>
      <c r="AJ501" s="481"/>
      <c r="AK501" s="449"/>
      <c r="AL501" s="432"/>
      <c r="AM501" s="451"/>
      <c r="AN501" s="451"/>
      <c r="AO501" s="451"/>
      <c r="AP501" s="451"/>
      <c r="AQ501" s="451"/>
      <c r="AR501" s="145"/>
      <c r="AS501" s="146"/>
      <c r="AT501" s="146"/>
      <c r="AU501" s="147"/>
      <c r="AV501" s="147"/>
    </row>
    <row r="502" spans="1:48" s="148" customFormat="1" ht="24" customHeight="1">
      <c r="A502" s="466"/>
      <c r="B502" s="476"/>
      <c r="C502" s="477"/>
      <c r="D502" s="477"/>
      <c r="E502" s="478"/>
      <c r="F502" s="158" t="s">
        <v>95</v>
      </c>
      <c r="G502" s="218">
        <v>0</v>
      </c>
      <c r="H502" s="219">
        <v>0</v>
      </c>
      <c r="I502" s="219">
        <v>0</v>
      </c>
      <c r="J502" s="219">
        <v>0</v>
      </c>
      <c r="K502" s="219">
        <v>0</v>
      </c>
      <c r="L502" s="219">
        <v>0</v>
      </c>
      <c r="M502" s="219">
        <v>0</v>
      </c>
      <c r="N502" s="219">
        <v>0</v>
      </c>
      <c r="O502" s="220">
        <f>G502+I502+K502+M502</f>
        <v>0</v>
      </c>
      <c r="P502" s="221">
        <v>0</v>
      </c>
      <c r="Q502" s="222">
        <v>0</v>
      </c>
      <c r="R502" s="219">
        <v>0</v>
      </c>
      <c r="S502" s="219">
        <v>0</v>
      </c>
      <c r="T502" s="219">
        <v>0</v>
      </c>
      <c r="U502" s="219">
        <v>0</v>
      </c>
      <c r="V502" s="219">
        <v>0</v>
      </c>
      <c r="W502" s="219">
        <v>0</v>
      </c>
      <c r="X502" s="219">
        <v>0</v>
      </c>
      <c r="Y502" s="219">
        <v>0</v>
      </c>
      <c r="Z502" s="219">
        <v>0</v>
      </c>
      <c r="AA502" s="219">
        <v>0</v>
      </c>
      <c r="AB502" s="219">
        <v>0</v>
      </c>
      <c r="AC502" s="220">
        <f t="shared" si="646"/>
        <v>0</v>
      </c>
      <c r="AD502" s="223">
        <f>R502+T502+V502+X502+Z502+AB502</f>
        <v>0</v>
      </c>
      <c r="AE502" s="224">
        <f>O502+AC502</f>
        <v>0</v>
      </c>
      <c r="AF502" s="220">
        <f t="shared" si="647"/>
        <v>0</v>
      </c>
      <c r="AG502" s="225">
        <v>0</v>
      </c>
      <c r="AH502" s="226">
        <v>0</v>
      </c>
      <c r="AI502" s="399"/>
      <c r="AJ502" s="481"/>
      <c r="AK502" s="449"/>
      <c r="AL502" s="432"/>
      <c r="AM502" s="451"/>
      <c r="AN502" s="451"/>
      <c r="AO502" s="451"/>
      <c r="AP502" s="451"/>
      <c r="AQ502" s="451"/>
      <c r="AR502" s="145"/>
      <c r="AS502" s="146"/>
      <c r="AT502" s="146"/>
      <c r="AU502" s="147"/>
      <c r="AV502" s="147"/>
    </row>
    <row r="503" spans="1:48" s="148" customFormat="1" ht="24" customHeight="1" thickBot="1">
      <c r="A503" s="466"/>
      <c r="B503" s="467"/>
      <c r="C503" s="468"/>
      <c r="D503" s="468"/>
      <c r="E503" s="479"/>
      <c r="F503" s="168" t="s">
        <v>14</v>
      </c>
      <c r="G503" s="233">
        <f>SUM(G500:G502)</f>
        <v>0</v>
      </c>
      <c r="H503" s="229">
        <f t="shared" ref="H503:N503" si="648">SUM(H500:H502)</f>
        <v>0</v>
      </c>
      <c r="I503" s="229">
        <f t="shared" si="648"/>
        <v>0</v>
      </c>
      <c r="J503" s="229">
        <f t="shared" si="648"/>
        <v>0</v>
      </c>
      <c r="K503" s="229">
        <f t="shared" si="648"/>
        <v>0</v>
      </c>
      <c r="L503" s="229">
        <f t="shared" si="648"/>
        <v>0</v>
      </c>
      <c r="M503" s="229">
        <f t="shared" si="648"/>
        <v>0</v>
      </c>
      <c r="N503" s="229">
        <f t="shared" si="648"/>
        <v>0</v>
      </c>
      <c r="O503" s="229">
        <f>SUM(O500:O502)</f>
        <v>0</v>
      </c>
      <c r="P503" s="230">
        <f>SUM(P500:P502)</f>
        <v>0</v>
      </c>
      <c r="Q503" s="231">
        <f>SUM(Q500:Q502)</f>
        <v>0</v>
      </c>
      <c r="R503" s="229">
        <f t="shared" ref="R503:AA503" si="649">SUM(R500:R502)</f>
        <v>0</v>
      </c>
      <c r="S503" s="229">
        <f t="shared" si="649"/>
        <v>0</v>
      </c>
      <c r="T503" s="229">
        <f t="shared" si="649"/>
        <v>0</v>
      </c>
      <c r="U503" s="229">
        <f t="shared" si="649"/>
        <v>0</v>
      </c>
      <c r="V503" s="229">
        <f t="shared" si="649"/>
        <v>0</v>
      </c>
      <c r="W503" s="229">
        <f t="shared" si="649"/>
        <v>0</v>
      </c>
      <c r="X503" s="229">
        <f t="shared" si="649"/>
        <v>0</v>
      </c>
      <c r="Y503" s="229">
        <f t="shared" si="649"/>
        <v>0</v>
      </c>
      <c r="Z503" s="229">
        <f t="shared" si="649"/>
        <v>0</v>
      </c>
      <c r="AA503" s="229">
        <f t="shared" si="649"/>
        <v>0</v>
      </c>
      <c r="AB503" s="229">
        <f>SUM(AB500:AB502)</f>
        <v>0</v>
      </c>
      <c r="AC503" s="229">
        <f>SUM(AC500:AC502)</f>
        <v>0</v>
      </c>
      <c r="AD503" s="232">
        <f t="shared" ref="AD503:AH503" si="650">SUM(AD500:AD502)</f>
        <v>0</v>
      </c>
      <c r="AE503" s="233">
        <f t="shared" si="650"/>
        <v>0</v>
      </c>
      <c r="AF503" s="229">
        <f t="shared" si="650"/>
        <v>0</v>
      </c>
      <c r="AG503" s="229">
        <f t="shared" si="650"/>
        <v>0</v>
      </c>
      <c r="AH503" s="230">
        <f t="shared" si="650"/>
        <v>0</v>
      </c>
      <c r="AI503" s="400"/>
      <c r="AJ503" s="482"/>
      <c r="AK503" s="450"/>
      <c r="AL503" s="433"/>
      <c r="AM503" s="452"/>
      <c r="AN503" s="452"/>
      <c r="AO503" s="452"/>
      <c r="AP503" s="452"/>
      <c r="AQ503" s="452"/>
      <c r="AR503" s="145"/>
      <c r="AS503" s="146"/>
      <c r="AT503" s="146"/>
      <c r="AU503" s="147"/>
      <c r="AV503" s="147"/>
    </row>
    <row r="504" spans="1:48" s="148" customFormat="1" ht="24" customHeight="1">
      <c r="B504" s="473" t="s">
        <v>798</v>
      </c>
      <c r="C504" s="474"/>
      <c r="D504" s="474"/>
      <c r="E504" s="475"/>
      <c r="F504" s="137" t="s">
        <v>5</v>
      </c>
      <c r="G504" s="203">
        <v>0</v>
      </c>
      <c r="H504" s="204">
        <v>0</v>
      </c>
      <c r="I504" s="205">
        <v>0</v>
      </c>
      <c r="J504" s="204">
        <v>0</v>
      </c>
      <c r="K504" s="205">
        <v>0</v>
      </c>
      <c r="L504" s="204">
        <v>0</v>
      </c>
      <c r="M504" s="205">
        <v>0</v>
      </c>
      <c r="N504" s="205">
        <v>0</v>
      </c>
      <c r="O504" s="205">
        <v>0</v>
      </c>
      <c r="P504" s="206">
        <v>0</v>
      </c>
      <c r="Q504" s="207">
        <v>0</v>
      </c>
      <c r="R504" s="205">
        <v>0</v>
      </c>
      <c r="S504" s="205">
        <v>0</v>
      </c>
      <c r="T504" s="204">
        <v>0</v>
      </c>
      <c r="U504" s="205">
        <v>1</v>
      </c>
      <c r="V504" s="204">
        <v>408000</v>
      </c>
      <c r="W504" s="205">
        <v>0</v>
      </c>
      <c r="X504" s="204">
        <v>0</v>
      </c>
      <c r="Y504" s="205">
        <v>0</v>
      </c>
      <c r="Z504" s="204">
        <v>0</v>
      </c>
      <c r="AA504" s="205">
        <v>0</v>
      </c>
      <c r="AB504" s="204">
        <v>0</v>
      </c>
      <c r="AC504" s="205">
        <v>1</v>
      </c>
      <c r="AD504" s="208">
        <v>408000</v>
      </c>
      <c r="AE504" s="203">
        <v>1</v>
      </c>
      <c r="AF504" s="205">
        <v>408000</v>
      </c>
      <c r="AG504" s="205">
        <v>1</v>
      </c>
      <c r="AH504" s="209">
        <v>408000</v>
      </c>
      <c r="AI504" s="440" t="s">
        <v>768</v>
      </c>
      <c r="AJ504" s="480" t="s">
        <v>769</v>
      </c>
      <c r="AK504" s="483" t="s">
        <v>138</v>
      </c>
      <c r="AL504" s="484"/>
      <c r="AM504" s="470" t="s">
        <v>770</v>
      </c>
      <c r="AN504" s="470"/>
      <c r="AO504" s="470"/>
      <c r="AP504" s="470"/>
      <c r="AQ504" s="470"/>
      <c r="AR504" s="145"/>
      <c r="AS504" s="147"/>
      <c r="AT504" s="147"/>
      <c r="AU504" s="147"/>
      <c r="AV504" s="147"/>
    </row>
    <row r="505" spans="1:48" s="148" customFormat="1" ht="24" customHeight="1">
      <c r="B505" s="476"/>
      <c r="C505" s="477"/>
      <c r="D505" s="477"/>
      <c r="E505" s="478"/>
      <c r="F505" s="149" t="s">
        <v>96</v>
      </c>
      <c r="G505" s="210">
        <v>0</v>
      </c>
      <c r="H505" s="211">
        <v>0</v>
      </c>
      <c r="I505" s="211">
        <v>0</v>
      </c>
      <c r="J505" s="211">
        <v>0</v>
      </c>
      <c r="K505" s="211">
        <v>0</v>
      </c>
      <c r="L505" s="211">
        <v>0</v>
      </c>
      <c r="M505" s="211">
        <v>0</v>
      </c>
      <c r="N505" s="211">
        <v>0</v>
      </c>
      <c r="O505" s="212">
        <v>0</v>
      </c>
      <c r="P505" s="213">
        <v>0</v>
      </c>
      <c r="Q505" s="214">
        <v>0</v>
      </c>
      <c r="R505" s="211">
        <v>0</v>
      </c>
      <c r="S505" s="211">
        <v>0</v>
      </c>
      <c r="T505" s="211">
        <v>0</v>
      </c>
      <c r="U505" s="211">
        <v>0</v>
      </c>
      <c r="V505" s="211">
        <v>0</v>
      </c>
      <c r="W505" s="211">
        <v>0</v>
      </c>
      <c r="X505" s="211">
        <v>0</v>
      </c>
      <c r="Y505" s="211">
        <v>0</v>
      </c>
      <c r="Z505" s="211">
        <v>0</v>
      </c>
      <c r="AA505" s="211">
        <v>0</v>
      </c>
      <c r="AB505" s="211">
        <v>0</v>
      </c>
      <c r="AC505" s="212">
        <v>0</v>
      </c>
      <c r="AD505" s="215">
        <v>0</v>
      </c>
      <c r="AE505" s="216">
        <v>0</v>
      </c>
      <c r="AF505" s="212">
        <v>0</v>
      </c>
      <c r="AG505" s="211">
        <v>0</v>
      </c>
      <c r="AH505" s="217">
        <v>0</v>
      </c>
      <c r="AI505" s="399"/>
      <c r="AJ505" s="481"/>
      <c r="AK505" s="449"/>
      <c r="AL505" s="432"/>
      <c r="AM505" s="451"/>
      <c r="AN505" s="451"/>
      <c r="AO505" s="451"/>
      <c r="AP505" s="451"/>
      <c r="AQ505" s="451"/>
      <c r="AR505" s="145"/>
      <c r="AS505" s="147"/>
      <c r="AT505" s="147"/>
      <c r="AU505" s="147"/>
      <c r="AV505" s="147"/>
    </row>
    <row r="506" spans="1:48" s="148" customFormat="1" ht="24" customHeight="1">
      <c r="B506" s="476"/>
      <c r="C506" s="477"/>
      <c r="D506" s="477"/>
      <c r="E506" s="478"/>
      <c r="F506" s="158" t="s">
        <v>95</v>
      </c>
      <c r="G506" s="218">
        <v>0</v>
      </c>
      <c r="H506" s="219">
        <v>0</v>
      </c>
      <c r="I506" s="219">
        <v>0</v>
      </c>
      <c r="J506" s="219">
        <v>0</v>
      </c>
      <c r="K506" s="219">
        <v>0</v>
      </c>
      <c r="L506" s="219">
        <v>0</v>
      </c>
      <c r="M506" s="219">
        <v>0</v>
      </c>
      <c r="N506" s="219">
        <v>0</v>
      </c>
      <c r="O506" s="220">
        <v>0</v>
      </c>
      <c r="P506" s="221">
        <v>0</v>
      </c>
      <c r="Q506" s="222">
        <v>0</v>
      </c>
      <c r="R506" s="219">
        <v>0</v>
      </c>
      <c r="S506" s="219">
        <v>0</v>
      </c>
      <c r="T506" s="219">
        <v>0</v>
      </c>
      <c r="U506" s="219">
        <v>0</v>
      </c>
      <c r="V506" s="219">
        <v>0</v>
      </c>
      <c r="W506" s="219">
        <v>0</v>
      </c>
      <c r="X506" s="219">
        <v>0</v>
      </c>
      <c r="Y506" s="219">
        <v>0</v>
      </c>
      <c r="Z506" s="219">
        <v>0</v>
      </c>
      <c r="AA506" s="219">
        <v>0</v>
      </c>
      <c r="AB506" s="219">
        <v>0</v>
      </c>
      <c r="AC506" s="220">
        <v>0</v>
      </c>
      <c r="AD506" s="223">
        <v>0</v>
      </c>
      <c r="AE506" s="224">
        <v>0</v>
      </c>
      <c r="AF506" s="220">
        <v>0</v>
      </c>
      <c r="AG506" s="225">
        <v>0</v>
      </c>
      <c r="AH506" s="226">
        <v>0</v>
      </c>
      <c r="AI506" s="399"/>
      <c r="AJ506" s="481"/>
      <c r="AK506" s="449"/>
      <c r="AL506" s="432"/>
      <c r="AM506" s="451"/>
      <c r="AN506" s="451"/>
      <c r="AO506" s="451"/>
      <c r="AP506" s="451"/>
      <c r="AQ506" s="451"/>
      <c r="AR506" s="145"/>
      <c r="AS506" s="147"/>
      <c r="AT506" s="147"/>
      <c r="AU506" s="147"/>
      <c r="AV506" s="147"/>
    </row>
    <row r="507" spans="1:48" s="148" customFormat="1" ht="24" customHeight="1" thickBot="1">
      <c r="B507" s="467"/>
      <c r="C507" s="468"/>
      <c r="D507" s="468"/>
      <c r="E507" s="479"/>
      <c r="F507" s="168" t="s">
        <v>14</v>
      </c>
      <c r="G507" s="233">
        <v>0</v>
      </c>
      <c r="H507" s="229">
        <v>0</v>
      </c>
      <c r="I507" s="229">
        <v>0</v>
      </c>
      <c r="J507" s="229">
        <v>0</v>
      </c>
      <c r="K507" s="229">
        <v>0</v>
      </c>
      <c r="L507" s="229">
        <v>0</v>
      </c>
      <c r="M507" s="229">
        <v>0</v>
      </c>
      <c r="N507" s="229">
        <v>0</v>
      </c>
      <c r="O507" s="229">
        <v>0</v>
      </c>
      <c r="P507" s="230">
        <v>0</v>
      </c>
      <c r="Q507" s="231">
        <v>0</v>
      </c>
      <c r="R507" s="229">
        <v>0</v>
      </c>
      <c r="S507" s="229">
        <v>0</v>
      </c>
      <c r="T507" s="229">
        <v>0</v>
      </c>
      <c r="U507" s="229">
        <v>1</v>
      </c>
      <c r="V507" s="229">
        <v>408000</v>
      </c>
      <c r="W507" s="229">
        <v>0</v>
      </c>
      <c r="X507" s="229">
        <v>0</v>
      </c>
      <c r="Y507" s="229">
        <v>0</v>
      </c>
      <c r="Z507" s="229">
        <v>0</v>
      </c>
      <c r="AA507" s="229">
        <v>0</v>
      </c>
      <c r="AB507" s="229">
        <v>0</v>
      </c>
      <c r="AC507" s="229">
        <v>1</v>
      </c>
      <c r="AD507" s="232">
        <v>408000</v>
      </c>
      <c r="AE507" s="233">
        <v>1</v>
      </c>
      <c r="AF507" s="229">
        <v>408000</v>
      </c>
      <c r="AG507" s="229">
        <v>1</v>
      </c>
      <c r="AH507" s="230">
        <v>408000</v>
      </c>
      <c r="AI507" s="400"/>
      <c r="AJ507" s="482"/>
      <c r="AK507" s="450"/>
      <c r="AL507" s="433"/>
      <c r="AM507" s="452"/>
      <c r="AN507" s="452"/>
      <c r="AO507" s="452"/>
      <c r="AP507" s="452"/>
      <c r="AQ507" s="452"/>
      <c r="AR507" s="145"/>
      <c r="AS507" s="147"/>
      <c r="AT507" s="147"/>
      <c r="AU507" s="147"/>
      <c r="AV507" s="147"/>
    </row>
    <row r="508" spans="1:48" s="148" customFormat="1" ht="23.25" customHeight="1">
      <c r="B508" s="485" t="s">
        <v>799</v>
      </c>
      <c r="C508" s="486"/>
      <c r="D508" s="486"/>
      <c r="E508" s="487"/>
      <c r="F508" s="137" t="s">
        <v>5</v>
      </c>
      <c r="G508" s="203">
        <v>0</v>
      </c>
      <c r="H508" s="204">
        <v>0</v>
      </c>
      <c r="I508" s="205">
        <v>0</v>
      </c>
      <c r="J508" s="204">
        <v>0</v>
      </c>
      <c r="K508" s="205">
        <v>0</v>
      </c>
      <c r="L508" s="204">
        <v>0</v>
      </c>
      <c r="M508" s="205">
        <v>0</v>
      </c>
      <c r="N508" s="205">
        <v>0</v>
      </c>
      <c r="O508" s="205">
        <v>0</v>
      </c>
      <c r="P508" s="206">
        <v>0</v>
      </c>
      <c r="Q508" s="207">
        <v>0</v>
      </c>
      <c r="R508" s="205">
        <v>0</v>
      </c>
      <c r="S508" s="205">
        <v>0</v>
      </c>
      <c r="T508" s="204">
        <v>0</v>
      </c>
      <c r="U508" s="205">
        <v>0</v>
      </c>
      <c r="V508" s="204">
        <v>0</v>
      </c>
      <c r="W508" s="205">
        <v>0</v>
      </c>
      <c r="X508" s="204">
        <v>0</v>
      </c>
      <c r="Y508" s="205">
        <v>0</v>
      </c>
      <c r="Z508" s="204">
        <v>0</v>
      </c>
      <c r="AA508" s="205">
        <v>3</v>
      </c>
      <c r="AB508" s="204">
        <v>30000</v>
      </c>
      <c r="AC508" s="205">
        <v>3</v>
      </c>
      <c r="AD508" s="208">
        <v>30000</v>
      </c>
      <c r="AE508" s="203">
        <v>3</v>
      </c>
      <c r="AF508" s="205">
        <v>30000</v>
      </c>
      <c r="AG508" s="205">
        <v>0</v>
      </c>
      <c r="AH508" s="209">
        <v>0</v>
      </c>
      <c r="AI508" s="492" t="s">
        <v>771</v>
      </c>
      <c r="AJ508" s="495" t="s">
        <v>772</v>
      </c>
      <c r="AK508" s="498" t="s">
        <v>138</v>
      </c>
      <c r="AL508" s="499"/>
      <c r="AM508" s="500" t="s">
        <v>940</v>
      </c>
      <c r="AN508" s="500" t="s">
        <v>101</v>
      </c>
      <c r="AO508" s="500"/>
      <c r="AP508" s="444" t="s">
        <v>773</v>
      </c>
      <c r="AQ508" s="500"/>
    </row>
    <row r="509" spans="1:48" s="148" customFormat="1" ht="23.25" customHeight="1">
      <c r="B509" s="488"/>
      <c r="C509" s="489"/>
      <c r="D509" s="489"/>
      <c r="E509" s="490"/>
      <c r="F509" s="149" t="s">
        <v>96</v>
      </c>
      <c r="G509" s="210">
        <v>0</v>
      </c>
      <c r="H509" s="211">
        <v>0</v>
      </c>
      <c r="I509" s="211">
        <v>0</v>
      </c>
      <c r="J509" s="211">
        <v>0</v>
      </c>
      <c r="K509" s="211">
        <v>0</v>
      </c>
      <c r="L509" s="211">
        <v>0</v>
      </c>
      <c r="M509" s="211">
        <v>0</v>
      </c>
      <c r="N509" s="211">
        <v>0</v>
      </c>
      <c r="O509" s="212">
        <v>0</v>
      </c>
      <c r="P509" s="213">
        <v>0</v>
      </c>
      <c r="Q509" s="214">
        <v>0</v>
      </c>
      <c r="R509" s="211">
        <v>0</v>
      </c>
      <c r="S509" s="211">
        <v>0</v>
      </c>
      <c r="T509" s="211">
        <v>0</v>
      </c>
      <c r="U509" s="211">
        <v>0</v>
      </c>
      <c r="V509" s="211">
        <v>0</v>
      </c>
      <c r="W509" s="211">
        <v>0</v>
      </c>
      <c r="X509" s="211">
        <v>0</v>
      </c>
      <c r="Y509" s="211">
        <v>0</v>
      </c>
      <c r="Z509" s="211">
        <v>0</v>
      </c>
      <c r="AA509" s="211">
        <v>0</v>
      </c>
      <c r="AB509" s="211"/>
      <c r="AC509" s="212">
        <v>0</v>
      </c>
      <c r="AD509" s="215">
        <v>0</v>
      </c>
      <c r="AE509" s="216">
        <v>0</v>
      </c>
      <c r="AF509" s="212">
        <v>0</v>
      </c>
      <c r="AG509" s="211">
        <v>0</v>
      </c>
      <c r="AH509" s="217">
        <v>0</v>
      </c>
      <c r="AI509" s="493"/>
      <c r="AJ509" s="496"/>
      <c r="AK509" s="403"/>
      <c r="AL509" s="404"/>
      <c r="AM509" s="407"/>
      <c r="AN509" s="407"/>
      <c r="AO509" s="407"/>
      <c r="AP509" s="436"/>
      <c r="AQ509" s="407"/>
    </row>
    <row r="510" spans="1:48" s="148" customFormat="1" ht="20.25" customHeight="1">
      <c r="B510" s="488"/>
      <c r="C510" s="489"/>
      <c r="D510" s="489"/>
      <c r="E510" s="490"/>
      <c r="F510" s="158" t="s">
        <v>95</v>
      </c>
      <c r="G510" s="218">
        <v>0</v>
      </c>
      <c r="H510" s="219">
        <v>0</v>
      </c>
      <c r="I510" s="219">
        <v>0</v>
      </c>
      <c r="J510" s="219">
        <v>0</v>
      </c>
      <c r="K510" s="219">
        <v>0</v>
      </c>
      <c r="L510" s="219">
        <v>0</v>
      </c>
      <c r="M510" s="219">
        <v>0</v>
      </c>
      <c r="N510" s="219">
        <v>0</v>
      </c>
      <c r="O510" s="220">
        <v>0</v>
      </c>
      <c r="P510" s="221">
        <v>0</v>
      </c>
      <c r="Q510" s="222">
        <v>0</v>
      </c>
      <c r="R510" s="219">
        <v>0</v>
      </c>
      <c r="S510" s="219">
        <v>0</v>
      </c>
      <c r="T510" s="219">
        <v>0</v>
      </c>
      <c r="U510" s="219">
        <v>0</v>
      </c>
      <c r="V510" s="219">
        <v>0</v>
      </c>
      <c r="W510" s="219">
        <v>0</v>
      </c>
      <c r="X510" s="219">
        <v>0</v>
      </c>
      <c r="Y510" s="219">
        <v>0</v>
      </c>
      <c r="Z510" s="219">
        <v>0</v>
      </c>
      <c r="AA510" s="219">
        <v>0</v>
      </c>
      <c r="AB510" s="219"/>
      <c r="AC510" s="220">
        <v>0</v>
      </c>
      <c r="AD510" s="223">
        <v>0</v>
      </c>
      <c r="AE510" s="224">
        <v>0</v>
      </c>
      <c r="AF510" s="220">
        <v>0</v>
      </c>
      <c r="AG510" s="225">
        <v>0</v>
      </c>
      <c r="AH510" s="226">
        <v>0</v>
      </c>
      <c r="AI510" s="493"/>
      <c r="AJ510" s="496"/>
      <c r="AK510" s="403"/>
      <c r="AL510" s="404"/>
      <c r="AM510" s="407"/>
      <c r="AN510" s="407"/>
      <c r="AO510" s="407"/>
      <c r="AP510" s="436"/>
      <c r="AQ510" s="407"/>
    </row>
    <row r="511" spans="1:48" s="148" customFormat="1" ht="24" customHeight="1" thickBot="1">
      <c r="B511" s="427"/>
      <c r="C511" s="428"/>
      <c r="D511" s="428"/>
      <c r="E511" s="491"/>
      <c r="F511" s="168" t="s">
        <v>14</v>
      </c>
      <c r="G511" s="233">
        <v>0</v>
      </c>
      <c r="H511" s="229">
        <v>0</v>
      </c>
      <c r="I511" s="229">
        <v>0</v>
      </c>
      <c r="J511" s="229">
        <v>0</v>
      </c>
      <c r="K511" s="229">
        <v>0</v>
      </c>
      <c r="L511" s="229">
        <v>0</v>
      </c>
      <c r="M511" s="229">
        <v>0</v>
      </c>
      <c r="N511" s="229">
        <v>0</v>
      </c>
      <c r="O511" s="229">
        <v>0</v>
      </c>
      <c r="P511" s="230">
        <v>0</v>
      </c>
      <c r="Q511" s="231">
        <v>0</v>
      </c>
      <c r="R511" s="229">
        <v>0</v>
      </c>
      <c r="S511" s="229">
        <v>0</v>
      </c>
      <c r="T511" s="229">
        <v>0</v>
      </c>
      <c r="U511" s="229">
        <v>0</v>
      </c>
      <c r="V511" s="229">
        <v>0</v>
      </c>
      <c r="W511" s="229">
        <v>0</v>
      </c>
      <c r="X511" s="229">
        <v>0</v>
      </c>
      <c r="Y511" s="229">
        <v>0</v>
      </c>
      <c r="Z511" s="229">
        <v>0</v>
      </c>
      <c r="AA511" s="229">
        <v>3</v>
      </c>
      <c r="AB511" s="229">
        <v>30000</v>
      </c>
      <c r="AC511" s="229">
        <v>3</v>
      </c>
      <c r="AD511" s="232">
        <v>30000</v>
      </c>
      <c r="AE511" s="233">
        <v>3</v>
      </c>
      <c r="AF511" s="229">
        <v>30000</v>
      </c>
      <c r="AG511" s="229">
        <v>0</v>
      </c>
      <c r="AH511" s="230">
        <v>0</v>
      </c>
      <c r="AI511" s="494"/>
      <c r="AJ511" s="497"/>
      <c r="AK511" s="405"/>
      <c r="AL511" s="406"/>
      <c r="AM511" s="408"/>
      <c r="AN511" s="408"/>
      <c r="AO511" s="408"/>
      <c r="AP511" s="437"/>
      <c r="AQ511" s="408"/>
    </row>
    <row r="512" spans="1:48" s="148" customFormat="1" ht="25.5" customHeight="1">
      <c r="B512" s="473" t="s">
        <v>800</v>
      </c>
      <c r="C512" s="474"/>
      <c r="D512" s="474"/>
      <c r="E512" s="475"/>
      <c r="F512" s="137" t="s">
        <v>5</v>
      </c>
      <c r="G512" s="203">
        <v>0</v>
      </c>
      <c r="H512" s="204">
        <v>0</v>
      </c>
      <c r="I512" s="205">
        <v>0</v>
      </c>
      <c r="J512" s="204">
        <v>0</v>
      </c>
      <c r="K512" s="205">
        <v>0</v>
      </c>
      <c r="L512" s="204">
        <v>0</v>
      </c>
      <c r="M512" s="205">
        <v>0</v>
      </c>
      <c r="N512" s="205">
        <v>0</v>
      </c>
      <c r="O512" s="205">
        <f>G512+I512+K512+M512</f>
        <v>0</v>
      </c>
      <c r="P512" s="206">
        <f>H512+J512+L512+N512</f>
        <v>0</v>
      </c>
      <c r="Q512" s="207">
        <v>0</v>
      </c>
      <c r="R512" s="205">
        <v>0</v>
      </c>
      <c r="S512" s="205">
        <v>0</v>
      </c>
      <c r="T512" s="204">
        <v>0</v>
      </c>
      <c r="U512" s="205">
        <v>0</v>
      </c>
      <c r="V512" s="204">
        <v>0</v>
      </c>
      <c r="W512" s="205">
        <v>0</v>
      </c>
      <c r="X512" s="204">
        <v>0</v>
      </c>
      <c r="Y512" s="205">
        <v>0</v>
      </c>
      <c r="Z512" s="204">
        <v>0</v>
      </c>
      <c r="AA512" s="205">
        <v>0</v>
      </c>
      <c r="AB512" s="204">
        <v>0</v>
      </c>
      <c r="AC512" s="205">
        <f>Q512+S512+U512+W512+Y512+AA512</f>
        <v>0</v>
      </c>
      <c r="AD512" s="208">
        <f>R512+T512+V512+X512+Z512+AB512</f>
        <v>0</v>
      </c>
      <c r="AE512" s="203">
        <f>O512+AC512</f>
        <v>0</v>
      </c>
      <c r="AF512" s="205">
        <f>P512+AD512</f>
        <v>0</v>
      </c>
      <c r="AG512" s="205">
        <v>0</v>
      </c>
      <c r="AH512" s="209">
        <v>0</v>
      </c>
      <c r="AI512" s="399" t="s">
        <v>925</v>
      </c>
      <c r="AJ512" s="401" t="s">
        <v>774</v>
      </c>
      <c r="AK512" s="449" t="s">
        <v>138</v>
      </c>
      <c r="AL512" s="432"/>
      <c r="AM512" s="451" t="s">
        <v>775</v>
      </c>
      <c r="AN512" s="451" t="s">
        <v>154</v>
      </c>
      <c r="AO512" s="457" t="s">
        <v>776</v>
      </c>
      <c r="AP512" s="457" t="s">
        <v>777</v>
      </c>
      <c r="AQ512" s="459"/>
    </row>
    <row r="513" spans="1:48" s="148" customFormat="1" ht="24" customHeight="1">
      <c r="B513" s="476"/>
      <c r="C513" s="477"/>
      <c r="D513" s="477"/>
      <c r="E513" s="478"/>
      <c r="F513" s="149" t="s">
        <v>96</v>
      </c>
      <c r="G513" s="210">
        <v>0</v>
      </c>
      <c r="H513" s="211">
        <v>0</v>
      </c>
      <c r="I513" s="211">
        <v>0</v>
      </c>
      <c r="J513" s="211">
        <v>0</v>
      </c>
      <c r="K513" s="211">
        <v>0</v>
      </c>
      <c r="L513" s="211">
        <v>0</v>
      </c>
      <c r="M513" s="211">
        <v>0</v>
      </c>
      <c r="N513" s="211">
        <v>0</v>
      </c>
      <c r="O513" s="212">
        <f>G513+I513+K513+M513</f>
        <v>0</v>
      </c>
      <c r="P513" s="213">
        <f t="shared" ref="P513:P514" si="651">H513+J513+L513+N513</f>
        <v>0</v>
      </c>
      <c r="Q513" s="214">
        <v>0</v>
      </c>
      <c r="R513" s="211">
        <v>0</v>
      </c>
      <c r="S513" s="211">
        <v>0</v>
      </c>
      <c r="T513" s="211">
        <v>0</v>
      </c>
      <c r="U513" s="211">
        <v>0</v>
      </c>
      <c r="V513" s="211">
        <v>0</v>
      </c>
      <c r="W513" s="211">
        <v>0</v>
      </c>
      <c r="X513" s="211">
        <v>0</v>
      </c>
      <c r="Y513" s="211">
        <v>0</v>
      </c>
      <c r="Z513" s="211">
        <v>0</v>
      </c>
      <c r="AA513" s="211">
        <v>0</v>
      </c>
      <c r="AB513" s="211">
        <v>0</v>
      </c>
      <c r="AC513" s="212">
        <f t="shared" ref="AC513:AC514" si="652">Q513+S513+U513+W513+Y513+AA513</f>
        <v>0</v>
      </c>
      <c r="AD513" s="215">
        <f>R513+T513+V513+X513+Z513+AB513</f>
        <v>0</v>
      </c>
      <c r="AE513" s="216">
        <f>O513+AC513</f>
        <v>0</v>
      </c>
      <c r="AF513" s="212">
        <f t="shared" ref="AF513:AF514" si="653">P513+AD513</f>
        <v>0</v>
      </c>
      <c r="AG513" s="211">
        <v>0</v>
      </c>
      <c r="AH513" s="217">
        <v>0</v>
      </c>
      <c r="AI513" s="399"/>
      <c r="AJ513" s="401"/>
      <c r="AK513" s="449"/>
      <c r="AL513" s="432"/>
      <c r="AM513" s="451"/>
      <c r="AN513" s="451"/>
      <c r="AO513" s="457"/>
      <c r="AP513" s="457"/>
      <c r="AQ513" s="459"/>
    </row>
    <row r="514" spans="1:48" s="148" customFormat="1" ht="24" customHeight="1">
      <c r="B514" s="476"/>
      <c r="C514" s="477"/>
      <c r="D514" s="477"/>
      <c r="E514" s="478"/>
      <c r="F514" s="158" t="s">
        <v>95</v>
      </c>
      <c r="G514" s="218">
        <v>0</v>
      </c>
      <c r="H514" s="219">
        <v>0</v>
      </c>
      <c r="I514" s="219">
        <v>0</v>
      </c>
      <c r="J514" s="219">
        <v>0</v>
      </c>
      <c r="K514" s="219">
        <v>0</v>
      </c>
      <c r="L514" s="219">
        <v>0</v>
      </c>
      <c r="M514" s="219">
        <v>0</v>
      </c>
      <c r="N514" s="219">
        <v>0</v>
      </c>
      <c r="O514" s="220">
        <f>G514+I514+K514+M514</f>
        <v>0</v>
      </c>
      <c r="P514" s="221">
        <f t="shared" si="651"/>
        <v>0</v>
      </c>
      <c r="Q514" s="222">
        <v>0</v>
      </c>
      <c r="R514" s="219">
        <v>0</v>
      </c>
      <c r="S514" s="219">
        <v>0</v>
      </c>
      <c r="T514" s="219">
        <v>0</v>
      </c>
      <c r="U514" s="219">
        <v>0</v>
      </c>
      <c r="V514" s="219">
        <v>0</v>
      </c>
      <c r="W514" s="219">
        <v>0</v>
      </c>
      <c r="X514" s="219">
        <v>0</v>
      </c>
      <c r="Y514" s="219">
        <v>0</v>
      </c>
      <c r="Z514" s="219">
        <v>0</v>
      </c>
      <c r="AA514" s="219">
        <v>0</v>
      </c>
      <c r="AB514" s="219">
        <v>0</v>
      </c>
      <c r="AC514" s="220">
        <f t="shared" si="652"/>
        <v>0</v>
      </c>
      <c r="AD514" s="223">
        <f>R514+T514+V514+X514+Z514+AB514</f>
        <v>0</v>
      </c>
      <c r="AE514" s="224">
        <f>O514+AC514</f>
        <v>0</v>
      </c>
      <c r="AF514" s="220">
        <f t="shared" si="653"/>
        <v>0</v>
      </c>
      <c r="AG514" s="225">
        <v>0</v>
      </c>
      <c r="AH514" s="226">
        <v>0</v>
      </c>
      <c r="AI514" s="399"/>
      <c r="AJ514" s="401"/>
      <c r="AK514" s="449"/>
      <c r="AL514" s="432"/>
      <c r="AM514" s="451"/>
      <c r="AN514" s="451"/>
      <c r="AO514" s="457"/>
      <c r="AP514" s="457"/>
      <c r="AQ514" s="459"/>
    </row>
    <row r="515" spans="1:48" s="148" customFormat="1" ht="21" customHeight="1" thickBot="1">
      <c r="B515" s="467"/>
      <c r="C515" s="468"/>
      <c r="D515" s="468"/>
      <c r="E515" s="479"/>
      <c r="F515" s="234" t="s">
        <v>14</v>
      </c>
      <c r="G515" s="227">
        <f>SUM(G512:G514)</f>
        <v>0</v>
      </c>
      <c r="H515" s="228">
        <f t="shared" ref="H515:N515" si="654">SUM(H512:H514)</f>
        <v>0</v>
      </c>
      <c r="I515" s="228">
        <f t="shared" si="654"/>
        <v>0</v>
      </c>
      <c r="J515" s="228">
        <f t="shared" si="654"/>
        <v>0</v>
      </c>
      <c r="K515" s="228">
        <f t="shared" si="654"/>
        <v>0</v>
      </c>
      <c r="L515" s="228">
        <f t="shared" si="654"/>
        <v>0</v>
      </c>
      <c r="M515" s="228">
        <f t="shared" si="654"/>
        <v>0</v>
      </c>
      <c r="N515" s="228">
        <f t="shared" si="654"/>
        <v>0</v>
      </c>
      <c r="O515" s="235">
        <f>SUM(O512:O514)</f>
        <v>0</v>
      </c>
      <c r="P515" s="236">
        <f t="shared" ref="P515:AH515" si="655">SUM(P512:P514)</f>
        <v>0</v>
      </c>
      <c r="Q515" s="237">
        <f>SUM(Q512:Q514)</f>
        <v>0</v>
      </c>
      <c r="R515" s="235">
        <f t="shared" ref="R515:AB515" si="656">SUM(R512:R514)</f>
        <v>0</v>
      </c>
      <c r="S515" s="235">
        <f t="shared" si="656"/>
        <v>0</v>
      </c>
      <c r="T515" s="235">
        <f t="shared" si="656"/>
        <v>0</v>
      </c>
      <c r="U515" s="235">
        <f t="shared" si="656"/>
        <v>0</v>
      </c>
      <c r="V515" s="235">
        <f t="shared" si="656"/>
        <v>0</v>
      </c>
      <c r="W515" s="235">
        <f t="shared" si="656"/>
        <v>0</v>
      </c>
      <c r="X515" s="235">
        <f t="shared" si="656"/>
        <v>0</v>
      </c>
      <c r="Y515" s="235">
        <f t="shared" si="656"/>
        <v>0</v>
      </c>
      <c r="Z515" s="235">
        <f t="shared" si="656"/>
        <v>0</v>
      </c>
      <c r="AA515" s="235">
        <f t="shared" si="656"/>
        <v>0</v>
      </c>
      <c r="AB515" s="235">
        <f t="shared" si="656"/>
        <v>0</v>
      </c>
      <c r="AC515" s="235">
        <f>SUM(AC512:AC514)</f>
        <v>0</v>
      </c>
      <c r="AD515" s="238">
        <f t="shared" si="655"/>
        <v>0</v>
      </c>
      <c r="AE515" s="239">
        <f t="shared" si="655"/>
        <v>0</v>
      </c>
      <c r="AF515" s="235">
        <f t="shared" si="655"/>
        <v>0</v>
      </c>
      <c r="AG515" s="235">
        <f>SUM(AG512:AG514)</f>
        <v>0</v>
      </c>
      <c r="AH515" s="236">
        <f t="shared" si="655"/>
        <v>0</v>
      </c>
      <c r="AI515" s="400"/>
      <c r="AJ515" s="402"/>
      <c r="AK515" s="450"/>
      <c r="AL515" s="433"/>
      <c r="AM515" s="452"/>
      <c r="AN515" s="452"/>
      <c r="AO515" s="458"/>
      <c r="AP515" s="458"/>
      <c r="AQ515" s="460"/>
    </row>
    <row r="516" spans="1:48" s="148" customFormat="1" ht="21.75" customHeight="1">
      <c r="B516" s="473" t="s">
        <v>801</v>
      </c>
      <c r="C516" s="474"/>
      <c r="D516" s="474"/>
      <c r="E516" s="475"/>
      <c r="F516" s="137" t="s">
        <v>778</v>
      </c>
      <c r="G516" s="203">
        <v>0</v>
      </c>
      <c r="H516" s="204">
        <v>0</v>
      </c>
      <c r="I516" s="205">
        <v>0</v>
      </c>
      <c r="J516" s="204">
        <v>0</v>
      </c>
      <c r="K516" s="205">
        <v>0</v>
      </c>
      <c r="L516" s="204">
        <v>0</v>
      </c>
      <c r="M516" s="205">
        <v>0</v>
      </c>
      <c r="N516" s="205">
        <v>0</v>
      </c>
      <c r="O516" s="205">
        <f>G516+I516+K516+M516</f>
        <v>0</v>
      </c>
      <c r="P516" s="206">
        <f>H516+J516+L516+N516</f>
        <v>0</v>
      </c>
      <c r="Q516" s="207">
        <v>0</v>
      </c>
      <c r="R516" s="205">
        <v>0</v>
      </c>
      <c r="S516" s="205">
        <v>0</v>
      </c>
      <c r="T516" s="204">
        <v>0</v>
      </c>
      <c r="U516" s="205">
        <v>0</v>
      </c>
      <c r="V516" s="204">
        <v>0</v>
      </c>
      <c r="W516" s="205">
        <v>0</v>
      </c>
      <c r="X516" s="204">
        <v>0</v>
      </c>
      <c r="Y516" s="205">
        <v>0</v>
      </c>
      <c r="Z516" s="204">
        <v>0</v>
      </c>
      <c r="AA516" s="205">
        <v>0</v>
      </c>
      <c r="AB516" s="204">
        <v>0</v>
      </c>
      <c r="AC516" s="205">
        <f>Q516+S516+U516+W516+Y516+AA516</f>
        <v>0</v>
      </c>
      <c r="AD516" s="208">
        <f>R516+T516+V516+X516+Z516+AB516</f>
        <v>0</v>
      </c>
      <c r="AE516" s="203">
        <f>O516+AC516</f>
        <v>0</v>
      </c>
      <c r="AF516" s="205">
        <f>P516+AD516</f>
        <v>0</v>
      </c>
      <c r="AG516" s="205">
        <v>0</v>
      </c>
      <c r="AH516" s="209">
        <v>0</v>
      </c>
      <c r="AI516" s="440" t="s">
        <v>779</v>
      </c>
      <c r="AJ516" s="480" t="s">
        <v>780</v>
      </c>
      <c r="AK516" s="483" t="s">
        <v>100</v>
      </c>
      <c r="AL516" s="484"/>
      <c r="AM516" s="470"/>
      <c r="AN516" s="470" t="s">
        <v>154</v>
      </c>
      <c r="AO516" s="456" t="s">
        <v>781</v>
      </c>
      <c r="AP516" s="470" t="s">
        <v>782</v>
      </c>
      <c r="AQ516" s="470" t="s">
        <v>783</v>
      </c>
    </row>
    <row r="517" spans="1:48" s="148" customFormat="1" ht="23.25" customHeight="1">
      <c r="B517" s="476"/>
      <c r="C517" s="477"/>
      <c r="D517" s="477"/>
      <c r="E517" s="478"/>
      <c r="F517" s="149" t="s">
        <v>96</v>
      </c>
      <c r="G517" s="210">
        <v>0</v>
      </c>
      <c r="H517" s="211">
        <v>0</v>
      </c>
      <c r="I517" s="211">
        <v>0</v>
      </c>
      <c r="J517" s="211">
        <v>0</v>
      </c>
      <c r="K517" s="211">
        <v>0</v>
      </c>
      <c r="L517" s="211">
        <v>0</v>
      </c>
      <c r="M517" s="211">
        <v>0</v>
      </c>
      <c r="N517" s="211">
        <v>0</v>
      </c>
      <c r="O517" s="212">
        <f>G517+I517+K517+M517</f>
        <v>0</v>
      </c>
      <c r="P517" s="213">
        <f t="shared" ref="P517:P518" si="657">H517+J517+L517+N517</f>
        <v>0</v>
      </c>
      <c r="Q517" s="214">
        <v>0</v>
      </c>
      <c r="R517" s="211">
        <v>0</v>
      </c>
      <c r="S517" s="211">
        <v>0</v>
      </c>
      <c r="T517" s="211">
        <v>0</v>
      </c>
      <c r="U517" s="211">
        <v>0</v>
      </c>
      <c r="V517" s="211">
        <v>0</v>
      </c>
      <c r="W517" s="211">
        <v>0</v>
      </c>
      <c r="X517" s="211">
        <v>0</v>
      </c>
      <c r="Y517" s="211">
        <v>0</v>
      </c>
      <c r="Z517" s="211">
        <v>0</v>
      </c>
      <c r="AA517" s="211">
        <v>0</v>
      </c>
      <c r="AB517" s="211">
        <v>0</v>
      </c>
      <c r="AC517" s="212">
        <f t="shared" ref="AC517:AC518" si="658">Q517+S517+U517+W517+Y517+AA517</f>
        <v>0</v>
      </c>
      <c r="AD517" s="215">
        <f>R517+T517+V517+X517+Z517+AB517</f>
        <v>0</v>
      </c>
      <c r="AE517" s="216">
        <f>O517+AC517</f>
        <v>0</v>
      </c>
      <c r="AF517" s="212">
        <f t="shared" ref="AF517" si="659">P517+AD517</f>
        <v>0</v>
      </c>
      <c r="AG517" s="211">
        <v>0</v>
      </c>
      <c r="AH517" s="217">
        <v>0</v>
      </c>
      <c r="AI517" s="399"/>
      <c r="AJ517" s="481"/>
      <c r="AK517" s="449"/>
      <c r="AL517" s="432"/>
      <c r="AM517" s="451"/>
      <c r="AN517" s="451"/>
      <c r="AO517" s="457"/>
      <c r="AP517" s="451"/>
      <c r="AQ517" s="451"/>
    </row>
    <row r="518" spans="1:48" s="148" customFormat="1" ht="23.25" customHeight="1">
      <c r="B518" s="476"/>
      <c r="C518" s="477"/>
      <c r="D518" s="477"/>
      <c r="E518" s="478"/>
      <c r="F518" s="158" t="s">
        <v>95</v>
      </c>
      <c r="G518" s="218">
        <v>0</v>
      </c>
      <c r="H518" s="219">
        <v>0</v>
      </c>
      <c r="I518" s="219">
        <v>0</v>
      </c>
      <c r="J518" s="219">
        <v>0</v>
      </c>
      <c r="K518" s="219">
        <v>0</v>
      </c>
      <c r="L518" s="219">
        <v>0</v>
      </c>
      <c r="M518" s="219">
        <v>0</v>
      </c>
      <c r="N518" s="219">
        <v>0</v>
      </c>
      <c r="O518" s="220">
        <f>G518+I518+K518+M518</f>
        <v>0</v>
      </c>
      <c r="P518" s="221">
        <f t="shared" si="657"/>
        <v>0</v>
      </c>
      <c r="Q518" s="222">
        <v>0</v>
      </c>
      <c r="R518" s="219">
        <v>0</v>
      </c>
      <c r="S518" s="219">
        <v>0</v>
      </c>
      <c r="T518" s="219">
        <v>0</v>
      </c>
      <c r="U518" s="219">
        <v>0</v>
      </c>
      <c r="V518" s="219">
        <v>0</v>
      </c>
      <c r="W518" s="219">
        <v>0</v>
      </c>
      <c r="X518" s="219">
        <v>0</v>
      </c>
      <c r="Y518" s="219">
        <v>0</v>
      </c>
      <c r="Z518" s="219">
        <v>0</v>
      </c>
      <c r="AA518" s="219">
        <v>0</v>
      </c>
      <c r="AB518" s="219">
        <v>0</v>
      </c>
      <c r="AC518" s="220">
        <f t="shared" si="658"/>
        <v>0</v>
      </c>
      <c r="AD518" s="223">
        <f>R518+T518+V518+X518+Z518+AB518</f>
        <v>0</v>
      </c>
      <c r="AE518" s="224">
        <f>O518+AC518</f>
        <v>0</v>
      </c>
      <c r="AF518" s="220">
        <v>0</v>
      </c>
      <c r="AG518" s="225">
        <v>0</v>
      </c>
      <c r="AH518" s="226">
        <v>0</v>
      </c>
      <c r="AI518" s="399"/>
      <c r="AJ518" s="481"/>
      <c r="AK518" s="449"/>
      <c r="AL518" s="432"/>
      <c r="AM518" s="451"/>
      <c r="AN518" s="451"/>
      <c r="AO518" s="457"/>
      <c r="AP518" s="451"/>
      <c r="AQ518" s="451"/>
    </row>
    <row r="519" spans="1:48" s="148" customFormat="1" ht="24.75" customHeight="1" thickBot="1">
      <c r="B519" s="467"/>
      <c r="C519" s="468"/>
      <c r="D519" s="468"/>
      <c r="E519" s="479"/>
      <c r="F519" s="168" t="s">
        <v>14</v>
      </c>
      <c r="G519" s="233">
        <f>SUM(G516:G518)</f>
        <v>0</v>
      </c>
      <c r="H519" s="229">
        <f t="shared" ref="H519:N519" si="660">SUM(H516:H518)</f>
        <v>0</v>
      </c>
      <c r="I519" s="229">
        <f t="shared" si="660"/>
        <v>0</v>
      </c>
      <c r="J519" s="229">
        <f t="shared" si="660"/>
        <v>0</v>
      </c>
      <c r="K519" s="229">
        <f t="shared" si="660"/>
        <v>0</v>
      </c>
      <c r="L519" s="229">
        <f t="shared" si="660"/>
        <v>0</v>
      </c>
      <c r="M519" s="229">
        <f t="shared" si="660"/>
        <v>0</v>
      </c>
      <c r="N519" s="229">
        <f t="shared" si="660"/>
        <v>0</v>
      </c>
      <c r="O519" s="229">
        <f>SUM(O516:O518)</f>
        <v>0</v>
      </c>
      <c r="P519" s="230">
        <f>SUM(P516:P518)</f>
        <v>0</v>
      </c>
      <c r="Q519" s="231">
        <f>SUM(Q516:Q518)</f>
        <v>0</v>
      </c>
      <c r="R519" s="229">
        <f t="shared" ref="R519:AA519" si="661">SUM(R516:R518)</f>
        <v>0</v>
      </c>
      <c r="S519" s="229">
        <f t="shared" si="661"/>
        <v>0</v>
      </c>
      <c r="T519" s="229">
        <f t="shared" si="661"/>
        <v>0</v>
      </c>
      <c r="U519" s="229">
        <f t="shared" si="661"/>
        <v>0</v>
      </c>
      <c r="V519" s="229">
        <f t="shared" si="661"/>
        <v>0</v>
      </c>
      <c r="W519" s="229">
        <f t="shared" si="661"/>
        <v>0</v>
      </c>
      <c r="X519" s="229">
        <f t="shared" si="661"/>
        <v>0</v>
      </c>
      <c r="Y519" s="229">
        <f t="shared" si="661"/>
        <v>0</v>
      </c>
      <c r="Z519" s="229">
        <f t="shared" si="661"/>
        <v>0</v>
      </c>
      <c r="AA519" s="229">
        <f t="shared" si="661"/>
        <v>0</v>
      </c>
      <c r="AB519" s="229">
        <f>SUM(AB516:AB518)</f>
        <v>0</v>
      </c>
      <c r="AC519" s="229">
        <f>SUM(AC516:AC518)</f>
        <v>0</v>
      </c>
      <c r="AD519" s="232">
        <f t="shared" ref="AD519:AH519" si="662">SUM(AD516:AD518)</f>
        <v>0</v>
      </c>
      <c r="AE519" s="233">
        <f t="shared" si="662"/>
        <v>0</v>
      </c>
      <c r="AF519" s="229">
        <f t="shared" si="662"/>
        <v>0</v>
      </c>
      <c r="AG519" s="229">
        <f t="shared" si="662"/>
        <v>0</v>
      </c>
      <c r="AH519" s="230">
        <f t="shared" si="662"/>
        <v>0</v>
      </c>
      <c r="AI519" s="400"/>
      <c r="AJ519" s="482"/>
      <c r="AK519" s="450"/>
      <c r="AL519" s="433"/>
      <c r="AM519" s="452"/>
      <c r="AN519" s="452"/>
      <c r="AO519" s="458"/>
      <c r="AP519" s="452"/>
      <c r="AQ519" s="452"/>
    </row>
    <row r="520" spans="1:48" s="148" customFormat="1" ht="21.75" customHeight="1">
      <c r="B520" s="473" t="s">
        <v>802</v>
      </c>
      <c r="C520" s="474"/>
      <c r="D520" s="474"/>
      <c r="E520" s="475"/>
      <c r="F520" s="137" t="s">
        <v>784</v>
      </c>
      <c r="G520" s="203">
        <v>0</v>
      </c>
      <c r="H520" s="204">
        <v>0</v>
      </c>
      <c r="I520" s="205">
        <v>0</v>
      </c>
      <c r="J520" s="204">
        <v>0</v>
      </c>
      <c r="K520" s="205">
        <v>0</v>
      </c>
      <c r="L520" s="204">
        <v>0</v>
      </c>
      <c r="M520" s="205">
        <v>1</v>
      </c>
      <c r="N520" s="205">
        <v>43000</v>
      </c>
      <c r="O520" s="205">
        <f>G520+I520+K520+M520</f>
        <v>1</v>
      </c>
      <c r="P520" s="206">
        <f>H520+J520+L520+N520</f>
        <v>43000</v>
      </c>
      <c r="Q520" s="207">
        <v>0</v>
      </c>
      <c r="R520" s="205">
        <v>0</v>
      </c>
      <c r="S520" s="205">
        <v>0</v>
      </c>
      <c r="T520" s="204">
        <v>0</v>
      </c>
      <c r="U520" s="205">
        <v>0</v>
      </c>
      <c r="V520" s="204">
        <v>0</v>
      </c>
      <c r="W520" s="205">
        <v>0</v>
      </c>
      <c r="X520" s="204">
        <v>0</v>
      </c>
      <c r="Y520" s="205">
        <v>0</v>
      </c>
      <c r="Z520" s="204">
        <v>0</v>
      </c>
      <c r="AA520" s="205">
        <v>0</v>
      </c>
      <c r="AB520" s="204">
        <v>0</v>
      </c>
      <c r="AC520" s="205">
        <f>Q520+S520+U520+W520+Y520+AA520</f>
        <v>0</v>
      </c>
      <c r="AD520" s="208">
        <f>R520+T520+V520+X520+Z520+AB520</f>
        <v>0</v>
      </c>
      <c r="AE520" s="203">
        <f>O520+AC520</f>
        <v>1</v>
      </c>
      <c r="AF520" s="205">
        <f>P520+AD520</f>
        <v>43000</v>
      </c>
      <c r="AG520" s="205">
        <v>1</v>
      </c>
      <c r="AH520" s="209">
        <v>43000</v>
      </c>
      <c r="AI520" s="399" t="s">
        <v>785</v>
      </c>
      <c r="AJ520" s="401" t="s">
        <v>786</v>
      </c>
      <c r="AK520" s="449" t="s">
        <v>138</v>
      </c>
      <c r="AL520" s="432"/>
      <c r="AM520" s="451" t="s">
        <v>787</v>
      </c>
      <c r="AN520" s="451" t="s">
        <v>109</v>
      </c>
      <c r="AO520" s="457" t="s">
        <v>788</v>
      </c>
      <c r="AP520" s="451"/>
      <c r="AQ520" s="459" t="s">
        <v>789</v>
      </c>
    </row>
    <row r="521" spans="1:48" s="148" customFormat="1" ht="19.5" customHeight="1">
      <c r="B521" s="476"/>
      <c r="C521" s="477"/>
      <c r="D521" s="477"/>
      <c r="E521" s="478"/>
      <c r="F521" s="149" t="s">
        <v>96</v>
      </c>
      <c r="G521" s="210">
        <v>0</v>
      </c>
      <c r="H521" s="211">
        <v>0</v>
      </c>
      <c r="I521" s="211">
        <v>0</v>
      </c>
      <c r="J521" s="211">
        <v>0</v>
      </c>
      <c r="K521" s="211">
        <v>0</v>
      </c>
      <c r="L521" s="211">
        <v>0</v>
      </c>
      <c r="M521" s="211">
        <v>0</v>
      </c>
      <c r="N521" s="211">
        <v>0</v>
      </c>
      <c r="O521" s="212">
        <f>G521+I521+K521+M521</f>
        <v>0</v>
      </c>
      <c r="P521" s="213">
        <f t="shared" ref="P521:P522" si="663">H521+J521+L521+N521</f>
        <v>0</v>
      </c>
      <c r="Q521" s="214">
        <v>0</v>
      </c>
      <c r="R521" s="211">
        <v>0</v>
      </c>
      <c r="S521" s="211">
        <v>0</v>
      </c>
      <c r="T521" s="211">
        <v>0</v>
      </c>
      <c r="U521" s="211">
        <v>0</v>
      </c>
      <c r="V521" s="211">
        <v>0</v>
      </c>
      <c r="W521" s="211">
        <v>0</v>
      </c>
      <c r="X521" s="211">
        <v>0</v>
      </c>
      <c r="Y521" s="211">
        <v>0</v>
      </c>
      <c r="Z521" s="211">
        <v>0</v>
      </c>
      <c r="AA521" s="211">
        <v>0</v>
      </c>
      <c r="AB521" s="211">
        <v>0</v>
      </c>
      <c r="AC521" s="212">
        <f t="shared" ref="AC521:AC522" si="664">Q521+S521+U521+W521+Y521+AA521</f>
        <v>0</v>
      </c>
      <c r="AD521" s="215">
        <f>R521+T521+V521+X521+Z521+AB521</f>
        <v>0</v>
      </c>
      <c r="AE521" s="216">
        <f>O521+AC521</f>
        <v>0</v>
      </c>
      <c r="AF521" s="212">
        <f t="shared" ref="AF521:AF522" si="665">P521+AD521</f>
        <v>0</v>
      </c>
      <c r="AG521" s="211">
        <v>0</v>
      </c>
      <c r="AH521" s="217">
        <v>0</v>
      </c>
      <c r="AI521" s="399"/>
      <c r="AJ521" s="401"/>
      <c r="AK521" s="449"/>
      <c r="AL521" s="432"/>
      <c r="AM521" s="451"/>
      <c r="AN521" s="451"/>
      <c r="AO521" s="457"/>
      <c r="AP521" s="451"/>
      <c r="AQ521" s="459"/>
    </row>
    <row r="522" spans="1:48" s="148" customFormat="1" ht="24" customHeight="1">
      <c r="B522" s="476"/>
      <c r="C522" s="477"/>
      <c r="D522" s="477"/>
      <c r="E522" s="478"/>
      <c r="F522" s="158" t="s">
        <v>95</v>
      </c>
      <c r="G522" s="218">
        <v>0</v>
      </c>
      <c r="H522" s="219">
        <v>0</v>
      </c>
      <c r="I522" s="219">
        <v>0</v>
      </c>
      <c r="J522" s="219">
        <v>0</v>
      </c>
      <c r="K522" s="219">
        <v>0</v>
      </c>
      <c r="L522" s="219">
        <v>0</v>
      </c>
      <c r="M522" s="219">
        <v>0</v>
      </c>
      <c r="N522" s="219">
        <v>0</v>
      </c>
      <c r="O522" s="220">
        <f>G522+I522+K522+M522</f>
        <v>0</v>
      </c>
      <c r="P522" s="221">
        <f t="shared" si="663"/>
        <v>0</v>
      </c>
      <c r="Q522" s="222">
        <v>0</v>
      </c>
      <c r="R522" s="219">
        <v>0</v>
      </c>
      <c r="S522" s="219">
        <v>0</v>
      </c>
      <c r="T522" s="219">
        <v>0</v>
      </c>
      <c r="U522" s="219">
        <v>0</v>
      </c>
      <c r="V522" s="219">
        <v>0</v>
      </c>
      <c r="W522" s="219">
        <v>0</v>
      </c>
      <c r="X522" s="219">
        <v>0</v>
      </c>
      <c r="Y522" s="219">
        <v>0</v>
      </c>
      <c r="Z522" s="219">
        <v>0</v>
      </c>
      <c r="AA522" s="219">
        <v>0</v>
      </c>
      <c r="AB522" s="219">
        <v>0</v>
      </c>
      <c r="AC522" s="220">
        <f t="shared" si="664"/>
        <v>0</v>
      </c>
      <c r="AD522" s="223">
        <f>R522+T522+V522+X522+Z522+AB522</f>
        <v>0</v>
      </c>
      <c r="AE522" s="224">
        <f>O522+AC522</f>
        <v>0</v>
      </c>
      <c r="AF522" s="220">
        <f t="shared" si="665"/>
        <v>0</v>
      </c>
      <c r="AG522" s="225">
        <v>0</v>
      </c>
      <c r="AH522" s="226">
        <v>0</v>
      </c>
      <c r="AI522" s="399"/>
      <c r="AJ522" s="401"/>
      <c r="AK522" s="449"/>
      <c r="AL522" s="432"/>
      <c r="AM522" s="451"/>
      <c r="AN522" s="451"/>
      <c r="AO522" s="457"/>
      <c r="AP522" s="451"/>
      <c r="AQ522" s="459"/>
    </row>
    <row r="523" spans="1:48" s="148" customFormat="1" ht="22.5" customHeight="1" thickBot="1">
      <c r="B523" s="467"/>
      <c r="C523" s="468"/>
      <c r="D523" s="468"/>
      <c r="E523" s="479"/>
      <c r="F523" s="234" t="s">
        <v>14</v>
      </c>
      <c r="G523" s="227">
        <f>SUM(G520:G522)</f>
        <v>0</v>
      </c>
      <c r="H523" s="228">
        <f t="shared" ref="H523:N523" si="666">SUM(H520:H522)</f>
        <v>0</v>
      </c>
      <c r="I523" s="228">
        <f t="shared" si="666"/>
        <v>0</v>
      </c>
      <c r="J523" s="228">
        <f t="shared" si="666"/>
        <v>0</v>
      </c>
      <c r="K523" s="228">
        <f t="shared" si="666"/>
        <v>0</v>
      </c>
      <c r="L523" s="228">
        <f t="shared" si="666"/>
        <v>0</v>
      </c>
      <c r="M523" s="228">
        <f t="shared" si="666"/>
        <v>1</v>
      </c>
      <c r="N523" s="228">
        <f t="shared" si="666"/>
        <v>43000</v>
      </c>
      <c r="O523" s="235">
        <f>SUM(O520:O522)</f>
        <v>1</v>
      </c>
      <c r="P523" s="236">
        <f t="shared" ref="P523:AH523" si="667">SUM(P520:P522)</f>
        <v>43000</v>
      </c>
      <c r="Q523" s="237">
        <f>SUM(Q520:Q522)</f>
        <v>0</v>
      </c>
      <c r="R523" s="235">
        <f t="shared" ref="R523:AB523" si="668">SUM(R520:R522)</f>
        <v>0</v>
      </c>
      <c r="S523" s="235">
        <f t="shared" si="668"/>
        <v>0</v>
      </c>
      <c r="T523" s="235">
        <f t="shared" si="668"/>
        <v>0</v>
      </c>
      <c r="U523" s="235">
        <f t="shared" si="668"/>
        <v>0</v>
      </c>
      <c r="V523" s="235">
        <f t="shared" si="668"/>
        <v>0</v>
      </c>
      <c r="W523" s="235">
        <f t="shared" si="668"/>
        <v>0</v>
      </c>
      <c r="X523" s="235">
        <f t="shared" si="668"/>
        <v>0</v>
      </c>
      <c r="Y523" s="235">
        <f t="shared" si="668"/>
        <v>0</v>
      </c>
      <c r="Z523" s="235">
        <f t="shared" si="668"/>
        <v>0</v>
      </c>
      <c r="AA523" s="235">
        <f t="shared" si="668"/>
        <v>0</v>
      </c>
      <c r="AB523" s="235">
        <f t="shared" si="668"/>
        <v>0</v>
      </c>
      <c r="AC523" s="235">
        <f>SUM(AC520:AC522)</f>
        <v>0</v>
      </c>
      <c r="AD523" s="238">
        <f t="shared" si="667"/>
        <v>0</v>
      </c>
      <c r="AE523" s="239">
        <f t="shared" si="667"/>
        <v>1</v>
      </c>
      <c r="AF523" s="235">
        <f t="shared" si="667"/>
        <v>43000</v>
      </c>
      <c r="AG523" s="235">
        <f>SUM(AG520:AG522)</f>
        <v>1</v>
      </c>
      <c r="AH523" s="240">
        <f t="shared" si="667"/>
        <v>43000</v>
      </c>
      <c r="AI523" s="400"/>
      <c r="AJ523" s="402"/>
      <c r="AK523" s="450"/>
      <c r="AL523" s="433"/>
      <c r="AM523" s="452"/>
      <c r="AN523" s="452"/>
      <c r="AO523" s="458"/>
      <c r="AP523" s="452"/>
      <c r="AQ523" s="460"/>
    </row>
    <row r="524" spans="1:48" s="148" customFormat="1" ht="21.75" customHeight="1">
      <c r="B524" s="473" t="s">
        <v>803</v>
      </c>
      <c r="C524" s="474"/>
      <c r="D524" s="474"/>
      <c r="E524" s="475"/>
      <c r="F524" s="137" t="s">
        <v>248</v>
      </c>
      <c r="G524" s="203">
        <v>0</v>
      </c>
      <c r="H524" s="204">
        <v>0</v>
      </c>
      <c r="I524" s="205">
        <v>0</v>
      </c>
      <c r="J524" s="204">
        <v>0</v>
      </c>
      <c r="K524" s="205">
        <v>1</v>
      </c>
      <c r="L524" s="204">
        <v>132894</v>
      </c>
      <c r="M524" s="205">
        <v>0</v>
      </c>
      <c r="N524" s="205">
        <v>0</v>
      </c>
      <c r="O524" s="205">
        <v>1</v>
      </c>
      <c r="P524" s="206">
        <v>132894</v>
      </c>
      <c r="Q524" s="207">
        <v>0</v>
      </c>
      <c r="R524" s="205">
        <v>0</v>
      </c>
      <c r="S524" s="205">
        <v>0</v>
      </c>
      <c r="T524" s="204">
        <v>0</v>
      </c>
      <c r="U524" s="205">
        <v>0</v>
      </c>
      <c r="V524" s="204">
        <v>0</v>
      </c>
      <c r="W524" s="205">
        <v>0</v>
      </c>
      <c r="X524" s="204">
        <v>0</v>
      </c>
      <c r="Y524" s="205">
        <v>0</v>
      </c>
      <c r="Z524" s="204">
        <v>0</v>
      </c>
      <c r="AA524" s="205">
        <v>0</v>
      </c>
      <c r="AB524" s="204">
        <v>0</v>
      </c>
      <c r="AC524" s="205">
        <v>0</v>
      </c>
      <c r="AD524" s="208">
        <v>0</v>
      </c>
      <c r="AE524" s="203">
        <v>1</v>
      </c>
      <c r="AF524" s="205">
        <v>132894</v>
      </c>
      <c r="AG524" s="205">
        <v>0</v>
      </c>
      <c r="AH524" s="209">
        <v>0</v>
      </c>
      <c r="AI524" s="440" t="s">
        <v>790</v>
      </c>
      <c r="AJ524" s="480" t="s">
        <v>791</v>
      </c>
      <c r="AK524" s="483" t="s">
        <v>100</v>
      </c>
      <c r="AL524" s="484"/>
      <c r="AM524" s="470"/>
      <c r="AN524" s="470" t="s">
        <v>154</v>
      </c>
      <c r="AO524" s="470" t="s">
        <v>792</v>
      </c>
      <c r="AP524" s="470" t="s">
        <v>793</v>
      </c>
      <c r="AQ524" s="470" t="s">
        <v>783</v>
      </c>
    </row>
    <row r="525" spans="1:48" s="148" customFormat="1" ht="19.5" customHeight="1">
      <c r="B525" s="476"/>
      <c r="C525" s="477"/>
      <c r="D525" s="477"/>
      <c r="E525" s="478"/>
      <c r="F525" s="149" t="s">
        <v>96</v>
      </c>
      <c r="G525" s="210">
        <v>0</v>
      </c>
      <c r="H525" s="211">
        <v>0</v>
      </c>
      <c r="I525" s="211">
        <v>0</v>
      </c>
      <c r="J525" s="211">
        <v>0</v>
      </c>
      <c r="K525" s="211">
        <v>0</v>
      </c>
      <c r="L525" s="211">
        <v>0</v>
      </c>
      <c r="M525" s="211">
        <v>0</v>
      </c>
      <c r="N525" s="211">
        <v>0</v>
      </c>
      <c r="O525" s="212">
        <v>0</v>
      </c>
      <c r="P525" s="213">
        <v>0</v>
      </c>
      <c r="Q525" s="214">
        <v>0</v>
      </c>
      <c r="R525" s="211">
        <v>0</v>
      </c>
      <c r="S525" s="211">
        <v>0</v>
      </c>
      <c r="T525" s="211">
        <v>0</v>
      </c>
      <c r="U525" s="211">
        <v>0</v>
      </c>
      <c r="V525" s="211">
        <v>0</v>
      </c>
      <c r="W525" s="211">
        <v>0</v>
      </c>
      <c r="X525" s="211">
        <v>0</v>
      </c>
      <c r="Y525" s="211">
        <v>0</v>
      </c>
      <c r="Z525" s="211">
        <v>0</v>
      </c>
      <c r="AA525" s="211">
        <v>0</v>
      </c>
      <c r="AB525" s="211">
        <v>0</v>
      </c>
      <c r="AC525" s="212">
        <v>0</v>
      </c>
      <c r="AD525" s="215">
        <v>0</v>
      </c>
      <c r="AE525" s="216">
        <v>0</v>
      </c>
      <c r="AF525" s="212">
        <v>0</v>
      </c>
      <c r="AG525" s="211">
        <v>0</v>
      </c>
      <c r="AH525" s="217">
        <v>0</v>
      </c>
      <c r="AI525" s="399"/>
      <c r="AJ525" s="481"/>
      <c r="AK525" s="449"/>
      <c r="AL525" s="432"/>
      <c r="AM525" s="451"/>
      <c r="AN525" s="451"/>
      <c r="AO525" s="451"/>
      <c r="AP525" s="451"/>
      <c r="AQ525" s="451"/>
    </row>
    <row r="526" spans="1:48" s="148" customFormat="1" ht="21.75" customHeight="1">
      <c r="B526" s="476"/>
      <c r="C526" s="477"/>
      <c r="D526" s="477"/>
      <c r="E526" s="478"/>
      <c r="F526" s="158" t="s">
        <v>95</v>
      </c>
      <c r="G526" s="218">
        <v>0</v>
      </c>
      <c r="H526" s="219">
        <v>0</v>
      </c>
      <c r="I526" s="219">
        <v>0</v>
      </c>
      <c r="J526" s="219">
        <v>0</v>
      </c>
      <c r="K526" s="219">
        <v>0</v>
      </c>
      <c r="L526" s="219">
        <v>0</v>
      </c>
      <c r="M526" s="219">
        <v>0</v>
      </c>
      <c r="N526" s="219">
        <v>0</v>
      </c>
      <c r="O526" s="220">
        <v>0</v>
      </c>
      <c r="P526" s="221">
        <v>0</v>
      </c>
      <c r="Q526" s="222">
        <v>0</v>
      </c>
      <c r="R526" s="219">
        <v>0</v>
      </c>
      <c r="S526" s="219">
        <v>0</v>
      </c>
      <c r="T526" s="219">
        <v>0</v>
      </c>
      <c r="U526" s="219">
        <v>0</v>
      </c>
      <c r="V526" s="219">
        <v>0</v>
      </c>
      <c r="W526" s="219">
        <v>0</v>
      </c>
      <c r="X526" s="219">
        <v>0</v>
      </c>
      <c r="Y526" s="219">
        <v>0</v>
      </c>
      <c r="Z526" s="219">
        <v>0</v>
      </c>
      <c r="AA526" s="219">
        <v>0</v>
      </c>
      <c r="AB526" s="219">
        <v>0</v>
      </c>
      <c r="AC526" s="220">
        <v>0</v>
      </c>
      <c r="AD526" s="223">
        <v>0</v>
      </c>
      <c r="AE526" s="224">
        <v>0</v>
      </c>
      <c r="AF526" s="220">
        <v>0</v>
      </c>
      <c r="AG526" s="225">
        <v>0</v>
      </c>
      <c r="AH526" s="226">
        <v>0</v>
      </c>
      <c r="AI526" s="399"/>
      <c r="AJ526" s="481"/>
      <c r="AK526" s="449"/>
      <c r="AL526" s="432"/>
      <c r="AM526" s="451"/>
      <c r="AN526" s="451"/>
      <c r="AO526" s="451"/>
      <c r="AP526" s="451"/>
      <c r="AQ526" s="451"/>
    </row>
    <row r="527" spans="1:48" s="148" customFormat="1" ht="26.25" customHeight="1" thickBot="1">
      <c r="B527" s="467"/>
      <c r="C527" s="468"/>
      <c r="D527" s="468"/>
      <c r="E527" s="479"/>
      <c r="F527" s="168" t="s">
        <v>501</v>
      </c>
      <c r="G527" s="233">
        <v>0</v>
      </c>
      <c r="H527" s="229">
        <v>0</v>
      </c>
      <c r="I527" s="229">
        <v>0</v>
      </c>
      <c r="J527" s="229">
        <v>0</v>
      </c>
      <c r="K527" s="229">
        <v>1</v>
      </c>
      <c r="L527" s="229">
        <v>132894</v>
      </c>
      <c r="M527" s="229">
        <v>0</v>
      </c>
      <c r="N527" s="229">
        <v>0</v>
      </c>
      <c r="O527" s="229">
        <v>1</v>
      </c>
      <c r="P527" s="230">
        <v>132894</v>
      </c>
      <c r="Q527" s="231">
        <v>0</v>
      </c>
      <c r="R527" s="229">
        <v>0</v>
      </c>
      <c r="S527" s="229">
        <v>0</v>
      </c>
      <c r="T527" s="229">
        <v>0</v>
      </c>
      <c r="U527" s="229">
        <v>0</v>
      </c>
      <c r="V527" s="229">
        <v>0</v>
      </c>
      <c r="W527" s="229">
        <v>0</v>
      </c>
      <c r="X527" s="229">
        <v>0</v>
      </c>
      <c r="Y527" s="229">
        <v>0</v>
      </c>
      <c r="Z527" s="229">
        <v>0</v>
      </c>
      <c r="AA527" s="229">
        <v>0</v>
      </c>
      <c r="AB527" s="229">
        <v>0</v>
      </c>
      <c r="AC527" s="229">
        <v>0</v>
      </c>
      <c r="AD527" s="232">
        <v>0</v>
      </c>
      <c r="AE527" s="233">
        <v>1</v>
      </c>
      <c r="AF527" s="229">
        <v>132894</v>
      </c>
      <c r="AG527" s="229">
        <v>0</v>
      </c>
      <c r="AH527" s="230">
        <v>0</v>
      </c>
      <c r="AI527" s="400"/>
      <c r="AJ527" s="482"/>
      <c r="AK527" s="450"/>
      <c r="AL527" s="433"/>
      <c r="AM527" s="452"/>
      <c r="AN527" s="452"/>
      <c r="AO527" s="452"/>
      <c r="AP527" s="452"/>
      <c r="AQ527" s="452"/>
    </row>
    <row r="528" spans="1:48" ht="24" customHeight="1">
      <c r="A528" s="557"/>
      <c r="B528" s="411" t="s">
        <v>422</v>
      </c>
      <c r="C528" s="412"/>
      <c r="D528" s="412"/>
      <c r="E528" s="413"/>
      <c r="F528" s="44" t="s">
        <v>423</v>
      </c>
      <c r="G528" s="45"/>
      <c r="H528" s="82"/>
      <c r="I528" s="47">
        <v>93</v>
      </c>
      <c r="J528" s="82">
        <v>3055049</v>
      </c>
      <c r="K528" s="47">
        <v>13</v>
      </c>
      <c r="L528" s="82">
        <v>57904</v>
      </c>
      <c r="M528" s="47"/>
      <c r="N528" s="50"/>
      <c r="O528" s="47">
        <f>G528+I528+K528+M528</f>
        <v>106</v>
      </c>
      <c r="P528" s="48">
        <f>H528+J528+L528+N528</f>
        <v>3112953</v>
      </c>
      <c r="Q528" s="49"/>
      <c r="R528" s="50"/>
      <c r="S528" s="47"/>
      <c r="T528" s="82"/>
      <c r="U528" s="47">
        <v>12</v>
      </c>
      <c r="V528" s="82">
        <v>12917772</v>
      </c>
      <c r="W528" s="47"/>
      <c r="X528" s="82"/>
      <c r="Y528" s="47"/>
      <c r="Z528" s="82"/>
      <c r="AA528" s="47">
        <v>8</v>
      </c>
      <c r="AB528" s="82">
        <v>12202800</v>
      </c>
      <c r="AC528" s="47">
        <f>Q528+S528+U528+W528+Y528+AA528</f>
        <v>20</v>
      </c>
      <c r="AD528" s="51">
        <f>R528+T528+V528+X528+Z528+AB528</f>
        <v>25120572</v>
      </c>
      <c r="AE528" s="52">
        <f>O528+AC528</f>
        <v>126</v>
      </c>
      <c r="AF528" s="47">
        <f>P528+AD528</f>
        <v>28233525</v>
      </c>
      <c r="AG528" s="47">
        <v>126</v>
      </c>
      <c r="AH528" s="83">
        <v>28233525</v>
      </c>
      <c r="AI528" s="511" t="s">
        <v>904</v>
      </c>
      <c r="AJ528" s="416" t="s">
        <v>424</v>
      </c>
      <c r="AK528" s="418" t="s">
        <v>100</v>
      </c>
      <c r="AL528" s="419"/>
      <c r="AM528" s="394"/>
      <c r="AN528" s="387" t="s">
        <v>101</v>
      </c>
      <c r="AO528" s="518" t="s">
        <v>425</v>
      </c>
      <c r="AP528" s="391" t="s">
        <v>426</v>
      </c>
      <c r="AQ528" s="387"/>
      <c r="AR528" s="32"/>
      <c r="AS528" s="32"/>
      <c r="AT528" s="32"/>
      <c r="AU528" s="20"/>
      <c r="AV528" s="20"/>
    </row>
    <row r="529" spans="1:48" ht="24" customHeight="1">
      <c r="A529" s="557"/>
      <c r="B529" s="411"/>
      <c r="C529" s="412"/>
      <c r="D529" s="412"/>
      <c r="E529" s="413"/>
      <c r="F529" s="55" t="s">
        <v>96</v>
      </c>
      <c r="G529" s="56"/>
      <c r="H529" s="84"/>
      <c r="I529" s="57"/>
      <c r="J529" s="84"/>
      <c r="K529" s="57"/>
      <c r="L529" s="84"/>
      <c r="M529" s="57"/>
      <c r="N529" s="84"/>
      <c r="O529" s="58">
        <f>G529+I529+K529+M529</f>
        <v>0</v>
      </c>
      <c r="P529" s="59">
        <f t="shared" ref="P529:P530" si="669">H529+J529+L529+N529</f>
        <v>0</v>
      </c>
      <c r="Q529" s="60"/>
      <c r="R529" s="84"/>
      <c r="S529" s="57"/>
      <c r="T529" s="84"/>
      <c r="U529" s="57"/>
      <c r="V529" s="84"/>
      <c r="W529" s="57"/>
      <c r="X529" s="84"/>
      <c r="Y529" s="57"/>
      <c r="Z529" s="84"/>
      <c r="AA529" s="57"/>
      <c r="AB529" s="84"/>
      <c r="AC529" s="58">
        <f t="shared" ref="AC529:AC530" si="670">Q529+S529+U529+W529+Y529+AA529</f>
        <v>0</v>
      </c>
      <c r="AD529" s="61">
        <f>R529+T529+V529+X529+Z529+AB529</f>
        <v>0</v>
      </c>
      <c r="AE529" s="62">
        <f>O529+AC529</f>
        <v>0</v>
      </c>
      <c r="AF529" s="58">
        <f t="shared" ref="AF529:AF530" si="671">P529+AD529</f>
        <v>0</v>
      </c>
      <c r="AG529" s="57">
        <v>0</v>
      </c>
      <c r="AH529" s="85">
        <v>0</v>
      </c>
      <c r="AI529" s="414"/>
      <c r="AJ529" s="416"/>
      <c r="AK529" s="418"/>
      <c r="AL529" s="419"/>
      <c r="AM529" s="387"/>
      <c r="AN529" s="387"/>
      <c r="AO529" s="422"/>
      <c r="AP529" s="392"/>
      <c r="AQ529" s="387"/>
      <c r="AR529" s="32"/>
      <c r="AS529" s="32"/>
      <c r="AT529" s="32"/>
      <c r="AU529" s="20"/>
      <c r="AV529" s="20"/>
    </row>
    <row r="530" spans="1:48" ht="24" customHeight="1">
      <c r="A530" s="557"/>
      <c r="B530" s="411"/>
      <c r="C530" s="412"/>
      <c r="D530" s="412"/>
      <c r="E530" s="413"/>
      <c r="F530" s="64" t="s">
        <v>95</v>
      </c>
      <c r="G530" s="65"/>
      <c r="H530" s="86"/>
      <c r="I530" s="66">
        <v>59</v>
      </c>
      <c r="J530" s="86">
        <v>1236600</v>
      </c>
      <c r="K530" s="66"/>
      <c r="L530" s="86"/>
      <c r="M530" s="66"/>
      <c r="N530" s="86"/>
      <c r="O530" s="67">
        <f>G530+I530+K530+M530</f>
        <v>59</v>
      </c>
      <c r="P530" s="68">
        <f t="shared" si="669"/>
        <v>1236600</v>
      </c>
      <c r="Q530" s="69">
        <v>24</v>
      </c>
      <c r="R530" s="86">
        <v>1877093</v>
      </c>
      <c r="S530" s="66"/>
      <c r="T530" s="86"/>
      <c r="U530" s="66"/>
      <c r="V530" s="86"/>
      <c r="W530" s="66"/>
      <c r="X530" s="86"/>
      <c r="Y530" s="66"/>
      <c r="Z530" s="86"/>
      <c r="AA530" s="66"/>
      <c r="AB530" s="86"/>
      <c r="AC530" s="67">
        <f t="shared" si="670"/>
        <v>24</v>
      </c>
      <c r="AD530" s="70">
        <f>R530+T530+V530+X530+Z530+AB530</f>
        <v>1877093</v>
      </c>
      <c r="AE530" s="71">
        <f>O530+AC530</f>
        <v>83</v>
      </c>
      <c r="AF530" s="67">
        <f t="shared" si="671"/>
        <v>3113693</v>
      </c>
      <c r="AG530" s="72">
        <v>83</v>
      </c>
      <c r="AH530" s="87">
        <v>3311693</v>
      </c>
      <c r="AI530" s="414"/>
      <c r="AJ530" s="416"/>
      <c r="AK530" s="418"/>
      <c r="AL530" s="419"/>
      <c r="AM530" s="387"/>
      <c r="AN530" s="387"/>
      <c r="AO530" s="422"/>
      <c r="AP530" s="392"/>
      <c r="AQ530" s="387"/>
      <c r="AR530" s="32"/>
      <c r="AS530" s="32"/>
      <c r="AT530" s="32"/>
      <c r="AU530" s="20"/>
      <c r="AV530" s="20"/>
    </row>
    <row r="531" spans="1:48" ht="24" customHeight="1" thickBot="1">
      <c r="A531" s="557"/>
      <c r="B531" s="411"/>
      <c r="C531" s="412"/>
      <c r="D531" s="412"/>
      <c r="E531" s="413"/>
      <c r="F531" s="88" t="s">
        <v>14</v>
      </c>
      <c r="G531" s="89">
        <f>SUM(G528:G530)</f>
        <v>0</v>
      </c>
      <c r="H531" s="90">
        <f t="shared" ref="H531:N531" si="672">SUM(H528:H530)</f>
        <v>0</v>
      </c>
      <c r="I531" s="91">
        <f t="shared" si="672"/>
        <v>152</v>
      </c>
      <c r="J531" s="90">
        <f t="shared" si="672"/>
        <v>4291649</v>
      </c>
      <c r="K531" s="91">
        <f t="shared" si="672"/>
        <v>13</v>
      </c>
      <c r="L531" s="90">
        <f t="shared" si="672"/>
        <v>57904</v>
      </c>
      <c r="M531" s="91">
        <f t="shared" si="672"/>
        <v>0</v>
      </c>
      <c r="N531" s="90">
        <f t="shared" si="672"/>
        <v>0</v>
      </c>
      <c r="O531" s="76">
        <f>SUM(O528:O530)</f>
        <v>165</v>
      </c>
      <c r="P531" s="77">
        <f t="shared" ref="P531:AF531" si="673">SUM(P528:P530)</f>
        <v>4349553</v>
      </c>
      <c r="Q531" s="78">
        <f>SUM(Q528:Q530)</f>
        <v>24</v>
      </c>
      <c r="R531" s="79">
        <f t="shared" ref="R531:AB531" si="674">SUM(R528:R530)</f>
        <v>1877093</v>
      </c>
      <c r="S531" s="76">
        <f t="shared" si="674"/>
        <v>0</v>
      </c>
      <c r="T531" s="79">
        <f t="shared" si="674"/>
        <v>0</v>
      </c>
      <c r="U531" s="76">
        <f t="shared" si="674"/>
        <v>12</v>
      </c>
      <c r="V531" s="79">
        <f t="shared" si="674"/>
        <v>12917772</v>
      </c>
      <c r="W531" s="76">
        <f t="shared" si="674"/>
        <v>0</v>
      </c>
      <c r="X531" s="79">
        <f t="shared" si="674"/>
        <v>0</v>
      </c>
      <c r="Y531" s="76">
        <f t="shared" si="674"/>
        <v>0</v>
      </c>
      <c r="Z531" s="79">
        <f t="shared" si="674"/>
        <v>0</v>
      </c>
      <c r="AA531" s="76">
        <f t="shared" si="674"/>
        <v>8</v>
      </c>
      <c r="AB531" s="79">
        <f t="shared" si="674"/>
        <v>12202800</v>
      </c>
      <c r="AC531" s="76">
        <f>SUM(AC528:AC530)</f>
        <v>44</v>
      </c>
      <c r="AD531" s="80">
        <f t="shared" si="673"/>
        <v>26997665</v>
      </c>
      <c r="AE531" s="81">
        <f t="shared" si="673"/>
        <v>209</v>
      </c>
      <c r="AF531" s="76">
        <f t="shared" si="673"/>
        <v>31347218</v>
      </c>
      <c r="AG531" s="76">
        <f>SUM(AG528:AG530)</f>
        <v>209</v>
      </c>
      <c r="AH531" s="105">
        <v>31347218</v>
      </c>
      <c r="AI531" s="415"/>
      <c r="AJ531" s="417"/>
      <c r="AK531" s="420"/>
      <c r="AL531" s="421"/>
      <c r="AM531" s="388"/>
      <c r="AN531" s="388"/>
      <c r="AO531" s="423"/>
      <c r="AP531" s="393"/>
      <c r="AQ531" s="388"/>
      <c r="AR531" s="32"/>
      <c r="AS531" s="32"/>
      <c r="AT531" s="32"/>
      <c r="AU531" s="20"/>
      <c r="AV531" s="20"/>
    </row>
    <row r="532" spans="1:48" ht="24" customHeight="1">
      <c r="A532" s="557"/>
      <c r="B532" s="603" t="s">
        <v>427</v>
      </c>
      <c r="C532" s="621"/>
      <c r="D532" s="621"/>
      <c r="E532" s="622"/>
      <c r="F532" s="44" t="s">
        <v>105</v>
      </c>
      <c r="G532" s="45"/>
      <c r="H532" s="82"/>
      <c r="I532" s="47"/>
      <c r="J532" s="82"/>
      <c r="K532" s="47"/>
      <c r="L532" s="82"/>
      <c r="M532" s="47"/>
      <c r="N532" s="50"/>
      <c r="O532" s="47">
        <f>G532+I532+K532+M532</f>
        <v>0</v>
      </c>
      <c r="P532" s="48">
        <f>H532+J532+L532+N532</f>
        <v>0</v>
      </c>
      <c r="Q532" s="49"/>
      <c r="R532" s="50"/>
      <c r="S532" s="47"/>
      <c r="T532" s="82"/>
      <c r="U532" s="47">
        <v>2</v>
      </c>
      <c r="V532" s="82">
        <v>250100</v>
      </c>
      <c r="W532" s="47"/>
      <c r="X532" s="82"/>
      <c r="Y532" s="47"/>
      <c r="Z532" s="82"/>
      <c r="AA532" s="47">
        <v>2</v>
      </c>
      <c r="AB532" s="82">
        <v>10899525</v>
      </c>
      <c r="AC532" s="47">
        <f>Q532+S532+U532+W532+Y532+AA532</f>
        <v>4</v>
      </c>
      <c r="AD532" s="51">
        <f>R532+T532+V532+X532+Z532+AB532</f>
        <v>11149625</v>
      </c>
      <c r="AE532" s="52">
        <f>O532+AC532</f>
        <v>4</v>
      </c>
      <c r="AF532" s="47">
        <f>P532+AD532</f>
        <v>11149625</v>
      </c>
      <c r="AG532" s="47"/>
      <c r="AH532" s="83"/>
      <c r="AI532" s="414" t="s">
        <v>428</v>
      </c>
      <c r="AJ532" s="416" t="s">
        <v>429</v>
      </c>
      <c r="AK532" s="613"/>
      <c r="AL532" s="614"/>
      <c r="AM532" s="620" t="s">
        <v>430</v>
      </c>
      <c r="AN532" s="620" t="s">
        <v>154</v>
      </c>
      <c r="AO532" s="620"/>
      <c r="AP532" s="620" t="s">
        <v>431</v>
      </c>
      <c r="AQ532" s="620"/>
      <c r="AR532" s="32"/>
      <c r="AS532" s="32"/>
      <c r="AT532" s="32"/>
      <c r="AU532" s="20"/>
      <c r="AV532" s="20"/>
    </row>
    <row r="533" spans="1:48" ht="24" customHeight="1">
      <c r="A533" s="557"/>
      <c r="B533" s="603"/>
      <c r="C533" s="621"/>
      <c r="D533" s="621"/>
      <c r="E533" s="622"/>
      <c r="F533" s="55" t="s">
        <v>96</v>
      </c>
      <c r="G533" s="56"/>
      <c r="H533" s="84"/>
      <c r="I533" s="57"/>
      <c r="J533" s="84"/>
      <c r="K533" s="57"/>
      <c r="L533" s="84"/>
      <c r="M533" s="57"/>
      <c r="N533" s="84"/>
      <c r="O533" s="58">
        <f>G533+I533+K533+M533</f>
        <v>0</v>
      </c>
      <c r="P533" s="59">
        <f t="shared" ref="P533:P534" si="675">H533+J533+L533+N533</f>
        <v>0</v>
      </c>
      <c r="Q533" s="60"/>
      <c r="R533" s="84"/>
      <c r="S533" s="57"/>
      <c r="T533" s="84"/>
      <c r="U533" s="57"/>
      <c r="V533" s="84"/>
      <c r="W533" s="57"/>
      <c r="X533" s="84"/>
      <c r="Y533" s="57"/>
      <c r="Z533" s="84"/>
      <c r="AA533" s="57"/>
      <c r="AB533" s="84"/>
      <c r="AC533" s="58">
        <f t="shared" ref="AC533:AC534" si="676">Q533+S533+U533+W533+Y533+AA533</f>
        <v>0</v>
      </c>
      <c r="AD533" s="61">
        <f>R533+T533+V533+X533+Z533+AB533</f>
        <v>0</v>
      </c>
      <c r="AE533" s="62">
        <f>O533+AC533</f>
        <v>0</v>
      </c>
      <c r="AF533" s="58">
        <f t="shared" ref="AF533:AF534" si="677">P533+AD533</f>
        <v>0</v>
      </c>
      <c r="AG533" s="57"/>
      <c r="AH533" s="85"/>
      <c r="AI533" s="414"/>
      <c r="AJ533" s="416"/>
      <c r="AK533" s="613"/>
      <c r="AL533" s="614"/>
      <c r="AM533" s="620"/>
      <c r="AN533" s="620"/>
      <c r="AO533" s="620"/>
      <c r="AP533" s="620"/>
      <c r="AQ533" s="620"/>
      <c r="AR533" s="32"/>
      <c r="AS533" s="32"/>
      <c r="AT533" s="32"/>
      <c r="AU533" s="20"/>
      <c r="AV533" s="20"/>
    </row>
    <row r="534" spans="1:48" ht="24" customHeight="1">
      <c r="A534" s="557"/>
      <c r="B534" s="603"/>
      <c r="C534" s="621"/>
      <c r="D534" s="621"/>
      <c r="E534" s="622"/>
      <c r="F534" s="64" t="s">
        <v>95</v>
      </c>
      <c r="G534" s="65"/>
      <c r="H534" s="86"/>
      <c r="I534" s="66"/>
      <c r="J534" s="86"/>
      <c r="K534" s="66"/>
      <c r="L534" s="86"/>
      <c r="M534" s="66"/>
      <c r="N534" s="86"/>
      <c r="O534" s="67">
        <f>G534+I534+K534+M534</f>
        <v>0</v>
      </c>
      <c r="P534" s="68">
        <f t="shared" si="675"/>
        <v>0</v>
      </c>
      <c r="Q534" s="69"/>
      <c r="R534" s="86"/>
      <c r="S534" s="66"/>
      <c r="T534" s="86"/>
      <c r="U534" s="66"/>
      <c r="V534" s="86"/>
      <c r="W534" s="66"/>
      <c r="X534" s="86"/>
      <c r="Y534" s="66"/>
      <c r="Z534" s="86"/>
      <c r="AA534" s="66"/>
      <c r="AB534" s="86"/>
      <c r="AC534" s="67">
        <f t="shared" si="676"/>
        <v>0</v>
      </c>
      <c r="AD534" s="70">
        <f>R534+T534+V534+X534+Z534+AB534</f>
        <v>0</v>
      </c>
      <c r="AE534" s="71">
        <f>O534+AC534</f>
        <v>0</v>
      </c>
      <c r="AF534" s="67">
        <f t="shared" si="677"/>
        <v>0</v>
      </c>
      <c r="AG534" s="72"/>
      <c r="AH534" s="87"/>
      <c r="AI534" s="414"/>
      <c r="AJ534" s="416"/>
      <c r="AK534" s="613"/>
      <c r="AL534" s="614"/>
      <c r="AM534" s="620"/>
      <c r="AN534" s="620"/>
      <c r="AO534" s="620"/>
      <c r="AP534" s="620"/>
      <c r="AQ534" s="620"/>
      <c r="AR534" s="32"/>
      <c r="AS534" s="32"/>
      <c r="AT534" s="32"/>
      <c r="AU534" s="20"/>
      <c r="AV534" s="20"/>
    </row>
    <row r="535" spans="1:48" ht="24" customHeight="1" thickBot="1">
      <c r="A535" s="557"/>
      <c r="B535" s="603"/>
      <c r="C535" s="621"/>
      <c r="D535" s="621"/>
      <c r="E535" s="622"/>
      <c r="F535" s="74" t="s">
        <v>14</v>
      </c>
      <c r="G535" s="89">
        <f>SUM(G532:G534)</f>
        <v>0</v>
      </c>
      <c r="H535" s="90">
        <f t="shared" ref="H535:N535" si="678">SUM(H532:H534)</f>
        <v>0</v>
      </c>
      <c r="I535" s="91">
        <f t="shared" si="678"/>
        <v>0</v>
      </c>
      <c r="J535" s="90">
        <f t="shared" si="678"/>
        <v>0</v>
      </c>
      <c r="K535" s="91">
        <f t="shared" si="678"/>
        <v>0</v>
      </c>
      <c r="L535" s="90">
        <f t="shared" si="678"/>
        <v>0</v>
      </c>
      <c r="M535" s="91">
        <f t="shared" si="678"/>
        <v>0</v>
      </c>
      <c r="N535" s="90">
        <f t="shared" si="678"/>
        <v>0</v>
      </c>
      <c r="O535" s="76">
        <f>SUM(O532:O534)</f>
        <v>0</v>
      </c>
      <c r="P535" s="77">
        <f t="shared" ref="P535:AH535" si="679">SUM(P532:P534)</f>
        <v>0</v>
      </c>
      <c r="Q535" s="78">
        <f>SUM(Q532:Q534)</f>
        <v>0</v>
      </c>
      <c r="R535" s="79">
        <f t="shared" ref="R535:AB535" si="680">SUM(R532:R534)</f>
        <v>0</v>
      </c>
      <c r="S535" s="76">
        <f t="shared" si="680"/>
        <v>0</v>
      </c>
      <c r="T535" s="79">
        <f t="shared" si="680"/>
        <v>0</v>
      </c>
      <c r="U535" s="76">
        <f t="shared" si="680"/>
        <v>2</v>
      </c>
      <c r="V535" s="79">
        <f t="shared" si="680"/>
        <v>250100</v>
      </c>
      <c r="W535" s="76">
        <f t="shared" si="680"/>
        <v>0</v>
      </c>
      <c r="X535" s="79">
        <f t="shared" si="680"/>
        <v>0</v>
      </c>
      <c r="Y535" s="76">
        <f t="shared" si="680"/>
        <v>0</v>
      </c>
      <c r="Z535" s="79">
        <f t="shared" si="680"/>
        <v>0</v>
      </c>
      <c r="AA535" s="76">
        <f t="shared" si="680"/>
        <v>2</v>
      </c>
      <c r="AB535" s="79">
        <f t="shared" si="680"/>
        <v>10899525</v>
      </c>
      <c r="AC535" s="76">
        <f>SUM(AC532:AC534)</f>
        <v>4</v>
      </c>
      <c r="AD535" s="80">
        <f t="shared" si="679"/>
        <v>11149625</v>
      </c>
      <c r="AE535" s="81">
        <f t="shared" si="679"/>
        <v>4</v>
      </c>
      <c r="AF535" s="76">
        <f t="shared" si="679"/>
        <v>11149625</v>
      </c>
      <c r="AG535" s="76">
        <f>SUM(AG532:AG534)</f>
        <v>0</v>
      </c>
      <c r="AH535" s="105">
        <f t="shared" si="679"/>
        <v>0</v>
      </c>
      <c r="AI535" s="415"/>
      <c r="AJ535" s="417"/>
      <c r="AK535" s="615"/>
      <c r="AL535" s="616"/>
      <c r="AM535" s="631"/>
      <c r="AN535" s="631"/>
      <c r="AO535" s="631"/>
      <c r="AP535" s="631"/>
      <c r="AQ535" s="631"/>
      <c r="AR535" s="32"/>
      <c r="AS535" s="32"/>
      <c r="AT535" s="32"/>
      <c r="AU535" s="20"/>
      <c r="AV535" s="20"/>
    </row>
    <row r="536" spans="1:48" ht="68.25" customHeight="1">
      <c r="A536" s="557"/>
      <c r="B536" s="411" t="s">
        <v>432</v>
      </c>
      <c r="C536" s="547"/>
      <c r="D536" s="547"/>
      <c r="E536" s="548"/>
      <c r="F536" s="44" t="s">
        <v>105</v>
      </c>
      <c r="G536" s="45"/>
      <c r="H536" s="82"/>
      <c r="I536" s="47"/>
      <c r="J536" s="82"/>
      <c r="K536" s="241">
        <v>6</v>
      </c>
      <c r="L536" s="242">
        <v>130520</v>
      </c>
      <c r="M536" s="47"/>
      <c r="N536" s="50"/>
      <c r="O536" s="47">
        <f>G536+I536+K536+M536</f>
        <v>6</v>
      </c>
      <c r="P536" s="48">
        <f>H536+J536+L536+N536</f>
        <v>130520</v>
      </c>
      <c r="Q536" s="49"/>
      <c r="R536" s="50"/>
      <c r="S536" s="47"/>
      <c r="T536" s="82"/>
      <c r="U536" s="241">
        <v>1</v>
      </c>
      <c r="V536" s="242">
        <v>6480</v>
      </c>
      <c r="W536" s="47"/>
      <c r="X536" s="82"/>
      <c r="Y536" s="47"/>
      <c r="Z536" s="82"/>
      <c r="AA536" s="241">
        <v>6</v>
      </c>
      <c r="AB536" s="243">
        <v>261800</v>
      </c>
      <c r="AC536" s="47">
        <f>Q536+S536+U536+W536+Y536+AA536</f>
        <v>7</v>
      </c>
      <c r="AD536" s="51">
        <f>R536+T536+V536+X536+Z536+AB536</f>
        <v>268280</v>
      </c>
      <c r="AE536" s="52">
        <f>O536+AC536</f>
        <v>13</v>
      </c>
      <c r="AF536" s="47">
        <f>P536+AD536</f>
        <v>398800</v>
      </c>
      <c r="AG536" s="47"/>
      <c r="AH536" s="83"/>
      <c r="AI536" s="414" t="s">
        <v>903</v>
      </c>
      <c r="AJ536" s="416" t="s">
        <v>433</v>
      </c>
      <c r="AK536" s="418" t="s">
        <v>108</v>
      </c>
      <c r="AL536" s="419"/>
      <c r="AM536" s="387"/>
      <c r="AN536" s="387" t="s">
        <v>101</v>
      </c>
      <c r="AO536" s="518" t="s">
        <v>434</v>
      </c>
      <c r="AP536" s="518" t="s">
        <v>435</v>
      </c>
      <c r="AQ536" s="387"/>
      <c r="AR536" s="32"/>
      <c r="AS536" s="32"/>
      <c r="AT536" s="32"/>
      <c r="AU536" s="20"/>
      <c r="AV536" s="20"/>
    </row>
    <row r="537" spans="1:48" ht="24" customHeight="1">
      <c r="A537" s="557"/>
      <c r="B537" s="411"/>
      <c r="C537" s="547"/>
      <c r="D537" s="547"/>
      <c r="E537" s="548"/>
      <c r="F537" s="55" t="s">
        <v>96</v>
      </c>
      <c r="G537" s="56"/>
      <c r="H537" s="84"/>
      <c r="I537" s="57"/>
      <c r="J537" s="84"/>
      <c r="K537" s="57"/>
      <c r="L537" s="84"/>
      <c r="M537" s="57"/>
      <c r="N537" s="84"/>
      <c r="O537" s="58">
        <f>G537+I537+K537+M537</f>
        <v>0</v>
      </c>
      <c r="P537" s="59">
        <f t="shared" ref="P537:P538" si="681">H537+J537+L537+N537</f>
        <v>0</v>
      </c>
      <c r="Q537" s="60"/>
      <c r="R537" s="84"/>
      <c r="S537" s="57"/>
      <c r="T537" s="84"/>
      <c r="U537" s="57"/>
      <c r="V537" s="84"/>
      <c r="W537" s="57"/>
      <c r="X537" s="84"/>
      <c r="Y537" s="57"/>
      <c r="Z537" s="84"/>
      <c r="AA537" s="57"/>
      <c r="AB537" s="84"/>
      <c r="AC537" s="58">
        <f t="shared" ref="AC537:AC538" si="682">Q537+S537+U537+W537+Y537+AA537</f>
        <v>0</v>
      </c>
      <c r="AD537" s="61">
        <f>R537+T537+V537+X537+Z537+AB537</f>
        <v>0</v>
      </c>
      <c r="AE537" s="62">
        <f>O537+AC537</f>
        <v>0</v>
      </c>
      <c r="AF537" s="58">
        <f t="shared" ref="AF537:AF538" si="683">P537+AD537</f>
        <v>0</v>
      </c>
      <c r="AG537" s="57"/>
      <c r="AH537" s="85"/>
      <c r="AI537" s="414"/>
      <c r="AJ537" s="416"/>
      <c r="AK537" s="418"/>
      <c r="AL537" s="419"/>
      <c r="AM537" s="387"/>
      <c r="AN537" s="387"/>
      <c r="AO537" s="422"/>
      <c r="AP537" s="422"/>
      <c r="AQ537" s="387"/>
      <c r="AR537" s="32"/>
      <c r="AS537" s="32"/>
      <c r="AT537" s="32"/>
      <c r="AU537" s="20"/>
      <c r="AV537" s="20"/>
    </row>
    <row r="538" spans="1:48" ht="24" customHeight="1">
      <c r="A538" s="557"/>
      <c r="B538" s="411"/>
      <c r="C538" s="547"/>
      <c r="D538" s="547"/>
      <c r="E538" s="548"/>
      <c r="F538" s="64" t="s">
        <v>95</v>
      </c>
      <c r="G538" s="65"/>
      <c r="H538" s="86"/>
      <c r="I538" s="66"/>
      <c r="J538" s="86"/>
      <c r="K538" s="66"/>
      <c r="L538" s="86"/>
      <c r="M538" s="66"/>
      <c r="N538" s="86"/>
      <c r="O538" s="67">
        <f>G538+I538+K538+M538</f>
        <v>0</v>
      </c>
      <c r="P538" s="68">
        <f t="shared" si="681"/>
        <v>0</v>
      </c>
      <c r="Q538" s="69"/>
      <c r="R538" s="86"/>
      <c r="S538" s="66"/>
      <c r="T538" s="86"/>
      <c r="U538" s="66"/>
      <c r="V538" s="86"/>
      <c r="W538" s="66"/>
      <c r="X538" s="86"/>
      <c r="Y538" s="66"/>
      <c r="Z538" s="86"/>
      <c r="AA538" s="66"/>
      <c r="AB538" s="86"/>
      <c r="AC538" s="67">
        <f t="shared" si="682"/>
        <v>0</v>
      </c>
      <c r="AD538" s="70">
        <f>R538+T538+V538+X538+Z538+AB538</f>
        <v>0</v>
      </c>
      <c r="AE538" s="71">
        <f>O538+AC538</f>
        <v>0</v>
      </c>
      <c r="AF538" s="67">
        <f t="shared" si="683"/>
        <v>0</v>
      </c>
      <c r="AG538" s="72"/>
      <c r="AH538" s="87"/>
      <c r="AI538" s="414"/>
      <c r="AJ538" s="416"/>
      <c r="AK538" s="418"/>
      <c r="AL538" s="419"/>
      <c r="AM538" s="387"/>
      <c r="AN538" s="387"/>
      <c r="AO538" s="422"/>
      <c r="AP538" s="422"/>
      <c r="AQ538" s="387"/>
      <c r="AR538" s="32"/>
      <c r="AS538" s="32"/>
      <c r="AT538" s="32"/>
      <c r="AU538" s="20"/>
      <c r="AV538" s="20"/>
    </row>
    <row r="539" spans="1:48" ht="24" customHeight="1" thickBot="1">
      <c r="A539" s="557"/>
      <c r="B539" s="549"/>
      <c r="C539" s="547"/>
      <c r="D539" s="547"/>
      <c r="E539" s="548"/>
      <c r="F539" s="74" t="s">
        <v>14</v>
      </c>
      <c r="G539" s="89">
        <f>SUM(G536:G538)</f>
        <v>0</v>
      </c>
      <c r="H539" s="90">
        <f t="shared" ref="H539:N539" si="684">SUM(H536:H538)</f>
        <v>0</v>
      </c>
      <c r="I539" s="91">
        <f t="shared" si="684"/>
        <v>0</v>
      </c>
      <c r="J539" s="90">
        <f t="shared" si="684"/>
        <v>0</v>
      </c>
      <c r="K539" s="91">
        <f t="shared" si="684"/>
        <v>6</v>
      </c>
      <c r="L539" s="90">
        <f t="shared" si="684"/>
        <v>130520</v>
      </c>
      <c r="M539" s="91">
        <f t="shared" si="684"/>
        <v>0</v>
      </c>
      <c r="N539" s="90">
        <f t="shared" si="684"/>
        <v>0</v>
      </c>
      <c r="O539" s="76">
        <f>SUM(O536:O538)</f>
        <v>6</v>
      </c>
      <c r="P539" s="77">
        <f t="shared" ref="P539:AH539" si="685">SUM(P536:P538)</f>
        <v>130520</v>
      </c>
      <c r="Q539" s="78">
        <f>SUM(Q536:Q538)</f>
        <v>0</v>
      </c>
      <c r="R539" s="79">
        <f t="shared" ref="R539:AB539" si="686">SUM(R536:R538)</f>
        <v>0</v>
      </c>
      <c r="S539" s="76">
        <f t="shared" si="686"/>
        <v>0</v>
      </c>
      <c r="T539" s="79">
        <f t="shared" si="686"/>
        <v>0</v>
      </c>
      <c r="U539" s="76">
        <f t="shared" si="686"/>
        <v>1</v>
      </c>
      <c r="V539" s="79">
        <f t="shared" si="686"/>
        <v>6480</v>
      </c>
      <c r="W539" s="76">
        <f t="shared" si="686"/>
        <v>0</v>
      </c>
      <c r="X539" s="79">
        <f t="shared" si="686"/>
        <v>0</v>
      </c>
      <c r="Y539" s="76">
        <f t="shared" si="686"/>
        <v>0</v>
      </c>
      <c r="Z539" s="79">
        <f t="shared" si="686"/>
        <v>0</v>
      </c>
      <c r="AA539" s="76">
        <f t="shared" si="686"/>
        <v>6</v>
      </c>
      <c r="AB539" s="79">
        <f t="shared" si="686"/>
        <v>261800</v>
      </c>
      <c r="AC539" s="76">
        <f>SUM(AC536:AC538)</f>
        <v>7</v>
      </c>
      <c r="AD539" s="80">
        <f t="shared" si="685"/>
        <v>268280</v>
      </c>
      <c r="AE539" s="81">
        <f t="shared" si="685"/>
        <v>13</v>
      </c>
      <c r="AF539" s="76">
        <f t="shared" si="685"/>
        <v>398800</v>
      </c>
      <c r="AG539" s="76">
        <f>SUM(AG536:AG538)</f>
        <v>0</v>
      </c>
      <c r="AH539" s="105">
        <f t="shared" si="685"/>
        <v>0</v>
      </c>
      <c r="AI539" s="415"/>
      <c r="AJ539" s="417"/>
      <c r="AK539" s="420"/>
      <c r="AL539" s="421"/>
      <c r="AM539" s="388"/>
      <c r="AN539" s="388"/>
      <c r="AO539" s="423"/>
      <c r="AP539" s="423"/>
      <c r="AQ539" s="388"/>
      <c r="AR539" s="32"/>
      <c r="AS539" s="32"/>
      <c r="AT539" s="32"/>
      <c r="AU539" s="20"/>
      <c r="AV539" s="20"/>
    </row>
    <row r="540" spans="1:48" ht="24" customHeight="1">
      <c r="A540" s="557"/>
      <c r="B540" s="411" t="s">
        <v>436</v>
      </c>
      <c r="C540" s="547"/>
      <c r="D540" s="547"/>
      <c r="E540" s="548"/>
      <c r="F540" s="44" t="s">
        <v>105</v>
      </c>
      <c r="G540" s="45"/>
      <c r="H540" s="82"/>
      <c r="I540" s="47"/>
      <c r="J540" s="82"/>
      <c r="K540" s="47"/>
      <c r="L540" s="82"/>
      <c r="M540" s="47"/>
      <c r="N540" s="50"/>
      <c r="O540" s="47">
        <f>G540+I540+K540+M540</f>
        <v>0</v>
      </c>
      <c r="P540" s="48">
        <f>H540+J540+L540+N540</f>
        <v>0</v>
      </c>
      <c r="Q540" s="49"/>
      <c r="R540" s="50"/>
      <c r="S540" s="47"/>
      <c r="T540" s="82"/>
      <c r="U540" s="47">
        <v>5</v>
      </c>
      <c r="V540" s="82">
        <v>10977796</v>
      </c>
      <c r="W540" s="47"/>
      <c r="X540" s="82"/>
      <c r="Y540" s="47"/>
      <c r="Z540" s="82"/>
      <c r="AA540" s="47"/>
      <c r="AB540" s="82"/>
      <c r="AC540" s="47">
        <f>Q540+S540+U540+W540+Y540+AA540</f>
        <v>5</v>
      </c>
      <c r="AD540" s="51">
        <f>R540+T540+V540+X540+Z540+AB540</f>
        <v>10977796</v>
      </c>
      <c r="AE540" s="52">
        <f>O540+AC540</f>
        <v>5</v>
      </c>
      <c r="AF540" s="47">
        <f>P540+AD540</f>
        <v>10977796</v>
      </c>
      <c r="AG540" s="47">
        <v>5</v>
      </c>
      <c r="AH540" s="83">
        <v>10977796</v>
      </c>
      <c r="AI540" s="414" t="s">
        <v>437</v>
      </c>
      <c r="AJ540" s="416" t="s">
        <v>438</v>
      </c>
      <c r="AK540" s="418" t="s">
        <v>138</v>
      </c>
      <c r="AL540" s="419"/>
      <c r="AM540" s="422" t="s">
        <v>439</v>
      </c>
      <c r="AN540" s="387" t="s">
        <v>109</v>
      </c>
      <c r="AO540" s="387"/>
      <c r="AP540" s="387"/>
      <c r="AQ540" s="387"/>
      <c r="AR540" s="32"/>
      <c r="AS540" s="32"/>
      <c r="AT540" s="32"/>
      <c r="AU540" s="20"/>
      <c r="AV540" s="20"/>
    </row>
    <row r="541" spans="1:48" ht="24" customHeight="1">
      <c r="A541" s="557"/>
      <c r="B541" s="411"/>
      <c r="C541" s="547"/>
      <c r="D541" s="547"/>
      <c r="E541" s="548"/>
      <c r="F541" s="55" t="s">
        <v>96</v>
      </c>
      <c r="G541" s="56"/>
      <c r="H541" s="84"/>
      <c r="I541" s="57"/>
      <c r="J541" s="84"/>
      <c r="K541" s="57"/>
      <c r="L541" s="84"/>
      <c r="M541" s="57"/>
      <c r="N541" s="84"/>
      <c r="O541" s="58">
        <f>G541+I541+K541+M541</f>
        <v>0</v>
      </c>
      <c r="P541" s="59">
        <f t="shared" ref="P541:P542" si="687">H541+J541+L541+N541</f>
        <v>0</v>
      </c>
      <c r="Q541" s="60"/>
      <c r="R541" s="84"/>
      <c r="S541" s="57"/>
      <c r="T541" s="84"/>
      <c r="U541" s="57"/>
      <c r="V541" s="84"/>
      <c r="W541" s="57"/>
      <c r="X541" s="84"/>
      <c r="Y541" s="57"/>
      <c r="Z541" s="84"/>
      <c r="AA541" s="57"/>
      <c r="AB541" s="84"/>
      <c r="AC541" s="58">
        <f t="shared" ref="AC541:AC542" si="688">Q541+S541+U541+W541+Y541+AA541</f>
        <v>0</v>
      </c>
      <c r="AD541" s="61">
        <f>R541+T541+V541+X541+Z541+AB541</f>
        <v>0</v>
      </c>
      <c r="AE541" s="62">
        <f>O541+AC541</f>
        <v>0</v>
      </c>
      <c r="AF541" s="58">
        <f t="shared" ref="AF541:AF542" si="689">P541+AD541</f>
        <v>0</v>
      </c>
      <c r="AG541" s="57"/>
      <c r="AH541" s="85"/>
      <c r="AI541" s="414"/>
      <c r="AJ541" s="416"/>
      <c r="AK541" s="418"/>
      <c r="AL541" s="419"/>
      <c r="AM541" s="422"/>
      <c r="AN541" s="387"/>
      <c r="AO541" s="387"/>
      <c r="AP541" s="387"/>
      <c r="AQ541" s="387"/>
      <c r="AR541" s="32"/>
      <c r="AS541" s="32"/>
      <c r="AT541" s="32"/>
      <c r="AU541" s="20"/>
      <c r="AV541" s="20"/>
    </row>
    <row r="542" spans="1:48" ht="24" customHeight="1">
      <c r="A542" s="557"/>
      <c r="B542" s="411"/>
      <c r="C542" s="547"/>
      <c r="D542" s="547"/>
      <c r="E542" s="548"/>
      <c r="F542" s="64" t="s">
        <v>95</v>
      </c>
      <c r="G542" s="65"/>
      <c r="H542" s="86"/>
      <c r="I542" s="66"/>
      <c r="J542" s="86"/>
      <c r="K542" s="66"/>
      <c r="L542" s="86"/>
      <c r="M542" s="66"/>
      <c r="N542" s="86"/>
      <c r="O542" s="67">
        <f>G542+I542+K542+M542</f>
        <v>0</v>
      </c>
      <c r="P542" s="68">
        <f t="shared" si="687"/>
        <v>0</v>
      </c>
      <c r="Q542" s="69"/>
      <c r="R542" s="86"/>
      <c r="S542" s="66"/>
      <c r="T542" s="86"/>
      <c r="U542" s="66"/>
      <c r="V542" s="86"/>
      <c r="W542" s="66"/>
      <c r="X542" s="86"/>
      <c r="Y542" s="66"/>
      <c r="Z542" s="86"/>
      <c r="AA542" s="66"/>
      <c r="AB542" s="86"/>
      <c r="AC542" s="67">
        <f t="shared" si="688"/>
        <v>0</v>
      </c>
      <c r="AD542" s="70">
        <f>R542+T542+V542+X542+Z542+AB542</f>
        <v>0</v>
      </c>
      <c r="AE542" s="71">
        <f>O542+AC542</f>
        <v>0</v>
      </c>
      <c r="AF542" s="67">
        <f t="shared" si="689"/>
        <v>0</v>
      </c>
      <c r="AG542" s="72"/>
      <c r="AH542" s="87"/>
      <c r="AI542" s="414"/>
      <c r="AJ542" s="416"/>
      <c r="AK542" s="418"/>
      <c r="AL542" s="419"/>
      <c r="AM542" s="422"/>
      <c r="AN542" s="387"/>
      <c r="AO542" s="387"/>
      <c r="AP542" s="387"/>
      <c r="AQ542" s="387"/>
      <c r="AR542" s="32"/>
      <c r="AS542" s="32"/>
      <c r="AT542" s="32"/>
      <c r="AU542" s="20"/>
      <c r="AV542" s="20"/>
    </row>
    <row r="543" spans="1:48" ht="24" customHeight="1" thickBot="1">
      <c r="A543" s="557"/>
      <c r="B543" s="549"/>
      <c r="C543" s="547"/>
      <c r="D543" s="547"/>
      <c r="E543" s="548"/>
      <c r="F543" s="74" t="s">
        <v>14</v>
      </c>
      <c r="G543" s="89">
        <f>SUM(G540:G542)</f>
        <v>0</v>
      </c>
      <c r="H543" s="90">
        <f t="shared" ref="H543:N543" si="690">SUM(H540:H542)</f>
        <v>0</v>
      </c>
      <c r="I543" s="91">
        <f t="shared" si="690"/>
        <v>0</v>
      </c>
      <c r="J543" s="90">
        <f t="shared" si="690"/>
        <v>0</v>
      </c>
      <c r="K543" s="91">
        <f t="shared" si="690"/>
        <v>0</v>
      </c>
      <c r="L543" s="90">
        <f t="shared" si="690"/>
        <v>0</v>
      </c>
      <c r="M543" s="91">
        <f t="shared" si="690"/>
        <v>0</v>
      </c>
      <c r="N543" s="90">
        <f t="shared" si="690"/>
        <v>0</v>
      </c>
      <c r="O543" s="76">
        <f>SUM(O540:O542)</f>
        <v>0</v>
      </c>
      <c r="P543" s="77">
        <f t="shared" ref="P543:AH543" si="691">SUM(P540:P542)</f>
        <v>0</v>
      </c>
      <c r="Q543" s="78">
        <f>SUM(Q540:Q542)</f>
        <v>0</v>
      </c>
      <c r="R543" s="79">
        <f t="shared" ref="R543:AB543" si="692">SUM(R540:R542)</f>
        <v>0</v>
      </c>
      <c r="S543" s="76">
        <f t="shared" si="692"/>
        <v>0</v>
      </c>
      <c r="T543" s="79">
        <f t="shared" si="692"/>
        <v>0</v>
      </c>
      <c r="U543" s="76">
        <f t="shared" si="692"/>
        <v>5</v>
      </c>
      <c r="V543" s="79">
        <f t="shared" si="692"/>
        <v>10977796</v>
      </c>
      <c r="W543" s="76">
        <f t="shared" si="692"/>
        <v>0</v>
      </c>
      <c r="X543" s="79">
        <f t="shared" si="692"/>
        <v>0</v>
      </c>
      <c r="Y543" s="76">
        <f t="shared" si="692"/>
        <v>0</v>
      </c>
      <c r="Z543" s="79">
        <f t="shared" si="692"/>
        <v>0</v>
      </c>
      <c r="AA543" s="76">
        <f t="shared" si="692"/>
        <v>0</v>
      </c>
      <c r="AB543" s="79">
        <f t="shared" si="692"/>
        <v>0</v>
      </c>
      <c r="AC543" s="76">
        <f>SUM(AC540:AC542)</f>
        <v>5</v>
      </c>
      <c r="AD543" s="80">
        <f t="shared" si="691"/>
        <v>10977796</v>
      </c>
      <c r="AE543" s="81">
        <f t="shared" si="691"/>
        <v>5</v>
      </c>
      <c r="AF543" s="76">
        <f t="shared" si="691"/>
        <v>10977796</v>
      </c>
      <c r="AG543" s="76">
        <f>SUM(AG540:AG542)</f>
        <v>5</v>
      </c>
      <c r="AH543" s="105">
        <f t="shared" si="691"/>
        <v>10977796</v>
      </c>
      <c r="AI543" s="415"/>
      <c r="AJ543" s="417"/>
      <c r="AK543" s="420"/>
      <c r="AL543" s="421"/>
      <c r="AM543" s="423"/>
      <c r="AN543" s="388"/>
      <c r="AO543" s="388"/>
      <c r="AP543" s="388"/>
      <c r="AQ543" s="388"/>
      <c r="AR543" s="32"/>
      <c r="AS543" s="32"/>
      <c r="AT543" s="32"/>
      <c r="AU543" s="20"/>
      <c r="AV543" s="20"/>
    </row>
    <row r="544" spans="1:48" ht="24" customHeight="1">
      <c r="A544" s="557"/>
      <c r="B544" s="603" t="s">
        <v>440</v>
      </c>
      <c r="C544" s="621"/>
      <c r="D544" s="621"/>
      <c r="E544" s="622"/>
      <c r="F544" s="44" t="s">
        <v>105</v>
      </c>
      <c r="G544" s="45"/>
      <c r="H544" s="82"/>
      <c r="I544" s="47"/>
      <c r="J544" s="82"/>
      <c r="K544" s="47"/>
      <c r="L544" s="82"/>
      <c r="M544" s="47"/>
      <c r="N544" s="50"/>
      <c r="O544" s="47">
        <f>G544+I544+K544+M544</f>
        <v>0</v>
      </c>
      <c r="P544" s="48">
        <f>H544+J544+L544+N544</f>
        <v>0</v>
      </c>
      <c r="Q544" s="49"/>
      <c r="R544" s="50"/>
      <c r="S544" s="47"/>
      <c r="T544" s="82"/>
      <c r="U544" s="47">
        <v>3</v>
      </c>
      <c r="V544" s="82">
        <v>1611738</v>
      </c>
      <c r="W544" s="47"/>
      <c r="X544" s="82"/>
      <c r="Y544" s="47"/>
      <c r="Z544" s="82"/>
      <c r="AA544" s="47"/>
      <c r="AB544" s="82"/>
      <c r="AC544" s="47">
        <f>Q544+S544+U544+W544+Y544+AA544</f>
        <v>3</v>
      </c>
      <c r="AD544" s="51">
        <f>R544+T544+V544+X544+Z544+AB544</f>
        <v>1611738</v>
      </c>
      <c r="AE544" s="52">
        <f>O544+AC544</f>
        <v>3</v>
      </c>
      <c r="AF544" s="47">
        <f>P544+AD544</f>
        <v>1611738</v>
      </c>
      <c r="AG544" s="47">
        <v>3</v>
      </c>
      <c r="AH544" s="83">
        <v>1611738</v>
      </c>
      <c r="AI544" s="414" t="s">
        <v>147</v>
      </c>
      <c r="AJ544" s="416" t="s">
        <v>441</v>
      </c>
      <c r="AK544" s="657"/>
      <c r="AL544" s="658"/>
      <c r="AM544" s="619"/>
      <c r="AN544" s="619" t="s">
        <v>154</v>
      </c>
      <c r="AO544" s="678" t="s">
        <v>442</v>
      </c>
      <c r="AP544" s="519" t="s">
        <v>443</v>
      </c>
      <c r="AQ544" s="394"/>
      <c r="AR544" s="32"/>
      <c r="AS544" s="32"/>
      <c r="AT544" s="32"/>
      <c r="AU544" s="20"/>
      <c r="AV544" s="20"/>
    </row>
    <row r="545" spans="1:48" ht="24" customHeight="1">
      <c r="A545" s="557"/>
      <c r="B545" s="603"/>
      <c r="C545" s="621"/>
      <c r="D545" s="621"/>
      <c r="E545" s="622"/>
      <c r="F545" s="55" t="s">
        <v>96</v>
      </c>
      <c r="G545" s="56"/>
      <c r="H545" s="84"/>
      <c r="I545" s="57"/>
      <c r="J545" s="84"/>
      <c r="K545" s="57"/>
      <c r="L545" s="84"/>
      <c r="M545" s="57"/>
      <c r="N545" s="84"/>
      <c r="O545" s="58">
        <f>G545+I545+K545+M545</f>
        <v>0</v>
      </c>
      <c r="P545" s="59">
        <f t="shared" ref="P545:P546" si="693">H545+J545+L545+N545</f>
        <v>0</v>
      </c>
      <c r="Q545" s="60"/>
      <c r="R545" s="84"/>
      <c r="S545" s="57"/>
      <c r="T545" s="84"/>
      <c r="U545" s="57"/>
      <c r="V545" s="84"/>
      <c r="W545" s="57"/>
      <c r="X545" s="84"/>
      <c r="Y545" s="57"/>
      <c r="Z545" s="84"/>
      <c r="AA545" s="57"/>
      <c r="AB545" s="84"/>
      <c r="AC545" s="58">
        <f t="shared" ref="AC545:AC546" si="694">Q545+S545+U545+W545+Y545+AA545</f>
        <v>0</v>
      </c>
      <c r="AD545" s="61">
        <f>R545+T545+V545+X545+Z545+AB545</f>
        <v>0</v>
      </c>
      <c r="AE545" s="62">
        <f>O545+AC545</f>
        <v>0</v>
      </c>
      <c r="AF545" s="58">
        <f t="shared" ref="AF545:AF546" si="695">P545+AD545</f>
        <v>0</v>
      </c>
      <c r="AG545" s="57"/>
      <c r="AH545" s="85"/>
      <c r="AI545" s="414"/>
      <c r="AJ545" s="416"/>
      <c r="AK545" s="613"/>
      <c r="AL545" s="614"/>
      <c r="AM545" s="620"/>
      <c r="AN545" s="620"/>
      <c r="AO545" s="655"/>
      <c r="AP545" s="520"/>
      <c r="AQ545" s="387"/>
      <c r="AR545" s="32"/>
      <c r="AS545" s="32"/>
      <c r="AT545" s="32"/>
      <c r="AU545" s="20"/>
      <c r="AV545" s="20"/>
    </row>
    <row r="546" spans="1:48" ht="24" customHeight="1">
      <c r="A546" s="557"/>
      <c r="B546" s="603"/>
      <c r="C546" s="621"/>
      <c r="D546" s="621"/>
      <c r="E546" s="622"/>
      <c r="F546" s="64" t="s">
        <v>95</v>
      </c>
      <c r="G546" s="65"/>
      <c r="H546" s="86"/>
      <c r="I546" s="66"/>
      <c r="J546" s="86"/>
      <c r="K546" s="66"/>
      <c r="L546" s="86"/>
      <c r="M546" s="66"/>
      <c r="N546" s="86"/>
      <c r="O546" s="67">
        <f>G546+I546+K546+M546</f>
        <v>0</v>
      </c>
      <c r="P546" s="68">
        <f t="shared" si="693"/>
        <v>0</v>
      </c>
      <c r="Q546" s="69"/>
      <c r="R546" s="86"/>
      <c r="S546" s="66"/>
      <c r="T546" s="86"/>
      <c r="U546" s="66"/>
      <c r="V546" s="86"/>
      <c r="W546" s="66"/>
      <c r="X546" s="86"/>
      <c r="Y546" s="66"/>
      <c r="Z546" s="86"/>
      <c r="AA546" s="66"/>
      <c r="AB546" s="86"/>
      <c r="AC546" s="67">
        <f t="shared" si="694"/>
        <v>0</v>
      </c>
      <c r="AD546" s="70">
        <f>R546+T546+V546+X546+Z546+AB546</f>
        <v>0</v>
      </c>
      <c r="AE546" s="71">
        <f>O546+AC546</f>
        <v>0</v>
      </c>
      <c r="AF546" s="67">
        <f t="shared" si="695"/>
        <v>0</v>
      </c>
      <c r="AG546" s="72"/>
      <c r="AH546" s="87"/>
      <c r="AI546" s="414"/>
      <c r="AJ546" s="416"/>
      <c r="AK546" s="613"/>
      <c r="AL546" s="614"/>
      <c r="AM546" s="620"/>
      <c r="AN546" s="620"/>
      <c r="AO546" s="655"/>
      <c r="AP546" s="520"/>
      <c r="AQ546" s="387"/>
      <c r="AR546" s="32"/>
      <c r="AS546" s="32"/>
      <c r="AT546" s="32"/>
      <c r="AU546" s="20"/>
      <c r="AV546" s="20"/>
    </row>
    <row r="547" spans="1:48" ht="24" customHeight="1" thickBot="1">
      <c r="A547" s="557"/>
      <c r="B547" s="603"/>
      <c r="C547" s="621"/>
      <c r="D547" s="621"/>
      <c r="E547" s="622"/>
      <c r="F547" s="74" t="s">
        <v>14</v>
      </c>
      <c r="G547" s="89">
        <f>SUM(G544:G546)</f>
        <v>0</v>
      </c>
      <c r="H547" s="90">
        <f t="shared" ref="H547:N547" si="696">SUM(H544:H546)</f>
        <v>0</v>
      </c>
      <c r="I547" s="91">
        <f t="shared" si="696"/>
        <v>0</v>
      </c>
      <c r="J547" s="90">
        <f t="shared" si="696"/>
        <v>0</v>
      </c>
      <c r="K547" s="91">
        <f t="shared" si="696"/>
        <v>0</v>
      </c>
      <c r="L547" s="90">
        <f t="shared" si="696"/>
        <v>0</v>
      </c>
      <c r="M547" s="91">
        <f t="shared" si="696"/>
        <v>0</v>
      </c>
      <c r="N547" s="90">
        <f t="shared" si="696"/>
        <v>0</v>
      </c>
      <c r="O547" s="76">
        <f>SUM(O544:O546)</f>
        <v>0</v>
      </c>
      <c r="P547" s="77">
        <f t="shared" ref="P547:AH547" si="697">SUM(P544:P546)</f>
        <v>0</v>
      </c>
      <c r="Q547" s="78">
        <f>SUM(Q544:Q546)</f>
        <v>0</v>
      </c>
      <c r="R547" s="79">
        <f t="shared" ref="R547:AB547" si="698">SUM(R544:R546)</f>
        <v>0</v>
      </c>
      <c r="S547" s="76">
        <f t="shared" si="698"/>
        <v>0</v>
      </c>
      <c r="T547" s="79">
        <f t="shared" si="698"/>
        <v>0</v>
      </c>
      <c r="U547" s="76">
        <f t="shared" si="698"/>
        <v>3</v>
      </c>
      <c r="V547" s="79">
        <f t="shared" si="698"/>
        <v>1611738</v>
      </c>
      <c r="W547" s="76">
        <f t="shared" si="698"/>
        <v>0</v>
      </c>
      <c r="X547" s="79">
        <f t="shared" si="698"/>
        <v>0</v>
      </c>
      <c r="Y547" s="76">
        <f t="shared" si="698"/>
        <v>0</v>
      </c>
      <c r="Z547" s="79">
        <f t="shared" si="698"/>
        <v>0</v>
      </c>
      <c r="AA547" s="76">
        <f t="shared" si="698"/>
        <v>0</v>
      </c>
      <c r="AB547" s="79">
        <f t="shared" si="698"/>
        <v>0</v>
      </c>
      <c r="AC547" s="76">
        <f>SUM(AC544:AC546)</f>
        <v>3</v>
      </c>
      <c r="AD547" s="80">
        <f t="shared" si="697"/>
        <v>1611738</v>
      </c>
      <c r="AE547" s="81">
        <f t="shared" si="697"/>
        <v>3</v>
      </c>
      <c r="AF547" s="76">
        <f t="shared" si="697"/>
        <v>1611738</v>
      </c>
      <c r="AG547" s="76">
        <f>SUM(AG544:AG546)</f>
        <v>3</v>
      </c>
      <c r="AH547" s="105">
        <f t="shared" si="697"/>
        <v>1611738</v>
      </c>
      <c r="AI547" s="415"/>
      <c r="AJ547" s="417"/>
      <c r="AK547" s="615"/>
      <c r="AL547" s="616"/>
      <c r="AM547" s="631"/>
      <c r="AN547" s="631"/>
      <c r="AO547" s="656"/>
      <c r="AP547" s="521"/>
      <c r="AQ547" s="388"/>
      <c r="AR547" s="32"/>
      <c r="AS547" s="32"/>
      <c r="AT547" s="32"/>
      <c r="AU547" s="20"/>
      <c r="AV547" s="20"/>
    </row>
    <row r="548" spans="1:48" ht="24" customHeight="1">
      <c r="A548" s="557"/>
      <c r="B548" s="603" t="s">
        <v>444</v>
      </c>
      <c r="C548" s="604"/>
      <c r="D548" s="604"/>
      <c r="E548" s="605"/>
      <c r="F548" s="44" t="s">
        <v>105</v>
      </c>
      <c r="G548" s="45"/>
      <c r="H548" s="82"/>
      <c r="I548" s="47"/>
      <c r="J548" s="82"/>
      <c r="K548" s="47"/>
      <c r="L548" s="82"/>
      <c r="M548" s="47"/>
      <c r="N548" s="50"/>
      <c r="O548" s="47">
        <f>G548+I548+K548+M548</f>
        <v>0</v>
      </c>
      <c r="P548" s="48">
        <f>H548+J548+L548+N548</f>
        <v>0</v>
      </c>
      <c r="Q548" s="49"/>
      <c r="R548" s="50"/>
      <c r="S548" s="47"/>
      <c r="T548" s="82"/>
      <c r="U548" s="47"/>
      <c r="V548" s="82"/>
      <c r="W548" s="47"/>
      <c r="X548" s="82"/>
      <c r="Y548" s="47"/>
      <c r="Z548" s="82"/>
      <c r="AA548" s="47"/>
      <c r="AB548" s="82"/>
      <c r="AC548" s="47">
        <f>Q548+S548+U548+W548+Y548+AA548</f>
        <v>0</v>
      </c>
      <c r="AD548" s="51">
        <f>R548+T548+V548+X548+Z548+AB548</f>
        <v>0</v>
      </c>
      <c r="AE548" s="52">
        <f>O548+AC548</f>
        <v>0</v>
      </c>
      <c r="AF548" s="47">
        <f>P548+AD548</f>
        <v>0</v>
      </c>
      <c r="AG548" s="47"/>
      <c r="AH548" s="83"/>
      <c r="AI548" s="414" t="s">
        <v>445</v>
      </c>
      <c r="AJ548" s="416" t="s">
        <v>446</v>
      </c>
      <c r="AK548" s="657"/>
      <c r="AL548" s="658"/>
      <c r="AM548" s="619"/>
      <c r="AN548" s="619"/>
      <c r="AO548" s="619"/>
      <c r="AP548" s="394"/>
      <c r="AQ548" s="394"/>
      <c r="AR548" s="32"/>
      <c r="AS548" s="32"/>
      <c r="AT548" s="32"/>
      <c r="AU548" s="20"/>
      <c r="AV548" s="20"/>
    </row>
    <row r="549" spans="1:48" ht="24" customHeight="1">
      <c r="A549" s="557"/>
      <c r="B549" s="603"/>
      <c r="C549" s="604"/>
      <c r="D549" s="604"/>
      <c r="E549" s="605"/>
      <c r="F549" s="55" t="s">
        <v>96</v>
      </c>
      <c r="G549" s="56"/>
      <c r="H549" s="84"/>
      <c r="I549" s="57"/>
      <c r="J549" s="84"/>
      <c r="K549" s="57"/>
      <c r="L549" s="84"/>
      <c r="M549" s="57"/>
      <c r="N549" s="84"/>
      <c r="O549" s="58">
        <f>G549+I549+K549+M549</f>
        <v>0</v>
      </c>
      <c r="P549" s="59">
        <f t="shared" ref="P549:P550" si="699">H549+J549+L549+N549</f>
        <v>0</v>
      </c>
      <c r="Q549" s="60"/>
      <c r="R549" s="84"/>
      <c r="S549" s="57"/>
      <c r="T549" s="84"/>
      <c r="U549" s="57"/>
      <c r="V549" s="84"/>
      <c r="W549" s="57"/>
      <c r="X549" s="84"/>
      <c r="Y549" s="57"/>
      <c r="Z549" s="84"/>
      <c r="AA549" s="57"/>
      <c r="AB549" s="84"/>
      <c r="AC549" s="58">
        <f t="shared" ref="AC549:AC550" si="700">Q549+S549+U549+W549+Y549+AA549</f>
        <v>0</v>
      </c>
      <c r="AD549" s="61">
        <f>R549+T549+V549+X549+Z549+AB549</f>
        <v>0</v>
      </c>
      <c r="AE549" s="62">
        <f>O549+AC549</f>
        <v>0</v>
      </c>
      <c r="AF549" s="58">
        <f t="shared" ref="AF549:AF550" si="701">P549+AD549</f>
        <v>0</v>
      </c>
      <c r="AG549" s="57"/>
      <c r="AH549" s="85"/>
      <c r="AI549" s="414"/>
      <c r="AJ549" s="416"/>
      <c r="AK549" s="613"/>
      <c r="AL549" s="614"/>
      <c r="AM549" s="620"/>
      <c r="AN549" s="620"/>
      <c r="AO549" s="620"/>
      <c r="AP549" s="387"/>
      <c r="AQ549" s="387"/>
      <c r="AR549" s="32"/>
      <c r="AS549" s="32"/>
      <c r="AT549" s="32"/>
      <c r="AU549" s="20"/>
      <c r="AV549" s="20"/>
    </row>
    <row r="550" spans="1:48" ht="24" customHeight="1">
      <c r="A550" s="557"/>
      <c r="B550" s="603"/>
      <c r="C550" s="604"/>
      <c r="D550" s="604"/>
      <c r="E550" s="605"/>
      <c r="F550" s="64" t="s">
        <v>95</v>
      </c>
      <c r="G550" s="65"/>
      <c r="H550" s="86"/>
      <c r="I550" s="66"/>
      <c r="J550" s="86"/>
      <c r="K550" s="66"/>
      <c r="L550" s="86"/>
      <c r="M550" s="66"/>
      <c r="N550" s="86"/>
      <c r="O550" s="67">
        <f>G550+I550+K550+M550</f>
        <v>0</v>
      </c>
      <c r="P550" s="68">
        <f t="shared" si="699"/>
        <v>0</v>
      </c>
      <c r="Q550" s="69"/>
      <c r="R550" s="86"/>
      <c r="S550" s="66"/>
      <c r="T550" s="86"/>
      <c r="U550" s="66"/>
      <c r="V550" s="86"/>
      <c r="W550" s="66"/>
      <c r="X550" s="86"/>
      <c r="Y550" s="66"/>
      <c r="Z550" s="86"/>
      <c r="AA550" s="66"/>
      <c r="AB550" s="86"/>
      <c r="AC550" s="67">
        <f t="shared" si="700"/>
        <v>0</v>
      </c>
      <c r="AD550" s="70">
        <f>R550+T550+V550+X550+Z550+AB550</f>
        <v>0</v>
      </c>
      <c r="AE550" s="71">
        <f>O550+AC550</f>
        <v>0</v>
      </c>
      <c r="AF550" s="67">
        <f t="shared" si="701"/>
        <v>0</v>
      </c>
      <c r="AG550" s="72"/>
      <c r="AH550" s="87"/>
      <c r="AI550" s="414"/>
      <c r="AJ550" s="416"/>
      <c r="AK550" s="613"/>
      <c r="AL550" s="614"/>
      <c r="AM550" s="620"/>
      <c r="AN550" s="620"/>
      <c r="AO550" s="620"/>
      <c r="AP550" s="387"/>
      <c r="AQ550" s="387"/>
      <c r="AR550" s="32"/>
      <c r="AS550" s="32"/>
      <c r="AT550" s="32"/>
      <c r="AU550" s="20"/>
      <c r="AV550" s="20"/>
    </row>
    <row r="551" spans="1:48" ht="24" customHeight="1" thickBot="1">
      <c r="A551" s="557"/>
      <c r="B551" s="606"/>
      <c r="C551" s="604"/>
      <c r="D551" s="604"/>
      <c r="E551" s="605"/>
      <c r="F551" s="88" t="s">
        <v>14</v>
      </c>
      <c r="G551" s="89">
        <f>SUM(G548:G550)</f>
        <v>0</v>
      </c>
      <c r="H551" s="90">
        <f t="shared" ref="H551:N551" si="702">SUM(H548:H550)</f>
        <v>0</v>
      </c>
      <c r="I551" s="91">
        <f t="shared" si="702"/>
        <v>0</v>
      </c>
      <c r="J551" s="90">
        <f t="shared" si="702"/>
        <v>0</v>
      </c>
      <c r="K551" s="91">
        <f t="shared" si="702"/>
        <v>0</v>
      </c>
      <c r="L551" s="90">
        <f t="shared" si="702"/>
        <v>0</v>
      </c>
      <c r="M551" s="91">
        <f t="shared" si="702"/>
        <v>0</v>
      </c>
      <c r="N551" s="90">
        <f t="shared" si="702"/>
        <v>0</v>
      </c>
      <c r="O551" s="76">
        <f>SUM(O548:O550)</f>
        <v>0</v>
      </c>
      <c r="P551" s="77">
        <f t="shared" ref="P551:AH551" si="703">SUM(P548:P550)</f>
        <v>0</v>
      </c>
      <c r="Q551" s="78">
        <f>SUM(Q548:Q550)</f>
        <v>0</v>
      </c>
      <c r="R551" s="79">
        <f t="shared" ref="R551:AB551" si="704">SUM(R548:R550)</f>
        <v>0</v>
      </c>
      <c r="S551" s="76">
        <f t="shared" si="704"/>
        <v>0</v>
      </c>
      <c r="T551" s="79">
        <f t="shared" si="704"/>
        <v>0</v>
      </c>
      <c r="U551" s="76">
        <f t="shared" si="704"/>
        <v>0</v>
      </c>
      <c r="V551" s="79">
        <f t="shared" si="704"/>
        <v>0</v>
      </c>
      <c r="W551" s="76">
        <f t="shared" si="704"/>
        <v>0</v>
      </c>
      <c r="X551" s="79">
        <f t="shared" si="704"/>
        <v>0</v>
      </c>
      <c r="Y551" s="76">
        <f t="shared" si="704"/>
        <v>0</v>
      </c>
      <c r="Z551" s="79">
        <f t="shared" si="704"/>
        <v>0</v>
      </c>
      <c r="AA551" s="76">
        <f t="shared" si="704"/>
        <v>0</v>
      </c>
      <c r="AB551" s="79">
        <f t="shared" si="704"/>
        <v>0</v>
      </c>
      <c r="AC551" s="76">
        <f>SUM(AC548:AC550)</f>
        <v>0</v>
      </c>
      <c r="AD551" s="80">
        <f t="shared" si="703"/>
        <v>0</v>
      </c>
      <c r="AE551" s="81">
        <f t="shared" si="703"/>
        <v>0</v>
      </c>
      <c r="AF551" s="76">
        <f t="shared" si="703"/>
        <v>0</v>
      </c>
      <c r="AG551" s="76">
        <f>SUM(AG548:AG550)</f>
        <v>0</v>
      </c>
      <c r="AH551" s="105">
        <f t="shared" si="703"/>
        <v>0</v>
      </c>
      <c r="AI551" s="415"/>
      <c r="AJ551" s="417"/>
      <c r="AK551" s="615"/>
      <c r="AL551" s="616"/>
      <c r="AM551" s="631"/>
      <c r="AN551" s="631"/>
      <c r="AO551" s="631"/>
      <c r="AP551" s="388"/>
      <c r="AQ551" s="388"/>
      <c r="AR551" s="32"/>
      <c r="AS551" s="32"/>
      <c r="AT551" s="32"/>
      <c r="AU551" s="20"/>
      <c r="AV551" s="20"/>
    </row>
    <row r="552" spans="1:48" ht="24" customHeight="1">
      <c r="A552" s="557"/>
      <c r="B552" s="603" t="s">
        <v>447</v>
      </c>
      <c r="C552" s="604"/>
      <c r="D552" s="604"/>
      <c r="E552" s="605"/>
      <c r="F552" s="44" t="s">
        <v>5</v>
      </c>
      <c r="G552" s="45">
        <v>0</v>
      </c>
      <c r="H552" s="82">
        <v>0</v>
      </c>
      <c r="I552" s="47">
        <v>0</v>
      </c>
      <c r="J552" s="82">
        <v>0</v>
      </c>
      <c r="K552" s="47">
        <v>0</v>
      </c>
      <c r="L552" s="82">
        <v>0</v>
      </c>
      <c r="M552" s="47">
        <v>0</v>
      </c>
      <c r="N552" s="50">
        <v>0</v>
      </c>
      <c r="O552" s="47">
        <v>0</v>
      </c>
      <c r="P552" s="48">
        <v>0</v>
      </c>
      <c r="Q552" s="49">
        <v>0</v>
      </c>
      <c r="R552" s="50">
        <v>0</v>
      </c>
      <c r="S552" s="47">
        <v>0</v>
      </c>
      <c r="T552" s="82">
        <v>0</v>
      </c>
      <c r="U552" s="47">
        <v>0</v>
      </c>
      <c r="V552" s="82">
        <v>0</v>
      </c>
      <c r="W552" s="47">
        <v>0</v>
      </c>
      <c r="X552" s="82">
        <v>0</v>
      </c>
      <c r="Y552" s="47">
        <v>0</v>
      </c>
      <c r="Z552" s="82">
        <v>0</v>
      </c>
      <c r="AA552" s="47">
        <v>0</v>
      </c>
      <c r="AB552" s="82">
        <v>0</v>
      </c>
      <c r="AC552" s="47">
        <v>0</v>
      </c>
      <c r="AD552" s="51">
        <v>0</v>
      </c>
      <c r="AE552" s="52">
        <v>0</v>
      </c>
      <c r="AF552" s="47">
        <v>0</v>
      </c>
      <c r="AG552" s="47">
        <v>0</v>
      </c>
      <c r="AH552" s="83">
        <v>0</v>
      </c>
      <c r="AI552" s="511" t="s">
        <v>448</v>
      </c>
      <c r="AJ552" s="517" t="s">
        <v>449</v>
      </c>
      <c r="AK552" s="657"/>
      <c r="AL552" s="658"/>
      <c r="AM552" s="619"/>
      <c r="AN552" s="619"/>
      <c r="AO552" s="619"/>
      <c r="AP552" s="394"/>
      <c r="AQ552" s="394"/>
      <c r="AR552" s="32"/>
      <c r="AS552" s="32"/>
      <c r="AT552" s="32"/>
      <c r="AU552" s="20"/>
      <c r="AV552" s="20"/>
    </row>
    <row r="553" spans="1:48" ht="24" customHeight="1">
      <c r="A553" s="557"/>
      <c r="B553" s="603"/>
      <c r="C553" s="604"/>
      <c r="D553" s="604"/>
      <c r="E553" s="605"/>
      <c r="F553" s="55" t="s">
        <v>96</v>
      </c>
      <c r="G553" s="56">
        <v>0</v>
      </c>
      <c r="H553" s="84">
        <v>0</v>
      </c>
      <c r="I553" s="57">
        <v>0</v>
      </c>
      <c r="J553" s="84">
        <v>0</v>
      </c>
      <c r="K553" s="57">
        <v>0</v>
      </c>
      <c r="L553" s="84">
        <v>0</v>
      </c>
      <c r="M553" s="57">
        <v>0</v>
      </c>
      <c r="N553" s="84">
        <v>0</v>
      </c>
      <c r="O553" s="58">
        <v>0</v>
      </c>
      <c r="P553" s="59">
        <v>0</v>
      </c>
      <c r="Q553" s="60">
        <v>0</v>
      </c>
      <c r="R553" s="84">
        <v>0</v>
      </c>
      <c r="S553" s="57">
        <v>0</v>
      </c>
      <c r="T553" s="84">
        <v>0</v>
      </c>
      <c r="U553" s="57">
        <v>0</v>
      </c>
      <c r="V553" s="84">
        <v>0</v>
      </c>
      <c r="W553" s="57">
        <v>0</v>
      </c>
      <c r="X553" s="84">
        <v>0</v>
      </c>
      <c r="Y553" s="57">
        <v>0</v>
      </c>
      <c r="Z553" s="84">
        <v>0</v>
      </c>
      <c r="AA553" s="57">
        <v>0</v>
      </c>
      <c r="AB553" s="84">
        <v>0</v>
      </c>
      <c r="AC553" s="58">
        <v>0</v>
      </c>
      <c r="AD553" s="61">
        <v>0</v>
      </c>
      <c r="AE553" s="62">
        <v>0</v>
      </c>
      <c r="AF553" s="58">
        <v>0</v>
      </c>
      <c r="AG553" s="57">
        <v>0</v>
      </c>
      <c r="AH553" s="85">
        <v>0</v>
      </c>
      <c r="AI553" s="414"/>
      <c r="AJ553" s="416"/>
      <c r="AK553" s="613"/>
      <c r="AL553" s="614"/>
      <c r="AM553" s="620"/>
      <c r="AN553" s="620"/>
      <c r="AO553" s="620"/>
      <c r="AP553" s="387"/>
      <c r="AQ553" s="387"/>
      <c r="AR553" s="32"/>
      <c r="AS553" s="32"/>
      <c r="AT553" s="32"/>
      <c r="AU553" s="20"/>
      <c r="AV553" s="20"/>
    </row>
    <row r="554" spans="1:48" ht="24" customHeight="1">
      <c r="A554" s="557"/>
      <c r="B554" s="603"/>
      <c r="C554" s="604"/>
      <c r="D554" s="604"/>
      <c r="E554" s="605"/>
      <c r="F554" s="64" t="s">
        <v>95</v>
      </c>
      <c r="G554" s="65">
        <v>0</v>
      </c>
      <c r="H554" s="86">
        <v>0</v>
      </c>
      <c r="I554" s="66">
        <v>0</v>
      </c>
      <c r="J554" s="86">
        <v>0</v>
      </c>
      <c r="K554" s="66">
        <v>0</v>
      </c>
      <c r="L554" s="86">
        <v>0</v>
      </c>
      <c r="M554" s="66">
        <v>0</v>
      </c>
      <c r="N554" s="86">
        <v>0</v>
      </c>
      <c r="O554" s="67">
        <v>0</v>
      </c>
      <c r="P554" s="68">
        <v>0</v>
      </c>
      <c r="Q554" s="69">
        <v>0</v>
      </c>
      <c r="R554" s="86">
        <v>0</v>
      </c>
      <c r="S554" s="66">
        <v>0</v>
      </c>
      <c r="T554" s="86">
        <v>0</v>
      </c>
      <c r="U554" s="66">
        <v>0</v>
      </c>
      <c r="V554" s="86">
        <v>0</v>
      </c>
      <c r="W554" s="66">
        <v>0</v>
      </c>
      <c r="X554" s="86">
        <v>0</v>
      </c>
      <c r="Y554" s="66">
        <v>0</v>
      </c>
      <c r="Z554" s="86">
        <v>0</v>
      </c>
      <c r="AA554" s="66">
        <v>0</v>
      </c>
      <c r="AB554" s="86">
        <v>0</v>
      </c>
      <c r="AC554" s="67">
        <v>0</v>
      </c>
      <c r="AD554" s="70">
        <v>0</v>
      </c>
      <c r="AE554" s="71">
        <v>0</v>
      </c>
      <c r="AF554" s="67">
        <v>0</v>
      </c>
      <c r="AG554" s="72">
        <v>0</v>
      </c>
      <c r="AH554" s="87">
        <v>0</v>
      </c>
      <c r="AI554" s="414"/>
      <c r="AJ554" s="416"/>
      <c r="AK554" s="613"/>
      <c r="AL554" s="614"/>
      <c r="AM554" s="620"/>
      <c r="AN554" s="620"/>
      <c r="AO554" s="620"/>
      <c r="AP554" s="387"/>
      <c r="AQ554" s="387"/>
      <c r="AR554" s="32"/>
      <c r="AS554" s="32"/>
      <c r="AT554" s="32"/>
      <c r="AU554" s="20"/>
      <c r="AV554" s="20"/>
    </row>
    <row r="555" spans="1:48" ht="24" customHeight="1" thickBot="1">
      <c r="A555" s="557"/>
      <c r="B555" s="606"/>
      <c r="C555" s="604"/>
      <c r="D555" s="604"/>
      <c r="E555" s="605"/>
      <c r="F555" s="88" t="s">
        <v>14</v>
      </c>
      <c r="G555" s="99">
        <f>SUM(G552:G554)</f>
        <v>0</v>
      </c>
      <c r="H555" s="95">
        <f t="shared" ref="H555:P555" si="705">SUM(H552:H554)</f>
        <v>0</v>
      </c>
      <c r="I555" s="92">
        <f t="shared" si="705"/>
        <v>0</v>
      </c>
      <c r="J555" s="95">
        <f t="shared" si="705"/>
        <v>0</v>
      </c>
      <c r="K555" s="92">
        <f t="shared" si="705"/>
        <v>0</v>
      </c>
      <c r="L555" s="95">
        <f t="shared" si="705"/>
        <v>0</v>
      </c>
      <c r="M555" s="92">
        <f t="shared" si="705"/>
        <v>0</v>
      </c>
      <c r="N555" s="95">
        <f t="shared" si="705"/>
        <v>0</v>
      </c>
      <c r="O555" s="92">
        <f t="shared" si="705"/>
        <v>0</v>
      </c>
      <c r="P555" s="93">
        <f t="shared" si="705"/>
        <v>0</v>
      </c>
      <c r="Q555" s="94">
        <f>SUM(Q552:Q554)</f>
        <v>0</v>
      </c>
      <c r="R555" s="95">
        <f t="shared" ref="R555:AB555" si="706">SUM(R552:R554)</f>
        <v>0</v>
      </c>
      <c r="S555" s="92">
        <f t="shared" si="706"/>
        <v>0</v>
      </c>
      <c r="T555" s="95">
        <f t="shared" si="706"/>
        <v>0</v>
      </c>
      <c r="U555" s="92">
        <f t="shared" si="706"/>
        <v>0</v>
      </c>
      <c r="V555" s="95">
        <f t="shared" si="706"/>
        <v>0</v>
      </c>
      <c r="W555" s="92">
        <f t="shared" si="706"/>
        <v>0</v>
      </c>
      <c r="X555" s="95">
        <f t="shared" si="706"/>
        <v>0</v>
      </c>
      <c r="Y555" s="92">
        <f t="shared" si="706"/>
        <v>0</v>
      </c>
      <c r="Z555" s="95">
        <f t="shared" si="706"/>
        <v>0</v>
      </c>
      <c r="AA555" s="92">
        <f t="shared" si="706"/>
        <v>0</v>
      </c>
      <c r="AB555" s="95">
        <f t="shared" si="706"/>
        <v>0</v>
      </c>
      <c r="AC555" s="92">
        <f>SUM(AC552:AC554)</f>
        <v>0</v>
      </c>
      <c r="AD555" s="96">
        <f t="shared" ref="AD555:AH555" si="707">SUM(AD552:AD554)</f>
        <v>0</v>
      </c>
      <c r="AE555" s="97">
        <f t="shared" si="707"/>
        <v>0</v>
      </c>
      <c r="AF555" s="92">
        <f t="shared" si="707"/>
        <v>0</v>
      </c>
      <c r="AG555" s="92">
        <f t="shared" si="707"/>
        <v>0</v>
      </c>
      <c r="AH555" s="98">
        <f t="shared" si="707"/>
        <v>0</v>
      </c>
      <c r="AI555" s="415"/>
      <c r="AJ555" s="417"/>
      <c r="AK555" s="615"/>
      <c r="AL555" s="616"/>
      <c r="AM555" s="631"/>
      <c r="AN555" s="631"/>
      <c r="AO555" s="631"/>
      <c r="AP555" s="388"/>
      <c r="AQ555" s="388"/>
      <c r="AR555" s="32"/>
      <c r="AS555" s="32"/>
      <c r="AT555" s="32"/>
      <c r="AU555" s="20"/>
      <c r="AV555" s="20"/>
    </row>
    <row r="556" spans="1:48" ht="24" customHeight="1">
      <c r="A556" s="557"/>
      <c r="B556" s="603" t="s">
        <v>450</v>
      </c>
      <c r="C556" s="621"/>
      <c r="D556" s="621"/>
      <c r="E556" s="622"/>
      <c r="F556" s="44" t="s">
        <v>105</v>
      </c>
      <c r="G556" s="45">
        <v>0</v>
      </c>
      <c r="H556" s="82">
        <v>0</v>
      </c>
      <c r="I556" s="47">
        <v>0</v>
      </c>
      <c r="J556" s="82">
        <v>0</v>
      </c>
      <c r="K556" s="47">
        <v>0</v>
      </c>
      <c r="L556" s="82">
        <v>0</v>
      </c>
      <c r="M556" s="47">
        <v>0</v>
      </c>
      <c r="N556" s="50">
        <v>0</v>
      </c>
      <c r="O556" s="47">
        <f>G556+I556+K556+M556</f>
        <v>0</v>
      </c>
      <c r="P556" s="48">
        <f>H556+J556+L556+N556</f>
        <v>0</v>
      </c>
      <c r="Q556" s="49">
        <v>0</v>
      </c>
      <c r="R556" s="50">
        <v>0</v>
      </c>
      <c r="S556" s="47">
        <v>0</v>
      </c>
      <c r="T556" s="82">
        <v>0</v>
      </c>
      <c r="U556" s="47">
        <v>0</v>
      </c>
      <c r="V556" s="82">
        <v>0</v>
      </c>
      <c r="W556" s="47">
        <v>0</v>
      </c>
      <c r="X556" s="82">
        <v>0</v>
      </c>
      <c r="Y556" s="47">
        <v>0</v>
      </c>
      <c r="Z556" s="82">
        <v>0</v>
      </c>
      <c r="AA556" s="47">
        <v>0</v>
      </c>
      <c r="AB556" s="82">
        <v>0</v>
      </c>
      <c r="AC556" s="47">
        <f>Q556+S556+U556+W556+Y556+AA556</f>
        <v>0</v>
      </c>
      <c r="AD556" s="51">
        <f>R556+T556+V556+X556+Z556+AB556</f>
        <v>0</v>
      </c>
      <c r="AE556" s="52">
        <f>O556+AC556</f>
        <v>0</v>
      </c>
      <c r="AF556" s="47">
        <f>P556+AD556</f>
        <v>0</v>
      </c>
      <c r="AG556" s="47">
        <v>0</v>
      </c>
      <c r="AH556" s="83">
        <v>0</v>
      </c>
      <c r="AI556" s="414" t="s">
        <v>451</v>
      </c>
      <c r="AJ556" s="416" t="s">
        <v>452</v>
      </c>
      <c r="AK556" s="657"/>
      <c r="AL556" s="658"/>
      <c r="AM556" s="619"/>
      <c r="AN556" s="619"/>
      <c r="AO556" s="619"/>
      <c r="AP556" s="394"/>
      <c r="AQ556" s="394"/>
      <c r="AR556" s="32"/>
      <c r="AS556" s="32"/>
      <c r="AT556" s="32"/>
      <c r="AU556" s="20"/>
      <c r="AV556" s="20"/>
    </row>
    <row r="557" spans="1:48" ht="24" customHeight="1">
      <c r="A557" s="557"/>
      <c r="B557" s="603"/>
      <c r="C557" s="621"/>
      <c r="D557" s="621"/>
      <c r="E557" s="622"/>
      <c r="F557" s="55" t="s">
        <v>96</v>
      </c>
      <c r="G557" s="56">
        <v>0</v>
      </c>
      <c r="H557" s="84">
        <v>0</v>
      </c>
      <c r="I557" s="57">
        <v>0</v>
      </c>
      <c r="J557" s="84">
        <v>0</v>
      </c>
      <c r="K557" s="57">
        <v>0</v>
      </c>
      <c r="L557" s="84">
        <v>0</v>
      </c>
      <c r="M557" s="57">
        <v>0</v>
      </c>
      <c r="N557" s="84">
        <v>0</v>
      </c>
      <c r="O557" s="58">
        <f>G557+I557+K557+M557</f>
        <v>0</v>
      </c>
      <c r="P557" s="59">
        <f t="shared" ref="P557:P558" si="708">H557+J557+L557+N557</f>
        <v>0</v>
      </c>
      <c r="Q557" s="60">
        <v>0</v>
      </c>
      <c r="R557" s="84">
        <v>0</v>
      </c>
      <c r="S557" s="57">
        <v>0</v>
      </c>
      <c r="T557" s="84">
        <v>0</v>
      </c>
      <c r="U557" s="57">
        <v>0</v>
      </c>
      <c r="V557" s="84">
        <v>0</v>
      </c>
      <c r="W557" s="57">
        <v>0</v>
      </c>
      <c r="X557" s="84">
        <v>0</v>
      </c>
      <c r="Y557" s="57">
        <v>0</v>
      </c>
      <c r="Z557" s="84">
        <v>0</v>
      </c>
      <c r="AA557" s="57">
        <v>0</v>
      </c>
      <c r="AB557" s="84">
        <v>0</v>
      </c>
      <c r="AC557" s="58">
        <f t="shared" ref="AC557:AC558" si="709">Q557+S557+U557+W557+Y557+AA557</f>
        <v>0</v>
      </c>
      <c r="AD557" s="61">
        <f>R557+T557+V557+X557+Z557+AB557</f>
        <v>0</v>
      </c>
      <c r="AE557" s="62">
        <f>O557+AC557</f>
        <v>0</v>
      </c>
      <c r="AF557" s="58">
        <f t="shared" ref="AF557:AF558" si="710">P557+AD557</f>
        <v>0</v>
      </c>
      <c r="AG557" s="57">
        <v>0</v>
      </c>
      <c r="AH557" s="85">
        <v>0</v>
      </c>
      <c r="AI557" s="414"/>
      <c r="AJ557" s="416"/>
      <c r="AK557" s="613"/>
      <c r="AL557" s="614"/>
      <c r="AM557" s="620"/>
      <c r="AN557" s="620"/>
      <c r="AO557" s="620"/>
      <c r="AP557" s="387"/>
      <c r="AQ557" s="387"/>
      <c r="AR557" s="32"/>
      <c r="AS557" s="32"/>
      <c r="AT557" s="32"/>
      <c r="AU557" s="20"/>
      <c r="AV557" s="20"/>
    </row>
    <row r="558" spans="1:48" ht="24" customHeight="1">
      <c r="A558" s="557"/>
      <c r="B558" s="603"/>
      <c r="C558" s="621"/>
      <c r="D558" s="621"/>
      <c r="E558" s="622"/>
      <c r="F558" s="64" t="s">
        <v>95</v>
      </c>
      <c r="G558" s="65">
        <v>0</v>
      </c>
      <c r="H558" s="86">
        <v>0</v>
      </c>
      <c r="I558" s="66">
        <v>0</v>
      </c>
      <c r="J558" s="86">
        <v>0</v>
      </c>
      <c r="K558" s="66">
        <v>0</v>
      </c>
      <c r="L558" s="86">
        <v>0</v>
      </c>
      <c r="M558" s="66">
        <v>0</v>
      </c>
      <c r="N558" s="86">
        <v>0</v>
      </c>
      <c r="O558" s="67">
        <f>G558+I558+K558+M558</f>
        <v>0</v>
      </c>
      <c r="P558" s="68">
        <f t="shared" si="708"/>
        <v>0</v>
      </c>
      <c r="Q558" s="69">
        <v>0</v>
      </c>
      <c r="R558" s="86">
        <v>0</v>
      </c>
      <c r="S558" s="66">
        <v>0</v>
      </c>
      <c r="T558" s="86">
        <v>0</v>
      </c>
      <c r="U558" s="66">
        <v>0</v>
      </c>
      <c r="V558" s="86">
        <v>0</v>
      </c>
      <c r="W558" s="66">
        <v>0</v>
      </c>
      <c r="X558" s="86">
        <v>0</v>
      </c>
      <c r="Y558" s="66">
        <v>0</v>
      </c>
      <c r="Z558" s="86">
        <v>0</v>
      </c>
      <c r="AA558" s="66">
        <v>0</v>
      </c>
      <c r="AB558" s="86">
        <v>0</v>
      </c>
      <c r="AC558" s="67">
        <f t="shared" si="709"/>
        <v>0</v>
      </c>
      <c r="AD558" s="70">
        <f>R558+T558+V558+X558+Z558+AB558</f>
        <v>0</v>
      </c>
      <c r="AE558" s="71">
        <f>O558+AC558</f>
        <v>0</v>
      </c>
      <c r="AF558" s="67">
        <f t="shared" si="710"/>
        <v>0</v>
      </c>
      <c r="AG558" s="72">
        <v>0</v>
      </c>
      <c r="AH558" s="87">
        <v>0</v>
      </c>
      <c r="AI558" s="414"/>
      <c r="AJ558" s="416"/>
      <c r="AK558" s="613"/>
      <c r="AL558" s="614"/>
      <c r="AM558" s="620"/>
      <c r="AN558" s="620"/>
      <c r="AO558" s="620"/>
      <c r="AP558" s="387"/>
      <c r="AQ558" s="387"/>
      <c r="AR558" s="32"/>
      <c r="AS558" s="32"/>
      <c r="AT558" s="32"/>
      <c r="AU558" s="20"/>
      <c r="AV558" s="20"/>
    </row>
    <row r="559" spans="1:48" ht="24" customHeight="1" thickBot="1">
      <c r="A559" s="557"/>
      <c r="B559" s="603"/>
      <c r="C559" s="621"/>
      <c r="D559" s="621"/>
      <c r="E559" s="622"/>
      <c r="F559" s="74" t="s">
        <v>14</v>
      </c>
      <c r="G559" s="89">
        <f>SUM(G556:G558)</f>
        <v>0</v>
      </c>
      <c r="H559" s="90">
        <f t="shared" ref="H559:N559" si="711">SUM(H556:H558)</f>
        <v>0</v>
      </c>
      <c r="I559" s="91">
        <f t="shared" si="711"/>
        <v>0</v>
      </c>
      <c r="J559" s="90">
        <f t="shared" si="711"/>
        <v>0</v>
      </c>
      <c r="K559" s="91">
        <f t="shared" si="711"/>
        <v>0</v>
      </c>
      <c r="L559" s="90">
        <f t="shared" si="711"/>
        <v>0</v>
      </c>
      <c r="M559" s="91">
        <f t="shared" si="711"/>
        <v>0</v>
      </c>
      <c r="N559" s="90">
        <f t="shared" si="711"/>
        <v>0</v>
      </c>
      <c r="O559" s="76">
        <f>SUM(O556:O558)</f>
        <v>0</v>
      </c>
      <c r="P559" s="77">
        <f t="shared" ref="P559:AH559" si="712">SUM(P556:P558)</f>
        <v>0</v>
      </c>
      <c r="Q559" s="78">
        <f>SUM(Q556:Q558)</f>
        <v>0</v>
      </c>
      <c r="R559" s="79">
        <f t="shared" ref="R559:AB559" si="713">SUM(R556:R558)</f>
        <v>0</v>
      </c>
      <c r="S559" s="76">
        <f t="shared" si="713"/>
        <v>0</v>
      </c>
      <c r="T559" s="79">
        <f t="shared" si="713"/>
        <v>0</v>
      </c>
      <c r="U559" s="76">
        <f t="shared" si="713"/>
        <v>0</v>
      </c>
      <c r="V559" s="79">
        <f t="shared" si="713"/>
        <v>0</v>
      </c>
      <c r="W559" s="76">
        <f t="shared" si="713"/>
        <v>0</v>
      </c>
      <c r="X559" s="79">
        <f t="shared" si="713"/>
        <v>0</v>
      </c>
      <c r="Y559" s="76">
        <f t="shared" si="713"/>
        <v>0</v>
      </c>
      <c r="Z559" s="79">
        <f t="shared" si="713"/>
        <v>0</v>
      </c>
      <c r="AA559" s="76">
        <f t="shared" si="713"/>
        <v>0</v>
      </c>
      <c r="AB559" s="79">
        <f t="shared" si="713"/>
        <v>0</v>
      </c>
      <c r="AC559" s="76">
        <f>SUM(AC556:AC558)</f>
        <v>0</v>
      </c>
      <c r="AD559" s="80">
        <f t="shared" si="712"/>
        <v>0</v>
      </c>
      <c r="AE559" s="81">
        <f t="shared" si="712"/>
        <v>0</v>
      </c>
      <c r="AF559" s="76">
        <f t="shared" si="712"/>
        <v>0</v>
      </c>
      <c r="AG559" s="76">
        <f>SUM(AG556:AG558)</f>
        <v>0</v>
      </c>
      <c r="AH559" s="105">
        <f t="shared" si="712"/>
        <v>0</v>
      </c>
      <c r="AI559" s="415"/>
      <c r="AJ559" s="417"/>
      <c r="AK559" s="615"/>
      <c r="AL559" s="616"/>
      <c r="AM559" s="631"/>
      <c r="AN559" s="631"/>
      <c r="AO559" s="631"/>
      <c r="AP559" s="388"/>
      <c r="AQ559" s="388"/>
      <c r="AR559" s="32"/>
      <c r="AS559" s="32"/>
      <c r="AT559" s="32"/>
      <c r="AU559" s="20"/>
      <c r="AV559" s="20"/>
    </row>
    <row r="560" spans="1:48" ht="24" customHeight="1">
      <c r="A560" s="557"/>
      <c r="B560" s="603" t="s">
        <v>453</v>
      </c>
      <c r="C560" s="621"/>
      <c r="D560" s="621"/>
      <c r="E560" s="622"/>
      <c r="F560" s="44" t="s">
        <v>105</v>
      </c>
      <c r="G560" s="45"/>
      <c r="H560" s="82"/>
      <c r="I560" s="47"/>
      <c r="J560" s="82"/>
      <c r="K560" s="47"/>
      <c r="L560" s="82"/>
      <c r="M560" s="47"/>
      <c r="N560" s="50"/>
      <c r="O560" s="47">
        <f>G560+I560+K560+M560</f>
        <v>0</v>
      </c>
      <c r="P560" s="48">
        <f>H560+J560+L560+N560</f>
        <v>0</v>
      </c>
      <c r="Q560" s="49"/>
      <c r="R560" s="50"/>
      <c r="S560" s="47"/>
      <c r="T560" s="82"/>
      <c r="U560" s="47"/>
      <c r="V560" s="82"/>
      <c r="W560" s="47"/>
      <c r="X560" s="82"/>
      <c r="Y560" s="47"/>
      <c r="Z560" s="82"/>
      <c r="AA560" s="47">
        <v>1</v>
      </c>
      <c r="AB560" s="82">
        <v>2752000</v>
      </c>
      <c r="AC560" s="47">
        <f>Q560+S560+U560+W560+Y560+AA560</f>
        <v>1</v>
      </c>
      <c r="AD560" s="51">
        <f>R560+T560+V560+X560+Z560+AB560</f>
        <v>2752000</v>
      </c>
      <c r="AE560" s="52">
        <f>O560+AC560</f>
        <v>1</v>
      </c>
      <c r="AF560" s="47">
        <f>P560+AD560</f>
        <v>2752000</v>
      </c>
      <c r="AG560" s="47">
        <v>1</v>
      </c>
      <c r="AH560" s="83">
        <v>2752000</v>
      </c>
      <c r="AI560" s="414" t="s">
        <v>454</v>
      </c>
      <c r="AJ560" s="416" t="s">
        <v>455</v>
      </c>
      <c r="AK560" s="657" t="s">
        <v>932</v>
      </c>
      <c r="AL560" s="658"/>
      <c r="AM560" s="619"/>
      <c r="AN560" s="619" t="s">
        <v>109</v>
      </c>
      <c r="AO560" s="619"/>
      <c r="AP560" s="394"/>
      <c r="AQ560" s="394" t="s">
        <v>142</v>
      </c>
      <c r="AR560" s="32"/>
      <c r="AS560" s="32"/>
      <c r="AT560" s="32"/>
      <c r="AU560" s="20"/>
      <c r="AV560" s="20"/>
    </row>
    <row r="561" spans="1:48" ht="24" customHeight="1">
      <c r="A561" s="557"/>
      <c r="B561" s="603"/>
      <c r="C561" s="621"/>
      <c r="D561" s="621"/>
      <c r="E561" s="622"/>
      <c r="F561" s="55" t="s">
        <v>96</v>
      </c>
      <c r="G561" s="56"/>
      <c r="H561" s="84"/>
      <c r="I561" s="57"/>
      <c r="J561" s="84"/>
      <c r="K561" s="57"/>
      <c r="L561" s="84"/>
      <c r="M561" s="57"/>
      <c r="N561" s="84"/>
      <c r="O561" s="58">
        <f>G561+I561+K561+M561</f>
        <v>0</v>
      </c>
      <c r="P561" s="59">
        <f t="shared" ref="P561:P562" si="714">H561+J561+L561+N561</f>
        <v>0</v>
      </c>
      <c r="Q561" s="60"/>
      <c r="R561" s="84"/>
      <c r="S561" s="57"/>
      <c r="T561" s="84"/>
      <c r="U561" s="57"/>
      <c r="V561" s="84"/>
      <c r="W561" s="57"/>
      <c r="X561" s="84"/>
      <c r="Y561" s="57"/>
      <c r="Z561" s="84"/>
      <c r="AA561" s="57"/>
      <c r="AB561" s="84"/>
      <c r="AC561" s="58">
        <f t="shared" ref="AC561:AC562" si="715">Q561+S561+U561+W561+Y561+AA561</f>
        <v>0</v>
      </c>
      <c r="AD561" s="61">
        <f>R561+T561+V561+X561+Z561+AB561</f>
        <v>0</v>
      </c>
      <c r="AE561" s="62">
        <f>O561+AC561</f>
        <v>0</v>
      </c>
      <c r="AF561" s="58">
        <f t="shared" ref="AF561:AF562" si="716">P561+AD561</f>
        <v>0</v>
      </c>
      <c r="AG561" s="57"/>
      <c r="AH561" s="85"/>
      <c r="AI561" s="414"/>
      <c r="AJ561" s="416"/>
      <c r="AK561" s="613"/>
      <c r="AL561" s="614"/>
      <c r="AM561" s="620"/>
      <c r="AN561" s="620"/>
      <c r="AO561" s="620"/>
      <c r="AP561" s="387"/>
      <c r="AQ561" s="387"/>
      <c r="AR561" s="32"/>
      <c r="AS561" s="32"/>
      <c r="AT561" s="32"/>
      <c r="AU561" s="20"/>
      <c r="AV561" s="20"/>
    </row>
    <row r="562" spans="1:48" ht="24" customHeight="1">
      <c r="A562" s="557"/>
      <c r="B562" s="603"/>
      <c r="C562" s="621"/>
      <c r="D562" s="621"/>
      <c r="E562" s="622"/>
      <c r="F562" s="64" t="s">
        <v>95</v>
      </c>
      <c r="G562" s="65"/>
      <c r="H562" s="86"/>
      <c r="I562" s="66"/>
      <c r="J562" s="86"/>
      <c r="K562" s="66"/>
      <c r="L562" s="86"/>
      <c r="M562" s="66"/>
      <c r="N562" s="86"/>
      <c r="O562" s="67">
        <f>G562+I562+K562+M562</f>
        <v>0</v>
      </c>
      <c r="P562" s="68">
        <f t="shared" si="714"/>
        <v>0</v>
      </c>
      <c r="Q562" s="69"/>
      <c r="R562" s="86"/>
      <c r="S562" s="66"/>
      <c r="T562" s="86"/>
      <c r="U562" s="66"/>
      <c r="V562" s="86"/>
      <c r="W562" s="66"/>
      <c r="X562" s="86"/>
      <c r="Y562" s="66"/>
      <c r="Z562" s="86"/>
      <c r="AA562" s="66"/>
      <c r="AB562" s="86"/>
      <c r="AC562" s="67">
        <f t="shared" si="715"/>
        <v>0</v>
      </c>
      <c r="AD562" s="70">
        <f>R562+T562+V562+X562+Z562+AB562</f>
        <v>0</v>
      </c>
      <c r="AE562" s="71">
        <f>O562+AC562</f>
        <v>0</v>
      </c>
      <c r="AF562" s="67">
        <f t="shared" si="716"/>
        <v>0</v>
      </c>
      <c r="AG562" s="72"/>
      <c r="AH562" s="87"/>
      <c r="AI562" s="414"/>
      <c r="AJ562" s="416"/>
      <c r="AK562" s="613"/>
      <c r="AL562" s="614"/>
      <c r="AM562" s="620"/>
      <c r="AN562" s="620"/>
      <c r="AO562" s="620"/>
      <c r="AP562" s="387"/>
      <c r="AQ562" s="387"/>
      <c r="AR562" s="32"/>
      <c r="AS562" s="32"/>
      <c r="AT562" s="32"/>
      <c r="AU562" s="20"/>
      <c r="AV562" s="20"/>
    </row>
    <row r="563" spans="1:48" ht="24" customHeight="1" thickBot="1">
      <c r="A563" s="557"/>
      <c r="B563" s="603"/>
      <c r="C563" s="621"/>
      <c r="D563" s="621"/>
      <c r="E563" s="622"/>
      <c r="F563" s="74" t="s">
        <v>14</v>
      </c>
      <c r="G563" s="89">
        <f>SUM(G560:G562)</f>
        <v>0</v>
      </c>
      <c r="H563" s="90">
        <f t="shared" ref="H563:N563" si="717">SUM(H560:H562)</f>
        <v>0</v>
      </c>
      <c r="I563" s="91">
        <f t="shared" si="717"/>
        <v>0</v>
      </c>
      <c r="J563" s="90">
        <f t="shared" si="717"/>
        <v>0</v>
      </c>
      <c r="K563" s="91">
        <f t="shared" si="717"/>
        <v>0</v>
      </c>
      <c r="L563" s="90">
        <f t="shared" si="717"/>
        <v>0</v>
      </c>
      <c r="M563" s="91">
        <f t="shared" si="717"/>
        <v>0</v>
      </c>
      <c r="N563" s="90">
        <f t="shared" si="717"/>
        <v>0</v>
      </c>
      <c r="O563" s="76">
        <f>SUM(O560:O562)</f>
        <v>0</v>
      </c>
      <c r="P563" s="77">
        <f t="shared" ref="P563:AH563" si="718">SUM(P560:P562)</f>
        <v>0</v>
      </c>
      <c r="Q563" s="78">
        <f>SUM(Q560:Q562)</f>
        <v>0</v>
      </c>
      <c r="R563" s="79">
        <f t="shared" ref="R563:AB563" si="719">SUM(R560:R562)</f>
        <v>0</v>
      </c>
      <c r="S563" s="76">
        <f t="shared" si="719"/>
        <v>0</v>
      </c>
      <c r="T563" s="79">
        <f t="shared" si="719"/>
        <v>0</v>
      </c>
      <c r="U563" s="76">
        <f t="shared" si="719"/>
        <v>0</v>
      </c>
      <c r="V563" s="79">
        <f t="shared" si="719"/>
        <v>0</v>
      </c>
      <c r="W563" s="76">
        <f t="shared" si="719"/>
        <v>0</v>
      </c>
      <c r="X563" s="79">
        <f t="shared" si="719"/>
        <v>0</v>
      </c>
      <c r="Y563" s="76">
        <f t="shared" si="719"/>
        <v>0</v>
      </c>
      <c r="Z563" s="79">
        <f t="shared" si="719"/>
        <v>0</v>
      </c>
      <c r="AA563" s="76">
        <f t="shared" si="719"/>
        <v>1</v>
      </c>
      <c r="AB563" s="79">
        <f t="shared" si="719"/>
        <v>2752000</v>
      </c>
      <c r="AC563" s="76">
        <f>SUM(AC560:AC562)</f>
        <v>1</v>
      </c>
      <c r="AD563" s="80">
        <f t="shared" si="718"/>
        <v>2752000</v>
      </c>
      <c r="AE563" s="81">
        <f t="shared" si="718"/>
        <v>1</v>
      </c>
      <c r="AF563" s="76">
        <f t="shared" si="718"/>
        <v>2752000</v>
      </c>
      <c r="AG563" s="76">
        <f>SUM(AG560:AG562)</f>
        <v>1</v>
      </c>
      <c r="AH563" s="105">
        <f t="shared" si="718"/>
        <v>2752000</v>
      </c>
      <c r="AI563" s="415"/>
      <c r="AJ563" s="417"/>
      <c r="AK563" s="615"/>
      <c r="AL563" s="616"/>
      <c r="AM563" s="631"/>
      <c r="AN563" s="631"/>
      <c r="AO563" s="631"/>
      <c r="AP563" s="388"/>
      <c r="AQ563" s="388"/>
      <c r="AR563" s="32"/>
      <c r="AS563" s="32"/>
      <c r="AT563" s="32"/>
      <c r="AU563" s="20"/>
      <c r="AV563" s="20"/>
    </row>
    <row r="564" spans="1:48" ht="24" customHeight="1">
      <c r="A564" s="557"/>
      <c r="B564" s="603" t="s">
        <v>456</v>
      </c>
      <c r="C564" s="621"/>
      <c r="D564" s="621"/>
      <c r="E564" s="622"/>
      <c r="F564" s="44" t="s">
        <v>105</v>
      </c>
      <c r="G564" s="45">
        <v>4</v>
      </c>
      <c r="H564" s="82">
        <v>51058</v>
      </c>
      <c r="I564" s="47"/>
      <c r="J564" s="82"/>
      <c r="K564" s="47">
        <v>5</v>
      </c>
      <c r="L564" s="82">
        <v>81000</v>
      </c>
      <c r="M564" s="47"/>
      <c r="N564" s="50"/>
      <c r="O564" s="47">
        <f>G564+I564+K564+M564</f>
        <v>9</v>
      </c>
      <c r="P564" s="48">
        <f>H564+J564+L564+N564</f>
        <v>132058</v>
      </c>
      <c r="Q564" s="49"/>
      <c r="R564" s="50"/>
      <c r="S564" s="47"/>
      <c r="T564" s="82"/>
      <c r="U564" s="47"/>
      <c r="V564" s="82"/>
      <c r="W564" s="47"/>
      <c r="X564" s="82"/>
      <c r="Y564" s="47"/>
      <c r="Z564" s="82"/>
      <c r="AA564" s="47">
        <v>12</v>
      </c>
      <c r="AB564" s="82">
        <v>130771</v>
      </c>
      <c r="AC564" s="47">
        <f>Q564+S564+U564+W564+Y564+AA564</f>
        <v>12</v>
      </c>
      <c r="AD564" s="51">
        <f>R564+T564+V564+X564+Z564+AB564</f>
        <v>130771</v>
      </c>
      <c r="AE564" s="52">
        <f>O564+AC564</f>
        <v>21</v>
      </c>
      <c r="AF564" s="47">
        <f>P564+AD564</f>
        <v>262829</v>
      </c>
      <c r="AG564" s="47">
        <v>21</v>
      </c>
      <c r="AH564" s="83">
        <v>262829</v>
      </c>
      <c r="AI564" s="414" t="s">
        <v>457</v>
      </c>
      <c r="AJ564" s="419" t="s">
        <v>458</v>
      </c>
      <c r="AK564" s="657" t="s">
        <v>100</v>
      </c>
      <c r="AL564" s="658"/>
      <c r="AM564" s="619"/>
      <c r="AN564" s="619" t="s">
        <v>154</v>
      </c>
      <c r="AO564" s="679" t="s">
        <v>459</v>
      </c>
      <c r="AP564" s="518" t="s">
        <v>460</v>
      </c>
      <c r="AQ564" s="394"/>
      <c r="AR564" s="32"/>
      <c r="AS564" s="32"/>
      <c r="AT564" s="32"/>
      <c r="AU564" s="20"/>
      <c r="AV564" s="20"/>
    </row>
    <row r="565" spans="1:48" ht="24" customHeight="1">
      <c r="A565" s="557"/>
      <c r="B565" s="603"/>
      <c r="C565" s="621"/>
      <c r="D565" s="621"/>
      <c r="E565" s="622"/>
      <c r="F565" s="55" t="s">
        <v>96</v>
      </c>
      <c r="G565" s="56"/>
      <c r="H565" s="84"/>
      <c r="I565" s="57"/>
      <c r="J565" s="84"/>
      <c r="K565" s="57"/>
      <c r="L565" s="84"/>
      <c r="M565" s="57"/>
      <c r="N565" s="84"/>
      <c r="O565" s="58">
        <f>G565+I565+K565+M565</f>
        <v>0</v>
      </c>
      <c r="P565" s="59">
        <f t="shared" ref="P565:P566" si="720">H565+J565+L565+N565</f>
        <v>0</v>
      </c>
      <c r="Q565" s="60"/>
      <c r="R565" s="84"/>
      <c r="S565" s="57"/>
      <c r="T565" s="84"/>
      <c r="U565" s="57"/>
      <c r="V565" s="84"/>
      <c r="W565" s="57"/>
      <c r="X565" s="84"/>
      <c r="Y565" s="57"/>
      <c r="Z565" s="84"/>
      <c r="AA565" s="57"/>
      <c r="AB565" s="84"/>
      <c r="AC565" s="58">
        <f t="shared" ref="AC565:AC566" si="721">Q565+S565+U565+W565+Y565+AA565</f>
        <v>0</v>
      </c>
      <c r="AD565" s="61">
        <f>R565+T565+V565+X565+Z565+AB565</f>
        <v>0</v>
      </c>
      <c r="AE565" s="62">
        <f>O565+AC565</f>
        <v>0</v>
      </c>
      <c r="AF565" s="58">
        <f t="shared" ref="AF565:AF566" si="722">P565+AD565</f>
        <v>0</v>
      </c>
      <c r="AG565" s="57"/>
      <c r="AH565" s="85"/>
      <c r="AI565" s="414"/>
      <c r="AJ565" s="680"/>
      <c r="AK565" s="613"/>
      <c r="AL565" s="614"/>
      <c r="AM565" s="620"/>
      <c r="AN565" s="620"/>
      <c r="AO565" s="651"/>
      <c r="AP565" s="422"/>
      <c r="AQ565" s="387"/>
      <c r="AR565" s="32"/>
      <c r="AS565" s="32"/>
      <c r="AT565" s="32"/>
      <c r="AU565" s="20"/>
      <c r="AV565" s="20"/>
    </row>
    <row r="566" spans="1:48" ht="24" customHeight="1">
      <c r="A566" s="557"/>
      <c r="B566" s="603"/>
      <c r="C566" s="621"/>
      <c r="D566" s="621"/>
      <c r="E566" s="622"/>
      <c r="F566" s="64" t="s">
        <v>95</v>
      </c>
      <c r="G566" s="65"/>
      <c r="H566" s="86"/>
      <c r="I566" s="66"/>
      <c r="J566" s="86"/>
      <c r="K566" s="66"/>
      <c r="L566" s="86"/>
      <c r="M566" s="66"/>
      <c r="N566" s="86"/>
      <c r="O566" s="67">
        <f>G566+I566+K566+M566</f>
        <v>0</v>
      </c>
      <c r="P566" s="68">
        <f t="shared" si="720"/>
        <v>0</v>
      </c>
      <c r="Q566" s="69"/>
      <c r="R566" s="86"/>
      <c r="S566" s="66"/>
      <c r="T566" s="86"/>
      <c r="U566" s="66"/>
      <c r="V566" s="86"/>
      <c r="W566" s="66"/>
      <c r="X566" s="86"/>
      <c r="Y566" s="66"/>
      <c r="Z566" s="86"/>
      <c r="AA566" s="66"/>
      <c r="AB566" s="86"/>
      <c r="AC566" s="67">
        <f t="shared" si="721"/>
        <v>0</v>
      </c>
      <c r="AD566" s="70">
        <f>R566+T566+V566+X566+Z566+AB566</f>
        <v>0</v>
      </c>
      <c r="AE566" s="71">
        <f>O566+AC566</f>
        <v>0</v>
      </c>
      <c r="AF566" s="67">
        <f t="shared" si="722"/>
        <v>0</v>
      </c>
      <c r="AG566" s="72"/>
      <c r="AH566" s="87"/>
      <c r="AI566" s="414"/>
      <c r="AJ566" s="680"/>
      <c r="AK566" s="613"/>
      <c r="AL566" s="614"/>
      <c r="AM566" s="620"/>
      <c r="AN566" s="620"/>
      <c r="AO566" s="651"/>
      <c r="AP566" s="422"/>
      <c r="AQ566" s="387"/>
      <c r="AR566" s="32"/>
      <c r="AS566" s="32"/>
      <c r="AT566" s="32"/>
      <c r="AU566" s="20"/>
      <c r="AV566" s="20"/>
    </row>
    <row r="567" spans="1:48" ht="24" customHeight="1" thickBot="1">
      <c r="A567" s="557"/>
      <c r="B567" s="603"/>
      <c r="C567" s="621"/>
      <c r="D567" s="621"/>
      <c r="E567" s="622"/>
      <c r="F567" s="74" t="s">
        <v>14</v>
      </c>
      <c r="G567" s="89">
        <f>SUM(G564:G566)</f>
        <v>4</v>
      </c>
      <c r="H567" s="90">
        <f t="shared" ref="H567:N567" si="723">SUM(H564:H566)</f>
        <v>51058</v>
      </c>
      <c r="I567" s="91">
        <f t="shared" si="723"/>
        <v>0</v>
      </c>
      <c r="J567" s="90">
        <f t="shared" si="723"/>
        <v>0</v>
      </c>
      <c r="K567" s="91">
        <f t="shared" si="723"/>
        <v>5</v>
      </c>
      <c r="L567" s="90">
        <f t="shared" si="723"/>
        <v>81000</v>
      </c>
      <c r="M567" s="91">
        <f t="shared" si="723"/>
        <v>0</v>
      </c>
      <c r="N567" s="90">
        <f t="shared" si="723"/>
        <v>0</v>
      </c>
      <c r="O567" s="76">
        <f>SUM(O564:O566)</f>
        <v>9</v>
      </c>
      <c r="P567" s="77">
        <f t="shared" ref="P567:AH567" si="724">SUM(P564:P566)</f>
        <v>132058</v>
      </c>
      <c r="Q567" s="78">
        <f>SUM(Q564:Q566)</f>
        <v>0</v>
      </c>
      <c r="R567" s="79">
        <f t="shared" ref="R567:AB567" si="725">SUM(R564:R566)</f>
        <v>0</v>
      </c>
      <c r="S567" s="76">
        <f t="shared" si="725"/>
        <v>0</v>
      </c>
      <c r="T567" s="79">
        <f t="shared" si="725"/>
        <v>0</v>
      </c>
      <c r="U567" s="76">
        <f t="shared" si="725"/>
        <v>0</v>
      </c>
      <c r="V567" s="79">
        <f t="shared" si="725"/>
        <v>0</v>
      </c>
      <c r="W567" s="76">
        <f t="shared" si="725"/>
        <v>0</v>
      </c>
      <c r="X567" s="79">
        <f t="shared" si="725"/>
        <v>0</v>
      </c>
      <c r="Y567" s="76">
        <f t="shared" si="725"/>
        <v>0</v>
      </c>
      <c r="Z567" s="79">
        <f t="shared" si="725"/>
        <v>0</v>
      </c>
      <c r="AA567" s="76">
        <f t="shared" si="725"/>
        <v>12</v>
      </c>
      <c r="AB567" s="79">
        <f t="shared" si="725"/>
        <v>130771</v>
      </c>
      <c r="AC567" s="76">
        <f>SUM(AC564:AC566)</f>
        <v>12</v>
      </c>
      <c r="AD567" s="80">
        <f t="shared" si="724"/>
        <v>130771</v>
      </c>
      <c r="AE567" s="81">
        <f t="shared" si="724"/>
        <v>21</v>
      </c>
      <c r="AF567" s="76">
        <f t="shared" si="724"/>
        <v>262829</v>
      </c>
      <c r="AG567" s="76">
        <f>SUM(AG564:AG566)</f>
        <v>21</v>
      </c>
      <c r="AH567" s="105">
        <f t="shared" si="724"/>
        <v>262829</v>
      </c>
      <c r="AI567" s="415"/>
      <c r="AJ567" s="681"/>
      <c r="AK567" s="615"/>
      <c r="AL567" s="616"/>
      <c r="AM567" s="631"/>
      <c r="AN567" s="631"/>
      <c r="AO567" s="652"/>
      <c r="AP567" s="423"/>
      <c r="AQ567" s="388"/>
      <c r="AR567" s="32"/>
      <c r="AS567" s="32"/>
      <c r="AT567" s="32"/>
      <c r="AU567" s="20"/>
      <c r="AV567" s="20"/>
    </row>
    <row r="568" spans="1:48" ht="24" customHeight="1">
      <c r="A568" s="557"/>
      <c r="B568" s="603" t="s">
        <v>461</v>
      </c>
      <c r="C568" s="621"/>
      <c r="D568" s="621"/>
      <c r="E568" s="622"/>
      <c r="F568" s="44" t="s">
        <v>105</v>
      </c>
      <c r="G568" s="45"/>
      <c r="H568" s="82"/>
      <c r="I568" s="47"/>
      <c r="J568" s="82"/>
      <c r="K568" s="47"/>
      <c r="L568" s="82"/>
      <c r="M568" s="47"/>
      <c r="N568" s="50"/>
      <c r="O568" s="47">
        <f>G568+I568+K568+M568</f>
        <v>0</v>
      </c>
      <c r="P568" s="48">
        <f>H568+J568+L568+N568</f>
        <v>0</v>
      </c>
      <c r="Q568" s="49"/>
      <c r="R568" s="50"/>
      <c r="S568" s="47"/>
      <c r="T568" s="82"/>
      <c r="U568" s="47"/>
      <c r="V568" s="82"/>
      <c r="W568" s="47"/>
      <c r="X568" s="82"/>
      <c r="Y568" s="47"/>
      <c r="Z568" s="82"/>
      <c r="AA568" s="47"/>
      <c r="AB568" s="82"/>
      <c r="AC568" s="47">
        <f>Q568+S568+U568+W568+Y568+AA568</f>
        <v>0</v>
      </c>
      <c r="AD568" s="51">
        <f>R568+T568+V568+X568+Z568+AB568</f>
        <v>0</v>
      </c>
      <c r="AE568" s="52">
        <f>O568+AC568</f>
        <v>0</v>
      </c>
      <c r="AF568" s="47">
        <f>P568+AD568</f>
        <v>0</v>
      </c>
      <c r="AG568" s="47"/>
      <c r="AH568" s="83"/>
      <c r="AI568" s="511" t="s">
        <v>462</v>
      </c>
      <c r="AJ568" s="416" t="s">
        <v>463</v>
      </c>
      <c r="AK568" s="657" t="s">
        <v>100</v>
      </c>
      <c r="AL568" s="658"/>
      <c r="AM568" s="619"/>
      <c r="AN568" s="679" t="s">
        <v>154</v>
      </c>
      <c r="AO568" s="659" t="s">
        <v>464</v>
      </c>
      <c r="AP568" s="391" t="s">
        <v>465</v>
      </c>
      <c r="AQ568" s="394" t="s">
        <v>589</v>
      </c>
      <c r="AR568" s="32"/>
      <c r="AS568" s="32"/>
      <c r="AT568" s="32"/>
      <c r="AU568" s="20"/>
      <c r="AV568" s="20"/>
    </row>
    <row r="569" spans="1:48" ht="24" customHeight="1">
      <c r="A569" s="557"/>
      <c r="B569" s="603"/>
      <c r="C569" s="621"/>
      <c r="D569" s="621"/>
      <c r="E569" s="622"/>
      <c r="F569" s="55" t="s">
        <v>96</v>
      </c>
      <c r="G569" s="56"/>
      <c r="H569" s="84"/>
      <c r="I569" s="57"/>
      <c r="J569" s="84"/>
      <c r="K569" s="57"/>
      <c r="L569" s="84"/>
      <c r="M569" s="57"/>
      <c r="N569" s="84"/>
      <c r="O569" s="58">
        <f>G569+I569+K569+M569</f>
        <v>0</v>
      </c>
      <c r="P569" s="59">
        <f t="shared" ref="P569:P570" si="726">H569+J569+L569+N569</f>
        <v>0</v>
      </c>
      <c r="Q569" s="60"/>
      <c r="R569" s="84"/>
      <c r="S569" s="57"/>
      <c r="T569" s="84"/>
      <c r="U569" s="57"/>
      <c r="V569" s="84"/>
      <c r="W569" s="57"/>
      <c r="X569" s="84"/>
      <c r="Y569" s="57"/>
      <c r="Z569" s="84"/>
      <c r="AA569" s="57"/>
      <c r="AB569" s="84"/>
      <c r="AC569" s="58">
        <f t="shared" ref="AC569:AC570" si="727">Q569+S569+U569+W569+Y569+AA569</f>
        <v>0</v>
      </c>
      <c r="AD569" s="61">
        <f>R569+T569+V569+X569+Z569+AB569</f>
        <v>0</v>
      </c>
      <c r="AE569" s="62">
        <f>O569+AC569</f>
        <v>0</v>
      </c>
      <c r="AF569" s="58">
        <f t="shared" ref="AF569:AF570" si="728">P569+AD569</f>
        <v>0</v>
      </c>
      <c r="AG569" s="57"/>
      <c r="AH569" s="85"/>
      <c r="AI569" s="414"/>
      <c r="AJ569" s="416"/>
      <c r="AK569" s="613"/>
      <c r="AL569" s="614"/>
      <c r="AM569" s="620"/>
      <c r="AN569" s="651"/>
      <c r="AO569" s="629"/>
      <c r="AP569" s="392"/>
      <c r="AQ569" s="387"/>
      <c r="AR569" s="32"/>
      <c r="AS569" s="32"/>
      <c r="AT569" s="32"/>
      <c r="AU569" s="20"/>
      <c r="AV569" s="20"/>
    </row>
    <row r="570" spans="1:48" ht="24" customHeight="1">
      <c r="A570" s="557"/>
      <c r="B570" s="603"/>
      <c r="C570" s="621"/>
      <c r="D570" s="621"/>
      <c r="E570" s="622"/>
      <c r="F570" s="64" t="s">
        <v>95</v>
      </c>
      <c r="G570" s="65"/>
      <c r="H570" s="86"/>
      <c r="I570" s="66"/>
      <c r="J570" s="86"/>
      <c r="K570" s="66"/>
      <c r="L570" s="86"/>
      <c r="M570" s="66"/>
      <c r="N570" s="86"/>
      <c r="O570" s="67">
        <f>G570+I570+K570+M570</f>
        <v>0</v>
      </c>
      <c r="P570" s="68">
        <f t="shared" si="726"/>
        <v>0</v>
      </c>
      <c r="Q570" s="69"/>
      <c r="R570" s="86"/>
      <c r="S570" s="66"/>
      <c r="T570" s="86"/>
      <c r="U570" s="66"/>
      <c r="V570" s="86"/>
      <c r="W570" s="66"/>
      <c r="X570" s="86"/>
      <c r="Y570" s="66"/>
      <c r="Z570" s="86"/>
      <c r="AA570" s="66"/>
      <c r="AB570" s="86"/>
      <c r="AC570" s="67">
        <f t="shared" si="727"/>
        <v>0</v>
      </c>
      <c r="AD570" s="70">
        <f>R570+T570+V570+X570+Z570+AB570</f>
        <v>0</v>
      </c>
      <c r="AE570" s="71">
        <f>O570+AC570</f>
        <v>0</v>
      </c>
      <c r="AF570" s="67">
        <f t="shared" si="728"/>
        <v>0</v>
      </c>
      <c r="AG570" s="72"/>
      <c r="AH570" s="87"/>
      <c r="AI570" s="414"/>
      <c r="AJ570" s="416"/>
      <c r="AK570" s="613"/>
      <c r="AL570" s="614"/>
      <c r="AM570" s="620"/>
      <c r="AN570" s="651"/>
      <c r="AO570" s="629"/>
      <c r="AP570" s="392"/>
      <c r="AQ570" s="387"/>
      <c r="AR570" s="32"/>
      <c r="AS570" s="32"/>
      <c r="AT570" s="32"/>
      <c r="AU570" s="20"/>
      <c r="AV570" s="20"/>
    </row>
    <row r="571" spans="1:48" ht="24" customHeight="1" thickBot="1">
      <c r="A571" s="557"/>
      <c r="B571" s="603"/>
      <c r="C571" s="621"/>
      <c r="D571" s="621"/>
      <c r="E571" s="622"/>
      <c r="F571" s="74" t="s">
        <v>14</v>
      </c>
      <c r="G571" s="89">
        <f>SUM(G568:G570)</f>
        <v>0</v>
      </c>
      <c r="H571" s="90">
        <f t="shared" ref="H571:N571" si="729">SUM(H568:H570)</f>
        <v>0</v>
      </c>
      <c r="I571" s="91">
        <f t="shared" si="729"/>
        <v>0</v>
      </c>
      <c r="J571" s="90">
        <f t="shared" si="729"/>
        <v>0</v>
      </c>
      <c r="K571" s="91">
        <f t="shared" si="729"/>
        <v>0</v>
      </c>
      <c r="L571" s="90">
        <f t="shared" si="729"/>
        <v>0</v>
      </c>
      <c r="M571" s="91">
        <f t="shared" si="729"/>
        <v>0</v>
      </c>
      <c r="N571" s="90">
        <f t="shared" si="729"/>
        <v>0</v>
      </c>
      <c r="O571" s="76">
        <f>SUM(O568:O570)</f>
        <v>0</v>
      </c>
      <c r="P571" s="77">
        <f t="shared" ref="P571:AH571" si="730">SUM(P568:P570)</f>
        <v>0</v>
      </c>
      <c r="Q571" s="78">
        <f>SUM(Q568:Q570)</f>
        <v>0</v>
      </c>
      <c r="R571" s="79">
        <f t="shared" ref="R571:AB571" si="731">SUM(R568:R570)</f>
        <v>0</v>
      </c>
      <c r="S571" s="76">
        <f t="shared" si="731"/>
        <v>0</v>
      </c>
      <c r="T571" s="79">
        <f t="shared" si="731"/>
        <v>0</v>
      </c>
      <c r="U571" s="76">
        <f t="shared" si="731"/>
        <v>0</v>
      </c>
      <c r="V571" s="79">
        <f t="shared" si="731"/>
        <v>0</v>
      </c>
      <c r="W571" s="76">
        <f t="shared" si="731"/>
        <v>0</v>
      </c>
      <c r="X571" s="79">
        <f t="shared" si="731"/>
        <v>0</v>
      </c>
      <c r="Y571" s="76">
        <f t="shared" si="731"/>
        <v>0</v>
      </c>
      <c r="Z571" s="79">
        <f t="shared" si="731"/>
        <v>0</v>
      </c>
      <c r="AA571" s="76">
        <f t="shared" si="731"/>
        <v>0</v>
      </c>
      <c r="AB571" s="79">
        <f t="shared" si="731"/>
        <v>0</v>
      </c>
      <c r="AC571" s="76">
        <f>SUM(AC568:AC570)</f>
        <v>0</v>
      </c>
      <c r="AD571" s="80">
        <f t="shared" si="730"/>
        <v>0</v>
      </c>
      <c r="AE571" s="81">
        <f t="shared" si="730"/>
        <v>0</v>
      </c>
      <c r="AF571" s="76">
        <f t="shared" si="730"/>
        <v>0</v>
      </c>
      <c r="AG571" s="76">
        <f>SUM(AG568:AG570)</f>
        <v>0</v>
      </c>
      <c r="AH571" s="105">
        <f t="shared" si="730"/>
        <v>0</v>
      </c>
      <c r="AI571" s="415"/>
      <c r="AJ571" s="417"/>
      <c r="AK571" s="615"/>
      <c r="AL571" s="616"/>
      <c r="AM571" s="631"/>
      <c r="AN571" s="652"/>
      <c r="AO571" s="630"/>
      <c r="AP571" s="393"/>
      <c r="AQ571" s="388"/>
      <c r="AR571" s="32"/>
      <c r="AS571" s="32"/>
      <c r="AT571" s="32"/>
      <c r="AU571" s="20"/>
      <c r="AV571" s="20"/>
    </row>
    <row r="572" spans="1:48" ht="24" customHeight="1">
      <c r="A572" s="557"/>
      <c r="B572" s="603" t="s">
        <v>466</v>
      </c>
      <c r="C572" s="621"/>
      <c r="D572" s="621"/>
      <c r="E572" s="622"/>
      <c r="F572" s="44" t="s">
        <v>105</v>
      </c>
      <c r="G572" s="45"/>
      <c r="H572" s="82"/>
      <c r="I572" s="47"/>
      <c r="J572" s="82"/>
      <c r="K572" s="47">
        <v>26</v>
      </c>
      <c r="L572" s="82">
        <v>108480</v>
      </c>
      <c r="M572" s="47"/>
      <c r="N572" s="50"/>
      <c r="O572" s="47">
        <f>G572+I572+K572+M572</f>
        <v>26</v>
      </c>
      <c r="P572" s="48">
        <f>H572+J572+L572+N572</f>
        <v>108480</v>
      </c>
      <c r="Q572" s="49"/>
      <c r="R572" s="50"/>
      <c r="S572" s="47"/>
      <c r="T572" s="82"/>
      <c r="U572" s="47">
        <v>1</v>
      </c>
      <c r="V572" s="82">
        <v>10227600</v>
      </c>
      <c r="W572" s="47"/>
      <c r="X572" s="82"/>
      <c r="Y572" s="47"/>
      <c r="Z572" s="82"/>
      <c r="AA572" s="47"/>
      <c r="AB572" s="82"/>
      <c r="AC572" s="47">
        <f>Q572+S572+U572+W572+Y572+AA572</f>
        <v>1</v>
      </c>
      <c r="AD572" s="51">
        <f>R572+T572+V572+X572+Z572+AB572</f>
        <v>10227600</v>
      </c>
      <c r="AE572" s="52">
        <f>O572+AC572</f>
        <v>27</v>
      </c>
      <c r="AF572" s="47">
        <f>P572+AD572</f>
        <v>10336080</v>
      </c>
      <c r="AG572" s="47">
        <v>1</v>
      </c>
      <c r="AH572" s="83">
        <v>10227600</v>
      </c>
      <c r="AI572" s="511" t="s">
        <v>467</v>
      </c>
      <c r="AJ572" s="527" t="s">
        <v>468</v>
      </c>
      <c r="AK572" s="657" t="s">
        <v>108</v>
      </c>
      <c r="AL572" s="658"/>
      <c r="AM572" s="619"/>
      <c r="AN572" s="619" t="s">
        <v>154</v>
      </c>
      <c r="AO572" s="659" t="s">
        <v>469</v>
      </c>
      <c r="AP572" s="391" t="s">
        <v>470</v>
      </c>
      <c r="AQ572" s="394" t="s">
        <v>589</v>
      </c>
      <c r="AR572" s="32"/>
      <c r="AS572" s="32"/>
      <c r="AT572" s="32"/>
      <c r="AU572" s="20"/>
      <c r="AV572" s="20"/>
    </row>
    <row r="573" spans="1:48" ht="24" customHeight="1">
      <c r="A573" s="557"/>
      <c r="B573" s="603"/>
      <c r="C573" s="621"/>
      <c r="D573" s="621"/>
      <c r="E573" s="622"/>
      <c r="F573" s="55" t="s">
        <v>96</v>
      </c>
      <c r="G573" s="56"/>
      <c r="H573" s="84"/>
      <c r="I573" s="57"/>
      <c r="J573" s="84"/>
      <c r="K573" s="57"/>
      <c r="L573" s="84"/>
      <c r="M573" s="57"/>
      <c r="N573" s="84"/>
      <c r="O573" s="58">
        <f>G573+I573+K573+M573</f>
        <v>0</v>
      </c>
      <c r="P573" s="59">
        <f t="shared" ref="P573:P574" si="732">H573+J573+L573+N573</f>
        <v>0</v>
      </c>
      <c r="Q573" s="60"/>
      <c r="R573" s="84"/>
      <c r="S573" s="57"/>
      <c r="T573" s="84"/>
      <c r="U573" s="57"/>
      <c r="V573" s="84"/>
      <c r="W573" s="57"/>
      <c r="X573" s="84"/>
      <c r="Y573" s="57"/>
      <c r="Z573" s="84"/>
      <c r="AA573" s="57"/>
      <c r="AB573" s="84"/>
      <c r="AC573" s="58">
        <f t="shared" ref="AC573:AC574" si="733">Q573+S573+U573+W573+Y573+AA573</f>
        <v>0</v>
      </c>
      <c r="AD573" s="61">
        <f>R573+T573+V573+X573+Z573+AB573</f>
        <v>0</v>
      </c>
      <c r="AE573" s="62">
        <f>O573+AC573</f>
        <v>0</v>
      </c>
      <c r="AF573" s="58">
        <f t="shared" ref="AF573:AF574" si="734">P573+AD573</f>
        <v>0</v>
      </c>
      <c r="AG573" s="57"/>
      <c r="AH573" s="85"/>
      <c r="AI573" s="414"/>
      <c r="AJ573" s="528"/>
      <c r="AK573" s="613"/>
      <c r="AL573" s="614"/>
      <c r="AM573" s="620"/>
      <c r="AN573" s="620"/>
      <c r="AO573" s="629"/>
      <c r="AP573" s="392"/>
      <c r="AQ573" s="387"/>
      <c r="AR573" s="32"/>
      <c r="AS573" s="32"/>
      <c r="AT573" s="32"/>
      <c r="AU573" s="20"/>
      <c r="AV573" s="20"/>
    </row>
    <row r="574" spans="1:48" ht="24" customHeight="1">
      <c r="A574" s="557"/>
      <c r="B574" s="603"/>
      <c r="C574" s="621"/>
      <c r="D574" s="621"/>
      <c r="E574" s="622"/>
      <c r="F574" s="64" t="s">
        <v>95</v>
      </c>
      <c r="G574" s="65"/>
      <c r="H574" s="86"/>
      <c r="I574" s="66"/>
      <c r="J574" s="86"/>
      <c r="K574" s="66"/>
      <c r="L574" s="86"/>
      <c r="M574" s="66"/>
      <c r="N574" s="86"/>
      <c r="O574" s="67">
        <f>G574+I574+K574+M574</f>
        <v>0</v>
      </c>
      <c r="P574" s="68">
        <f t="shared" si="732"/>
        <v>0</v>
      </c>
      <c r="Q574" s="69"/>
      <c r="R574" s="86"/>
      <c r="S574" s="66"/>
      <c r="T574" s="86"/>
      <c r="U574" s="66"/>
      <c r="V574" s="86"/>
      <c r="W574" s="66"/>
      <c r="X574" s="86"/>
      <c r="Y574" s="66"/>
      <c r="Z574" s="86"/>
      <c r="AA574" s="66"/>
      <c r="AB574" s="86"/>
      <c r="AC574" s="67">
        <f t="shared" si="733"/>
        <v>0</v>
      </c>
      <c r="AD574" s="70">
        <f>R574+T574+V574+X574+Z574+AB574</f>
        <v>0</v>
      </c>
      <c r="AE574" s="71">
        <f>O574+AC574</f>
        <v>0</v>
      </c>
      <c r="AF574" s="67">
        <f t="shared" si="734"/>
        <v>0</v>
      </c>
      <c r="AG574" s="72"/>
      <c r="AH574" s="87"/>
      <c r="AI574" s="414"/>
      <c r="AJ574" s="528"/>
      <c r="AK574" s="613"/>
      <c r="AL574" s="614"/>
      <c r="AM574" s="620"/>
      <c r="AN574" s="620"/>
      <c r="AO574" s="629"/>
      <c r="AP574" s="392"/>
      <c r="AQ574" s="387"/>
      <c r="AR574" s="32"/>
      <c r="AS574" s="32"/>
      <c r="AT574" s="32"/>
      <c r="AU574" s="20"/>
      <c r="AV574" s="20"/>
    </row>
    <row r="575" spans="1:48" ht="24" customHeight="1" thickBot="1">
      <c r="A575" s="557"/>
      <c r="B575" s="603"/>
      <c r="C575" s="621"/>
      <c r="D575" s="621"/>
      <c r="E575" s="622"/>
      <c r="F575" s="74" t="s">
        <v>14</v>
      </c>
      <c r="G575" s="89">
        <f>SUM(G572:G574)</f>
        <v>0</v>
      </c>
      <c r="H575" s="90">
        <f t="shared" ref="H575:N575" si="735">SUM(H572:H574)</f>
        <v>0</v>
      </c>
      <c r="I575" s="91">
        <f t="shared" si="735"/>
        <v>0</v>
      </c>
      <c r="J575" s="90">
        <f t="shared" si="735"/>
        <v>0</v>
      </c>
      <c r="K575" s="91">
        <f t="shared" si="735"/>
        <v>26</v>
      </c>
      <c r="L575" s="90">
        <f t="shared" si="735"/>
        <v>108480</v>
      </c>
      <c r="M575" s="91">
        <f t="shared" si="735"/>
        <v>0</v>
      </c>
      <c r="N575" s="90">
        <f t="shared" si="735"/>
        <v>0</v>
      </c>
      <c r="O575" s="76">
        <f>SUM(O572:O574)</f>
        <v>26</v>
      </c>
      <c r="P575" s="77">
        <f t="shared" ref="P575:AH575" si="736">SUM(P572:P574)</f>
        <v>108480</v>
      </c>
      <c r="Q575" s="78">
        <f>SUM(Q572:Q574)</f>
        <v>0</v>
      </c>
      <c r="R575" s="79">
        <f t="shared" ref="R575:AB575" si="737">SUM(R572:R574)</f>
        <v>0</v>
      </c>
      <c r="S575" s="76">
        <f t="shared" si="737"/>
        <v>0</v>
      </c>
      <c r="T575" s="79">
        <f t="shared" si="737"/>
        <v>0</v>
      </c>
      <c r="U575" s="76">
        <f t="shared" si="737"/>
        <v>1</v>
      </c>
      <c r="V575" s="79">
        <f t="shared" si="737"/>
        <v>10227600</v>
      </c>
      <c r="W575" s="76">
        <f t="shared" si="737"/>
        <v>0</v>
      </c>
      <c r="X575" s="79">
        <f t="shared" si="737"/>
        <v>0</v>
      </c>
      <c r="Y575" s="76">
        <f t="shared" si="737"/>
        <v>0</v>
      </c>
      <c r="Z575" s="79">
        <f t="shared" si="737"/>
        <v>0</v>
      </c>
      <c r="AA575" s="76">
        <f t="shared" si="737"/>
        <v>0</v>
      </c>
      <c r="AB575" s="79">
        <f t="shared" si="737"/>
        <v>0</v>
      </c>
      <c r="AC575" s="76">
        <f>SUM(AC572:AC574)</f>
        <v>1</v>
      </c>
      <c r="AD575" s="80">
        <f t="shared" si="736"/>
        <v>10227600</v>
      </c>
      <c r="AE575" s="81">
        <f t="shared" si="736"/>
        <v>27</v>
      </c>
      <c r="AF575" s="76">
        <f t="shared" si="736"/>
        <v>10336080</v>
      </c>
      <c r="AG575" s="76">
        <f>SUM(AG572:AG574)</f>
        <v>1</v>
      </c>
      <c r="AH575" s="105">
        <f t="shared" si="736"/>
        <v>10227600</v>
      </c>
      <c r="AI575" s="415"/>
      <c r="AJ575" s="529"/>
      <c r="AK575" s="615"/>
      <c r="AL575" s="616"/>
      <c r="AM575" s="631"/>
      <c r="AN575" s="631"/>
      <c r="AO575" s="630"/>
      <c r="AP575" s="393"/>
      <c r="AQ575" s="388"/>
      <c r="AR575" s="32"/>
      <c r="AS575" s="32"/>
      <c r="AT575" s="32"/>
      <c r="AU575" s="20"/>
      <c r="AV575" s="20"/>
    </row>
    <row r="576" spans="1:48" ht="24" customHeight="1">
      <c r="A576" s="557"/>
      <c r="B576" s="603" t="s">
        <v>471</v>
      </c>
      <c r="C576" s="621"/>
      <c r="D576" s="621"/>
      <c r="E576" s="622"/>
      <c r="F576" s="44" t="s">
        <v>105</v>
      </c>
      <c r="G576" s="45"/>
      <c r="H576" s="82"/>
      <c r="I576" s="47"/>
      <c r="J576" s="82"/>
      <c r="K576" s="47"/>
      <c r="L576" s="82"/>
      <c r="M576" s="47"/>
      <c r="N576" s="50"/>
      <c r="O576" s="47">
        <f>G576+I576+K576+M576</f>
        <v>0</v>
      </c>
      <c r="P576" s="48">
        <f>H576+J576+L576+N576</f>
        <v>0</v>
      </c>
      <c r="Q576" s="49"/>
      <c r="R576" s="50"/>
      <c r="S576" s="47"/>
      <c r="T576" s="82"/>
      <c r="U576" s="47">
        <v>2</v>
      </c>
      <c r="V576" s="82">
        <v>420940</v>
      </c>
      <c r="W576" s="47"/>
      <c r="X576" s="82"/>
      <c r="Y576" s="47"/>
      <c r="Z576" s="82"/>
      <c r="AA576" s="47">
        <v>1</v>
      </c>
      <c r="AB576" s="82">
        <v>647352</v>
      </c>
      <c r="AC576" s="47">
        <f>Q576+S576+U576+W576+Y576+AA576</f>
        <v>3</v>
      </c>
      <c r="AD576" s="51">
        <f>R576+T576+V576+X576+Z576+AB576</f>
        <v>1068292</v>
      </c>
      <c r="AE576" s="52">
        <f>O576+AC576</f>
        <v>3</v>
      </c>
      <c r="AF576" s="47">
        <f>P576+AD576</f>
        <v>1068292</v>
      </c>
      <c r="AG576" s="47"/>
      <c r="AH576" s="83"/>
      <c r="AI576" s="414" t="s">
        <v>472</v>
      </c>
      <c r="AJ576" s="419" t="s">
        <v>473</v>
      </c>
      <c r="AK576" s="657" t="s">
        <v>108</v>
      </c>
      <c r="AL576" s="658"/>
      <c r="AM576" s="619"/>
      <c r="AN576" s="619" t="s">
        <v>109</v>
      </c>
      <c r="AO576" s="682" t="s">
        <v>474</v>
      </c>
      <c r="AP576" s="394"/>
      <c r="AQ576" s="394"/>
      <c r="AR576" s="32"/>
      <c r="AS576" s="32"/>
      <c r="AT576" s="32"/>
      <c r="AU576" s="20"/>
      <c r="AV576" s="20"/>
    </row>
    <row r="577" spans="1:48" ht="24" customHeight="1">
      <c r="A577" s="557"/>
      <c r="B577" s="603"/>
      <c r="C577" s="621"/>
      <c r="D577" s="621"/>
      <c r="E577" s="622"/>
      <c r="F577" s="55" t="s">
        <v>96</v>
      </c>
      <c r="G577" s="56"/>
      <c r="H577" s="84"/>
      <c r="I577" s="57"/>
      <c r="J577" s="84"/>
      <c r="K577" s="57"/>
      <c r="L577" s="84"/>
      <c r="M577" s="57"/>
      <c r="N577" s="84"/>
      <c r="O577" s="58">
        <f>G577+I577+K577+M577</f>
        <v>0</v>
      </c>
      <c r="P577" s="59">
        <f t="shared" ref="P577:P578" si="738">H577+J577+L577+N577</f>
        <v>0</v>
      </c>
      <c r="Q577" s="60"/>
      <c r="R577" s="84"/>
      <c r="S577" s="57"/>
      <c r="T577" s="84"/>
      <c r="U577" s="57"/>
      <c r="V577" s="84"/>
      <c r="W577" s="57"/>
      <c r="X577" s="84"/>
      <c r="Y577" s="57"/>
      <c r="Z577" s="84"/>
      <c r="AA577" s="57"/>
      <c r="AB577" s="84"/>
      <c r="AC577" s="58">
        <f t="shared" ref="AC577:AC578" si="739">Q577+S577+U577+W577+Y577+AA577</f>
        <v>0</v>
      </c>
      <c r="AD577" s="61">
        <f>R577+T577+V577+X577+Z577+AB577</f>
        <v>0</v>
      </c>
      <c r="AE577" s="62">
        <f>O577+AC577</f>
        <v>0</v>
      </c>
      <c r="AF577" s="58">
        <f t="shared" ref="AF577:AF578" si="740">P577+AD577</f>
        <v>0</v>
      </c>
      <c r="AG577" s="57"/>
      <c r="AH577" s="85"/>
      <c r="AI577" s="414"/>
      <c r="AJ577" s="419"/>
      <c r="AK577" s="613"/>
      <c r="AL577" s="614"/>
      <c r="AM577" s="620"/>
      <c r="AN577" s="620"/>
      <c r="AO577" s="683"/>
      <c r="AP577" s="387"/>
      <c r="AQ577" s="387"/>
      <c r="AR577" s="32"/>
      <c r="AS577" s="32"/>
      <c r="AT577" s="32"/>
      <c r="AU577" s="20"/>
      <c r="AV577" s="20"/>
    </row>
    <row r="578" spans="1:48" ht="24" customHeight="1">
      <c r="A578" s="557"/>
      <c r="B578" s="603"/>
      <c r="C578" s="621"/>
      <c r="D578" s="621"/>
      <c r="E578" s="622"/>
      <c r="F578" s="64" t="s">
        <v>95</v>
      </c>
      <c r="G578" s="65"/>
      <c r="H578" s="86"/>
      <c r="I578" s="66"/>
      <c r="J578" s="86"/>
      <c r="K578" s="66"/>
      <c r="L578" s="86"/>
      <c r="M578" s="66"/>
      <c r="N578" s="86"/>
      <c r="O578" s="67">
        <f>G578+I578+K578+M578</f>
        <v>0</v>
      </c>
      <c r="P578" s="68">
        <f t="shared" si="738"/>
        <v>0</v>
      </c>
      <c r="Q578" s="69"/>
      <c r="R578" s="86"/>
      <c r="S578" s="66"/>
      <c r="T578" s="86"/>
      <c r="U578" s="66"/>
      <c r="V578" s="86"/>
      <c r="W578" s="66"/>
      <c r="X578" s="86"/>
      <c r="Y578" s="66"/>
      <c r="Z578" s="86"/>
      <c r="AA578" s="66"/>
      <c r="AB578" s="86"/>
      <c r="AC578" s="67">
        <f t="shared" si="739"/>
        <v>0</v>
      </c>
      <c r="AD578" s="70">
        <f>R578+T578+V578+X578+Z578+AB578</f>
        <v>0</v>
      </c>
      <c r="AE578" s="71">
        <f>O578+AC578</f>
        <v>0</v>
      </c>
      <c r="AF578" s="67">
        <f t="shared" si="740"/>
        <v>0</v>
      </c>
      <c r="AG578" s="72"/>
      <c r="AH578" s="87"/>
      <c r="AI578" s="414"/>
      <c r="AJ578" s="419"/>
      <c r="AK578" s="613"/>
      <c r="AL578" s="614"/>
      <c r="AM578" s="620"/>
      <c r="AN578" s="620"/>
      <c r="AO578" s="683"/>
      <c r="AP578" s="387"/>
      <c r="AQ578" s="387"/>
      <c r="AR578" s="32"/>
      <c r="AS578" s="32"/>
      <c r="AT578" s="32"/>
      <c r="AU578" s="20"/>
      <c r="AV578" s="20"/>
    </row>
    <row r="579" spans="1:48" ht="24" customHeight="1" thickBot="1">
      <c r="A579" s="557"/>
      <c r="B579" s="603"/>
      <c r="C579" s="621"/>
      <c r="D579" s="621"/>
      <c r="E579" s="622"/>
      <c r="F579" s="74" t="s">
        <v>14</v>
      </c>
      <c r="G579" s="89">
        <f>SUM(G576:G578)</f>
        <v>0</v>
      </c>
      <c r="H579" s="90">
        <f t="shared" ref="H579:N579" si="741">SUM(H576:H578)</f>
        <v>0</v>
      </c>
      <c r="I579" s="91">
        <f t="shared" si="741"/>
        <v>0</v>
      </c>
      <c r="J579" s="90">
        <f t="shared" si="741"/>
        <v>0</v>
      </c>
      <c r="K579" s="91">
        <f t="shared" si="741"/>
        <v>0</v>
      </c>
      <c r="L579" s="90">
        <f t="shared" si="741"/>
        <v>0</v>
      </c>
      <c r="M579" s="91">
        <f t="shared" si="741"/>
        <v>0</v>
      </c>
      <c r="N579" s="90">
        <f t="shared" si="741"/>
        <v>0</v>
      </c>
      <c r="O579" s="76">
        <f>SUM(O576:O578)</f>
        <v>0</v>
      </c>
      <c r="P579" s="77">
        <f t="shared" ref="P579:AH579" si="742">SUM(P576:P578)</f>
        <v>0</v>
      </c>
      <c r="Q579" s="78">
        <f>SUM(Q576:Q578)</f>
        <v>0</v>
      </c>
      <c r="R579" s="79">
        <f t="shared" ref="R579:AB579" si="743">SUM(R576:R578)</f>
        <v>0</v>
      </c>
      <c r="S579" s="76">
        <f t="shared" si="743"/>
        <v>0</v>
      </c>
      <c r="T579" s="79">
        <f t="shared" si="743"/>
        <v>0</v>
      </c>
      <c r="U579" s="76">
        <f t="shared" si="743"/>
        <v>2</v>
      </c>
      <c r="V579" s="79">
        <f t="shared" si="743"/>
        <v>420940</v>
      </c>
      <c r="W579" s="76">
        <f t="shared" si="743"/>
        <v>0</v>
      </c>
      <c r="X579" s="79">
        <f t="shared" si="743"/>
        <v>0</v>
      </c>
      <c r="Y579" s="76">
        <f t="shared" si="743"/>
        <v>0</v>
      </c>
      <c r="Z579" s="79">
        <f t="shared" si="743"/>
        <v>0</v>
      </c>
      <c r="AA579" s="76">
        <f t="shared" si="743"/>
        <v>1</v>
      </c>
      <c r="AB579" s="79">
        <f t="shared" si="743"/>
        <v>647352</v>
      </c>
      <c r="AC579" s="76">
        <f>SUM(AC576:AC578)</f>
        <v>3</v>
      </c>
      <c r="AD579" s="80">
        <f t="shared" si="742"/>
        <v>1068292</v>
      </c>
      <c r="AE579" s="81">
        <f t="shared" si="742"/>
        <v>3</v>
      </c>
      <c r="AF579" s="76">
        <f t="shared" si="742"/>
        <v>1068292</v>
      </c>
      <c r="AG579" s="76">
        <f>SUM(AG576:AG578)</f>
        <v>0</v>
      </c>
      <c r="AH579" s="105">
        <f t="shared" si="742"/>
        <v>0</v>
      </c>
      <c r="AI579" s="415"/>
      <c r="AJ579" s="421"/>
      <c r="AK579" s="615"/>
      <c r="AL579" s="616"/>
      <c r="AM579" s="631"/>
      <c r="AN579" s="631"/>
      <c r="AO579" s="684"/>
      <c r="AP579" s="388"/>
      <c r="AQ579" s="388"/>
      <c r="AR579" s="32"/>
      <c r="AS579" s="32"/>
      <c r="AT579" s="32"/>
      <c r="AU579" s="20"/>
      <c r="AV579" s="20"/>
    </row>
    <row r="580" spans="1:48" ht="24" customHeight="1">
      <c r="A580" s="557"/>
      <c r="B580" s="603" t="s">
        <v>475</v>
      </c>
      <c r="C580" s="621"/>
      <c r="D580" s="621"/>
      <c r="E580" s="622"/>
      <c r="F580" s="44" t="s">
        <v>105</v>
      </c>
      <c r="G580" s="45">
        <v>0</v>
      </c>
      <c r="H580" s="82">
        <v>0</v>
      </c>
      <c r="I580" s="47">
        <v>0</v>
      </c>
      <c r="J580" s="82">
        <v>0</v>
      </c>
      <c r="K580" s="47">
        <v>0</v>
      </c>
      <c r="L580" s="82">
        <v>0</v>
      </c>
      <c r="M580" s="47">
        <v>0</v>
      </c>
      <c r="N580" s="50">
        <v>0</v>
      </c>
      <c r="O580" s="47">
        <f>G580+I580+K580+M580</f>
        <v>0</v>
      </c>
      <c r="P580" s="48">
        <f>H580+J580+L580+N580</f>
        <v>0</v>
      </c>
      <c r="Q580" s="49">
        <v>0</v>
      </c>
      <c r="R580" s="50">
        <v>0</v>
      </c>
      <c r="S580" s="47">
        <v>0</v>
      </c>
      <c r="T580" s="82">
        <v>0</v>
      </c>
      <c r="U580" s="47">
        <v>0</v>
      </c>
      <c r="V580" s="82">
        <v>0</v>
      </c>
      <c r="W580" s="47">
        <v>0</v>
      </c>
      <c r="X580" s="82">
        <v>0</v>
      </c>
      <c r="Y580" s="47">
        <v>0</v>
      </c>
      <c r="Z580" s="82">
        <v>0</v>
      </c>
      <c r="AA580" s="47">
        <v>0</v>
      </c>
      <c r="AB580" s="82">
        <v>0</v>
      </c>
      <c r="AC580" s="47">
        <f>Q580+S580+U580+W580+Y580+AA580</f>
        <v>0</v>
      </c>
      <c r="AD580" s="51">
        <f>R580+T580+V580+X580+Z580+AB580</f>
        <v>0</v>
      </c>
      <c r="AE580" s="52">
        <f>O580+AC580</f>
        <v>0</v>
      </c>
      <c r="AF580" s="47">
        <f>P580+AD580</f>
        <v>0</v>
      </c>
      <c r="AG580" s="47">
        <v>0</v>
      </c>
      <c r="AH580" s="83">
        <v>0</v>
      </c>
      <c r="AI580" s="414" t="s">
        <v>121</v>
      </c>
      <c r="AJ580" s="419" t="s">
        <v>476</v>
      </c>
      <c r="AK580" s="498" t="s">
        <v>138</v>
      </c>
      <c r="AL580" s="499"/>
      <c r="AM580" s="444" t="s">
        <v>933</v>
      </c>
      <c r="AN580" s="500" t="s">
        <v>154</v>
      </c>
      <c r="AO580" s="444" t="s">
        <v>934</v>
      </c>
      <c r="AP580" s="456" t="s">
        <v>935</v>
      </c>
      <c r="AQ580" s="685" t="s">
        <v>589</v>
      </c>
      <c r="AR580" s="32"/>
      <c r="AS580" s="32"/>
      <c r="AT580" s="32"/>
      <c r="AU580" s="20"/>
      <c r="AV580" s="20"/>
    </row>
    <row r="581" spans="1:48" ht="24" customHeight="1">
      <c r="A581" s="557"/>
      <c r="B581" s="603"/>
      <c r="C581" s="621"/>
      <c r="D581" s="621"/>
      <c r="E581" s="622"/>
      <c r="F581" s="55" t="s">
        <v>96</v>
      </c>
      <c r="G581" s="56">
        <v>0</v>
      </c>
      <c r="H581" s="84">
        <v>0</v>
      </c>
      <c r="I581" s="57">
        <v>0</v>
      </c>
      <c r="J581" s="84">
        <v>0</v>
      </c>
      <c r="K581" s="57">
        <v>0</v>
      </c>
      <c r="L581" s="84">
        <v>0</v>
      </c>
      <c r="M581" s="57">
        <v>0</v>
      </c>
      <c r="N581" s="84">
        <v>0</v>
      </c>
      <c r="O581" s="58">
        <f>G581+I581+K581+M581</f>
        <v>0</v>
      </c>
      <c r="P581" s="59">
        <f t="shared" ref="P581:P582" si="744">H581+J581+L581+N581</f>
        <v>0</v>
      </c>
      <c r="Q581" s="60">
        <v>0</v>
      </c>
      <c r="R581" s="84">
        <v>0</v>
      </c>
      <c r="S581" s="57">
        <v>0</v>
      </c>
      <c r="T581" s="84">
        <v>0</v>
      </c>
      <c r="U581" s="57">
        <v>0</v>
      </c>
      <c r="V581" s="84">
        <v>0</v>
      </c>
      <c r="W581" s="57">
        <v>0</v>
      </c>
      <c r="X581" s="84">
        <v>0</v>
      </c>
      <c r="Y581" s="57">
        <v>0</v>
      </c>
      <c r="Z581" s="84">
        <v>0</v>
      </c>
      <c r="AA581" s="57">
        <v>0</v>
      </c>
      <c r="AB581" s="84">
        <v>0</v>
      </c>
      <c r="AC581" s="58">
        <f t="shared" ref="AC581:AC582" si="745">Q581+S581+U581+W581+Y581+AA581</f>
        <v>0</v>
      </c>
      <c r="AD581" s="61">
        <f>R581+T581+V581+X581+Z581+AB581</f>
        <v>0</v>
      </c>
      <c r="AE581" s="62">
        <f>O581+AC581</f>
        <v>0</v>
      </c>
      <c r="AF581" s="58">
        <f t="shared" ref="AF581:AF582" si="746">P581+AD581</f>
        <v>0</v>
      </c>
      <c r="AG581" s="57">
        <v>0</v>
      </c>
      <c r="AH581" s="85">
        <v>0</v>
      </c>
      <c r="AI581" s="414"/>
      <c r="AJ581" s="419"/>
      <c r="AK581" s="403"/>
      <c r="AL581" s="404"/>
      <c r="AM581" s="436"/>
      <c r="AN581" s="407"/>
      <c r="AO581" s="436"/>
      <c r="AP581" s="457"/>
      <c r="AQ581" s="459"/>
      <c r="AR581" s="32"/>
      <c r="AS581" s="32"/>
      <c r="AT581" s="32"/>
      <c r="AU581" s="20"/>
      <c r="AV581" s="20"/>
    </row>
    <row r="582" spans="1:48" ht="24" customHeight="1">
      <c r="A582" s="557"/>
      <c r="B582" s="603"/>
      <c r="C582" s="621"/>
      <c r="D582" s="621"/>
      <c r="E582" s="622"/>
      <c r="F582" s="64" t="s">
        <v>95</v>
      </c>
      <c r="G582" s="65">
        <v>0</v>
      </c>
      <c r="H582" s="86">
        <v>0</v>
      </c>
      <c r="I582" s="66">
        <v>0</v>
      </c>
      <c r="J582" s="86">
        <v>0</v>
      </c>
      <c r="K582" s="66">
        <v>0</v>
      </c>
      <c r="L582" s="86">
        <v>0</v>
      </c>
      <c r="M582" s="66">
        <v>0</v>
      </c>
      <c r="N582" s="86">
        <v>0</v>
      </c>
      <c r="O582" s="67">
        <f>G582+I582+K582+M582</f>
        <v>0</v>
      </c>
      <c r="P582" s="68">
        <f t="shared" si="744"/>
        <v>0</v>
      </c>
      <c r="Q582" s="69">
        <v>0</v>
      </c>
      <c r="R582" s="86">
        <v>0</v>
      </c>
      <c r="S582" s="66">
        <v>0</v>
      </c>
      <c r="T582" s="86">
        <v>0</v>
      </c>
      <c r="U582" s="66">
        <v>0</v>
      </c>
      <c r="V582" s="86">
        <v>0</v>
      </c>
      <c r="W582" s="66">
        <v>0</v>
      </c>
      <c r="X582" s="86">
        <v>0</v>
      </c>
      <c r="Y582" s="66">
        <v>0</v>
      </c>
      <c r="Z582" s="86">
        <v>0</v>
      </c>
      <c r="AA582" s="66">
        <v>0</v>
      </c>
      <c r="AB582" s="86">
        <v>0</v>
      </c>
      <c r="AC582" s="67">
        <f t="shared" si="745"/>
        <v>0</v>
      </c>
      <c r="AD582" s="70">
        <f>R582+T582+V582+X582+Z582+AB582</f>
        <v>0</v>
      </c>
      <c r="AE582" s="71">
        <f>O582+AC582</f>
        <v>0</v>
      </c>
      <c r="AF582" s="67">
        <f t="shared" si="746"/>
        <v>0</v>
      </c>
      <c r="AG582" s="72">
        <v>0</v>
      </c>
      <c r="AH582" s="87">
        <v>0</v>
      </c>
      <c r="AI582" s="414"/>
      <c r="AJ582" s="419"/>
      <c r="AK582" s="403"/>
      <c r="AL582" s="404"/>
      <c r="AM582" s="436"/>
      <c r="AN582" s="407"/>
      <c r="AO582" s="436"/>
      <c r="AP582" s="457"/>
      <c r="AQ582" s="459"/>
      <c r="AR582" s="32"/>
      <c r="AS582" s="32"/>
      <c r="AT582" s="32"/>
      <c r="AU582" s="20"/>
      <c r="AV582" s="20"/>
    </row>
    <row r="583" spans="1:48" ht="24" customHeight="1" thickBot="1">
      <c r="A583" s="557"/>
      <c r="B583" s="603"/>
      <c r="C583" s="621"/>
      <c r="D583" s="621"/>
      <c r="E583" s="622"/>
      <c r="F583" s="74" t="s">
        <v>14</v>
      </c>
      <c r="G583" s="89">
        <f>SUM(G580:G582)</f>
        <v>0</v>
      </c>
      <c r="H583" s="90">
        <f t="shared" ref="H583:N583" si="747">SUM(H580:H582)</f>
        <v>0</v>
      </c>
      <c r="I583" s="91">
        <f t="shared" si="747"/>
        <v>0</v>
      </c>
      <c r="J583" s="90">
        <f t="shared" si="747"/>
        <v>0</v>
      </c>
      <c r="K583" s="91">
        <f t="shared" si="747"/>
        <v>0</v>
      </c>
      <c r="L583" s="90">
        <f t="shared" si="747"/>
        <v>0</v>
      </c>
      <c r="M583" s="91">
        <f t="shared" si="747"/>
        <v>0</v>
      </c>
      <c r="N583" s="90">
        <f t="shared" si="747"/>
        <v>0</v>
      </c>
      <c r="O583" s="76">
        <f>SUM(O580:O582)</f>
        <v>0</v>
      </c>
      <c r="P583" s="77">
        <f t="shared" ref="P583" si="748">SUM(P580:P582)</f>
        <v>0</v>
      </c>
      <c r="Q583" s="78">
        <f>SUM(Q580:Q582)</f>
        <v>0</v>
      </c>
      <c r="R583" s="79">
        <f t="shared" ref="R583:AB583" si="749">SUM(R580:R582)</f>
        <v>0</v>
      </c>
      <c r="S583" s="76">
        <f t="shared" si="749"/>
        <v>0</v>
      </c>
      <c r="T583" s="79">
        <f t="shared" si="749"/>
        <v>0</v>
      </c>
      <c r="U583" s="76">
        <f t="shared" si="749"/>
        <v>0</v>
      </c>
      <c r="V583" s="79">
        <f t="shared" si="749"/>
        <v>0</v>
      </c>
      <c r="W583" s="76">
        <f t="shared" si="749"/>
        <v>0</v>
      </c>
      <c r="X583" s="79">
        <f t="shared" si="749"/>
        <v>0</v>
      </c>
      <c r="Y583" s="76">
        <f t="shared" si="749"/>
        <v>0</v>
      </c>
      <c r="Z583" s="79">
        <f t="shared" si="749"/>
        <v>0</v>
      </c>
      <c r="AA583" s="76">
        <f t="shared" si="749"/>
        <v>0</v>
      </c>
      <c r="AB583" s="79">
        <f t="shared" si="749"/>
        <v>0</v>
      </c>
      <c r="AC583" s="76">
        <f>SUM(AC580:AC582)</f>
        <v>0</v>
      </c>
      <c r="AD583" s="80">
        <f t="shared" ref="AD583:AF583" si="750">SUM(AD580:AD582)</f>
        <v>0</v>
      </c>
      <c r="AE583" s="81">
        <f t="shared" si="750"/>
        <v>0</v>
      </c>
      <c r="AF583" s="76">
        <f t="shared" si="750"/>
        <v>0</v>
      </c>
      <c r="AG583" s="76">
        <f>SUM(AG580:AG582)</f>
        <v>0</v>
      </c>
      <c r="AH583" s="105">
        <f t="shared" ref="AH583" si="751">SUM(AH580:AH582)</f>
        <v>0</v>
      </c>
      <c r="AI583" s="415"/>
      <c r="AJ583" s="421"/>
      <c r="AK583" s="405"/>
      <c r="AL583" s="406"/>
      <c r="AM583" s="437"/>
      <c r="AN583" s="408"/>
      <c r="AO583" s="437"/>
      <c r="AP583" s="458"/>
      <c r="AQ583" s="460"/>
      <c r="AR583" s="32"/>
      <c r="AS583" s="32"/>
      <c r="AT583" s="32"/>
      <c r="AU583" s="20"/>
      <c r="AV583" s="20"/>
    </row>
    <row r="584" spans="1:48" ht="24" customHeight="1">
      <c r="A584" s="557"/>
      <c r="B584" s="603" t="s">
        <v>477</v>
      </c>
      <c r="C584" s="604"/>
      <c r="D584" s="604"/>
      <c r="E584" s="605"/>
      <c r="F584" s="44" t="s">
        <v>105</v>
      </c>
      <c r="G584" s="45"/>
      <c r="H584" s="82"/>
      <c r="I584" s="47"/>
      <c r="J584" s="82"/>
      <c r="K584" s="47">
        <v>2</v>
      </c>
      <c r="L584" s="82">
        <v>19000</v>
      </c>
      <c r="M584" s="47"/>
      <c r="N584" s="50"/>
      <c r="O584" s="47">
        <f>G584+I584+K584+M584</f>
        <v>2</v>
      </c>
      <c r="P584" s="48">
        <f>H584+J584+L584+N584</f>
        <v>19000</v>
      </c>
      <c r="Q584" s="49"/>
      <c r="R584" s="50"/>
      <c r="S584" s="47"/>
      <c r="T584" s="82"/>
      <c r="U584" s="47"/>
      <c r="V584" s="82"/>
      <c r="W584" s="47"/>
      <c r="X584" s="82"/>
      <c r="Y584" s="47"/>
      <c r="Z584" s="82"/>
      <c r="AA584" s="47"/>
      <c r="AB584" s="82"/>
      <c r="AC584" s="47">
        <f>Q584+S584+U584+W584+Y584+AA584</f>
        <v>0</v>
      </c>
      <c r="AD584" s="51">
        <f>R584+T584+V584+X584+Z584+AB584</f>
        <v>0</v>
      </c>
      <c r="AE584" s="52">
        <f>O584+AC584</f>
        <v>2</v>
      </c>
      <c r="AF584" s="47">
        <f>P584+AD584</f>
        <v>19000</v>
      </c>
      <c r="AG584" s="47"/>
      <c r="AH584" s="83"/>
      <c r="AI584" s="414" t="s">
        <v>478</v>
      </c>
      <c r="AJ584" s="419" t="s">
        <v>479</v>
      </c>
      <c r="AK584" s="418" t="s">
        <v>108</v>
      </c>
      <c r="AL584" s="419"/>
      <c r="AM584" s="387"/>
      <c r="AN584" s="387" t="s">
        <v>109</v>
      </c>
      <c r="AO584" s="387"/>
      <c r="AP584" s="387"/>
      <c r="AQ584" s="387" t="s">
        <v>480</v>
      </c>
      <c r="AR584" s="32"/>
      <c r="AS584" s="32"/>
      <c r="AT584" s="32"/>
      <c r="AU584" s="20"/>
      <c r="AV584" s="20"/>
    </row>
    <row r="585" spans="1:48" ht="24" customHeight="1">
      <c r="A585" s="557"/>
      <c r="B585" s="603"/>
      <c r="C585" s="604"/>
      <c r="D585" s="604"/>
      <c r="E585" s="605"/>
      <c r="F585" s="55" t="s">
        <v>96</v>
      </c>
      <c r="G585" s="56"/>
      <c r="H585" s="84"/>
      <c r="I585" s="57"/>
      <c r="J585" s="84"/>
      <c r="K585" s="57"/>
      <c r="L585" s="84"/>
      <c r="M585" s="57"/>
      <c r="N585" s="84"/>
      <c r="O585" s="58">
        <f>G585+I585+K585+M585</f>
        <v>0</v>
      </c>
      <c r="P585" s="59">
        <f t="shared" ref="P585:P586" si="752">H585+J585+L585+N585</f>
        <v>0</v>
      </c>
      <c r="Q585" s="60"/>
      <c r="R585" s="84"/>
      <c r="S585" s="57"/>
      <c r="T585" s="84"/>
      <c r="U585" s="57"/>
      <c r="V585" s="84"/>
      <c r="W585" s="57"/>
      <c r="X585" s="84"/>
      <c r="Y585" s="57"/>
      <c r="Z585" s="84"/>
      <c r="AA585" s="57"/>
      <c r="AB585" s="84"/>
      <c r="AC585" s="58">
        <f t="shared" ref="AC585:AC586" si="753">Q585+S585+U585+W585+Y585+AA585</f>
        <v>0</v>
      </c>
      <c r="AD585" s="61">
        <f>R585+T585+V585+X585+Z585+AB585</f>
        <v>0</v>
      </c>
      <c r="AE585" s="62">
        <f>O585+AC585</f>
        <v>0</v>
      </c>
      <c r="AF585" s="58">
        <f t="shared" ref="AF585:AF586" si="754">P585+AD585</f>
        <v>0</v>
      </c>
      <c r="AG585" s="57"/>
      <c r="AH585" s="85"/>
      <c r="AI585" s="414"/>
      <c r="AJ585" s="419"/>
      <c r="AK585" s="418"/>
      <c r="AL585" s="419"/>
      <c r="AM585" s="387"/>
      <c r="AN585" s="387"/>
      <c r="AO585" s="387"/>
      <c r="AP585" s="387"/>
      <c r="AQ585" s="387"/>
      <c r="AR585" s="32"/>
      <c r="AS585" s="32"/>
      <c r="AT585" s="32"/>
      <c r="AU585" s="20"/>
      <c r="AV585" s="20"/>
    </row>
    <row r="586" spans="1:48" ht="24" customHeight="1">
      <c r="A586" s="557"/>
      <c r="B586" s="603"/>
      <c r="C586" s="604"/>
      <c r="D586" s="604"/>
      <c r="E586" s="605"/>
      <c r="F586" s="64" t="s">
        <v>95</v>
      </c>
      <c r="G586" s="65"/>
      <c r="H586" s="86"/>
      <c r="I586" s="66"/>
      <c r="J586" s="86"/>
      <c r="K586" s="66"/>
      <c r="L586" s="86"/>
      <c r="M586" s="66"/>
      <c r="N586" s="86"/>
      <c r="O586" s="67">
        <f>G586+I586+K586+M586</f>
        <v>0</v>
      </c>
      <c r="P586" s="68">
        <f t="shared" si="752"/>
        <v>0</v>
      </c>
      <c r="Q586" s="69"/>
      <c r="R586" s="86"/>
      <c r="S586" s="66"/>
      <c r="T586" s="86"/>
      <c r="U586" s="66"/>
      <c r="V586" s="86"/>
      <c r="W586" s="66"/>
      <c r="X586" s="86"/>
      <c r="Y586" s="66"/>
      <c r="Z586" s="86"/>
      <c r="AA586" s="66"/>
      <c r="AB586" s="86"/>
      <c r="AC586" s="67">
        <f t="shared" si="753"/>
        <v>0</v>
      </c>
      <c r="AD586" s="70">
        <f>R586+T586+V586+X586+Z586+AB586</f>
        <v>0</v>
      </c>
      <c r="AE586" s="71">
        <f>O586+AC586</f>
        <v>0</v>
      </c>
      <c r="AF586" s="67">
        <f t="shared" si="754"/>
        <v>0</v>
      </c>
      <c r="AG586" s="72"/>
      <c r="AH586" s="87"/>
      <c r="AI586" s="414"/>
      <c r="AJ586" s="419"/>
      <c r="AK586" s="418"/>
      <c r="AL586" s="419"/>
      <c r="AM586" s="387"/>
      <c r="AN586" s="387"/>
      <c r="AO586" s="387"/>
      <c r="AP586" s="387"/>
      <c r="AQ586" s="387"/>
      <c r="AR586" s="32"/>
      <c r="AS586" s="32"/>
      <c r="AT586" s="32"/>
      <c r="AU586" s="20"/>
      <c r="AV586" s="20"/>
    </row>
    <row r="587" spans="1:48" ht="24" customHeight="1" thickBot="1">
      <c r="A587" s="557"/>
      <c r="B587" s="606"/>
      <c r="C587" s="604"/>
      <c r="D587" s="604"/>
      <c r="E587" s="605"/>
      <c r="F587" s="88" t="s">
        <v>14</v>
      </c>
      <c r="G587" s="89">
        <f>SUM(G584:G586)</f>
        <v>0</v>
      </c>
      <c r="H587" s="90">
        <f t="shared" ref="H587:N587" si="755">SUM(H584:H586)</f>
        <v>0</v>
      </c>
      <c r="I587" s="91">
        <f t="shared" si="755"/>
        <v>0</v>
      </c>
      <c r="J587" s="90">
        <f t="shared" si="755"/>
        <v>0</v>
      </c>
      <c r="K587" s="91">
        <f t="shared" si="755"/>
        <v>2</v>
      </c>
      <c r="L587" s="90">
        <f t="shared" si="755"/>
        <v>19000</v>
      </c>
      <c r="M587" s="91">
        <f t="shared" si="755"/>
        <v>0</v>
      </c>
      <c r="N587" s="90">
        <f t="shared" si="755"/>
        <v>0</v>
      </c>
      <c r="O587" s="76">
        <f>SUM(O584:O586)</f>
        <v>2</v>
      </c>
      <c r="P587" s="77">
        <f t="shared" ref="P587:AH587" si="756">SUM(P584:P586)</f>
        <v>19000</v>
      </c>
      <c r="Q587" s="78">
        <f>SUM(Q584:Q586)</f>
        <v>0</v>
      </c>
      <c r="R587" s="79">
        <f t="shared" ref="R587:AB587" si="757">SUM(R584:R586)</f>
        <v>0</v>
      </c>
      <c r="S587" s="76">
        <f t="shared" si="757"/>
        <v>0</v>
      </c>
      <c r="T587" s="79">
        <f t="shared" si="757"/>
        <v>0</v>
      </c>
      <c r="U587" s="76">
        <f t="shared" si="757"/>
        <v>0</v>
      </c>
      <c r="V587" s="79">
        <f t="shared" si="757"/>
        <v>0</v>
      </c>
      <c r="W587" s="76">
        <f t="shared" si="757"/>
        <v>0</v>
      </c>
      <c r="X587" s="79">
        <f t="shared" si="757"/>
        <v>0</v>
      </c>
      <c r="Y587" s="76">
        <f t="shared" si="757"/>
        <v>0</v>
      </c>
      <c r="Z587" s="79">
        <f t="shared" si="757"/>
        <v>0</v>
      </c>
      <c r="AA587" s="76">
        <f t="shared" si="757"/>
        <v>0</v>
      </c>
      <c r="AB587" s="79">
        <f t="shared" si="757"/>
        <v>0</v>
      </c>
      <c r="AC587" s="76">
        <f>SUM(AC584:AC586)</f>
        <v>0</v>
      </c>
      <c r="AD587" s="80">
        <f t="shared" si="756"/>
        <v>0</v>
      </c>
      <c r="AE587" s="81">
        <f t="shared" si="756"/>
        <v>2</v>
      </c>
      <c r="AF587" s="76">
        <f t="shared" si="756"/>
        <v>19000</v>
      </c>
      <c r="AG587" s="76">
        <f>SUM(AG584:AG586)</f>
        <v>0</v>
      </c>
      <c r="AH587" s="105">
        <f t="shared" si="756"/>
        <v>0</v>
      </c>
      <c r="AI587" s="415"/>
      <c r="AJ587" s="421"/>
      <c r="AK587" s="420"/>
      <c r="AL587" s="421"/>
      <c r="AM587" s="388"/>
      <c r="AN587" s="388"/>
      <c r="AO587" s="388"/>
      <c r="AP587" s="388"/>
      <c r="AQ587" s="388"/>
      <c r="AR587" s="32"/>
      <c r="AS587" s="32"/>
      <c r="AT587" s="32"/>
      <c r="AU587" s="20"/>
      <c r="AV587" s="20"/>
    </row>
    <row r="588" spans="1:48" ht="24" customHeight="1">
      <c r="A588" s="557"/>
      <c r="B588" s="603" t="s">
        <v>481</v>
      </c>
      <c r="C588" s="621"/>
      <c r="D588" s="621"/>
      <c r="E588" s="622"/>
      <c r="F588" s="44" t="s">
        <v>105</v>
      </c>
      <c r="G588" s="45"/>
      <c r="H588" s="82"/>
      <c r="I588" s="47"/>
      <c r="J588" s="82"/>
      <c r="K588" s="47"/>
      <c r="L588" s="82"/>
      <c r="M588" s="47">
        <v>6</v>
      </c>
      <c r="N588" s="50">
        <v>550000</v>
      </c>
      <c r="O588" s="47">
        <f>G588+I588+K588+M588</f>
        <v>6</v>
      </c>
      <c r="P588" s="48">
        <f>H588+J588+L588+N588</f>
        <v>550000</v>
      </c>
      <c r="Q588" s="49"/>
      <c r="R588" s="50"/>
      <c r="S588" s="47"/>
      <c r="T588" s="82"/>
      <c r="U588" s="47">
        <v>3</v>
      </c>
      <c r="V588" s="82">
        <v>3128820</v>
      </c>
      <c r="W588" s="47"/>
      <c r="X588" s="82"/>
      <c r="Y588" s="47"/>
      <c r="Z588" s="82"/>
      <c r="AA588" s="47"/>
      <c r="AB588" s="82"/>
      <c r="AC588" s="47">
        <f>Q588+S588+U588+W588+Y588+AA588</f>
        <v>3</v>
      </c>
      <c r="AD588" s="51">
        <f>R588+T588+V588+X588+Z588+AB588</f>
        <v>3128820</v>
      </c>
      <c r="AE588" s="52">
        <f>O588+AC588</f>
        <v>9</v>
      </c>
      <c r="AF588" s="47">
        <f>P588+AD588</f>
        <v>3678820</v>
      </c>
      <c r="AG588" s="47"/>
      <c r="AH588" s="83"/>
      <c r="AI588" s="414" t="s">
        <v>204</v>
      </c>
      <c r="AJ588" s="419" t="s">
        <v>482</v>
      </c>
      <c r="AK588" s="403" t="s">
        <v>138</v>
      </c>
      <c r="AL588" s="404"/>
      <c r="AM588" s="407" t="s">
        <v>936</v>
      </c>
      <c r="AN588" s="407" t="s">
        <v>109</v>
      </c>
      <c r="AO588" s="436" t="s">
        <v>937</v>
      </c>
      <c r="AP588" s="407"/>
      <c r="AQ588" s="409" t="s">
        <v>589</v>
      </c>
      <c r="AR588" s="32"/>
      <c r="AS588" s="32"/>
      <c r="AT588" s="32"/>
      <c r="AU588" s="20"/>
      <c r="AV588" s="20"/>
    </row>
    <row r="589" spans="1:48" ht="24" customHeight="1">
      <c r="A589" s="557"/>
      <c r="B589" s="603"/>
      <c r="C589" s="621"/>
      <c r="D589" s="621"/>
      <c r="E589" s="622"/>
      <c r="F589" s="55" t="s">
        <v>96</v>
      </c>
      <c r="G589" s="56"/>
      <c r="H589" s="84"/>
      <c r="I589" s="57"/>
      <c r="J589" s="84"/>
      <c r="K589" s="57"/>
      <c r="L589" s="84"/>
      <c r="M589" s="57"/>
      <c r="N589" s="84"/>
      <c r="O589" s="58">
        <f>G589+I589+K589+M589</f>
        <v>0</v>
      </c>
      <c r="P589" s="59">
        <f t="shared" ref="P589:P590" si="758">H589+J589+L589+N589</f>
        <v>0</v>
      </c>
      <c r="Q589" s="60"/>
      <c r="R589" s="84"/>
      <c r="S589" s="57"/>
      <c r="T589" s="84"/>
      <c r="U589" s="57"/>
      <c r="V589" s="84"/>
      <c r="W589" s="57"/>
      <c r="X589" s="84"/>
      <c r="Y589" s="57"/>
      <c r="Z589" s="84"/>
      <c r="AA589" s="57"/>
      <c r="AB589" s="84"/>
      <c r="AC589" s="58">
        <f t="shared" ref="AC589:AC590" si="759">Q589+S589+U589+W589+Y589+AA589</f>
        <v>0</v>
      </c>
      <c r="AD589" s="61">
        <f>R589+T589+V589+X589+Z589+AB589</f>
        <v>0</v>
      </c>
      <c r="AE589" s="62">
        <f>O589+AC589</f>
        <v>0</v>
      </c>
      <c r="AF589" s="58">
        <f t="shared" ref="AF589:AF590" si="760">P589+AD589</f>
        <v>0</v>
      </c>
      <c r="AG589" s="57"/>
      <c r="AH589" s="85"/>
      <c r="AI589" s="414"/>
      <c r="AJ589" s="419"/>
      <c r="AK589" s="403"/>
      <c r="AL589" s="404"/>
      <c r="AM589" s="407"/>
      <c r="AN589" s="407"/>
      <c r="AO589" s="436"/>
      <c r="AP589" s="407"/>
      <c r="AQ589" s="409"/>
      <c r="AR589" s="32"/>
      <c r="AS589" s="32"/>
      <c r="AT589" s="32"/>
      <c r="AU589" s="20"/>
      <c r="AV589" s="20"/>
    </row>
    <row r="590" spans="1:48" ht="24" customHeight="1">
      <c r="A590" s="557"/>
      <c r="B590" s="603"/>
      <c r="C590" s="621"/>
      <c r="D590" s="621"/>
      <c r="E590" s="622"/>
      <c r="F590" s="64" t="s">
        <v>95</v>
      </c>
      <c r="G590" s="65"/>
      <c r="H590" s="86"/>
      <c r="I590" s="66"/>
      <c r="J590" s="86"/>
      <c r="K590" s="66"/>
      <c r="L590" s="86"/>
      <c r="M590" s="66"/>
      <c r="N590" s="86"/>
      <c r="O590" s="67">
        <f>G590+I590+K590+M590</f>
        <v>0</v>
      </c>
      <c r="P590" s="68">
        <f t="shared" si="758"/>
        <v>0</v>
      </c>
      <c r="Q590" s="69"/>
      <c r="R590" s="86"/>
      <c r="S590" s="66"/>
      <c r="T590" s="86"/>
      <c r="U590" s="66"/>
      <c r="V590" s="86"/>
      <c r="W590" s="66"/>
      <c r="X590" s="86"/>
      <c r="Y590" s="66"/>
      <c r="Z590" s="86"/>
      <c r="AA590" s="66"/>
      <c r="AB590" s="86"/>
      <c r="AC590" s="67">
        <f t="shared" si="759"/>
        <v>0</v>
      </c>
      <c r="AD590" s="70">
        <f>R590+T590+V590+X590+Z590+AB590</f>
        <v>0</v>
      </c>
      <c r="AE590" s="71">
        <f>O590+AC590</f>
        <v>0</v>
      </c>
      <c r="AF590" s="67">
        <f t="shared" si="760"/>
        <v>0</v>
      </c>
      <c r="AG590" s="72"/>
      <c r="AH590" s="87"/>
      <c r="AI590" s="414"/>
      <c r="AJ590" s="419"/>
      <c r="AK590" s="403"/>
      <c r="AL590" s="404"/>
      <c r="AM590" s="407"/>
      <c r="AN590" s="407"/>
      <c r="AO590" s="436"/>
      <c r="AP590" s="407"/>
      <c r="AQ590" s="409"/>
      <c r="AR590" s="32"/>
      <c r="AS590" s="32"/>
      <c r="AT590" s="32"/>
      <c r="AU590" s="20"/>
      <c r="AV590" s="20"/>
    </row>
    <row r="591" spans="1:48" ht="24" customHeight="1" thickBot="1">
      <c r="A591" s="557"/>
      <c r="B591" s="603"/>
      <c r="C591" s="621"/>
      <c r="D591" s="621"/>
      <c r="E591" s="622"/>
      <c r="F591" s="74" t="s">
        <v>14</v>
      </c>
      <c r="G591" s="89">
        <f>SUM(G588:G590)</f>
        <v>0</v>
      </c>
      <c r="H591" s="90">
        <f t="shared" ref="H591:N591" si="761">SUM(H588:H590)</f>
        <v>0</v>
      </c>
      <c r="I591" s="91">
        <f t="shared" si="761"/>
        <v>0</v>
      </c>
      <c r="J591" s="90">
        <f t="shared" si="761"/>
        <v>0</v>
      </c>
      <c r="K591" s="91">
        <f t="shared" si="761"/>
        <v>0</v>
      </c>
      <c r="L591" s="90">
        <f t="shared" si="761"/>
        <v>0</v>
      </c>
      <c r="M591" s="91">
        <f t="shared" si="761"/>
        <v>6</v>
      </c>
      <c r="N591" s="90">
        <f t="shared" si="761"/>
        <v>550000</v>
      </c>
      <c r="O591" s="76">
        <f>SUM(O588:O590)</f>
        <v>6</v>
      </c>
      <c r="P591" s="77">
        <f t="shared" ref="P591:AH591" si="762">SUM(P588:P590)</f>
        <v>550000</v>
      </c>
      <c r="Q591" s="78">
        <f>SUM(Q588:Q590)</f>
        <v>0</v>
      </c>
      <c r="R591" s="79">
        <f t="shared" ref="R591:AB591" si="763">SUM(R588:R590)</f>
        <v>0</v>
      </c>
      <c r="S591" s="76">
        <f t="shared" si="763"/>
        <v>0</v>
      </c>
      <c r="T591" s="79">
        <f t="shared" si="763"/>
        <v>0</v>
      </c>
      <c r="U591" s="76">
        <f t="shared" si="763"/>
        <v>3</v>
      </c>
      <c r="V591" s="79">
        <f t="shared" si="763"/>
        <v>3128820</v>
      </c>
      <c r="W591" s="76">
        <f t="shared" si="763"/>
        <v>0</v>
      </c>
      <c r="X591" s="79">
        <f t="shared" si="763"/>
        <v>0</v>
      </c>
      <c r="Y591" s="76">
        <f t="shared" si="763"/>
        <v>0</v>
      </c>
      <c r="Z591" s="79">
        <f t="shared" si="763"/>
        <v>0</v>
      </c>
      <c r="AA591" s="76">
        <f t="shared" si="763"/>
        <v>0</v>
      </c>
      <c r="AB591" s="79">
        <f t="shared" si="763"/>
        <v>0</v>
      </c>
      <c r="AC591" s="76">
        <f>SUM(AC588:AC590)</f>
        <v>3</v>
      </c>
      <c r="AD591" s="80">
        <f t="shared" si="762"/>
        <v>3128820</v>
      </c>
      <c r="AE591" s="81">
        <f t="shared" si="762"/>
        <v>9</v>
      </c>
      <c r="AF591" s="76">
        <f t="shared" si="762"/>
        <v>3678820</v>
      </c>
      <c r="AG591" s="76">
        <f>SUM(AG588:AG590)</f>
        <v>0</v>
      </c>
      <c r="AH591" s="105">
        <f t="shared" si="762"/>
        <v>0</v>
      </c>
      <c r="AI591" s="415"/>
      <c r="AJ591" s="421"/>
      <c r="AK591" s="405"/>
      <c r="AL591" s="406"/>
      <c r="AM591" s="408"/>
      <c r="AN591" s="408"/>
      <c r="AO591" s="437"/>
      <c r="AP591" s="408"/>
      <c r="AQ591" s="410"/>
      <c r="AR591" s="32"/>
      <c r="AS591" s="32"/>
      <c r="AT591" s="32"/>
      <c r="AU591" s="20"/>
      <c r="AV591" s="20"/>
    </row>
    <row r="592" spans="1:48" ht="24" customHeight="1">
      <c r="A592" s="557"/>
      <c r="B592" s="411" t="s">
        <v>483</v>
      </c>
      <c r="C592" s="412"/>
      <c r="D592" s="412"/>
      <c r="E592" s="413"/>
      <c r="F592" s="44" t="s">
        <v>105</v>
      </c>
      <c r="G592" s="45"/>
      <c r="H592" s="82"/>
      <c r="I592" s="47"/>
      <c r="J592" s="82"/>
      <c r="K592" s="47"/>
      <c r="L592" s="82"/>
      <c r="M592" s="47"/>
      <c r="N592" s="50"/>
      <c r="O592" s="47">
        <f>G592+I592+K592+M592</f>
        <v>0</v>
      </c>
      <c r="P592" s="48">
        <f>H592+J592+L592+N592</f>
        <v>0</v>
      </c>
      <c r="Q592" s="49"/>
      <c r="R592" s="50"/>
      <c r="S592" s="47"/>
      <c r="T592" s="82"/>
      <c r="U592" s="47"/>
      <c r="V592" s="82"/>
      <c r="W592" s="47"/>
      <c r="X592" s="82"/>
      <c r="Y592" s="47"/>
      <c r="Z592" s="82"/>
      <c r="AA592" s="47"/>
      <c r="AB592" s="82"/>
      <c r="AC592" s="47">
        <f>Q592+S592+U592+W592+Y592+AA592</f>
        <v>0</v>
      </c>
      <c r="AD592" s="51">
        <f>R592+T592+V592+X592+Z592+AB592</f>
        <v>0</v>
      </c>
      <c r="AE592" s="52">
        <f>O592+AC592</f>
        <v>0</v>
      </c>
      <c r="AF592" s="47">
        <f>P592+AD592</f>
        <v>0</v>
      </c>
      <c r="AG592" s="47"/>
      <c r="AH592" s="83"/>
      <c r="AI592" s="414" t="s">
        <v>484</v>
      </c>
      <c r="AJ592" s="419" t="s">
        <v>485</v>
      </c>
      <c r="AK592" s="418" t="s">
        <v>138</v>
      </c>
      <c r="AL592" s="419"/>
      <c r="AM592" s="392" t="s">
        <v>486</v>
      </c>
      <c r="AN592" s="387" t="s">
        <v>154</v>
      </c>
      <c r="AO592" s="422" t="s">
        <v>487</v>
      </c>
      <c r="AP592" s="422" t="s">
        <v>488</v>
      </c>
      <c r="AQ592" s="387" t="s">
        <v>489</v>
      </c>
      <c r="AR592" s="32"/>
      <c r="AS592" s="32"/>
      <c r="AT592" s="32"/>
      <c r="AU592" s="20"/>
      <c r="AV592" s="20"/>
    </row>
    <row r="593" spans="1:48" ht="24" customHeight="1">
      <c r="A593" s="557"/>
      <c r="B593" s="411"/>
      <c r="C593" s="412"/>
      <c r="D593" s="412"/>
      <c r="E593" s="413"/>
      <c r="F593" s="55" t="s">
        <v>96</v>
      </c>
      <c r="G593" s="56"/>
      <c r="H593" s="84"/>
      <c r="I593" s="57"/>
      <c r="J593" s="84"/>
      <c r="K593" s="57"/>
      <c r="L593" s="84"/>
      <c r="M593" s="57"/>
      <c r="N593" s="84"/>
      <c r="O593" s="58">
        <f>G593+I593+K593+M593</f>
        <v>0</v>
      </c>
      <c r="P593" s="59">
        <f t="shared" ref="P593:P594" si="764">H593+J593+L593+N593</f>
        <v>0</v>
      </c>
      <c r="Q593" s="60"/>
      <c r="R593" s="84"/>
      <c r="S593" s="57"/>
      <c r="T593" s="84"/>
      <c r="U593" s="57"/>
      <c r="V593" s="84"/>
      <c r="W593" s="57"/>
      <c r="X593" s="84"/>
      <c r="Y593" s="57"/>
      <c r="Z593" s="84"/>
      <c r="AA593" s="57"/>
      <c r="AB593" s="84"/>
      <c r="AC593" s="58">
        <f t="shared" ref="AC593:AC594" si="765">Q593+S593+U593+W593+Y593+AA593</f>
        <v>0</v>
      </c>
      <c r="AD593" s="61">
        <f>R593+T593+V593+X593+Z593+AB593</f>
        <v>0</v>
      </c>
      <c r="AE593" s="62">
        <f>O593+AC593</f>
        <v>0</v>
      </c>
      <c r="AF593" s="58">
        <f t="shared" ref="AF593:AF594" si="766">P593+AD593</f>
        <v>0</v>
      </c>
      <c r="AG593" s="57"/>
      <c r="AH593" s="85"/>
      <c r="AI593" s="414"/>
      <c r="AJ593" s="419"/>
      <c r="AK593" s="418"/>
      <c r="AL593" s="419"/>
      <c r="AM593" s="666"/>
      <c r="AN593" s="387"/>
      <c r="AO593" s="387"/>
      <c r="AP593" s="387"/>
      <c r="AQ593" s="387"/>
      <c r="AR593" s="32"/>
      <c r="AS593" s="32"/>
      <c r="AT593" s="32"/>
      <c r="AU593" s="20"/>
      <c r="AV593" s="20"/>
    </row>
    <row r="594" spans="1:48" ht="24" customHeight="1">
      <c r="A594" s="557"/>
      <c r="B594" s="411"/>
      <c r="C594" s="412"/>
      <c r="D594" s="412"/>
      <c r="E594" s="413"/>
      <c r="F594" s="64" t="s">
        <v>95</v>
      </c>
      <c r="G594" s="65"/>
      <c r="H594" s="86"/>
      <c r="I594" s="66"/>
      <c r="J594" s="86"/>
      <c r="K594" s="66"/>
      <c r="L594" s="86"/>
      <c r="M594" s="66"/>
      <c r="N594" s="86"/>
      <c r="O594" s="67">
        <f>G594+I594+K594+M594</f>
        <v>0</v>
      </c>
      <c r="P594" s="68">
        <f t="shared" si="764"/>
        <v>0</v>
      </c>
      <c r="Q594" s="69"/>
      <c r="R594" s="86"/>
      <c r="S594" s="66"/>
      <c r="T594" s="86"/>
      <c r="U594" s="66"/>
      <c r="V594" s="86"/>
      <c r="W594" s="66"/>
      <c r="X594" s="86"/>
      <c r="Y594" s="66"/>
      <c r="Z594" s="86"/>
      <c r="AA594" s="66"/>
      <c r="AB594" s="86"/>
      <c r="AC594" s="67">
        <f t="shared" si="765"/>
        <v>0</v>
      </c>
      <c r="AD594" s="70">
        <f>R594+T594+V594+X594+Z594+AB594</f>
        <v>0</v>
      </c>
      <c r="AE594" s="71">
        <f>O594+AC594</f>
        <v>0</v>
      </c>
      <c r="AF594" s="67">
        <f t="shared" si="766"/>
        <v>0</v>
      </c>
      <c r="AG594" s="72"/>
      <c r="AH594" s="87"/>
      <c r="AI594" s="414"/>
      <c r="AJ594" s="419"/>
      <c r="AK594" s="418"/>
      <c r="AL594" s="419"/>
      <c r="AM594" s="666"/>
      <c r="AN594" s="387"/>
      <c r="AO594" s="387"/>
      <c r="AP594" s="387"/>
      <c r="AQ594" s="387"/>
      <c r="AR594" s="32"/>
      <c r="AS594" s="32"/>
      <c r="AT594" s="32"/>
      <c r="AU594" s="20"/>
      <c r="AV594" s="20"/>
    </row>
    <row r="595" spans="1:48" ht="24" customHeight="1" thickBot="1">
      <c r="A595" s="557"/>
      <c r="B595" s="411"/>
      <c r="C595" s="412"/>
      <c r="D595" s="412"/>
      <c r="E595" s="413"/>
      <c r="F595" s="74" t="s">
        <v>14</v>
      </c>
      <c r="G595" s="89">
        <f>SUM(G592:G594)</f>
        <v>0</v>
      </c>
      <c r="H595" s="90">
        <f t="shared" ref="H595:N595" si="767">SUM(H592:H594)</f>
        <v>0</v>
      </c>
      <c r="I595" s="91">
        <f t="shared" si="767"/>
        <v>0</v>
      </c>
      <c r="J595" s="90">
        <f t="shared" si="767"/>
        <v>0</v>
      </c>
      <c r="K595" s="91">
        <f t="shared" si="767"/>
        <v>0</v>
      </c>
      <c r="L595" s="90">
        <f t="shared" si="767"/>
        <v>0</v>
      </c>
      <c r="M595" s="91">
        <f t="shared" si="767"/>
        <v>0</v>
      </c>
      <c r="N595" s="90">
        <f t="shared" si="767"/>
        <v>0</v>
      </c>
      <c r="O595" s="76">
        <f>SUM(O592:O594)</f>
        <v>0</v>
      </c>
      <c r="P595" s="77">
        <f t="shared" ref="P595:AH595" si="768">SUM(P592:P594)</f>
        <v>0</v>
      </c>
      <c r="Q595" s="78">
        <f>SUM(Q592:Q594)</f>
        <v>0</v>
      </c>
      <c r="R595" s="79">
        <f t="shared" ref="R595:AB595" si="769">SUM(R592:R594)</f>
        <v>0</v>
      </c>
      <c r="S595" s="76">
        <f t="shared" si="769"/>
        <v>0</v>
      </c>
      <c r="T595" s="79">
        <f t="shared" si="769"/>
        <v>0</v>
      </c>
      <c r="U595" s="76">
        <f t="shared" si="769"/>
        <v>0</v>
      </c>
      <c r="V595" s="79">
        <f t="shared" si="769"/>
        <v>0</v>
      </c>
      <c r="W595" s="76">
        <f t="shared" si="769"/>
        <v>0</v>
      </c>
      <c r="X595" s="79">
        <f t="shared" si="769"/>
        <v>0</v>
      </c>
      <c r="Y595" s="76">
        <f t="shared" si="769"/>
        <v>0</v>
      </c>
      <c r="Z595" s="79">
        <f t="shared" si="769"/>
        <v>0</v>
      </c>
      <c r="AA595" s="76">
        <f t="shared" si="769"/>
        <v>0</v>
      </c>
      <c r="AB595" s="79">
        <f t="shared" si="769"/>
        <v>0</v>
      </c>
      <c r="AC595" s="76">
        <f>SUM(AC592:AC594)</f>
        <v>0</v>
      </c>
      <c r="AD595" s="80">
        <f t="shared" si="768"/>
        <v>0</v>
      </c>
      <c r="AE595" s="81">
        <f t="shared" si="768"/>
        <v>0</v>
      </c>
      <c r="AF595" s="76">
        <f t="shared" si="768"/>
        <v>0</v>
      </c>
      <c r="AG595" s="76">
        <f>SUM(AG592:AG594)</f>
        <v>0</v>
      </c>
      <c r="AH595" s="105">
        <f t="shared" si="768"/>
        <v>0</v>
      </c>
      <c r="AI595" s="415"/>
      <c r="AJ595" s="421"/>
      <c r="AK595" s="420"/>
      <c r="AL595" s="421"/>
      <c r="AM595" s="667"/>
      <c r="AN595" s="388"/>
      <c r="AO595" s="388"/>
      <c r="AP595" s="388"/>
      <c r="AQ595" s="388"/>
      <c r="AR595" s="32"/>
      <c r="AS595" s="32"/>
      <c r="AT595" s="32"/>
      <c r="AU595" s="20"/>
      <c r="AV595" s="20"/>
    </row>
    <row r="596" spans="1:48" ht="24" customHeight="1">
      <c r="A596" s="557"/>
      <c r="B596" s="411" t="s">
        <v>490</v>
      </c>
      <c r="C596" s="412"/>
      <c r="D596" s="412"/>
      <c r="E596" s="413"/>
      <c r="F596" s="44" t="s">
        <v>105</v>
      </c>
      <c r="G596" s="45"/>
      <c r="H596" s="82"/>
      <c r="I596" s="47"/>
      <c r="J596" s="82"/>
      <c r="K596" s="47">
        <v>1</v>
      </c>
      <c r="L596" s="82">
        <v>3500</v>
      </c>
      <c r="M596" s="47"/>
      <c r="N596" s="50"/>
      <c r="O596" s="47">
        <f>G596+I596+K596+M596</f>
        <v>1</v>
      </c>
      <c r="P596" s="48">
        <f>H596+J596+L596+N596</f>
        <v>3500</v>
      </c>
      <c r="Q596" s="49"/>
      <c r="R596" s="50"/>
      <c r="S596" s="47"/>
      <c r="T596" s="82"/>
      <c r="U596" s="47">
        <v>4</v>
      </c>
      <c r="V596" s="82">
        <v>1897120</v>
      </c>
      <c r="W596" s="47"/>
      <c r="X596" s="82"/>
      <c r="Y596" s="47"/>
      <c r="Z596" s="82"/>
      <c r="AA596" s="47"/>
      <c r="AB596" s="82"/>
      <c r="AC596" s="47">
        <f>Q596+S596+U596+W596+Y596+AA596</f>
        <v>4</v>
      </c>
      <c r="AD596" s="51">
        <f>R596+T596+V596+X596+Z596+AB596</f>
        <v>1897120</v>
      </c>
      <c r="AE596" s="52">
        <f>O596+AC596</f>
        <v>5</v>
      </c>
      <c r="AF596" s="47">
        <f>P596+AD596</f>
        <v>1900620</v>
      </c>
      <c r="AG596" s="47">
        <v>3</v>
      </c>
      <c r="AH596" s="83">
        <v>1725400</v>
      </c>
      <c r="AI596" s="414" t="s">
        <v>491</v>
      </c>
      <c r="AJ596" s="419" t="s">
        <v>492</v>
      </c>
      <c r="AK596" s="418" t="s">
        <v>100</v>
      </c>
      <c r="AL596" s="419"/>
      <c r="AM596" s="387"/>
      <c r="AN596" s="387" t="s">
        <v>101</v>
      </c>
      <c r="AO596" s="392" t="s">
        <v>493</v>
      </c>
      <c r="AP596" s="392" t="s">
        <v>494</v>
      </c>
      <c r="AQ596" s="387"/>
      <c r="AR596" s="32"/>
      <c r="AS596" s="32"/>
      <c r="AT596" s="32"/>
      <c r="AU596" s="20"/>
      <c r="AV596" s="20"/>
    </row>
    <row r="597" spans="1:48" ht="24" customHeight="1">
      <c r="A597" s="557"/>
      <c r="B597" s="411"/>
      <c r="C597" s="412"/>
      <c r="D597" s="412"/>
      <c r="E597" s="413"/>
      <c r="F597" s="55" t="s">
        <v>96</v>
      </c>
      <c r="G597" s="56"/>
      <c r="H597" s="84"/>
      <c r="I597" s="57"/>
      <c r="J597" s="84"/>
      <c r="K597" s="57"/>
      <c r="L597" s="84"/>
      <c r="M597" s="57"/>
      <c r="N597" s="84"/>
      <c r="O597" s="58">
        <f>G597+I597+K597+M597</f>
        <v>0</v>
      </c>
      <c r="P597" s="59">
        <f t="shared" ref="P597:P598" si="770">H597+J597+L597+N597</f>
        <v>0</v>
      </c>
      <c r="Q597" s="60"/>
      <c r="R597" s="84"/>
      <c r="S597" s="57"/>
      <c r="T597" s="84"/>
      <c r="U597" s="57"/>
      <c r="V597" s="84"/>
      <c r="W597" s="57"/>
      <c r="X597" s="84"/>
      <c r="Y597" s="57"/>
      <c r="Z597" s="84"/>
      <c r="AA597" s="57"/>
      <c r="AB597" s="84"/>
      <c r="AC597" s="58">
        <f t="shared" ref="AC597:AC598" si="771">Q597+S597+U597+W597+Y597+AA597</f>
        <v>0</v>
      </c>
      <c r="AD597" s="61">
        <f>R597+T597+V597+X597+Z597+AB597</f>
        <v>0</v>
      </c>
      <c r="AE597" s="62">
        <f>O597+AC597</f>
        <v>0</v>
      </c>
      <c r="AF597" s="58">
        <f t="shared" ref="AF597:AF598" si="772">P597+AD597</f>
        <v>0</v>
      </c>
      <c r="AG597" s="57"/>
      <c r="AH597" s="85"/>
      <c r="AI597" s="414"/>
      <c r="AJ597" s="419"/>
      <c r="AK597" s="418"/>
      <c r="AL597" s="419"/>
      <c r="AM597" s="387"/>
      <c r="AN597" s="387"/>
      <c r="AO597" s="392"/>
      <c r="AP597" s="392"/>
      <c r="AQ597" s="387"/>
      <c r="AR597" s="32"/>
      <c r="AS597" s="32"/>
      <c r="AT597" s="32"/>
      <c r="AU597" s="20"/>
      <c r="AV597" s="20"/>
    </row>
    <row r="598" spans="1:48" ht="24" customHeight="1">
      <c r="A598" s="557"/>
      <c r="B598" s="411"/>
      <c r="C598" s="412"/>
      <c r="D598" s="412"/>
      <c r="E598" s="413"/>
      <c r="F598" s="64" t="s">
        <v>95</v>
      </c>
      <c r="G598" s="65"/>
      <c r="H598" s="86"/>
      <c r="I598" s="66"/>
      <c r="J598" s="86"/>
      <c r="K598" s="66"/>
      <c r="L598" s="86"/>
      <c r="M598" s="66"/>
      <c r="N598" s="86"/>
      <c r="O598" s="67">
        <f>G598+I598+K598+M598</f>
        <v>0</v>
      </c>
      <c r="P598" s="68">
        <f t="shared" si="770"/>
        <v>0</v>
      </c>
      <c r="Q598" s="69"/>
      <c r="R598" s="86"/>
      <c r="S598" s="66"/>
      <c r="T598" s="86"/>
      <c r="U598" s="66"/>
      <c r="V598" s="86"/>
      <c r="W598" s="66"/>
      <c r="X598" s="86"/>
      <c r="Y598" s="66"/>
      <c r="Z598" s="86"/>
      <c r="AA598" s="66"/>
      <c r="AB598" s="86"/>
      <c r="AC598" s="67">
        <f t="shared" si="771"/>
        <v>0</v>
      </c>
      <c r="AD598" s="70">
        <f>R598+T598+V598+X598+Z598+AB598</f>
        <v>0</v>
      </c>
      <c r="AE598" s="71">
        <f>O598+AC598</f>
        <v>0</v>
      </c>
      <c r="AF598" s="67">
        <f t="shared" si="772"/>
        <v>0</v>
      </c>
      <c r="AG598" s="72"/>
      <c r="AH598" s="87"/>
      <c r="AI598" s="414"/>
      <c r="AJ598" s="419"/>
      <c r="AK598" s="418"/>
      <c r="AL598" s="419"/>
      <c r="AM598" s="387"/>
      <c r="AN598" s="387"/>
      <c r="AO598" s="392"/>
      <c r="AP598" s="392"/>
      <c r="AQ598" s="387"/>
      <c r="AR598" s="32"/>
      <c r="AS598" s="32"/>
      <c r="AT598" s="32"/>
      <c r="AU598" s="20"/>
      <c r="AV598" s="20"/>
    </row>
    <row r="599" spans="1:48" ht="24" customHeight="1" thickBot="1">
      <c r="A599" s="557"/>
      <c r="B599" s="411"/>
      <c r="C599" s="412"/>
      <c r="D599" s="412"/>
      <c r="E599" s="413"/>
      <c r="F599" s="74" t="s">
        <v>14</v>
      </c>
      <c r="G599" s="89">
        <f>SUM(G596:G598)</f>
        <v>0</v>
      </c>
      <c r="H599" s="90">
        <f t="shared" ref="H599:N599" si="773">SUM(H596:H598)</f>
        <v>0</v>
      </c>
      <c r="I599" s="91">
        <f t="shared" si="773"/>
        <v>0</v>
      </c>
      <c r="J599" s="90">
        <f t="shared" si="773"/>
        <v>0</v>
      </c>
      <c r="K599" s="91">
        <f t="shared" si="773"/>
        <v>1</v>
      </c>
      <c r="L599" s="90">
        <f t="shared" si="773"/>
        <v>3500</v>
      </c>
      <c r="M599" s="91">
        <f t="shared" si="773"/>
        <v>0</v>
      </c>
      <c r="N599" s="90">
        <f t="shared" si="773"/>
        <v>0</v>
      </c>
      <c r="O599" s="76">
        <f>SUM(O596:O598)</f>
        <v>1</v>
      </c>
      <c r="P599" s="77">
        <f t="shared" ref="P599:AH599" si="774">SUM(P596:P598)</f>
        <v>3500</v>
      </c>
      <c r="Q599" s="78">
        <f>SUM(Q596:Q598)</f>
        <v>0</v>
      </c>
      <c r="R599" s="79">
        <f t="shared" ref="R599:AB599" si="775">SUM(R596:R598)</f>
        <v>0</v>
      </c>
      <c r="S599" s="76">
        <f t="shared" si="775"/>
        <v>0</v>
      </c>
      <c r="T599" s="79">
        <f t="shared" si="775"/>
        <v>0</v>
      </c>
      <c r="U599" s="76">
        <f t="shared" si="775"/>
        <v>4</v>
      </c>
      <c r="V599" s="79">
        <f t="shared" si="775"/>
        <v>1897120</v>
      </c>
      <c r="W599" s="76">
        <f t="shared" si="775"/>
        <v>0</v>
      </c>
      <c r="X599" s="79">
        <f t="shared" si="775"/>
        <v>0</v>
      </c>
      <c r="Y599" s="76">
        <f t="shared" si="775"/>
        <v>0</v>
      </c>
      <c r="Z599" s="79">
        <f t="shared" si="775"/>
        <v>0</v>
      </c>
      <c r="AA599" s="76">
        <f t="shared" si="775"/>
        <v>0</v>
      </c>
      <c r="AB599" s="79">
        <f t="shared" si="775"/>
        <v>0</v>
      </c>
      <c r="AC599" s="76">
        <f>SUM(AC596:AC598)</f>
        <v>4</v>
      </c>
      <c r="AD599" s="80">
        <f t="shared" si="774"/>
        <v>1897120</v>
      </c>
      <c r="AE599" s="81">
        <f t="shared" si="774"/>
        <v>5</v>
      </c>
      <c r="AF599" s="76">
        <f t="shared" si="774"/>
        <v>1900620</v>
      </c>
      <c r="AG599" s="76">
        <f>SUM(AG596:AG598)</f>
        <v>3</v>
      </c>
      <c r="AH599" s="105">
        <f t="shared" si="774"/>
        <v>1725400</v>
      </c>
      <c r="AI599" s="415"/>
      <c r="AJ599" s="421"/>
      <c r="AK599" s="420"/>
      <c r="AL599" s="421"/>
      <c r="AM599" s="388"/>
      <c r="AN599" s="388"/>
      <c r="AO599" s="393"/>
      <c r="AP599" s="393"/>
      <c r="AQ599" s="388"/>
      <c r="AR599" s="32"/>
      <c r="AS599" s="32"/>
      <c r="AT599" s="32"/>
      <c r="AU599" s="20"/>
      <c r="AV599" s="20"/>
    </row>
    <row r="600" spans="1:48" ht="24" customHeight="1">
      <c r="A600" s="557"/>
      <c r="B600" s="411" t="s">
        <v>645</v>
      </c>
      <c r="C600" s="412"/>
      <c r="D600" s="412"/>
      <c r="E600" s="413"/>
      <c r="F600" s="44" t="s">
        <v>646</v>
      </c>
      <c r="G600" s="45">
        <v>62</v>
      </c>
      <c r="H600" s="46">
        <v>4983484</v>
      </c>
      <c r="I600" s="47">
        <v>5</v>
      </c>
      <c r="J600" s="46">
        <v>358390</v>
      </c>
      <c r="K600" s="47">
        <v>6</v>
      </c>
      <c r="L600" s="46">
        <v>69041878</v>
      </c>
      <c r="M600" s="47">
        <v>1</v>
      </c>
      <c r="N600" s="47">
        <v>5880</v>
      </c>
      <c r="O600" s="47">
        <f>G600+I600+K600+M600</f>
        <v>74</v>
      </c>
      <c r="P600" s="48">
        <f>H600+J600+L600+N600</f>
        <v>74389632</v>
      </c>
      <c r="Q600" s="49">
        <v>2</v>
      </c>
      <c r="R600" s="47">
        <v>293000</v>
      </c>
      <c r="S600" s="47"/>
      <c r="T600" s="46"/>
      <c r="U600" s="47">
        <v>2</v>
      </c>
      <c r="V600" s="46">
        <v>11111200</v>
      </c>
      <c r="W600" s="47">
        <v>2</v>
      </c>
      <c r="X600" s="46">
        <v>255000</v>
      </c>
      <c r="Y600" s="47"/>
      <c r="Z600" s="46"/>
      <c r="AA600" s="47">
        <v>1</v>
      </c>
      <c r="AB600" s="46">
        <v>54000</v>
      </c>
      <c r="AC600" s="47">
        <f>Q600+S600+U600+W600+Y600+AA600</f>
        <v>7</v>
      </c>
      <c r="AD600" s="51">
        <f>R600+T600+V600+X600+Z600+AB600</f>
        <v>11713200</v>
      </c>
      <c r="AE600" s="52">
        <f>O600+AC600</f>
        <v>81</v>
      </c>
      <c r="AF600" s="47">
        <f>P600+AD600</f>
        <v>86102832</v>
      </c>
      <c r="AG600" s="47">
        <v>6</v>
      </c>
      <c r="AH600" s="83">
        <v>750458</v>
      </c>
      <c r="AI600" s="414" t="s">
        <v>647</v>
      </c>
      <c r="AJ600" s="416" t="s">
        <v>648</v>
      </c>
      <c r="AK600" s="418" t="s">
        <v>138</v>
      </c>
      <c r="AL600" s="419"/>
      <c r="AM600" s="392" t="s">
        <v>649</v>
      </c>
      <c r="AN600" s="387" t="s">
        <v>101</v>
      </c>
      <c r="AO600" s="392" t="s">
        <v>650</v>
      </c>
      <c r="AP600" s="422" t="s">
        <v>651</v>
      </c>
      <c r="AQ600" s="387"/>
      <c r="AR600" s="32"/>
      <c r="AS600" s="32"/>
      <c r="AT600" s="32"/>
      <c r="AU600" s="20"/>
      <c r="AV600" s="20"/>
    </row>
    <row r="601" spans="1:48" ht="24" customHeight="1">
      <c r="A601" s="557"/>
      <c r="B601" s="411"/>
      <c r="C601" s="412"/>
      <c r="D601" s="412"/>
      <c r="E601" s="413"/>
      <c r="F601" s="55" t="s">
        <v>96</v>
      </c>
      <c r="G601" s="56"/>
      <c r="H601" s="57"/>
      <c r="I601" s="57"/>
      <c r="J601" s="57"/>
      <c r="K601" s="57"/>
      <c r="L601" s="57"/>
      <c r="M601" s="57"/>
      <c r="N601" s="57"/>
      <c r="O601" s="58">
        <f>G601+I601+K601+M601</f>
        <v>0</v>
      </c>
      <c r="P601" s="59">
        <f t="shared" ref="P601:P602" si="776">H601+J601+L601+N601</f>
        <v>0</v>
      </c>
      <c r="Q601" s="60"/>
      <c r="R601" s="57"/>
      <c r="S601" s="57"/>
      <c r="T601" s="57"/>
      <c r="U601" s="57"/>
      <c r="V601" s="57"/>
      <c r="W601" s="57"/>
      <c r="X601" s="57"/>
      <c r="Y601" s="57"/>
      <c r="Z601" s="57"/>
      <c r="AA601" s="57"/>
      <c r="AB601" s="57"/>
      <c r="AC601" s="58">
        <f t="shared" ref="AC601:AC602" si="777">Q601+S601+U601+W601+Y601+AA601</f>
        <v>0</v>
      </c>
      <c r="AD601" s="61">
        <f>R601+T601+V601+X601+Z601+AB601</f>
        <v>0</v>
      </c>
      <c r="AE601" s="62">
        <f>O601+AC601</f>
        <v>0</v>
      </c>
      <c r="AF601" s="58">
        <f t="shared" ref="AF601:AF602" si="778">P601+AD601</f>
        <v>0</v>
      </c>
      <c r="AG601" s="57"/>
      <c r="AH601" s="85"/>
      <c r="AI601" s="414"/>
      <c r="AJ601" s="416"/>
      <c r="AK601" s="418"/>
      <c r="AL601" s="419"/>
      <c r="AM601" s="392"/>
      <c r="AN601" s="387"/>
      <c r="AO601" s="392"/>
      <c r="AP601" s="422"/>
      <c r="AQ601" s="387"/>
      <c r="AR601" s="32"/>
      <c r="AS601" s="32"/>
      <c r="AT601" s="32"/>
      <c r="AU601" s="20"/>
      <c r="AV601" s="20"/>
    </row>
    <row r="602" spans="1:48" ht="24" customHeight="1">
      <c r="A602" s="557"/>
      <c r="B602" s="411"/>
      <c r="C602" s="412"/>
      <c r="D602" s="412"/>
      <c r="E602" s="413"/>
      <c r="F602" s="64" t="s">
        <v>95</v>
      </c>
      <c r="G602" s="65"/>
      <c r="H602" s="66"/>
      <c r="I602" s="66"/>
      <c r="J602" s="66"/>
      <c r="K602" s="66"/>
      <c r="L602" s="66"/>
      <c r="M602" s="66"/>
      <c r="N602" s="66"/>
      <c r="O602" s="67">
        <f>G602+I602+K602+M602</f>
        <v>0</v>
      </c>
      <c r="P602" s="68">
        <f t="shared" si="776"/>
        <v>0</v>
      </c>
      <c r="Q602" s="69"/>
      <c r="R602" s="66"/>
      <c r="S602" s="66"/>
      <c r="T602" s="66"/>
      <c r="U602" s="66"/>
      <c r="V602" s="66"/>
      <c r="W602" s="66"/>
      <c r="X602" s="66"/>
      <c r="Y602" s="66"/>
      <c r="Z602" s="66"/>
      <c r="AA602" s="66"/>
      <c r="AB602" s="66"/>
      <c r="AC602" s="67">
        <f t="shared" si="777"/>
        <v>0</v>
      </c>
      <c r="AD602" s="70">
        <f>R602+T602+V602+X602+Z602+AB602</f>
        <v>0</v>
      </c>
      <c r="AE602" s="71">
        <f>O602+AC602</f>
        <v>0</v>
      </c>
      <c r="AF602" s="67">
        <f t="shared" si="778"/>
        <v>0</v>
      </c>
      <c r="AG602" s="72"/>
      <c r="AH602" s="87"/>
      <c r="AI602" s="414"/>
      <c r="AJ602" s="416"/>
      <c r="AK602" s="418"/>
      <c r="AL602" s="419"/>
      <c r="AM602" s="392"/>
      <c r="AN602" s="387"/>
      <c r="AO602" s="392"/>
      <c r="AP602" s="422"/>
      <c r="AQ602" s="387"/>
      <c r="AR602" s="32"/>
      <c r="AS602" s="32"/>
      <c r="AT602" s="32"/>
      <c r="AU602" s="20"/>
      <c r="AV602" s="20"/>
    </row>
    <row r="603" spans="1:48" ht="24" customHeight="1" thickBot="1">
      <c r="A603" s="557"/>
      <c r="B603" s="411"/>
      <c r="C603" s="412"/>
      <c r="D603" s="412"/>
      <c r="E603" s="413"/>
      <c r="F603" s="74" t="s">
        <v>14</v>
      </c>
      <c r="G603" s="89">
        <f>SUM(G600:G602)</f>
        <v>62</v>
      </c>
      <c r="H603" s="91">
        <f t="shared" ref="H603:N603" si="779">SUM(H600:H602)</f>
        <v>4983484</v>
      </c>
      <c r="I603" s="91">
        <f t="shared" si="779"/>
        <v>5</v>
      </c>
      <c r="J603" s="91">
        <f t="shared" si="779"/>
        <v>358390</v>
      </c>
      <c r="K603" s="91">
        <f t="shared" si="779"/>
        <v>6</v>
      </c>
      <c r="L603" s="91">
        <f t="shared" si="779"/>
        <v>69041878</v>
      </c>
      <c r="M603" s="91">
        <f t="shared" si="779"/>
        <v>1</v>
      </c>
      <c r="N603" s="91">
        <f t="shared" si="779"/>
        <v>5880</v>
      </c>
      <c r="O603" s="76">
        <f>SUM(O600:O602)</f>
        <v>74</v>
      </c>
      <c r="P603" s="77">
        <f t="shared" ref="P603:AH603" si="780">SUM(P600:P602)</f>
        <v>74389632</v>
      </c>
      <c r="Q603" s="78">
        <f>SUM(Q600:Q602)</f>
        <v>2</v>
      </c>
      <c r="R603" s="76">
        <f t="shared" ref="R603:AB603" si="781">SUM(R600:R602)</f>
        <v>293000</v>
      </c>
      <c r="S603" s="76">
        <f t="shared" si="781"/>
        <v>0</v>
      </c>
      <c r="T603" s="76">
        <f t="shared" si="781"/>
        <v>0</v>
      </c>
      <c r="U603" s="76">
        <f t="shared" si="781"/>
        <v>2</v>
      </c>
      <c r="V603" s="76">
        <f t="shared" si="781"/>
        <v>11111200</v>
      </c>
      <c r="W603" s="76">
        <f t="shared" si="781"/>
        <v>2</v>
      </c>
      <c r="X603" s="76">
        <f t="shared" si="781"/>
        <v>255000</v>
      </c>
      <c r="Y603" s="76">
        <f t="shared" si="781"/>
        <v>0</v>
      </c>
      <c r="Z603" s="76">
        <f t="shared" si="781"/>
        <v>0</v>
      </c>
      <c r="AA603" s="76">
        <f t="shared" si="781"/>
        <v>1</v>
      </c>
      <c r="AB603" s="76">
        <f t="shared" si="781"/>
        <v>54000</v>
      </c>
      <c r="AC603" s="76">
        <f>SUM(AC600:AC602)</f>
        <v>7</v>
      </c>
      <c r="AD603" s="80">
        <f t="shared" si="780"/>
        <v>11713200</v>
      </c>
      <c r="AE603" s="81">
        <f t="shared" si="780"/>
        <v>81</v>
      </c>
      <c r="AF603" s="76">
        <f t="shared" si="780"/>
        <v>86102832</v>
      </c>
      <c r="AG603" s="76">
        <f>SUM(AG600:AG602)</f>
        <v>6</v>
      </c>
      <c r="AH603" s="105">
        <f t="shared" si="780"/>
        <v>750458</v>
      </c>
      <c r="AI603" s="415"/>
      <c r="AJ603" s="417"/>
      <c r="AK603" s="420"/>
      <c r="AL603" s="421"/>
      <c r="AM603" s="393"/>
      <c r="AN603" s="388"/>
      <c r="AO603" s="393"/>
      <c r="AP603" s="423"/>
      <c r="AQ603" s="388"/>
      <c r="AR603" s="32"/>
      <c r="AS603" s="32"/>
      <c r="AT603" s="32"/>
      <c r="AU603" s="20"/>
      <c r="AV603" s="20"/>
    </row>
    <row r="604" spans="1:48" ht="24" customHeight="1">
      <c r="A604" s="557"/>
      <c r="B604" s="411" t="s">
        <v>652</v>
      </c>
      <c r="C604" s="412"/>
      <c r="D604" s="412"/>
      <c r="E604" s="413"/>
      <c r="F604" s="44" t="s">
        <v>603</v>
      </c>
      <c r="G604" s="244"/>
      <c r="H604" s="198"/>
      <c r="I604" s="198">
        <v>2257</v>
      </c>
      <c r="J604" s="198">
        <v>4117630</v>
      </c>
      <c r="K604" s="198"/>
      <c r="L604" s="198"/>
      <c r="M604" s="198">
        <v>17</v>
      </c>
      <c r="N604" s="198">
        <v>1074539</v>
      </c>
      <c r="O604" s="198">
        <f>G604+I604+K604+M604</f>
        <v>2274</v>
      </c>
      <c r="P604" s="245">
        <f>H604+J604+L604+N604</f>
        <v>5192169</v>
      </c>
      <c r="Q604" s="246">
        <v>20</v>
      </c>
      <c r="R604" s="198">
        <v>21572274</v>
      </c>
      <c r="S604" s="198"/>
      <c r="T604" s="198"/>
      <c r="U604" s="198"/>
      <c r="V604" s="198"/>
      <c r="W604" s="198"/>
      <c r="X604" s="198"/>
      <c r="Y604" s="198"/>
      <c r="Z604" s="198"/>
      <c r="AA604" s="198">
        <v>12</v>
      </c>
      <c r="AB604" s="198">
        <v>4925610</v>
      </c>
      <c r="AC604" s="198">
        <f>Q604+S604+U604+W604+Y604+AA604</f>
        <v>32</v>
      </c>
      <c r="AD604" s="247">
        <f>R604+T604+V604+X604+Z604+AB604</f>
        <v>26497884</v>
      </c>
      <c r="AE604" s="199">
        <f>O604+AC604</f>
        <v>2306</v>
      </c>
      <c r="AF604" s="198">
        <f>P604+AD604</f>
        <v>31690053</v>
      </c>
      <c r="AG604" s="198">
        <f>AE604</f>
        <v>2306</v>
      </c>
      <c r="AH604" s="109">
        <f>AF604</f>
        <v>31690053</v>
      </c>
      <c r="AI604" s="414" t="s">
        <v>926</v>
      </c>
      <c r="AJ604" s="416" t="s">
        <v>653</v>
      </c>
      <c r="AK604" s="418" t="s">
        <v>100</v>
      </c>
      <c r="AL604" s="419"/>
      <c r="AM604" s="387"/>
      <c r="AN604" s="387" t="s">
        <v>109</v>
      </c>
      <c r="AO604" s="391" t="s">
        <v>654</v>
      </c>
      <c r="AP604" s="387"/>
      <c r="AQ604" s="387"/>
      <c r="AR604" s="32"/>
      <c r="AS604" s="32"/>
      <c r="AT604" s="32"/>
      <c r="AU604" s="20"/>
      <c r="AV604" s="20"/>
    </row>
    <row r="605" spans="1:48" ht="24" customHeight="1">
      <c r="A605" s="557"/>
      <c r="B605" s="411"/>
      <c r="C605" s="412"/>
      <c r="D605" s="412"/>
      <c r="E605" s="413"/>
      <c r="F605" s="55" t="s">
        <v>96</v>
      </c>
      <c r="G605" s="248"/>
      <c r="H605" s="200"/>
      <c r="I605" s="200"/>
      <c r="J605" s="200"/>
      <c r="K605" s="200"/>
      <c r="L605" s="200"/>
      <c r="M605" s="200"/>
      <c r="N605" s="200"/>
      <c r="O605" s="200">
        <f>G605+I605+K605+M605</f>
        <v>0</v>
      </c>
      <c r="P605" s="249">
        <f t="shared" ref="P605:P606" si="782">H605+J605+L605+N605</f>
        <v>0</v>
      </c>
      <c r="Q605" s="250"/>
      <c r="R605" s="200"/>
      <c r="S605" s="200"/>
      <c r="T605" s="200"/>
      <c r="U605" s="200"/>
      <c r="V605" s="200"/>
      <c r="W605" s="200"/>
      <c r="X605" s="200"/>
      <c r="Y605" s="200"/>
      <c r="Z605" s="200"/>
      <c r="AA605" s="200"/>
      <c r="AB605" s="200"/>
      <c r="AC605" s="200">
        <f t="shared" ref="AC605:AC606" si="783">Q605+S605+U605+W605+Y605+AA605</f>
        <v>0</v>
      </c>
      <c r="AD605" s="251">
        <f>R605+T605+V605+X605+Z605+AB605</f>
        <v>0</v>
      </c>
      <c r="AE605" s="252">
        <f>O605+AC605</f>
        <v>0</v>
      </c>
      <c r="AF605" s="200">
        <f t="shared" ref="AF605:AF606" si="784">P605+AD605</f>
        <v>0</v>
      </c>
      <c r="AG605" s="200"/>
      <c r="AH605" s="117"/>
      <c r="AI605" s="414"/>
      <c r="AJ605" s="416"/>
      <c r="AK605" s="418"/>
      <c r="AL605" s="419"/>
      <c r="AM605" s="387"/>
      <c r="AN605" s="387"/>
      <c r="AO605" s="392"/>
      <c r="AP605" s="387"/>
      <c r="AQ605" s="387"/>
      <c r="AR605" s="32"/>
      <c r="AS605" s="32"/>
      <c r="AT605" s="32"/>
      <c r="AU605" s="20"/>
      <c r="AV605" s="20"/>
    </row>
    <row r="606" spans="1:48" ht="24" customHeight="1">
      <c r="A606" s="557"/>
      <c r="B606" s="411"/>
      <c r="C606" s="412"/>
      <c r="D606" s="412"/>
      <c r="E606" s="413"/>
      <c r="F606" s="64" t="s">
        <v>95</v>
      </c>
      <c r="G606" s="253"/>
      <c r="H606" s="201"/>
      <c r="I606" s="201"/>
      <c r="J606" s="201"/>
      <c r="K606" s="201"/>
      <c r="L606" s="201"/>
      <c r="M606" s="201"/>
      <c r="N606" s="201"/>
      <c r="O606" s="201">
        <f>G606+I606+K606+M606</f>
        <v>0</v>
      </c>
      <c r="P606" s="254">
        <f t="shared" si="782"/>
        <v>0</v>
      </c>
      <c r="Q606" s="255"/>
      <c r="R606" s="201"/>
      <c r="S606" s="201"/>
      <c r="T606" s="201"/>
      <c r="U606" s="201"/>
      <c r="V606" s="201"/>
      <c r="W606" s="201"/>
      <c r="X606" s="201"/>
      <c r="Y606" s="201"/>
      <c r="Z606" s="201"/>
      <c r="AA606" s="201"/>
      <c r="AB606" s="201"/>
      <c r="AC606" s="201">
        <f t="shared" si="783"/>
        <v>0</v>
      </c>
      <c r="AD606" s="256">
        <f>R606+T606+V606+X606+Z606+AB606</f>
        <v>0</v>
      </c>
      <c r="AE606" s="257">
        <f>O606+AC606</f>
        <v>0</v>
      </c>
      <c r="AF606" s="201">
        <f t="shared" si="784"/>
        <v>0</v>
      </c>
      <c r="AG606" s="202"/>
      <c r="AH606" s="124"/>
      <c r="AI606" s="414"/>
      <c r="AJ606" s="416"/>
      <c r="AK606" s="418"/>
      <c r="AL606" s="419"/>
      <c r="AM606" s="387"/>
      <c r="AN606" s="387"/>
      <c r="AO606" s="392"/>
      <c r="AP606" s="387"/>
      <c r="AQ606" s="387"/>
      <c r="AR606" s="32"/>
      <c r="AS606" s="32"/>
      <c r="AT606" s="32"/>
      <c r="AU606" s="20"/>
      <c r="AV606" s="20"/>
    </row>
    <row r="607" spans="1:48" ht="24" customHeight="1" thickBot="1">
      <c r="A607" s="557"/>
      <c r="B607" s="411"/>
      <c r="C607" s="412"/>
      <c r="D607" s="412"/>
      <c r="E607" s="413"/>
      <c r="F607" s="74" t="s">
        <v>14</v>
      </c>
      <c r="G607" s="128">
        <f>SUM(G604:G606)</f>
        <v>0</v>
      </c>
      <c r="H607" s="130">
        <f t="shared" ref="H607:N607" si="785">SUM(H604:H606)</f>
        <v>0</v>
      </c>
      <c r="I607" s="130">
        <f t="shared" si="785"/>
        <v>2257</v>
      </c>
      <c r="J607" s="130">
        <f t="shared" si="785"/>
        <v>4117630</v>
      </c>
      <c r="K607" s="130">
        <f t="shared" si="785"/>
        <v>0</v>
      </c>
      <c r="L607" s="130">
        <f t="shared" si="785"/>
        <v>0</v>
      </c>
      <c r="M607" s="130">
        <f t="shared" si="785"/>
        <v>17</v>
      </c>
      <c r="N607" s="130">
        <f t="shared" si="785"/>
        <v>1074539</v>
      </c>
      <c r="O607" s="131">
        <f>SUM(O604:O606)</f>
        <v>2274</v>
      </c>
      <c r="P607" s="132">
        <f t="shared" ref="P607:AH607" si="786">SUM(P604:P606)</f>
        <v>5192169</v>
      </c>
      <c r="Q607" s="133">
        <f>SUM(Q604:Q606)</f>
        <v>20</v>
      </c>
      <c r="R607" s="131">
        <f t="shared" ref="R607:AB607" si="787">SUM(R604:R606)</f>
        <v>21572274</v>
      </c>
      <c r="S607" s="131">
        <f t="shared" si="787"/>
        <v>0</v>
      </c>
      <c r="T607" s="131">
        <f t="shared" si="787"/>
        <v>0</v>
      </c>
      <c r="U607" s="131">
        <f t="shared" si="787"/>
        <v>0</v>
      </c>
      <c r="V607" s="131">
        <f t="shared" si="787"/>
        <v>0</v>
      </c>
      <c r="W607" s="131">
        <f t="shared" si="787"/>
        <v>0</v>
      </c>
      <c r="X607" s="131">
        <f t="shared" si="787"/>
        <v>0</v>
      </c>
      <c r="Y607" s="131">
        <f t="shared" si="787"/>
        <v>0</v>
      </c>
      <c r="Z607" s="131">
        <f t="shared" si="787"/>
        <v>0</v>
      </c>
      <c r="AA607" s="131">
        <f t="shared" si="787"/>
        <v>12</v>
      </c>
      <c r="AB607" s="131">
        <f t="shared" si="787"/>
        <v>4925610</v>
      </c>
      <c r="AC607" s="131">
        <f>SUM(AC604:AC606)</f>
        <v>32</v>
      </c>
      <c r="AD607" s="135">
        <f t="shared" si="786"/>
        <v>26497884</v>
      </c>
      <c r="AE607" s="136">
        <f t="shared" si="786"/>
        <v>2306</v>
      </c>
      <c r="AF607" s="131">
        <f t="shared" si="786"/>
        <v>31690053</v>
      </c>
      <c r="AG607" s="131">
        <f>SUM(AG604:AG606)</f>
        <v>2306</v>
      </c>
      <c r="AH607" s="258">
        <f t="shared" si="786"/>
        <v>31690053</v>
      </c>
      <c r="AI607" s="415"/>
      <c r="AJ607" s="417"/>
      <c r="AK607" s="420"/>
      <c r="AL607" s="421"/>
      <c r="AM607" s="388"/>
      <c r="AN607" s="388"/>
      <c r="AO607" s="393"/>
      <c r="AP607" s="388"/>
      <c r="AQ607" s="388"/>
      <c r="AR607" s="32"/>
      <c r="AS607" s="32"/>
      <c r="AT607" s="32"/>
      <c r="AU607" s="20"/>
      <c r="AV607" s="20"/>
    </row>
    <row r="608" spans="1:48" ht="24" customHeight="1">
      <c r="A608" s="557"/>
      <c r="B608" s="411" t="s">
        <v>655</v>
      </c>
      <c r="C608" s="412"/>
      <c r="D608" s="412"/>
      <c r="E608" s="413"/>
      <c r="F608" s="44" t="s">
        <v>603</v>
      </c>
      <c r="G608" s="45"/>
      <c r="H608" s="46"/>
      <c r="I608" s="47"/>
      <c r="J608" s="46"/>
      <c r="K608" s="47"/>
      <c r="L608" s="46"/>
      <c r="M608" s="47">
        <v>3</v>
      </c>
      <c r="N608" s="47">
        <v>2802276</v>
      </c>
      <c r="O608" s="47">
        <f>G608+I608+K608+M608</f>
        <v>3</v>
      </c>
      <c r="P608" s="48">
        <f>H608+J608+L608+N608</f>
        <v>2802276</v>
      </c>
      <c r="Q608" s="49">
        <v>2</v>
      </c>
      <c r="R608" s="47">
        <v>45360</v>
      </c>
      <c r="S608" s="47">
        <v>6</v>
      </c>
      <c r="T608" s="46">
        <v>6400</v>
      </c>
      <c r="U608" s="47">
        <v>13</v>
      </c>
      <c r="V608" s="46">
        <v>22775</v>
      </c>
      <c r="W608" s="47"/>
      <c r="X608" s="46"/>
      <c r="Y608" s="47"/>
      <c r="Z608" s="46"/>
      <c r="AA608" s="47">
        <v>292</v>
      </c>
      <c r="AB608" s="46">
        <v>220240</v>
      </c>
      <c r="AC608" s="47">
        <f>Q608+S608+U608+W608+Y608+AA608</f>
        <v>313</v>
      </c>
      <c r="AD608" s="51">
        <f>R608+T608+V608+X608+Z608+AB608</f>
        <v>294775</v>
      </c>
      <c r="AE608" s="52">
        <f>O608+AC608</f>
        <v>316</v>
      </c>
      <c r="AF608" s="47">
        <f>P608+AD608</f>
        <v>3097051</v>
      </c>
      <c r="AG608" s="47">
        <v>314</v>
      </c>
      <c r="AH608" s="83">
        <v>3051691</v>
      </c>
      <c r="AI608" s="414" t="s">
        <v>656</v>
      </c>
      <c r="AJ608" s="416" t="s">
        <v>657</v>
      </c>
      <c r="AK608" s="418" t="s">
        <v>100</v>
      </c>
      <c r="AL608" s="419"/>
      <c r="AM608" s="387"/>
      <c r="AN608" s="387" t="s">
        <v>109</v>
      </c>
      <c r="AO608" s="387"/>
      <c r="AP608" s="387"/>
      <c r="AQ608" s="387"/>
      <c r="AR608" s="32"/>
      <c r="AS608" s="32"/>
      <c r="AT608" s="32"/>
      <c r="AU608" s="20"/>
      <c r="AV608" s="20"/>
    </row>
    <row r="609" spans="1:48" ht="24" customHeight="1">
      <c r="A609" s="557"/>
      <c r="B609" s="411"/>
      <c r="C609" s="412"/>
      <c r="D609" s="412"/>
      <c r="E609" s="413"/>
      <c r="F609" s="55" t="s">
        <v>96</v>
      </c>
      <c r="G609" s="56"/>
      <c r="H609" s="57"/>
      <c r="I609" s="57"/>
      <c r="J609" s="57"/>
      <c r="K609" s="57"/>
      <c r="L609" s="57"/>
      <c r="M609" s="57"/>
      <c r="N609" s="57"/>
      <c r="O609" s="58">
        <f>G609+I609+K609+M609</f>
        <v>0</v>
      </c>
      <c r="P609" s="59">
        <f t="shared" ref="P609:P610" si="788">H609+J609+L609+N609</f>
        <v>0</v>
      </c>
      <c r="Q609" s="60"/>
      <c r="R609" s="57"/>
      <c r="S609" s="57"/>
      <c r="T609" s="57"/>
      <c r="U609" s="57"/>
      <c r="V609" s="57"/>
      <c r="W609" s="57"/>
      <c r="X609" s="57"/>
      <c r="Y609" s="57"/>
      <c r="Z609" s="57"/>
      <c r="AA609" s="57"/>
      <c r="AB609" s="57"/>
      <c r="AC609" s="58">
        <f t="shared" ref="AC609:AC610" si="789">Q609+S609+U609+W609+Y609+AA609</f>
        <v>0</v>
      </c>
      <c r="AD609" s="61">
        <f>R609+T609+V609+X609+Z609+AB609</f>
        <v>0</v>
      </c>
      <c r="AE609" s="62">
        <f>O609+AC609</f>
        <v>0</v>
      </c>
      <c r="AF609" s="58">
        <f t="shared" ref="AF609:AF610" si="790">P609+AD609</f>
        <v>0</v>
      </c>
      <c r="AG609" s="57"/>
      <c r="AH609" s="85"/>
      <c r="AI609" s="414"/>
      <c r="AJ609" s="416"/>
      <c r="AK609" s="418"/>
      <c r="AL609" s="419"/>
      <c r="AM609" s="387"/>
      <c r="AN609" s="387"/>
      <c r="AO609" s="387"/>
      <c r="AP609" s="387"/>
      <c r="AQ609" s="387"/>
      <c r="AR609" s="32"/>
      <c r="AS609" s="32"/>
      <c r="AT609" s="32"/>
      <c r="AU609" s="20"/>
      <c r="AV609" s="20"/>
    </row>
    <row r="610" spans="1:48" ht="24" customHeight="1">
      <c r="A610" s="557"/>
      <c r="B610" s="411"/>
      <c r="C610" s="412"/>
      <c r="D610" s="412"/>
      <c r="E610" s="413"/>
      <c r="F610" s="64" t="s">
        <v>95</v>
      </c>
      <c r="G610" s="65"/>
      <c r="H610" s="66"/>
      <c r="I610" s="66"/>
      <c r="J610" s="66"/>
      <c r="K610" s="66"/>
      <c r="L610" s="66"/>
      <c r="M610" s="66"/>
      <c r="N610" s="66"/>
      <c r="O610" s="67">
        <f>G610+I610+K610+M610</f>
        <v>0</v>
      </c>
      <c r="P610" s="68">
        <f t="shared" si="788"/>
        <v>0</v>
      </c>
      <c r="Q610" s="69"/>
      <c r="R610" s="66"/>
      <c r="S610" s="66"/>
      <c r="T610" s="66"/>
      <c r="U610" s="66"/>
      <c r="V610" s="66"/>
      <c r="W610" s="66"/>
      <c r="X610" s="66"/>
      <c r="Y610" s="66"/>
      <c r="Z610" s="66"/>
      <c r="AA610" s="66"/>
      <c r="AB610" s="66"/>
      <c r="AC610" s="67">
        <f t="shared" si="789"/>
        <v>0</v>
      </c>
      <c r="AD610" s="70">
        <f>R610+T610+V610+X610+Z610+AB610</f>
        <v>0</v>
      </c>
      <c r="AE610" s="71">
        <f>O610+AC610</f>
        <v>0</v>
      </c>
      <c r="AF610" s="67">
        <f t="shared" si="790"/>
        <v>0</v>
      </c>
      <c r="AG610" s="72"/>
      <c r="AH610" s="87"/>
      <c r="AI610" s="414"/>
      <c r="AJ610" s="416"/>
      <c r="AK610" s="418"/>
      <c r="AL610" s="419"/>
      <c r="AM610" s="387"/>
      <c r="AN610" s="387"/>
      <c r="AO610" s="387"/>
      <c r="AP610" s="387"/>
      <c r="AQ610" s="387"/>
      <c r="AR610" s="32"/>
      <c r="AS610" s="32"/>
      <c r="AT610" s="32"/>
      <c r="AU610" s="20"/>
      <c r="AV610" s="20"/>
    </row>
    <row r="611" spans="1:48" ht="24" customHeight="1" thickBot="1">
      <c r="A611" s="557"/>
      <c r="B611" s="411"/>
      <c r="C611" s="412"/>
      <c r="D611" s="412"/>
      <c r="E611" s="413"/>
      <c r="F611" s="74" t="s">
        <v>14</v>
      </c>
      <c r="G611" s="89">
        <f>SUM(G608:G610)</f>
        <v>0</v>
      </c>
      <c r="H611" s="91">
        <f t="shared" ref="H611:N611" si="791">SUM(H608:H610)</f>
        <v>0</v>
      </c>
      <c r="I611" s="91">
        <f t="shared" si="791"/>
        <v>0</v>
      </c>
      <c r="J611" s="91">
        <f t="shared" si="791"/>
        <v>0</v>
      </c>
      <c r="K611" s="91">
        <f t="shared" si="791"/>
        <v>0</v>
      </c>
      <c r="L611" s="91">
        <f t="shared" si="791"/>
        <v>0</v>
      </c>
      <c r="M611" s="91">
        <f t="shared" si="791"/>
        <v>3</v>
      </c>
      <c r="N611" s="91">
        <f t="shared" si="791"/>
        <v>2802276</v>
      </c>
      <c r="O611" s="76">
        <f>SUM(O608:O610)</f>
        <v>3</v>
      </c>
      <c r="P611" s="77">
        <f t="shared" ref="P611:AH611" si="792">SUM(P608:P610)</f>
        <v>2802276</v>
      </c>
      <c r="Q611" s="78">
        <f>SUM(Q608:Q610)</f>
        <v>2</v>
      </c>
      <c r="R611" s="76">
        <f t="shared" ref="R611:AB611" si="793">SUM(R608:R610)</f>
        <v>45360</v>
      </c>
      <c r="S611" s="76">
        <f t="shared" si="793"/>
        <v>6</v>
      </c>
      <c r="T611" s="76">
        <f t="shared" si="793"/>
        <v>6400</v>
      </c>
      <c r="U611" s="76">
        <f t="shared" si="793"/>
        <v>13</v>
      </c>
      <c r="V611" s="76">
        <f t="shared" si="793"/>
        <v>22775</v>
      </c>
      <c r="W611" s="76">
        <f t="shared" si="793"/>
        <v>0</v>
      </c>
      <c r="X611" s="76">
        <f t="shared" si="793"/>
        <v>0</v>
      </c>
      <c r="Y611" s="76">
        <f t="shared" si="793"/>
        <v>0</v>
      </c>
      <c r="Z611" s="76">
        <f t="shared" si="793"/>
        <v>0</v>
      </c>
      <c r="AA611" s="76">
        <f t="shared" si="793"/>
        <v>292</v>
      </c>
      <c r="AB611" s="76">
        <f t="shared" si="793"/>
        <v>220240</v>
      </c>
      <c r="AC611" s="76">
        <f>SUM(AC608:AC610)</f>
        <v>313</v>
      </c>
      <c r="AD611" s="80">
        <f t="shared" si="792"/>
        <v>294775</v>
      </c>
      <c r="AE611" s="81">
        <f t="shared" si="792"/>
        <v>316</v>
      </c>
      <c r="AF611" s="76">
        <f t="shared" si="792"/>
        <v>3097051</v>
      </c>
      <c r="AG611" s="76">
        <f>SUM(AG608:AG610)</f>
        <v>314</v>
      </c>
      <c r="AH611" s="105">
        <f t="shared" si="792"/>
        <v>3051691</v>
      </c>
      <c r="AI611" s="415"/>
      <c r="AJ611" s="417"/>
      <c r="AK611" s="420"/>
      <c r="AL611" s="421"/>
      <c r="AM611" s="388"/>
      <c r="AN611" s="388"/>
      <c r="AO611" s="388"/>
      <c r="AP611" s="388"/>
      <c r="AQ611" s="388"/>
      <c r="AR611" s="32"/>
      <c r="AS611" s="32"/>
      <c r="AT611" s="32"/>
      <c r="AU611" s="20"/>
      <c r="AV611" s="20"/>
    </row>
    <row r="612" spans="1:48" ht="24" customHeight="1">
      <c r="A612" s="557"/>
      <c r="B612" s="411" t="s">
        <v>658</v>
      </c>
      <c r="C612" s="412"/>
      <c r="D612" s="412"/>
      <c r="E612" s="413"/>
      <c r="F612" s="44" t="s">
        <v>5</v>
      </c>
      <c r="G612" s="45"/>
      <c r="H612" s="46"/>
      <c r="I612" s="47"/>
      <c r="J612" s="46"/>
      <c r="K612" s="47">
        <v>3</v>
      </c>
      <c r="L612" s="46">
        <v>527000</v>
      </c>
      <c r="M612" s="47"/>
      <c r="N612" s="47"/>
      <c r="O612" s="47">
        <f>G612+I612+K612+M612</f>
        <v>3</v>
      </c>
      <c r="P612" s="48">
        <f>H612+J612+L612+N612</f>
        <v>527000</v>
      </c>
      <c r="Q612" s="49"/>
      <c r="R612" s="47"/>
      <c r="S612" s="47"/>
      <c r="T612" s="46"/>
      <c r="U612" s="47">
        <v>2</v>
      </c>
      <c r="V612" s="46">
        <v>3124000</v>
      </c>
      <c r="W612" s="47"/>
      <c r="X612" s="46"/>
      <c r="Y612" s="47"/>
      <c r="Z612" s="46"/>
      <c r="AA612" s="47">
        <v>1</v>
      </c>
      <c r="AB612" s="46">
        <v>932321</v>
      </c>
      <c r="AC612" s="47">
        <f>Q612+S612+U612+W612+Y612+AA612</f>
        <v>3</v>
      </c>
      <c r="AD612" s="51">
        <f>R612+T612+V612+X612+Z612+AB612</f>
        <v>4056321</v>
      </c>
      <c r="AE612" s="52">
        <f>O612+AC612</f>
        <v>6</v>
      </c>
      <c r="AF612" s="47">
        <f>P612+AD612</f>
        <v>4583321</v>
      </c>
      <c r="AG612" s="47">
        <v>3</v>
      </c>
      <c r="AH612" s="83">
        <v>4056321</v>
      </c>
      <c r="AI612" s="414" t="s">
        <v>659</v>
      </c>
      <c r="AJ612" s="416" t="s">
        <v>660</v>
      </c>
      <c r="AK612" s="418" t="s">
        <v>100</v>
      </c>
      <c r="AL612" s="419"/>
      <c r="AM612" s="387"/>
      <c r="AN612" s="387" t="s">
        <v>101</v>
      </c>
      <c r="AO612" s="422" t="s">
        <v>661</v>
      </c>
      <c r="AP612" s="387" t="s">
        <v>662</v>
      </c>
      <c r="AQ612" s="387"/>
      <c r="AR612" s="32"/>
      <c r="AS612" s="32"/>
      <c r="AT612" s="32"/>
      <c r="AU612" s="20"/>
      <c r="AV612" s="20"/>
    </row>
    <row r="613" spans="1:48" ht="24" customHeight="1">
      <c r="A613" s="557"/>
      <c r="B613" s="411"/>
      <c r="C613" s="412"/>
      <c r="D613" s="412"/>
      <c r="E613" s="413"/>
      <c r="F613" s="55" t="s">
        <v>96</v>
      </c>
      <c r="G613" s="56"/>
      <c r="H613" s="57"/>
      <c r="I613" s="57"/>
      <c r="J613" s="57"/>
      <c r="K613" s="57"/>
      <c r="L613" s="57"/>
      <c r="M613" s="57"/>
      <c r="N613" s="57"/>
      <c r="O613" s="58">
        <f>G613+I613+K613+M613</f>
        <v>0</v>
      </c>
      <c r="P613" s="59">
        <f t="shared" ref="P613:P614" si="794">H613+J613+L613+N613</f>
        <v>0</v>
      </c>
      <c r="Q613" s="60"/>
      <c r="R613" s="57"/>
      <c r="S613" s="57"/>
      <c r="T613" s="57"/>
      <c r="U613" s="57"/>
      <c r="V613" s="57"/>
      <c r="W613" s="57"/>
      <c r="X613" s="57"/>
      <c r="Y613" s="57"/>
      <c r="Z613" s="57"/>
      <c r="AA613" s="57"/>
      <c r="AB613" s="57"/>
      <c r="AC613" s="58">
        <f t="shared" ref="AC613:AC614" si="795">Q613+S613+U613+W613+Y613+AA613</f>
        <v>0</v>
      </c>
      <c r="AD613" s="61">
        <f>R613+T613+V613+X613+Z613+AB613</f>
        <v>0</v>
      </c>
      <c r="AE613" s="62">
        <f>O613+AC613</f>
        <v>0</v>
      </c>
      <c r="AF613" s="58">
        <f t="shared" ref="AF613:AF614" si="796">P613+AD613</f>
        <v>0</v>
      </c>
      <c r="AG613" s="57"/>
      <c r="AH613" s="85"/>
      <c r="AI613" s="414"/>
      <c r="AJ613" s="416"/>
      <c r="AK613" s="418"/>
      <c r="AL613" s="419"/>
      <c r="AM613" s="387"/>
      <c r="AN613" s="387"/>
      <c r="AO613" s="422"/>
      <c r="AP613" s="387"/>
      <c r="AQ613" s="387"/>
      <c r="AR613" s="32"/>
      <c r="AS613" s="32"/>
      <c r="AT613" s="32"/>
      <c r="AU613" s="20"/>
      <c r="AV613" s="20"/>
    </row>
    <row r="614" spans="1:48" ht="24" customHeight="1">
      <c r="A614" s="557"/>
      <c r="B614" s="411"/>
      <c r="C614" s="412"/>
      <c r="D614" s="412"/>
      <c r="E614" s="413"/>
      <c r="F614" s="64" t="s">
        <v>95</v>
      </c>
      <c r="G614" s="65"/>
      <c r="H614" s="66"/>
      <c r="I614" s="66"/>
      <c r="J614" s="66"/>
      <c r="K614" s="66"/>
      <c r="L614" s="66"/>
      <c r="M614" s="66"/>
      <c r="N614" s="66"/>
      <c r="O614" s="67">
        <f>G614+I614+K614+M614</f>
        <v>0</v>
      </c>
      <c r="P614" s="68">
        <f t="shared" si="794"/>
        <v>0</v>
      </c>
      <c r="Q614" s="69"/>
      <c r="R614" s="66"/>
      <c r="S614" s="66"/>
      <c r="T614" s="66"/>
      <c r="U614" s="66"/>
      <c r="V614" s="66"/>
      <c r="W614" s="66"/>
      <c r="X614" s="66"/>
      <c r="Y614" s="66"/>
      <c r="Z614" s="66"/>
      <c r="AA614" s="66"/>
      <c r="AB614" s="66"/>
      <c r="AC614" s="67">
        <f t="shared" si="795"/>
        <v>0</v>
      </c>
      <c r="AD614" s="70">
        <f>R614+T614+V614+X614+Z614+AB614</f>
        <v>0</v>
      </c>
      <c r="AE614" s="71">
        <f>O614+AC614</f>
        <v>0</v>
      </c>
      <c r="AF614" s="67">
        <f t="shared" si="796"/>
        <v>0</v>
      </c>
      <c r="AG614" s="72"/>
      <c r="AH614" s="87"/>
      <c r="AI614" s="414"/>
      <c r="AJ614" s="416"/>
      <c r="AK614" s="418"/>
      <c r="AL614" s="419"/>
      <c r="AM614" s="387"/>
      <c r="AN614" s="387"/>
      <c r="AO614" s="422"/>
      <c r="AP614" s="387"/>
      <c r="AQ614" s="387"/>
      <c r="AR614" s="32"/>
      <c r="AS614" s="32"/>
      <c r="AT614" s="32"/>
      <c r="AU614" s="20"/>
      <c r="AV614" s="20"/>
    </row>
    <row r="615" spans="1:48" ht="24" customHeight="1" thickBot="1">
      <c r="A615" s="557"/>
      <c r="B615" s="411"/>
      <c r="C615" s="412"/>
      <c r="D615" s="412"/>
      <c r="E615" s="413"/>
      <c r="F615" s="74" t="s">
        <v>14</v>
      </c>
      <c r="G615" s="89">
        <f>SUM(G612:G614)</f>
        <v>0</v>
      </c>
      <c r="H615" s="91">
        <f t="shared" ref="H615:N615" si="797">SUM(H612:H614)</f>
        <v>0</v>
      </c>
      <c r="I615" s="91">
        <f t="shared" si="797"/>
        <v>0</v>
      </c>
      <c r="J615" s="91">
        <f t="shared" si="797"/>
        <v>0</v>
      </c>
      <c r="K615" s="91">
        <f t="shared" si="797"/>
        <v>3</v>
      </c>
      <c r="L615" s="91">
        <f t="shared" si="797"/>
        <v>527000</v>
      </c>
      <c r="M615" s="91">
        <f t="shared" si="797"/>
        <v>0</v>
      </c>
      <c r="N615" s="91">
        <f t="shared" si="797"/>
        <v>0</v>
      </c>
      <c r="O615" s="76">
        <f>SUM(O612:O614)</f>
        <v>3</v>
      </c>
      <c r="P615" s="77">
        <f t="shared" ref="P615:AH615" si="798">SUM(P612:P614)</f>
        <v>527000</v>
      </c>
      <c r="Q615" s="78">
        <f>SUM(Q612:Q614)</f>
        <v>0</v>
      </c>
      <c r="R615" s="76">
        <f t="shared" ref="R615:AB615" si="799">SUM(R612:R614)</f>
        <v>0</v>
      </c>
      <c r="S615" s="76">
        <f t="shared" si="799"/>
        <v>0</v>
      </c>
      <c r="T615" s="76">
        <f t="shared" si="799"/>
        <v>0</v>
      </c>
      <c r="U615" s="76">
        <f t="shared" si="799"/>
        <v>2</v>
      </c>
      <c r="V615" s="76">
        <f t="shared" si="799"/>
        <v>3124000</v>
      </c>
      <c r="W615" s="76">
        <f t="shared" si="799"/>
        <v>0</v>
      </c>
      <c r="X615" s="76">
        <f t="shared" si="799"/>
        <v>0</v>
      </c>
      <c r="Y615" s="76">
        <f t="shared" si="799"/>
        <v>0</v>
      </c>
      <c r="Z615" s="76">
        <f t="shared" si="799"/>
        <v>0</v>
      </c>
      <c r="AA615" s="76">
        <f t="shared" si="799"/>
        <v>1</v>
      </c>
      <c r="AB615" s="76">
        <f t="shared" si="799"/>
        <v>932321</v>
      </c>
      <c r="AC615" s="76">
        <f>SUM(AC612:AC614)</f>
        <v>3</v>
      </c>
      <c r="AD615" s="80">
        <f t="shared" si="798"/>
        <v>4056321</v>
      </c>
      <c r="AE615" s="81">
        <f t="shared" si="798"/>
        <v>6</v>
      </c>
      <c r="AF615" s="76">
        <f t="shared" si="798"/>
        <v>4583321</v>
      </c>
      <c r="AG615" s="76">
        <f>SUM(AG612:AG614)</f>
        <v>3</v>
      </c>
      <c r="AH615" s="105">
        <f t="shared" si="798"/>
        <v>4056321</v>
      </c>
      <c r="AI615" s="415"/>
      <c r="AJ615" s="417"/>
      <c r="AK615" s="420"/>
      <c r="AL615" s="421"/>
      <c r="AM615" s="388"/>
      <c r="AN615" s="388"/>
      <c r="AO615" s="423"/>
      <c r="AP615" s="388"/>
      <c r="AQ615" s="388"/>
      <c r="AR615" s="32"/>
      <c r="AS615" s="32"/>
      <c r="AT615" s="32"/>
      <c r="AU615" s="20"/>
      <c r="AV615" s="20"/>
    </row>
    <row r="616" spans="1:48" ht="24" customHeight="1">
      <c r="A616" s="557"/>
      <c r="B616" s="411" t="s">
        <v>663</v>
      </c>
      <c r="C616" s="412"/>
      <c r="D616" s="412"/>
      <c r="E616" s="413"/>
      <c r="F616" s="44" t="s">
        <v>603</v>
      </c>
      <c r="G616" s="45"/>
      <c r="H616" s="46"/>
      <c r="I616" s="47"/>
      <c r="J616" s="46"/>
      <c r="K616" s="47">
        <v>1</v>
      </c>
      <c r="L616" s="46">
        <v>717020</v>
      </c>
      <c r="M616" s="47"/>
      <c r="N616" s="47"/>
      <c r="O616" s="47">
        <f>G616+I616+K616+M616</f>
        <v>1</v>
      </c>
      <c r="P616" s="48">
        <f>H616+J616+L616+N616</f>
        <v>717020</v>
      </c>
      <c r="Q616" s="49"/>
      <c r="R616" s="47"/>
      <c r="S616" s="47"/>
      <c r="T616" s="46"/>
      <c r="U616" s="47"/>
      <c r="V616" s="46"/>
      <c r="W616" s="47"/>
      <c r="X616" s="46"/>
      <c r="Y616" s="47"/>
      <c r="Z616" s="46"/>
      <c r="AA616" s="47">
        <v>1</v>
      </c>
      <c r="AB616" s="46">
        <v>563500</v>
      </c>
      <c r="AC616" s="47">
        <f>Q616+S616+U616+W616+Y616+AA616</f>
        <v>1</v>
      </c>
      <c r="AD616" s="51">
        <f>R616+T616+V616+X616+Z616+AB616</f>
        <v>563500</v>
      </c>
      <c r="AE616" s="52">
        <f>O616+AC616</f>
        <v>2</v>
      </c>
      <c r="AF616" s="47">
        <f>P616+AD616</f>
        <v>1280520</v>
      </c>
      <c r="AG616" s="47"/>
      <c r="AH616" s="83"/>
      <c r="AI616" s="414" t="s">
        <v>664</v>
      </c>
      <c r="AJ616" s="416" t="s">
        <v>665</v>
      </c>
      <c r="AK616" s="418" t="s">
        <v>100</v>
      </c>
      <c r="AL616" s="419"/>
      <c r="AM616" s="387"/>
      <c r="AN616" s="387" t="s">
        <v>109</v>
      </c>
      <c r="AO616" s="387"/>
      <c r="AP616" s="387"/>
      <c r="AQ616" s="387"/>
      <c r="AR616" s="32"/>
      <c r="AS616" s="32"/>
      <c r="AT616" s="32"/>
      <c r="AU616" s="20"/>
      <c r="AV616" s="20"/>
    </row>
    <row r="617" spans="1:48" ht="24" customHeight="1">
      <c r="A617" s="557"/>
      <c r="B617" s="411"/>
      <c r="C617" s="412"/>
      <c r="D617" s="412"/>
      <c r="E617" s="413"/>
      <c r="F617" s="55" t="s">
        <v>96</v>
      </c>
      <c r="G617" s="56"/>
      <c r="H617" s="57"/>
      <c r="I617" s="57"/>
      <c r="J617" s="57"/>
      <c r="K617" s="57"/>
      <c r="L617" s="57"/>
      <c r="M617" s="57"/>
      <c r="N617" s="57"/>
      <c r="O617" s="58">
        <f>G617+I617+K617+M617</f>
        <v>0</v>
      </c>
      <c r="P617" s="59">
        <f t="shared" ref="P617:P618" si="800">H617+J617+L617+N617</f>
        <v>0</v>
      </c>
      <c r="Q617" s="60"/>
      <c r="R617" s="57"/>
      <c r="S617" s="57"/>
      <c r="T617" s="57"/>
      <c r="U617" s="57"/>
      <c r="V617" s="57"/>
      <c r="W617" s="57"/>
      <c r="X617" s="57"/>
      <c r="Y617" s="57"/>
      <c r="Z617" s="57"/>
      <c r="AA617" s="57"/>
      <c r="AB617" s="57"/>
      <c r="AC617" s="58">
        <f t="shared" ref="AC617:AC618" si="801">Q617+S617+U617+W617+Y617+AA617</f>
        <v>0</v>
      </c>
      <c r="AD617" s="61">
        <f>R617+T617+V617+X617+Z617+AB617</f>
        <v>0</v>
      </c>
      <c r="AE617" s="62">
        <f>O617+AC617</f>
        <v>0</v>
      </c>
      <c r="AF617" s="58">
        <f t="shared" ref="AF617:AF618" si="802">P617+AD617</f>
        <v>0</v>
      </c>
      <c r="AG617" s="57"/>
      <c r="AH617" s="85"/>
      <c r="AI617" s="414"/>
      <c r="AJ617" s="416"/>
      <c r="AK617" s="418"/>
      <c r="AL617" s="419"/>
      <c r="AM617" s="387"/>
      <c r="AN617" s="387"/>
      <c r="AO617" s="387"/>
      <c r="AP617" s="387"/>
      <c r="AQ617" s="387"/>
      <c r="AR617" s="32"/>
      <c r="AS617" s="32"/>
      <c r="AT617" s="32"/>
      <c r="AU617" s="20"/>
      <c r="AV617" s="20"/>
    </row>
    <row r="618" spans="1:48" ht="24" customHeight="1">
      <c r="A618" s="557"/>
      <c r="B618" s="411"/>
      <c r="C618" s="412"/>
      <c r="D618" s="412"/>
      <c r="E618" s="413"/>
      <c r="F618" s="64" t="s">
        <v>95</v>
      </c>
      <c r="G618" s="65"/>
      <c r="H618" s="66"/>
      <c r="I618" s="66"/>
      <c r="J618" s="66"/>
      <c r="K618" s="66"/>
      <c r="L618" s="66"/>
      <c r="M618" s="66"/>
      <c r="N618" s="66"/>
      <c r="O618" s="67">
        <f>G618+I618+K618+M618</f>
        <v>0</v>
      </c>
      <c r="P618" s="68">
        <f t="shared" si="800"/>
        <v>0</v>
      </c>
      <c r="Q618" s="69"/>
      <c r="R618" s="66"/>
      <c r="S618" s="66"/>
      <c r="T618" s="66"/>
      <c r="U618" s="66"/>
      <c r="V618" s="66"/>
      <c r="W618" s="66"/>
      <c r="X618" s="66"/>
      <c r="Y618" s="66"/>
      <c r="Z618" s="66"/>
      <c r="AA618" s="66"/>
      <c r="AB618" s="66"/>
      <c r="AC618" s="67">
        <f t="shared" si="801"/>
        <v>0</v>
      </c>
      <c r="AD618" s="70">
        <f>R618+T618+V618+X618+Z618+AB618</f>
        <v>0</v>
      </c>
      <c r="AE618" s="71">
        <f>O618+AC618</f>
        <v>0</v>
      </c>
      <c r="AF618" s="67">
        <f t="shared" si="802"/>
        <v>0</v>
      </c>
      <c r="AG618" s="72"/>
      <c r="AH618" s="87"/>
      <c r="AI618" s="414"/>
      <c r="AJ618" s="416"/>
      <c r="AK618" s="418"/>
      <c r="AL618" s="419"/>
      <c r="AM618" s="387"/>
      <c r="AN618" s="387"/>
      <c r="AO618" s="387"/>
      <c r="AP618" s="387"/>
      <c r="AQ618" s="387"/>
      <c r="AR618" s="32"/>
      <c r="AS618" s="32"/>
      <c r="AT618" s="32"/>
      <c r="AU618" s="20"/>
      <c r="AV618" s="20"/>
    </row>
    <row r="619" spans="1:48" ht="24" customHeight="1" thickBot="1">
      <c r="A619" s="557"/>
      <c r="B619" s="411"/>
      <c r="C619" s="412"/>
      <c r="D619" s="412"/>
      <c r="E619" s="413"/>
      <c r="F619" s="74" t="s">
        <v>14</v>
      </c>
      <c r="G619" s="89">
        <f>SUM(G616:G618)</f>
        <v>0</v>
      </c>
      <c r="H619" s="91">
        <f t="shared" ref="H619:N619" si="803">SUM(H616:H618)</f>
        <v>0</v>
      </c>
      <c r="I619" s="91">
        <f t="shared" si="803"/>
        <v>0</v>
      </c>
      <c r="J619" s="91">
        <f t="shared" si="803"/>
        <v>0</v>
      </c>
      <c r="K619" s="91">
        <f t="shared" si="803"/>
        <v>1</v>
      </c>
      <c r="L619" s="91">
        <f t="shared" si="803"/>
        <v>717020</v>
      </c>
      <c r="M619" s="91">
        <f t="shared" si="803"/>
        <v>0</v>
      </c>
      <c r="N619" s="91">
        <f t="shared" si="803"/>
        <v>0</v>
      </c>
      <c r="O619" s="76">
        <f>SUM(O616:O618)</f>
        <v>1</v>
      </c>
      <c r="P619" s="77">
        <f t="shared" ref="P619:AH619" si="804">SUM(P616:P618)</f>
        <v>717020</v>
      </c>
      <c r="Q619" s="78">
        <f>SUM(Q616:Q618)</f>
        <v>0</v>
      </c>
      <c r="R619" s="76">
        <f t="shared" ref="R619:AB619" si="805">SUM(R616:R618)</f>
        <v>0</v>
      </c>
      <c r="S619" s="76">
        <f t="shared" si="805"/>
        <v>0</v>
      </c>
      <c r="T619" s="76">
        <f t="shared" si="805"/>
        <v>0</v>
      </c>
      <c r="U619" s="76">
        <f t="shared" si="805"/>
        <v>0</v>
      </c>
      <c r="V619" s="76">
        <f t="shared" si="805"/>
        <v>0</v>
      </c>
      <c r="W619" s="76">
        <f t="shared" si="805"/>
        <v>0</v>
      </c>
      <c r="X619" s="76">
        <f t="shared" si="805"/>
        <v>0</v>
      </c>
      <c r="Y619" s="76">
        <f t="shared" si="805"/>
        <v>0</v>
      </c>
      <c r="Z619" s="76">
        <f t="shared" si="805"/>
        <v>0</v>
      </c>
      <c r="AA619" s="76">
        <f t="shared" si="805"/>
        <v>1</v>
      </c>
      <c r="AB619" s="76">
        <f t="shared" si="805"/>
        <v>563500</v>
      </c>
      <c r="AC619" s="76">
        <f>SUM(AC616:AC618)</f>
        <v>1</v>
      </c>
      <c r="AD619" s="80">
        <f t="shared" si="804"/>
        <v>563500</v>
      </c>
      <c r="AE619" s="81">
        <f t="shared" si="804"/>
        <v>2</v>
      </c>
      <c r="AF619" s="76">
        <f t="shared" si="804"/>
        <v>1280520</v>
      </c>
      <c r="AG619" s="76">
        <f>SUM(AG616:AG618)</f>
        <v>0</v>
      </c>
      <c r="AH619" s="105">
        <f t="shared" si="804"/>
        <v>0</v>
      </c>
      <c r="AI619" s="415"/>
      <c r="AJ619" s="417"/>
      <c r="AK619" s="420"/>
      <c r="AL619" s="421"/>
      <c r="AM619" s="388"/>
      <c r="AN619" s="388"/>
      <c r="AO619" s="388"/>
      <c r="AP619" s="388"/>
      <c r="AQ619" s="388"/>
      <c r="AR619" s="32"/>
      <c r="AS619" s="32"/>
      <c r="AT619" s="32"/>
      <c r="AU619" s="20"/>
      <c r="AV619" s="20"/>
    </row>
    <row r="620" spans="1:48" ht="24" customHeight="1">
      <c r="A620" s="259"/>
      <c r="B620" s="411" t="s">
        <v>666</v>
      </c>
      <c r="C620" s="412"/>
      <c r="D620" s="412"/>
      <c r="E620" s="413"/>
      <c r="F620" s="44" t="s">
        <v>603</v>
      </c>
      <c r="G620" s="45">
        <v>13</v>
      </c>
      <c r="H620" s="46">
        <v>333075</v>
      </c>
      <c r="I620" s="47"/>
      <c r="J620" s="46"/>
      <c r="K620" s="47"/>
      <c r="L620" s="46"/>
      <c r="M620" s="47">
        <v>4</v>
      </c>
      <c r="N620" s="47">
        <v>1284660</v>
      </c>
      <c r="O620" s="47">
        <f>G620+I620+K620+M620</f>
        <v>17</v>
      </c>
      <c r="P620" s="48">
        <f>H620+J620+L620+N620</f>
        <v>1617735</v>
      </c>
      <c r="Q620" s="49"/>
      <c r="R620" s="47"/>
      <c r="S620" s="47">
        <v>8</v>
      </c>
      <c r="T620" s="46">
        <v>22195</v>
      </c>
      <c r="U620" s="47"/>
      <c r="V620" s="46"/>
      <c r="W620" s="47"/>
      <c r="X620" s="46"/>
      <c r="Y620" s="47"/>
      <c r="Z620" s="46"/>
      <c r="AA620" s="47">
        <v>1</v>
      </c>
      <c r="AB620" s="46">
        <v>298080</v>
      </c>
      <c r="AC620" s="47">
        <f>Q620+S620+U620+W620+Y620+AA620</f>
        <v>9</v>
      </c>
      <c r="AD620" s="51">
        <f>R620+T620+V620+X620+Z620+AB620</f>
        <v>320275</v>
      </c>
      <c r="AE620" s="52">
        <f>O620+AC620</f>
        <v>26</v>
      </c>
      <c r="AF620" s="47">
        <f>P620+AD620</f>
        <v>1938010</v>
      </c>
      <c r="AG620" s="47"/>
      <c r="AH620" s="83"/>
      <c r="AI620" s="414" t="s">
        <v>445</v>
      </c>
      <c r="AJ620" s="416" t="s">
        <v>667</v>
      </c>
      <c r="AK620" s="418" t="s">
        <v>100</v>
      </c>
      <c r="AL620" s="419"/>
      <c r="AM620" s="387"/>
      <c r="AN620" s="387" t="s">
        <v>109</v>
      </c>
      <c r="AO620" s="391" t="s">
        <v>668</v>
      </c>
      <c r="AP620" s="518"/>
      <c r="AQ620" s="387"/>
      <c r="AR620" s="32"/>
      <c r="AS620" s="32"/>
      <c r="AT620" s="32"/>
      <c r="AU620" s="20"/>
      <c r="AV620" s="20"/>
    </row>
    <row r="621" spans="1:48" ht="24" customHeight="1">
      <c r="A621" s="259"/>
      <c r="B621" s="411"/>
      <c r="C621" s="412"/>
      <c r="D621" s="412"/>
      <c r="E621" s="413"/>
      <c r="F621" s="55" t="s">
        <v>96</v>
      </c>
      <c r="G621" s="56"/>
      <c r="H621" s="57"/>
      <c r="I621" s="57"/>
      <c r="J621" s="57"/>
      <c r="K621" s="57"/>
      <c r="L621" s="57"/>
      <c r="M621" s="57"/>
      <c r="N621" s="57"/>
      <c r="O621" s="58">
        <f>G621+I621+K621+M621</f>
        <v>0</v>
      </c>
      <c r="P621" s="59">
        <f t="shared" ref="P621:P622" si="806">H621+J621+L621+N621</f>
        <v>0</v>
      </c>
      <c r="Q621" s="60"/>
      <c r="R621" s="57"/>
      <c r="S621" s="57"/>
      <c r="T621" s="57"/>
      <c r="U621" s="57">
        <v>3</v>
      </c>
      <c r="V621" s="57">
        <v>322674</v>
      </c>
      <c r="W621" s="57"/>
      <c r="X621" s="57"/>
      <c r="Y621" s="57"/>
      <c r="Z621" s="57"/>
      <c r="AA621" s="57"/>
      <c r="AB621" s="57"/>
      <c r="AC621" s="58">
        <f t="shared" ref="AC621:AC622" si="807">Q621+S621+U621+W621+Y621+AA621</f>
        <v>3</v>
      </c>
      <c r="AD621" s="61">
        <f>R621+T621+V621+X621+Z621+AB621</f>
        <v>322674</v>
      </c>
      <c r="AE621" s="62">
        <f>O621+AC621</f>
        <v>3</v>
      </c>
      <c r="AF621" s="58">
        <f t="shared" ref="AF621:AF622" si="808">P621+AD621</f>
        <v>322674</v>
      </c>
      <c r="AG621" s="57"/>
      <c r="AH621" s="85"/>
      <c r="AI621" s="414"/>
      <c r="AJ621" s="416"/>
      <c r="AK621" s="418"/>
      <c r="AL621" s="419"/>
      <c r="AM621" s="387"/>
      <c r="AN621" s="387"/>
      <c r="AO621" s="392"/>
      <c r="AP621" s="422"/>
      <c r="AQ621" s="387"/>
      <c r="AR621" s="32"/>
      <c r="AS621" s="32"/>
      <c r="AT621" s="32"/>
      <c r="AU621" s="20"/>
      <c r="AV621" s="20"/>
    </row>
    <row r="622" spans="1:48" ht="24" customHeight="1">
      <c r="A622" s="259"/>
      <c r="B622" s="411"/>
      <c r="C622" s="412"/>
      <c r="D622" s="412"/>
      <c r="E622" s="413"/>
      <c r="F622" s="64" t="s">
        <v>95</v>
      </c>
      <c r="G622" s="65"/>
      <c r="H622" s="66"/>
      <c r="I622" s="66"/>
      <c r="J622" s="66"/>
      <c r="K622" s="66"/>
      <c r="L622" s="66"/>
      <c r="M622" s="66"/>
      <c r="N622" s="66"/>
      <c r="O622" s="67">
        <f>G622+I622+K622+M622</f>
        <v>0</v>
      </c>
      <c r="P622" s="68">
        <f t="shared" si="806"/>
        <v>0</v>
      </c>
      <c r="Q622" s="69"/>
      <c r="R622" s="66"/>
      <c r="S622" s="66"/>
      <c r="T622" s="66"/>
      <c r="U622" s="66"/>
      <c r="V622" s="66"/>
      <c r="W622" s="66"/>
      <c r="X622" s="66"/>
      <c r="Y622" s="66"/>
      <c r="Z622" s="66"/>
      <c r="AA622" s="66"/>
      <c r="AB622" s="66"/>
      <c r="AC622" s="67">
        <f t="shared" si="807"/>
        <v>0</v>
      </c>
      <c r="AD622" s="70">
        <f>R622+T622+V622+X622+Z622+AB622</f>
        <v>0</v>
      </c>
      <c r="AE622" s="71">
        <f>O622+AC622</f>
        <v>0</v>
      </c>
      <c r="AF622" s="67">
        <f t="shared" si="808"/>
        <v>0</v>
      </c>
      <c r="AG622" s="72"/>
      <c r="AH622" s="87"/>
      <c r="AI622" s="414"/>
      <c r="AJ622" s="416"/>
      <c r="AK622" s="418"/>
      <c r="AL622" s="419"/>
      <c r="AM622" s="387"/>
      <c r="AN622" s="387"/>
      <c r="AO622" s="392"/>
      <c r="AP622" s="422"/>
      <c r="AQ622" s="387"/>
      <c r="AR622" s="32"/>
      <c r="AS622" s="32"/>
      <c r="AT622" s="32"/>
      <c r="AU622" s="20"/>
      <c r="AV622" s="20"/>
    </row>
    <row r="623" spans="1:48" ht="24" customHeight="1" thickBot="1">
      <c r="A623" s="259"/>
      <c r="B623" s="411"/>
      <c r="C623" s="412"/>
      <c r="D623" s="412"/>
      <c r="E623" s="413"/>
      <c r="F623" s="74" t="s">
        <v>14</v>
      </c>
      <c r="G623" s="89">
        <f>SUM(G620:G622)</f>
        <v>13</v>
      </c>
      <c r="H623" s="91">
        <f t="shared" ref="H623:N623" si="809">SUM(H620:H622)</f>
        <v>333075</v>
      </c>
      <c r="I623" s="91">
        <f t="shared" si="809"/>
        <v>0</v>
      </c>
      <c r="J623" s="91">
        <f t="shared" si="809"/>
        <v>0</v>
      </c>
      <c r="K623" s="91">
        <f t="shared" si="809"/>
        <v>0</v>
      </c>
      <c r="L623" s="91">
        <f t="shared" si="809"/>
        <v>0</v>
      </c>
      <c r="M623" s="91">
        <f t="shared" si="809"/>
        <v>4</v>
      </c>
      <c r="N623" s="91">
        <f t="shared" si="809"/>
        <v>1284660</v>
      </c>
      <c r="O623" s="76">
        <f>SUM(O620:O622)</f>
        <v>17</v>
      </c>
      <c r="P623" s="77">
        <f t="shared" ref="P623:AH623" si="810">SUM(P620:P622)</f>
        <v>1617735</v>
      </c>
      <c r="Q623" s="78">
        <f>SUM(Q620:Q622)</f>
        <v>0</v>
      </c>
      <c r="R623" s="76">
        <f t="shared" ref="R623:AB623" si="811">SUM(R620:R622)</f>
        <v>0</v>
      </c>
      <c r="S623" s="76">
        <f t="shared" si="811"/>
        <v>8</v>
      </c>
      <c r="T623" s="76">
        <f t="shared" si="811"/>
        <v>22195</v>
      </c>
      <c r="U623" s="76">
        <f t="shared" si="811"/>
        <v>3</v>
      </c>
      <c r="V623" s="76">
        <f t="shared" si="811"/>
        <v>322674</v>
      </c>
      <c r="W623" s="76">
        <f t="shared" si="811"/>
        <v>0</v>
      </c>
      <c r="X623" s="76">
        <f t="shared" si="811"/>
        <v>0</v>
      </c>
      <c r="Y623" s="76">
        <f t="shared" si="811"/>
        <v>0</v>
      </c>
      <c r="Z623" s="76">
        <f t="shared" si="811"/>
        <v>0</v>
      </c>
      <c r="AA623" s="76">
        <f t="shared" si="811"/>
        <v>1</v>
      </c>
      <c r="AB623" s="76">
        <f t="shared" si="811"/>
        <v>298080</v>
      </c>
      <c r="AC623" s="76">
        <f>SUM(AC620:AC622)</f>
        <v>12</v>
      </c>
      <c r="AD623" s="80">
        <f t="shared" si="810"/>
        <v>642949</v>
      </c>
      <c r="AE623" s="81">
        <f t="shared" si="810"/>
        <v>29</v>
      </c>
      <c r="AF623" s="76">
        <f t="shared" si="810"/>
        <v>2260684</v>
      </c>
      <c r="AG623" s="76">
        <f>SUM(AG620:AG622)</f>
        <v>0</v>
      </c>
      <c r="AH623" s="105">
        <f t="shared" si="810"/>
        <v>0</v>
      </c>
      <c r="AI623" s="415"/>
      <c r="AJ623" s="417"/>
      <c r="AK623" s="420"/>
      <c r="AL623" s="421"/>
      <c r="AM623" s="388"/>
      <c r="AN623" s="388"/>
      <c r="AO623" s="393"/>
      <c r="AP623" s="423"/>
      <c r="AQ623" s="388"/>
      <c r="AR623" s="32"/>
      <c r="AS623" s="32"/>
      <c r="AT623" s="32"/>
      <c r="AU623" s="20"/>
      <c r="AV623" s="20"/>
    </row>
    <row r="624" spans="1:48" ht="24" customHeight="1">
      <c r="A624" s="259"/>
      <c r="B624" s="411" t="s">
        <v>669</v>
      </c>
      <c r="C624" s="412"/>
      <c r="D624" s="412"/>
      <c r="E624" s="413"/>
      <c r="F624" s="44" t="s">
        <v>603</v>
      </c>
      <c r="G624" s="45"/>
      <c r="H624" s="46"/>
      <c r="I624" s="47">
        <v>309</v>
      </c>
      <c r="J624" s="46">
        <v>1453531</v>
      </c>
      <c r="K624" s="47"/>
      <c r="L624" s="46"/>
      <c r="M624" s="47"/>
      <c r="N624" s="47"/>
      <c r="O624" s="47">
        <f>G624+I624+K624+M624</f>
        <v>309</v>
      </c>
      <c r="P624" s="48">
        <f>H624+J624+L624+N624</f>
        <v>1453531</v>
      </c>
      <c r="Q624" s="49"/>
      <c r="R624" s="47"/>
      <c r="S624" s="47"/>
      <c r="T624" s="46"/>
      <c r="U624" s="47">
        <v>10</v>
      </c>
      <c r="V624" s="46">
        <v>1215700</v>
      </c>
      <c r="W624" s="47"/>
      <c r="X624" s="46"/>
      <c r="Y624" s="47"/>
      <c r="Z624" s="46"/>
      <c r="AA624" s="47"/>
      <c r="AB624" s="46"/>
      <c r="AC624" s="47">
        <f>Q624+S624+U624+W624+Y624+AA624</f>
        <v>10</v>
      </c>
      <c r="AD624" s="51">
        <f>R624+T624+V624+X624+Z624+AB624</f>
        <v>1215700</v>
      </c>
      <c r="AE624" s="52">
        <f>O624+AC624</f>
        <v>319</v>
      </c>
      <c r="AF624" s="47">
        <f>P624+AD624</f>
        <v>2669231</v>
      </c>
      <c r="AG624" s="47"/>
      <c r="AH624" s="83"/>
      <c r="AI624" s="414" t="s">
        <v>342</v>
      </c>
      <c r="AJ624" s="419" t="s">
        <v>670</v>
      </c>
      <c r="AK624" s="418" t="s">
        <v>100</v>
      </c>
      <c r="AL624" s="419"/>
      <c r="AM624" s="387"/>
      <c r="AN624" s="387" t="s">
        <v>154</v>
      </c>
      <c r="AO624" s="422" t="s">
        <v>671</v>
      </c>
      <c r="AP624" s="518" t="s">
        <v>672</v>
      </c>
      <c r="AQ624" s="387"/>
      <c r="AR624" s="32"/>
      <c r="AS624" s="32"/>
      <c r="AT624" s="32"/>
      <c r="AU624" s="20"/>
      <c r="AV624" s="20"/>
    </row>
    <row r="625" spans="1:48" ht="24" customHeight="1">
      <c r="A625" s="259"/>
      <c r="B625" s="411"/>
      <c r="C625" s="412"/>
      <c r="D625" s="412"/>
      <c r="E625" s="413"/>
      <c r="F625" s="55" t="s">
        <v>96</v>
      </c>
      <c r="G625" s="56"/>
      <c r="H625" s="57"/>
      <c r="I625" s="57"/>
      <c r="J625" s="57"/>
      <c r="K625" s="57"/>
      <c r="L625" s="57"/>
      <c r="M625" s="57"/>
      <c r="N625" s="57"/>
      <c r="O625" s="58">
        <f>G625+I625+K625+M625</f>
        <v>0</v>
      </c>
      <c r="P625" s="59">
        <f t="shared" ref="P625:P626" si="812">H625+J625+L625+N625</f>
        <v>0</v>
      </c>
      <c r="Q625" s="60"/>
      <c r="R625" s="57"/>
      <c r="S625" s="57"/>
      <c r="T625" s="57"/>
      <c r="U625" s="57"/>
      <c r="V625" s="57"/>
      <c r="W625" s="57"/>
      <c r="X625" s="57"/>
      <c r="Y625" s="57"/>
      <c r="Z625" s="57"/>
      <c r="AA625" s="57"/>
      <c r="AB625" s="57"/>
      <c r="AC625" s="58">
        <f t="shared" ref="AC625:AC626" si="813">Q625+S625+U625+W625+Y625+AA625</f>
        <v>0</v>
      </c>
      <c r="AD625" s="61">
        <f>R625+T625+V625+X625+Z625+AB625</f>
        <v>0</v>
      </c>
      <c r="AE625" s="62">
        <f>O625+AC625</f>
        <v>0</v>
      </c>
      <c r="AF625" s="58">
        <f t="shared" ref="AF625:AF626" si="814">P625+AD625</f>
        <v>0</v>
      </c>
      <c r="AG625" s="57"/>
      <c r="AH625" s="85"/>
      <c r="AI625" s="414"/>
      <c r="AJ625" s="419"/>
      <c r="AK625" s="418"/>
      <c r="AL625" s="419"/>
      <c r="AM625" s="387"/>
      <c r="AN625" s="387"/>
      <c r="AO625" s="387"/>
      <c r="AP625" s="422"/>
      <c r="AQ625" s="387"/>
      <c r="AR625" s="32"/>
      <c r="AS625" s="32"/>
      <c r="AT625" s="32"/>
      <c r="AU625" s="20"/>
      <c r="AV625" s="20"/>
    </row>
    <row r="626" spans="1:48" ht="24" customHeight="1">
      <c r="A626" s="259"/>
      <c r="B626" s="411"/>
      <c r="C626" s="412"/>
      <c r="D626" s="412"/>
      <c r="E626" s="413"/>
      <c r="F626" s="64" t="s">
        <v>95</v>
      </c>
      <c r="G626" s="65"/>
      <c r="H626" s="66"/>
      <c r="I626" s="66"/>
      <c r="J626" s="66"/>
      <c r="K626" s="66"/>
      <c r="L626" s="66"/>
      <c r="M626" s="66"/>
      <c r="N626" s="66"/>
      <c r="O626" s="67">
        <f>G626+I626+K626+M626</f>
        <v>0</v>
      </c>
      <c r="P626" s="68">
        <f t="shared" si="812"/>
        <v>0</v>
      </c>
      <c r="Q626" s="69"/>
      <c r="R626" s="66"/>
      <c r="S626" s="66"/>
      <c r="T626" s="66"/>
      <c r="U626" s="66"/>
      <c r="V626" s="66"/>
      <c r="W626" s="66"/>
      <c r="X626" s="66"/>
      <c r="Y626" s="66"/>
      <c r="Z626" s="66"/>
      <c r="AA626" s="66"/>
      <c r="AB626" s="66"/>
      <c r="AC626" s="67">
        <f t="shared" si="813"/>
        <v>0</v>
      </c>
      <c r="AD626" s="70">
        <f>R626+T626+V626+X626+Z626+AB626</f>
        <v>0</v>
      </c>
      <c r="AE626" s="71">
        <f>O626+AC626</f>
        <v>0</v>
      </c>
      <c r="AF626" s="67">
        <f t="shared" si="814"/>
        <v>0</v>
      </c>
      <c r="AG626" s="72"/>
      <c r="AH626" s="87"/>
      <c r="AI626" s="414"/>
      <c r="AJ626" s="419"/>
      <c r="AK626" s="418"/>
      <c r="AL626" s="419"/>
      <c r="AM626" s="387"/>
      <c r="AN626" s="387"/>
      <c r="AO626" s="387"/>
      <c r="AP626" s="422"/>
      <c r="AQ626" s="387"/>
      <c r="AR626" s="32"/>
      <c r="AS626" s="32"/>
      <c r="AT626" s="32"/>
      <c r="AU626" s="20"/>
      <c r="AV626" s="20"/>
    </row>
    <row r="627" spans="1:48" ht="24" customHeight="1" thickBot="1">
      <c r="A627" s="259"/>
      <c r="B627" s="411"/>
      <c r="C627" s="412"/>
      <c r="D627" s="412"/>
      <c r="E627" s="413"/>
      <c r="F627" s="74" t="s">
        <v>14</v>
      </c>
      <c r="G627" s="89">
        <f>SUM(G624:G626)</f>
        <v>0</v>
      </c>
      <c r="H627" s="91">
        <f t="shared" ref="H627:N627" si="815">SUM(H624:H626)</f>
        <v>0</v>
      </c>
      <c r="I627" s="91">
        <f t="shared" si="815"/>
        <v>309</v>
      </c>
      <c r="J627" s="91">
        <f t="shared" si="815"/>
        <v>1453531</v>
      </c>
      <c r="K627" s="91">
        <f t="shared" si="815"/>
        <v>0</v>
      </c>
      <c r="L627" s="91">
        <f t="shared" si="815"/>
        <v>0</v>
      </c>
      <c r="M627" s="91">
        <f t="shared" si="815"/>
        <v>0</v>
      </c>
      <c r="N627" s="91">
        <f t="shared" si="815"/>
        <v>0</v>
      </c>
      <c r="O627" s="76">
        <f>SUM(O624:O626)</f>
        <v>309</v>
      </c>
      <c r="P627" s="77">
        <f t="shared" ref="P627:AH627" si="816">SUM(P624:P626)</f>
        <v>1453531</v>
      </c>
      <c r="Q627" s="78">
        <f>SUM(Q624:Q626)</f>
        <v>0</v>
      </c>
      <c r="R627" s="76">
        <f t="shared" ref="R627:AB627" si="817">SUM(R624:R626)</f>
        <v>0</v>
      </c>
      <c r="S627" s="76">
        <f t="shared" si="817"/>
        <v>0</v>
      </c>
      <c r="T627" s="76">
        <f t="shared" si="817"/>
        <v>0</v>
      </c>
      <c r="U627" s="76">
        <f t="shared" si="817"/>
        <v>10</v>
      </c>
      <c r="V627" s="76">
        <f t="shared" si="817"/>
        <v>1215700</v>
      </c>
      <c r="W627" s="76">
        <f t="shared" si="817"/>
        <v>0</v>
      </c>
      <c r="X627" s="76">
        <f t="shared" si="817"/>
        <v>0</v>
      </c>
      <c r="Y627" s="76">
        <f t="shared" si="817"/>
        <v>0</v>
      </c>
      <c r="Z627" s="76">
        <f t="shared" si="817"/>
        <v>0</v>
      </c>
      <c r="AA627" s="76">
        <f t="shared" si="817"/>
        <v>0</v>
      </c>
      <c r="AB627" s="76">
        <f t="shared" si="817"/>
        <v>0</v>
      </c>
      <c r="AC627" s="76">
        <f>SUM(AC624:AC626)</f>
        <v>10</v>
      </c>
      <c r="AD627" s="80">
        <f t="shared" si="816"/>
        <v>1215700</v>
      </c>
      <c r="AE627" s="81">
        <f t="shared" si="816"/>
        <v>319</v>
      </c>
      <c r="AF627" s="76">
        <f t="shared" si="816"/>
        <v>2669231</v>
      </c>
      <c r="AG627" s="76">
        <f>SUM(AG624:AG626)</f>
        <v>0</v>
      </c>
      <c r="AH627" s="105">
        <f t="shared" si="816"/>
        <v>0</v>
      </c>
      <c r="AI627" s="415"/>
      <c r="AJ627" s="421"/>
      <c r="AK627" s="420"/>
      <c r="AL627" s="421"/>
      <c r="AM627" s="388"/>
      <c r="AN627" s="388"/>
      <c r="AO627" s="388"/>
      <c r="AP627" s="423"/>
      <c r="AQ627" s="388"/>
      <c r="AR627" s="32"/>
      <c r="AS627" s="32"/>
      <c r="AT627" s="32"/>
      <c r="AU627" s="20"/>
      <c r="AV627" s="20"/>
    </row>
    <row r="628" spans="1:48" ht="24" customHeight="1">
      <c r="A628" s="259"/>
      <c r="B628" s="411" t="s">
        <v>673</v>
      </c>
      <c r="C628" s="412"/>
      <c r="D628" s="412"/>
      <c r="E628" s="413"/>
      <c r="F628" s="44" t="s">
        <v>603</v>
      </c>
      <c r="G628" s="45"/>
      <c r="H628" s="46"/>
      <c r="I628" s="47"/>
      <c r="J628" s="46"/>
      <c r="K628" s="47"/>
      <c r="L628" s="46"/>
      <c r="M628" s="47">
        <v>1</v>
      </c>
      <c r="N628" s="198">
        <v>11906900</v>
      </c>
      <c r="O628" s="47">
        <f>G628+I628+K628+M628</f>
        <v>1</v>
      </c>
      <c r="P628" s="48">
        <f>H628+J628+L628+N628</f>
        <v>11906900</v>
      </c>
      <c r="Q628" s="49"/>
      <c r="R628" s="47"/>
      <c r="S628" s="47"/>
      <c r="T628" s="46"/>
      <c r="U628" s="47"/>
      <c r="V628" s="46"/>
      <c r="W628" s="47"/>
      <c r="X628" s="46"/>
      <c r="Y628" s="47"/>
      <c r="Z628" s="46"/>
      <c r="AA628" s="47">
        <v>3</v>
      </c>
      <c r="AB628" s="46">
        <v>2019924</v>
      </c>
      <c r="AC628" s="47">
        <f>Q628+S628+U628+W628+Y628+AA628</f>
        <v>3</v>
      </c>
      <c r="AD628" s="51">
        <f>R628+T628+V628+X628+Z628+AB628</f>
        <v>2019924</v>
      </c>
      <c r="AE628" s="52">
        <f>O628+AC628</f>
        <v>4</v>
      </c>
      <c r="AF628" s="47">
        <f>P628+AD628</f>
        <v>13926824</v>
      </c>
      <c r="AG628" s="47"/>
      <c r="AH628" s="83"/>
      <c r="AI628" s="414" t="s">
        <v>674</v>
      </c>
      <c r="AJ628" s="416" t="s">
        <v>675</v>
      </c>
      <c r="AK628" s="418" t="s">
        <v>108</v>
      </c>
      <c r="AL628" s="419"/>
      <c r="AM628" s="387"/>
      <c r="AN628" s="387" t="s">
        <v>109</v>
      </c>
      <c r="AO628" s="422" t="s">
        <v>676</v>
      </c>
      <c r="AP628" s="387"/>
      <c r="AQ628" s="387"/>
      <c r="AR628" s="32"/>
      <c r="AS628" s="32"/>
      <c r="AT628" s="32"/>
      <c r="AU628" s="20"/>
      <c r="AV628" s="20"/>
    </row>
    <row r="629" spans="1:48" ht="24" customHeight="1">
      <c r="A629" s="259"/>
      <c r="B629" s="411"/>
      <c r="C629" s="412"/>
      <c r="D629" s="412"/>
      <c r="E629" s="413"/>
      <c r="F629" s="55" t="s">
        <v>96</v>
      </c>
      <c r="G629" s="56"/>
      <c r="H629" s="57"/>
      <c r="I629" s="57"/>
      <c r="J629" s="57"/>
      <c r="K629" s="57"/>
      <c r="L629" s="57"/>
      <c r="M629" s="57"/>
      <c r="N629" s="57"/>
      <c r="O629" s="58">
        <f>G629+I629+K629+M629</f>
        <v>0</v>
      </c>
      <c r="P629" s="59">
        <f t="shared" ref="P629:P630" si="818">H629+J629+L629+N629</f>
        <v>0</v>
      </c>
      <c r="Q629" s="60"/>
      <c r="R629" s="57"/>
      <c r="S629" s="57"/>
      <c r="T629" s="57"/>
      <c r="U629" s="57"/>
      <c r="V629" s="57"/>
      <c r="W629" s="57"/>
      <c r="X629" s="57"/>
      <c r="Y629" s="57"/>
      <c r="Z629" s="57"/>
      <c r="AA629" s="57"/>
      <c r="AB629" s="57"/>
      <c r="AC629" s="58">
        <f t="shared" ref="AC629:AC630" si="819">Q629+S629+U629+W629+Y629+AA629</f>
        <v>0</v>
      </c>
      <c r="AD629" s="61">
        <f>R629+T629+V629+X629+Z629+AB629</f>
        <v>0</v>
      </c>
      <c r="AE629" s="62">
        <f>O629+AC629</f>
        <v>0</v>
      </c>
      <c r="AF629" s="58">
        <f t="shared" ref="AF629:AF630" si="820">P629+AD629</f>
        <v>0</v>
      </c>
      <c r="AG629" s="57"/>
      <c r="AH629" s="85"/>
      <c r="AI629" s="414"/>
      <c r="AJ629" s="416"/>
      <c r="AK629" s="418"/>
      <c r="AL629" s="419"/>
      <c r="AM629" s="387"/>
      <c r="AN629" s="387"/>
      <c r="AO629" s="422"/>
      <c r="AP629" s="387"/>
      <c r="AQ629" s="387"/>
      <c r="AR629" s="32"/>
      <c r="AS629" s="32"/>
      <c r="AT629" s="32"/>
      <c r="AU629" s="20"/>
      <c r="AV629" s="20"/>
    </row>
    <row r="630" spans="1:48" ht="24" customHeight="1">
      <c r="A630" s="259"/>
      <c r="B630" s="411"/>
      <c r="C630" s="412"/>
      <c r="D630" s="412"/>
      <c r="E630" s="413"/>
      <c r="F630" s="64" t="s">
        <v>95</v>
      </c>
      <c r="G630" s="65"/>
      <c r="H630" s="66"/>
      <c r="I630" s="66"/>
      <c r="J630" s="66"/>
      <c r="K630" s="66"/>
      <c r="L630" s="66"/>
      <c r="M630" s="66"/>
      <c r="N630" s="66"/>
      <c r="O630" s="67">
        <f>G630+I630+K630+M630</f>
        <v>0</v>
      </c>
      <c r="P630" s="68">
        <f t="shared" si="818"/>
        <v>0</v>
      </c>
      <c r="Q630" s="69"/>
      <c r="R630" s="66"/>
      <c r="S630" s="66"/>
      <c r="T630" s="66"/>
      <c r="U630" s="66"/>
      <c r="V630" s="66"/>
      <c r="W630" s="66"/>
      <c r="X630" s="66"/>
      <c r="Y630" s="66"/>
      <c r="Z630" s="66"/>
      <c r="AA630" s="66"/>
      <c r="AB630" s="66"/>
      <c r="AC630" s="67">
        <f t="shared" si="819"/>
        <v>0</v>
      </c>
      <c r="AD630" s="70">
        <f>R630+T630+V630+X630+Z630+AB630</f>
        <v>0</v>
      </c>
      <c r="AE630" s="71">
        <f>O630+AC630</f>
        <v>0</v>
      </c>
      <c r="AF630" s="67">
        <f t="shared" si="820"/>
        <v>0</v>
      </c>
      <c r="AG630" s="72"/>
      <c r="AH630" s="87"/>
      <c r="AI630" s="414"/>
      <c r="AJ630" s="416"/>
      <c r="AK630" s="418"/>
      <c r="AL630" s="419"/>
      <c r="AM630" s="387"/>
      <c r="AN630" s="387"/>
      <c r="AO630" s="422"/>
      <c r="AP630" s="387"/>
      <c r="AQ630" s="387"/>
      <c r="AR630" s="32"/>
      <c r="AS630" s="32"/>
      <c r="AT630" s="32"/>
      <c r="AU630" s="20"/>
      <c r="AV630" s="20"/>
    </row>
    <row r="631" spans="1:48" ht="24" customHeight="1" thickBot="1">
      <c r="A631" s="259"/>
      <c r="B631" s="411"/>
      <c r="C631" s="412"/>
      <c r="D631" s="412"/>
      <c r="E631" s="413"/>
      <c r="F631" s="74" t="s">
        <v>14</v>
      </c>
      <c r="G631" s="89">
        <f>SUM(G628:G630)</f>
        <v>0</v>
      </c>
      <c r="H631" s="91">
        <f t="shared" ref="H631:N631" si="821">SUM(H628:H630)</f>
        <v>0</v>
      </c>
      <c r="I631" s="91">
        <f t="shared" si="821"/>
        <v>0</v>
      </c>
      <c r="J631" s="91">
        <f t="shared" si="821"/>
        <v>0</v>
      </c>
      <c r="K631" s="91">
        <f t="shared" si="821"/>
        <v>0</v>
      </c>
      <c r="L631" s="91">
        <f t="shared" si="821"/>
        <v>0</v>
      </c>
      <c r="M631" s="91">
        <f t="shared" si="821"/>
        <v>1</v>
      </c>
      <c r="N631" s="91">
        <f t="shared" si="821"/>
        <v>11906900</v>
      </c>
      <c r="O631" s="76">
        <f>SUM(O628:O630)</f>
        <v>1</v>
      </c>
      <c r="P631" s="77">
        <f t="shared" ref="P631:AH631" si="822">SUM(P628:P630)</f>
        <v>11906900</v>
      </c>
      <c r="Q631" s="78">
        <f>SUM(Q628:Q630)</f>
        <v>0</v>
      </c>
      <c r="R631" s="76">
        <f t="shared" ref="R631:AB631" si="823">SUM(R628:R630)</f>
        <v>0</v>
      </c>
      <c r="S631" s="76">
        <f t="shared" si="823"/>
        <v>0</v>
      </c>
      <c r="T631" s="76">
        <f t="shared" si="823"/>
        <v>0</v>
      </c>
      <c r="U631" s="76">
        <f t="shared" si="823"/>
        <v>0</v>
      </c>
      <c r="V631" s="76">
        <f t="shared" si="823"/>
        <v>0</v>
      </c>
      <c r="W631" s="76">
        <f t="shared" si="823"/>
        <v>0</v>
      </c>
      <c r="X631" s="76">
        <f t="shared" si="823"/>
        <v>0</v>
      </c>
      <c r="Y631" s="76">
        <f t="shared" si="823"/>
        <v>0</v>
      </c>
      <c r="Z631" s="76">
        <f t="shared" si="823"/>
        <v>0</v>
      </c>
      <c r="AA631" s="76">
        <f t="shared" si="823"/>
        <v>3</v>
      </c>
      <c r="AB631" s="76">
        <f t="shared" si="823"/>
        <v>2019924</v>
      </c>
      <c r="AC631" s="76">
        <f>SUM(AC628:AC630)</f>
        <v>3</v>
      </c>
      <c r="AD631" s="80">
        <f t="shared" si="822"/>
        <v>2019924</v>
      </c>
      <c r="AE631" s="81">
        <f t="shared" si="822"/>
        <v>4</v>
      </c>
      <c r="AF631" s="76">
        <f t="shared" si="822"/>
        <v>13926824</v>
      </c>
      <c r="AG631" s="76">
        <f>SUM(AG628:AG630)</f>
        <v>0</v>
      </c>
      <c r="AH631" s="105">
        <f t="shared" si="822"/>
        <v>0</v>
      </c>
      <c r="AI631" s="415"/>
      <c r="AJ631" s="417"/>
      <c r="AK631" s="420"/>
      <c r="AL631" s="421"/>
      <c r="AM631" s="388"/>
      <c r="AN631" s="388"/>
      <c r="AO631" s="423"/>
      <c r="AP631" s="388"/>
      <c r="AQ631" s="388"/>
      <c r="AR631" s="32"/>
      <c r="AS631" s="32"/>
      <c r="AT631" s="32"/>
      <c r="AU631" s="20"/>
      <c r="AV631" s="20"/>
    </row>
    <row r="632" spans="1:48" ht="24" customHeight="1">
      <c r="A632" s="259"/>
      <c r="B632" s="411" t="s">
        <v>677</v>
      </c>
      <c r="C632" s="412"/>
      <c r="D632" s="412"/>
      <c r="E632" s="413"/>
      <c r="F632" s="44" t="s">
        <v>603</v>
      </c>
      <c r="G632" s="45"/>
      <c r="H632" s="46"/>
      <c r="I632" s="47"/>
      <c r="J632" s="46"/>
      <c r="K632" s="47"/>
      <c r="L632" s="46"/>
      <c r="M632" s="47">
        <v>1</v>
      </c>
      <c r="N632" s="47">
        <v>271950</v>
      </c>
      <c r="O632" s="47">
        <f>G632+I632+K632+M632</f>
        <v>1</v>
      </c>
      <c r="P632" s="48">
        <f>H632+J632+L632+N632</f>
        <v>271950</v>
      </c>
      <c r="Q632" s="49">
        <v>1</v>
      </c>
      <c r="R632" s="47">
        <v>1068012</v>
      </c>
      <c r="S632" s="47"/>
      <c r="T632" s="46"/>
      <c r="U632" s="47"/>
      <c r="V632" s="46"/>
      <c r="W632" s="47"/>
      <c r="X632" s="46"/>
      <c r="Y632" s="47"/>
      <c r="Z632" s="46"/>
      <c r="AA632" s="47">
        <v>4</v>
      </c>
      <c r="AB632" s="46">
        <v>7438854</v>
      </c>
      <c r="AC632" s="47">
        <f>Q632+S632+U632+W632+Y632+AA632</f>
        <v>5</v>
      </c>
      <c r="AD632" s="51">
        <f>R632+T632+V632+X632+Z632+AB632</f>
        <v>8506866</v>
      </c>
      <c r="AE632" s="52">
        <f>O632+AC632</f>
        <v>6</v>
      </c>
      <c r="AF632" s="47">
        <f>P632+AD632</f>
        <v>8778816</v>
      </c>
      <c r="AG632" s="47">
        <v>5</v>
      </c>
      <c r="AH632" s="83">
        <v>8506866</v>
      </c>
      <c r="AI632" s="414" t="s">
        <v>491</v>
      </c>
      <c r="AJ632" s="416" t="s">
        <v>678</v>
      </c>
      <c r="AK632" s="418" t="s">
        <v>138</v>
      </c>
      <c r="AL632" s="419"/>
      <c r="AM632" s="671" t="s">
        <v>679</v>
      </c>
      <c r="AN632" s="387" t="s">
        <v>109</v>
      </c>
      <c r="AO632" s="422" t="s">
        <v>680</v>
      </c>
      <c r="AP632" s="387"/>
      <c r="AQ632" s="387" t="s">
        <v>142</v>
      </c>
      <c r="AR632" s="32"/>
      <c r="AS632" s="32"/>
      <c r="AT632" s="32"/>
      <c r="AU632" s="20"/>
      <c r="AV632" s="20"/>
    </row>
    <row r="633" spans="1:48" ht="24" customHeight="1">
      <c r="A633" s="259"/>
      <c r="B633" s="411"/>
      <c r="C633" s="412"/>
      <c r="D633" s="412"/>
      <c r="E633" s="413"/>
      <c r="F633" s="55" t="s">
        <v>96</v>
      </c>
      <c r="G633" s="56"/>
      <c r="H633" s="57"/>
      <c r="I633" s="57"/>
      <c r="J633" s="57"/>
      <c r="K633" s="57"/>
      <c r="L633" s="57"/>
      <c r="M633" s="57"/>
      <c r="N633" s="57"/>
      <c r="O633" s="58">
        <f>G633+I633+K633+M633</f>
        <v>0</v>
      </c>
      <c r="P633" s="59">
        <f t="shared" ref="P633:P634" si="824">H633+J633+L633+N633</f>
        <v>0</v>
      </c>
      <c r="Q633" s="60"/>
      <c r="R633" s="57"/>
      <c r="S633" s="57"/>
      <c r="T633" s="57"/>
      <c r="U633" s="57"/>
      <c r="V633" s="57"/>
      <c r="W633" s="57"/>
      <c r="X633" s="57"/>
      <c r="Y633" s="57"/>
      <c r="Z633" s="57"/>
      <c r="AA633" s="57"/>
      <c r="AB633" s="57"/>
      <c r="AC633" s="58">
        <f t="shared" ref="AC633:AC634" si="825">Q633+S633+U633+W633+Y633+AA633</f>
        <v>0</v>
      </c>
      <c r="AD633" s="61">
        <f>R633+T633+V633+X633+Z633+AB633</f>
        <v>0</v>
      </c>
      <c r="AE633" s="62">
        <f>O633+AC633</f>
        <v>0</v>
      </c>
      <c r="AF633" s="58">
        <f t="shared" ref="AF633:AF634" si="826">P633+AD633</f>
        <v>0</v>
      </c>
      <c r="AG633" s="57"/>
      <c r="AH633" s="85"/>
      <c r="AI633" s="414"/>
      <c r="AJ633" s="416"/>
      <c r="AK633" s="418"/>
      <c r="AL633" s="419"/>
      <c r="AM633" s="671"/>
      <c r="AN633" s="387"/>
      <c r="AO633" s="422"/>
      <c r="AP633" s="387"/>
      <c r="AQ633" s="387"/>
      <c r="AR633" s="32"/>
      <c r="AS633" s="32"/>
      <c r="AT633" s="32"/>
      <c r="AU633" s="20"/>
      <c r="AV633" s="20"/>
    </row>
    <row r="634" spans="1:48" ht="24" customHeight="1">
      <c r="A634" s="259"/>
      <c r="B634" s="411"/>
      <c r="C634" s="412"/>
      <c r="D634" s="412"/>
      <c r="E634" s="413"/>
      <c r="F634" s="64" t="s">
        <v>95</v>
      </c>
      <c r="G634" s="65"/>
      <c r="H634" s="66"/>
      <c r="I634" s="66"/>
      <c r="J634" s="66"/>
      <c r="K634" s="66"/>
      <c r="L634" s="66"/>
      <c r="M634" s="66"/>
      <c r="N634" s="66"/>
      <c r="O634" s="67">
        <f>G634+I634+K634+M634</f>
        <v>0</v>
      </c>
      <c r="P634" s="68">
        <f t="shared" si="824"/>
        <v>0</v>
      </c>
      <c r="Q634" s="69"/>
      <c r="R634" s="66"/>
      <c r="S634" s="66"/>
      <c r="T634" s="66"/>
      <c r="U634" s="66"/>
      <c r="V634" s="66"/>
      <c r="W634" s="66"/>
      <c r="X634" s="66"/>
      <c r="Y634" s="66"/>
      <c r="Z634" s="66"/>
      <c r="AA634" s="66"/>
      <c r="AB634" s="66"/>
      <c r="AC634" s="67">
        <f t="shared" si="825"/>
        <v>0</v>
      </c>
      <c r="AD634" s="70">
        <f>R634+T634+V634+X634+Z634+AB634</f>
        <v>0</v>
      </c>
      <c r="AE634" s="71">
        <f>O634+AC634</f>
        <v>0</v>
      </c>
      <c r="AF634" s="67">
        <f t="shared" si="826"/>
        <v>0</v>
      </c>
      <c r="AG634" s="72"/>
      <c r="AH634" s="87"/>
      <c r="AI634" s="414"/>
      <c r="AJ634" s="416"/>
      <c r="AK634" s="418"/>
      <c r="AL634" s="419"/>
      <c r="AM634" s="671"/>
      <c r="AN634" s="387"/>
      <c r="AO634" s="422"/>
      <c r="AP634" s="387"/>
      <c r="AQ634" s="387"/>
      <c r="AR634" s="32"/>
      <c r="AS634" s="32"/>
      <c r="AT634" s="32"/>
      <c r="AU634" s="20"/>
      <c r="AV634" s="20"/>
    </row>
    <row r="635" spans="1:48" ht="24" customHeight="1" thickBot="1">
      <c r="A635" s="259"/>
      <c r="B635" s="411"/>
      <c r="C635" s="412"/>
      <c r="D635" s="412"/>
      <c r="E635" s="413"/>
      <c r="F635" s="74" t="s">
        <v>14</v>
      </c>
      <c r="G635" s="89">
        <f>SUM(G632:G634)</f>
        <v>0</v>
      </c>
      <c r="H635" s="91">
        <f t="shared" ref="H635:N635" si="827">SUM(H632:H634)</f>
        <v>0</v>
      </c>
      <c r="I635" s="91">
        <f t="shared" si="827"/>
        <v>0</v>
      </c>
      <c r="J635" s="91">
        <f t="shared" si="827"/>
        <v>0</v>
      </c>
      <c r="K635" s="91">
        <f t="shared" si="827"/>
        <v>0</v>
      </c>
      <c r="L635" s="91">
        <f t="shared" si="827"/>
        <v>0</v>
      </c>
      <c r="M635" s="91">
        <f t="shared" si="827"/>
        <v>1</v>
      </c>
      <c r="N635" s="91">
        <f t="shared" si="827"/>
        <v>271950</v>
      </c>
      <c r="O635" s="76">
        <f>SUM(O632:O634)</f>
        <v>1</v>
      </c>
      <c r="P635" s="77">
        <f t="shared" ref="P635:AH635" si="828">SUM(P632:P634)</f>
        <v>271950</v>
      </c>
      <c r="Q635" s="78">
        <f>SUM(Q632:Q634)</f>
        <v>1</v>
      </c>
      <c r="R635" s="76">
        <f t="shared" ref="R635:AB635" si="829">SUM(R632:R634)</f>
        <v>1068012</v>
      </c>
      <c r="S635" s="76">
        <f t="shared" si="829"/>
        <v>0</v>
      </c>
      <c r="T635" s="76">
        <f t="shared" si="829"/>
        <v>0</v>
      </c>
      <c r="U635" s="76">
        <f t="shared" si="829"/>
        <v>0</v>
      </c>
      <c r="V635" s="76">
        <f t="shared" si="829"/>
        <v>0</v>
      </c>
      <c r="W635" s="76">
        <f t="shared" si="829"/>
        <v>0</v>
      </c>
      <c r="X635" s="76">
        <f t="shared" si="829"/>
        <v>0</v>
      </c>
      <c r="Y635" s="76">
        <f t="shared" si="829"/>
        <v>0</v>
      </c>
      <c r="Z635" s="76">
        <f t="shared" si="829"/>
        <v>0</v>
      </c>
      <c r="AA635" s="76">
        <f t="shared" si="829"/>
        <v>4</v>
      </c>
      <c r="AB635" s="76">
        <f t="shared" si="829"/>
        <v>7438854</v>
      </c>
      <c r="AC635" s="76">
        <f>SUM(AC632:AC634)</f>
        <v>5</v>
      </c>
      <c r="AD635" s="80">
        <f t="shared" si="828"/>
        <v>8506866</v>
      </c>
      <c r="AE635" s="81">
        <f t="shared" si="828"/>
        <v>6</v>
      </c>
      <c r="AF635" s="76">
        <f t="shared" si="828"/>
        <v>8778816</v>
      </c>
      <c r="AG635" s="76">
        <f>SUM(AG632:AG634)</f>
        <v>5</v>
      </c>
      <c r="AH635" s="105">
        <f t="shared" si="828"/>
        <v>8506866</v>
      </c>
      <c r="AI635" s="415"/>
      <c r="AJ635" s="417"/>
      <c r="AK635" s="420"/>
      <c r="AL635" s="421"/>
      <c r="AM635" s="672"/>
      <c r="AN635" s="388"/>
      <c r="AO635" s="423"/>
      <c r="AP635" s="388"/>
      <c r="AQ635" s="388"/>
      <c r="AR635" s="32"/>
      <c r="AS635" s="32"/>
      <c r="AT635" s="32"/>
      <c r="AU635" s="20"/>
      <c r="AV635" s="20"/>
    </row>
    <row r="636" spans="1:48" ht="24" customHeight="1">
      <c r="A636" s="259"/>
      <c r="B636" s="411" t="s">
        <v>681</v>
      </c>
      <c r="C636" s="412"/>
      <c r="D636" s="412"/>
      <c r="E636" s="413"/>
      <c r="F636" s="44" t="s">
        <v>603</v>
      </c>
      <c r="G636" s="45"/>
      <c r="H636" s="46"/>
      <c r="I636" s="47">
        <v>243</v>
      </c>
      <c r="J636" s="46">
        <v>3882425</v>
      </c>
      <c r="K636" s="47"/>
      <c r="L636" s="46"/>
      <c r="M636" s="47">
        <v>2</v>
      </c>
      <c r="N636" s="47">
        <v>1031436</v>
      </c>
      <c r="O636" s="47">
        <f>G636+I636+K636+M636</f>
        <v>245</v>
      </c>
      <c r="P636" s="48">
        <f>H636+J636+L636+N636</f>
        <v>4913861</v>
      </c>
      <c r="Q636" s="49"/>
      <c r="R636" s="47"/>
      <c r="S636" s="47"/>
      <c r="T636" s="46"/>
      <c r="U636" s="47"/>
      <c r="V636" s="46"/>
      <c r="W636" s="47"/>
      <c r="X636" s="46"/>
      <c r="Y636" s="47"/>
      <c r="Z636" s="46"/>
      <c r="AA636" s="47"/>
      <c r="AB636" s="46"/>
      <c r="AC636" s="47">
        <f>Q636+S636+U636+W636+Y636+AA636</f>
        <v>0</v>
      </c>
      <c r="AD636" s="51">
        <f>R636+T636+V636+X636+Z636+AB636</f>
        <v>0</v>
      </c>
      <c r="AE636" s="52">
        <f>O636+AC636</f>
        <v>245</v>
      </c>
      <c r="AF636" s="47">
        <f>P636+AD636</f>
        <v>4913861</v>
      </c>
      <c r="AG636" s="47">
        <v>245</v>
      </c>
      <c r="AH636" s="83">
        <v>4913861</v>
      </c>
      <c r="AI636" s="414" t="s">
        <v>682</v>
      </c>
      <c r="AJ636" s="416" t="s">
        <v>683</v>
      </c>
      <c r="AK636" s="418" t="s">
        <v>108</v>
      </c>
      <c r="AL636" s="419"/>
      <c r="AM636" s="387"/>
      <c r="AN636" s="387" t="s">
        <v>109</v>
      </c>
      <c r="AO636" s="387" t="s">
        <v>684</v>
      </c>
      <c r="AP636" s="387"/>
      <c r="AQ636" s="387" t="s">
        <v>685</v>
      </c>
      <c r="AR636" s="32"/>
      <c r="AS636" s="32"/>
      <c r="AT636" s="32"/>
      <c r="AU636" s="20"/>
      <c r="AV636" s="20"/>
    </row>
    <row r="637" spans="1:48" ht="24" customHeight="1">
      <c r="A637" s="259"/>
      <c r="B637" s="411"/>
      <c r="C637" s="412"/>
      <c r="D637" s="412"/>
      <c r="E637" s="413"/>
      <c r="F637" s="55" t="s">
        <v>96</v>
      </c>
      <c r="G637" s="56"/>
      <c r="H637" s="57"/>
      <c r="I637" s="57"/>
      <c r="J637" s="57"/>
      <c r="K637" s="57"/>
      <c r="L637" s="57"/>
      <c r="M637" s="57"/>
      <c r="N637" s="57"/>
      <c r="O637" s="58">
        <f>G637+I637+K637+M637</f>
        <v>0</v>
      </c>
      <c r="P637" s="59">
        <f t="shared" ref="P637:P638" si="830">H637+J637+L637+N637</f>
        <v>0</v>
      </c>
      <c r="Q637" s="60"/>
      <c r="R637" s="57"/>
      <c r="S637" s="57"/>
      <c r="T637" s="57"/>
      <c r="U637" s="57"/>
      <c r="V637" s="57"/>
      <c r="W637" s="57"/>
      <c r="X637" s="57"/>
      <c r="Y637" s="57"/>
      <c r="Z637" s="57"/>
      <c r="AA637" s="57"/>
      <c r="AB637" s="57"/>
      <c r="AC637" s="58">
        <f t="shared" ref="AC637:AC638" si="831">Q637+S637+U637+W637+Y637+AA637</f>
        <v>0</v>
      </c>
      <c r="AD637" s="61">
        <f>R637+T637+V637+X637+Z637+AB637</f>
        <v>0</v>
      </c>
      <c r="AE637" s="62">
        <f>O637+AC637</f>
        <v>0</v>
      </c>
      <c r="AF637" s="58">
        <f t="shared" ref="AF637:AF638" si="832">P637+AD637</f>
        <v>0</v>
      </c>
      <c r="AG637" s="57"/>
      <c r="AH637" s="85"/>
      <c r="AI637" s="414"/>
      <c r="AJ637" s="416"/>
      <c r="AK637" s="418"/>
      <c r="AL637" s="419"/>
      <c r="AM637" s="387"/>
      <c r="AN637" s="387"/>
      <c r="AO637" s="387"/>
      <c r="AP637" s="387"/>
      <c r="AQ637" s="387"/>
      <c r="AR637" s="32"/>
      <c r="AS637" s="32"/>
      <c r="AT637" s="32"/>
      <c r="AU637" s="20"/>
      <c r="AV637" s="20"/>
    </row>
    <row r="638" spans="1:48" ht="24" customHeight="1">
      <c r="A638" s="259"/>
      <c r="B638" s="411"/>
      <c r="C638" s="412"/>
      <c r="D638" s="412"/>
      <c r="E638" s="413"/>
      <c r="F638" s="64" t="s">
        <v>95</v>
      </c>
      <c r="G638" s="65"/>
      <c r="H638" s="66"/>
      <c r="I638" s="66"/>
      <c r="J638" s="66"/>
      <c r="K638" s="66"/>
      <c r="L638" s="66"/>
      <c r="M638" s="66"/>
      <c r="N638" s="66"/>
      <c r="O638" s="67">
        <f>G638+I638+K638+M638</f>
        <v>0</v>
      </c>
      <c r="P638" s="68">
        <f t="shared" si="830"/>
        <v>0</v>
      </c>
      <c r="Q638" s="69"/>
      <c r="R638" s="66"/>
      <c r="S638" s="66"/>
      <c r="T638" s="66"/>
      <c r="U638" s="66"/>
      <c r="V638" s="66"/>
      <c r="W638" s="66"/>
      <c r="X638" s="66"/>
      <c r="Y638" s="66"/>
      <c r="Z638" s="66"/>
      <c r="AA638" s="66"/>
      <c r="AB638" s="66"/>
      <c r="AC638" s="67">
        <f t="shared" si="831"/>
        <v>0</v>
      </c>
      <c r="AD638" s="70">
        <f>R638+T638+V638+X638+Z638+AB638</f>
        <v>0</v>
      </c>
      <c r="AE638" s="71">
        <f>O638+AC638</f>
        <v>0</v>
      </c>
      <c r="AF638" s="67">
        <f t="shared" si="832"/>
        <v>0</v>
      </c>
      <c r="AG638" s="72"/>
      <c r="AH638" s="87"/>
      <c r="AI638" s="414"/>
      <c r="AJ638" s="416"/>
      <c r="AK638" s="418"/>
      <c r="AL638" s="419"/>
      <c r="AM638" s="387"/>
      <c r="AN638" s="387"/>
      <c r="AO638" s="387"/>
      <c r="AP638" s="387"/>
      <c r="AQ638" s="387"/>
      <c r="AR638" s="32"/>
      <c r="AS638" s="32"/>
      <c r="AT638" s="32"/>
      <c r="AU638" s="20"/>
      <c r="AV638" s="20"/>
    </row>
    <row r="639" spans="1:48" ht="24" customHeight="1" thickBot="1">
      <c r="A639" s="259"/>
      <c r="B639" s="411"/>
      <c r="C639" s="412"/>
      <c r="D639" s="412"/>
      <c r="E639" s="413"/>
      <c r="F639" s="74" t="s">
        <v>14</v>
      </c>
      <c r="G639" s="89">
        <f>SUM(G636:G638)</f>
        <v>0</v>
      </c>
      <c r="H639" s="91">
        <f t="shared" ref="H639:N639" si="833">SUM(H636:H638)</f>
        <v>0</v>
      </c>
      <c r="I639" s="91">
        <f t="shared" si="833"/>
        <v>243</v>
      </c>
      <c r="J639" s="91">
        <f t="shared" si="833"/>
        <v>3882425</v>
      </c>
      <c r="K639" s="91">
        <f t="shared" si="833"/>
        <v>0</v>
      </c>
      <c r="L639" s="91">
        <f t="shared" si="833"/>
        <v>0</v>
      </c>
      <c r="M639" s="91">
        <f t="shared" si="833"/>
        <v>2</v>
      </c>
      <c r="N639" s="91">
        <f t="shared" si="833"/>
        <v>1031436</v>
      </c>
      <c r="O639" s="76">
        <f>SUM(O636:O638)</f>
        <v>245</v>
      </c>
      <c r="P639" s="77">
        <f t="shared" ref="P639:AH639" si="834">SUM(P636:P638)</f>
        <v>4913861</v>
      </c>
      <c r="Q639" s="78">
        <f>SUM(Q636:Q638)</f>
        <v>0</v>
      </c>
      <c r="R639" s="76">
        <f t="shared" ref="R639:AB639" si="835">SUM(R636:R638)</f>
        <v>0</v>
      </c>
      <c r="S639" s="76">
        <f t="shared" si="835"/>
        <v>0</v>
      </c>
      <c r="T639" s="76">
        <f t="shared" si="835"/>
        <v>0</v>
      </c>
      <c r="U639" s="76">
        <f t="shared" si="835"/>
        <v>0</v>
      </c>
      <c r="V639" s="76">
        <f t="shared" si="835"/>
        <v>0</v>
      </c>
      <c r="W639" s="76">
        <f t="shared" si="835"/>
        <v>0</v>
      </c>
      <c r="X639" s="76">
        <f t="shared" si="835"/>
        <v>0</v>
      </c>
      <c r="Y639" s="76">
        <f t="shared" si="835"/>
        <v>0</v>
      </c>
      <c r="Z639" s="76">
        <f t="shared" si="835"/>
        <v>0</v>
      </c>
      <c r="AA639" s="76">
        <f t="shared" si="835"/>
        <v>0</v>
      </c>
      <c r="AB639" s="76">
        <f t="shared" si="835"/>
        <v>0</v>
      </c>
      <c r="AC639" s="76">
        <f>SUM(AC636:AC638)</f>
        <v>0</v>
      </c>
      <c r="AD639" s="80">
        <f t="shared" si="834"/>
        <v>0</v>
      </c>
      <c r="AE639" s="81">
        <f t="shared" si="834"/>
        <v>245</v>
      </c>
      <c r="AF639" s="76">
        <f t="shared" si="834"/>
        <v>4913861</v>
      </c>
      <c r="AG639" s="76">
        <f>SUM(AG636:AG638)</f>
        <v>245</v>
      </c>
      <c r="AH639" s="105">
        <f t="shared" si="834"/>
        <v>4913861</v>
      </c>
      <c r="AI639" s="415"/>
      <c r="AJ639" s="417"/>
      <c r="AK639" s="420"/>
      <c r="AL639" s="421"/>
      <c r="AM639" s="388"/>
      <c r="AN639" s="388"/>
      <c r="AO639" s="388"/>
      <c r="AP639" s="388"/>
      <c r="AQ639" s="388"/>
      <c r="AR639" s="32"/>
      <c r="AS639" s="32"/>
      <c r="AT639" s="32"/>
      <c r="AU639" s="20"/>
      <c r="AV639" s="20"/>
    </row>
    <row r="640" spans="1:48" ht="24" customHeight="1">
      <c r="A640" s="259"/>
      <c r="B640" s="411" t="s">
        <v>686</v>
      </c>
      <c r="C640" s="412"/>
      <c r="D640" s="412"/>
      <c r="E640" s="413"/>
      <c r="F640" s="44" t="s">
        <v>603</v>
      </c>
      <c r="G640" s="45"/>
      <c r="H640" s="46"/>
      <c r="I640" s="47">
        <v>1</v>
      </c>
      <c r="J640" s="46">
        <v>100800</v>
      </c>
      <c r="K640" s="47">
        <v>1</v>
      </c>
      <c r="L640" s="46">
        <v>3615</v>
      </c>
      <c r="M640" s="47"/>
      <c r="N640" s="47"/>
      <c r="O640" s="47">
        <f>G640+I640+K640+M640</f>
        <v>2</v>
      </c>
      <c r="P640" s="48">
        <f>H640+J640+L640+N640</f>
        <v>104415</v>
      </c>
      <c r="Q640" s="49"/>
      <c r="R640" s="47"/>
      <c r="S640" s="47"/>
      <c r="T640" s="46"/>
      <c r="U640" s="47"/>
      <c r="V640" s="46"/>
      <c r="W640" s="47"/>
      <c r="X640" s="46"/>
      <c r="Y640" s="47"/>
      <c r="Z640" s="46"/>
      <c r="AA640" s="47"/>
      <c r="AB640" s="46"/>
      <c r="AC640" s="47">
        <f>Q640+S640+U640+W640+Y640+AA640</f>
        <v>0</v>
      </c>
      <c r="AD640" s="51">
        <f>R640+T640+V640+X640+Z640+AB640</f>
        <v>0</v>
      </c>
      <c r="AE640" s="52">
        <f>O640+AC640</f>
        <v>2</v>
      </c>
      <c r="AF640" s="47">
        <f>P640+AD640</f>
        <v>104415</v>
      </c>
      <c r="AG640" s="47">
        <v>1</v>
      </c>
      <c r="AH640" s="83">
        <v>100800</v>
      </c>
      <c r="AI640" s="414" t="s">
        <v>687</v>
      </c>
      <c r="AJ640" s="416" t="s">
        <v>688</v>
      </c>
      <c r="AK640" s="418" t="s">
        <v>100</v>
      </c>
      <c r="AL640" s="419"/>
      <c r="AM640" s="387"/>
      <c r="AN640" s="387" t="s">
        <v>101</v>
      </c>
      <c r="AO640" s="391" t="s">
        <v>689</v>
      </c>
      <c r="AP640" s="391" t="s">
        <v>690</v>
      </c>
      <c r="AQ640" s="387"/>
      <c r="AR640" s="32"/>
      <c r="AS640" s="32"/>
      <c r="AT640" s="32"/>
      <c r="AU640" s="20"/>
      <c r="AV640" s="20"/>
    </row>
    <row r="641" spans="1:48" ht="24" customHeight="1">
      <c r="A641" s="259"/>
      <c r="B641" s="411"/>
      <c r="C641" s="412"/>
      <c r="D641" s="412"/>
      <c r="E641" s="413"/>
      <c r="F641" s="55" t="s">
        <v>96</v>
      </c>
      <c r="G641" s="56"/>
      <c r="H641" s="57"/>
      <c r="I641" s="57"/>
      <c r="J641" s="57"/>
      <c r="K641" s="57"/>
      <c r="L641" s="57"/>
      <c r="M641" s="57"/>
      <c r="N641" s="57"/>
      <c r="O641" s="58">
        <f>G641+I641+K641+M641</f>
        <v>0</v>
      </c>
      <c r="P641" s="59">
        <f t="shared" ref="P641:P642" si="836">H641+J641+L641+N641</f>
        <v>0</v>
      </c>
      <c r="Q641" s="60"/>
      <c r="R641" s="57"/>
      <c r="S641" s="57"/>
      <c r="T641" s="57"/>
      <c r="U641" s="57"/>
      <c r="V641" s="57"/>
      <c r="W641" s="57"/>
      <c r="X641" s="57"/>
      <c r="Y641" s="57"/>
      <c r="Z641" s="57"/>
      <c r="AA641" s="57"/>
      <c r="AB641" s="57"/>
      <c r="AC641" s="58">
        <f t="shared" ref="AC641:AC642" si="837">Q641+S641+U641+W641+Y641+AA641</f>
        <v>0</v>
      </c>
      <c r="AD641" s="61">
        <f>R641+T641+V641+X641+Z641+AB641</f>
        <v>0</v>
      </c>
      <c r="AE641" s="62">
        <f>O641+AC641</f>
        <v>0</v>
      </c>
      <c r="AF641" s="58">
        <f t="shared" ref="AF641:AF642" si="838">P641+AD641</f>
        <v>0</v>
      </c>
      <c r="AG641" s="57"/>
      <c r="AH641" s="85"/>
      <c r="AI641" s="414"/>
      <c r="AJ641" s="416"/>
      <c r="AK641" s="418"/>
      <c r="AL641" s="419"/>
      <c r="AM641" s="387"/>
      <c r="AN641" s="387"/>
      <c r="AO641" s="666"/>
      <c r="AP641" s="392"/>
      <c r="AQ641" s="387"/>
      <c r="AR641" s="32"/>
      <c r="AS641" s="32"/>
      <c r="AT641" s="32"/>
      <c r="AU641" s="20"/>
      <c r="AV641" s="20"/>
    </row>
    <row r="642" spans="1:48" ht="24" customHeight="1">
      <c r="A642" s="259"/>
      <c r="B642" s="411"/>
      <c r="C642" s="412"/>
      <c r="D642" s="412"/>
      <c r="E642" s="413"/>
      <c r="F642" s="64" t="s">
        <v>95</v>
      </c>
      <c r="G642" s="65"/>
      <c r="H642" s="66"/>
      <c r="I642" s="66"/>
      <c r="J642" s="66"/>
      <c r="K642" s="66"/>
      <c r="L642" s="66"/>
      <c r="M642" s="66"/>
      <c r="N642" s="66"/>
      <c r="O642" s="67">
        <f>G642+I642+K642+M642</f>
        <v>0</v>
      </c>
      <c r="P642" s="68">
        <f t="shared" si="836"/>
        <v>0</v>
      </c>
      <c r="Q642" s="69"/>
      <c r="R642" s="66"/>
      <c r="S642" s="66"/>
      <c r="T642" s="66"/>
      <c r="U642" s="66"/>
      <c r="V642" s="66"/>
      <c r="W642" s="66"/>
      <c r="X642" s="66"/>
      <c r="Y642" s="66"/>
      <c r="Z642" s="66"/>
      <c r="AA642" s="66"/>
      <c r="AB642" s="66"/>
      <c r="AC642" s="67">
        <f t="shared" si="837"/>
        <v>0</v>
      </c>
      <c r="AD642" s="70">
        <f>R642+T642+V642+X642+Z642+AB642</f>
        <v>0</v>
      </c>
      <c r="AE642" s="71">
        <f>O642+AC642</f>
        <v>0</v>
      </c>
      <c r="AF642" s="67">
        <f t="shared" si="838"/>
        <v>0</v>
      </c>
      <c r="AG642" s="72"/>
      <c r="AH642" s="87"/>
      <c r="AI642" s="414"/>
      <c r="AJ642" s="416"/>
      <c r="AK642" s="418"/>
      <c r="AL642" s="419"/>
      <c r="AM642" s="387"/>
      <c r="AN642" s="387"/>
      <c r="AO642" s="666"/>
      <c r="AP642" s="392"/>
      <c r="AQ642" s="387"/>
      <c r="AR642" s="32"/>
      <c r="AS642" s="32"/>
      <c r="AT642" s="32"/>
      <c r="AU642" s="20"/>
      <c r="AV642" s="20"/>
    </row>
    <row r="643" spans="1:48" ht="24" customHeight="1" thickBot="1">
      <c r="A643" s="259"/>
      <c r="B643" s="411"/>
      <c r="C643" s="412"/>
      <c r="D643" s="412"/>
      <c r="E643" s="413"/>
      <c r="F643" s="74" t="s">
        <v>14</v>
      </c>
      <c r="G643" s="89">
        <f>SUM(G640:G642)</f>
        <v>0</v>
      </c>
      <c r="H643" s="91">
        <f t="shared" ref="H643:N643" si="839">SUM(H640:H642)</f>
        <v>0</v>
      </c>
      <c r="I643" s="91">
        <f t="shared" si="839"/>
        <v>1</v>
      </c>
      <c r="J643" s="91">
        <f t="shared" si="839"/>
        <v>100800</v>
      </c>
      <c r="K643" s="91">
        <f t="shared" si="839"/>
        <v>1</v>
      </c>
      <c r="L643" s="91">
        <f t="shared" si="839"/>
        <v>3615</v>
      </c>
      <c r="M643" s="91">
        <f t="shared" si="839"/>
        <v>0</v>
      </c>
      <c r="N643" s="91">
        <f t="shared" si="839"/>
        <v>0</v>
      </c>
      <c r="O643" s="76">
        <f>SUM(O640:O642)</f>
        <v>2</v>
      </c>
      <c r="P643" s="77">
        <f t="shared" ref="P643:AH643" si="840">SUM(P640:P642)</f>
        <v>104415</v>
      </c>
      <c r="Q643" s="78">
        <f>SUM(Q640:Q642)</f>
        <v>0</v>
      </c>
      <c r="R643" s="76">
        <f t="shared" ref="R643:AB643" si="841">SUM(R640:R642)</f>
        <v>0</v>
      </c>
      <c r="S643" s="76">
        <f t="shared" si="841"/>
        <v>0</v>
      </c>
      <c r="T643" s="76">
        <f t="shared" si="841"/>
        <v>0</v>
      </c>
      <c r="U643" s="76">
        <f t="shared" si="841"/>
        <v>0</v>
      </c>
      <c r="V643" s="76">
        <f t="shared" si="841"/>
        <v>0</v>
      </c>
      <c r="W643" s="76">
        <f t="shared" si="841"/>
        <v>0</v>
      </c>
      <c r="X643" s="76">
        <f t="shared" si="841"/>
        <v>0</v>
      </c>
      <c r="Y643" s="76">
        <f t="shared" si="841"/>
        <v>0</v>
      </c>
      <c r="Z643" s="76">
        <f t="shared" si="841"/>
        <v>0</v>
      </c>
      <c r="AA643" s="76">
        <f t="shared" si="841"/>
        <v>0</v>
      </c>
      <c r="AB643" s="76">
        <f t="shared" si="841"/>
        <v>0</v>
      </c>
      <c r="AC643" s="76">
        <f>SUM(AC640:AC642)</f>
        <v>0</v>
      </c>
      <c r="AD643" s="80">
        <f t="shared" si="840"/>
        <v>0</v>
      </c>
      <c r="AE643" s="81">
        <f t="shared" si="840"/>
        <v>2</v>
      </c>
      <c r="AF643" s="76">
        <f t="shared" si="840"/>
        <v>104415</v>
      </c>
      <c r="AG643" s="76">
        <f>SUM(AG640:AG642)</f>
        <v>1</v>
      </c>
      <c r="AH643" s="105">
        <f t="shared" si="840"/>
        <v>100800</v>
      </c>
      <c r="AI643" s="415"/>
      <c r="AJ643" s="417"/>
      <c r="AK643" s="420"/>
      <c r="AL643" s="421"/>
      <c r="AM643" s="388"/>
      <c r="AN643" s="388"/>
      <c r="AO643" s="667"/>
      <c r="AP643" s="393"/>
      <c r="AQ643" s="388"/>
      <c r="AR643" s="32"/>
      <c r="AS643" s="32"/>
      <c r="AT643" s="32"/>
      <c r="AU643" s="20"/>
      <c r="AV643" s="20"/>
    </row>
    <row r="644" spans="1:48" ht="24" customHeight="1">
      <c r="A644" s="259"/>
      <c r="B644" s="411" t="s">
        <v>691</v>
      </c>
      <c r="C644" s="412"/>
      <c r="D644" s="412"/>
      <c r="E644" s="413"/>
      <c r="F644" s="44" t="s">
        <v>603</v>
      </c>
      <c r="G644" s="45"/>
      <c r="H644" s="46"/>
      <c r="I644" s="47"/>
      <c r="J644" s="46"/>
      <c r="K644" s="47"/>
      <c r="L644" s="46"/>
      <c r="M644" s="47"/>
      <c r="N644" s="47"/>
      <c r="O644" s="47">
        <f>G644+I644+K644+M644</f>
        <v>0</v>
      </c>
      <c r="P644" s="48">
        <f>H644+J644+L644+N644</f>
        <v>0</v>
      </c>
      <c r="Q644" s="49">
        <v>3</v>
      </c>
      <c r="R644" s="47">
        <v>3034752</v>
      </c>
      <c r="S644" s="47"/>
      <c r="T644" s="46"/>
      <c r="U644" s="47"/>
      <c r="V644" s="46"/>
      <c r="W644" s="47"/>
      <c r="X644" s="46"/>
      <c r="Y644" s="47"/>
      <c r="Z644" s="46"/>
      <c r="AA644" s="47">
        <v>41</v>
      </c>
      <c r="AB644" s="46">
        <v>334260</v>
      </c>
      <c r="AC644" s="47">
        <f>Q644+S644+U644+W644+Y644+AA644</f>
        <v>44</v>
      </c>
      <c r="AD644" s="51">
        <f>R644+T644+V644+X644+Z644+AB644</f>
        <v>3369012</v>
      </c>
      <c r="AE644" s="52">
        <f>O644+AC644</f>
        <v>44</v>
      </c>
      <c r="AF644" s="47">
        <f>P644+AD644</f>
        <v>3369012</v>
      </c>
      <c r="AG644" s="47"/>
      <c r="AH644" s="83"/>
      <c r="AI644" s="414" t="s">
        <v>927</v>
      </c>
      <c r="AJ644" s="416" t="s">
        <v>692</v>
      </c>
      <c r="AK644" s="418" t="s">
        <v>138</v>
      </c>
      <c r="AL644" s="419"/>
      <c r="AM644" s="387" t="s">
        <v>693</v>
      </c>
      <c r="AN644" s="387" t="s">
        <v>109</v>
      </c>
      <c r="AO644" s="387"/>
      <c r="AP644" s="387"/>
      <c r="AQ644" s="387" t="s">
        <v>142</v>
      </c>
      <c r="AR644" s="32"/>
      <c r="AS644" s="32"/>
      <c r="AT644" s="32"/>
      <c r="AU644" s="20"/>
      <c r="AV644" s="20"/>
    </row>
    <row r="645" spans="1:48" ht="24" customHeight="1">
      <c r="A645" s="259"/>
      <c r="B645" s="411"/>
      <c r="C645" s="412"/>
      <c r="D645" s="412"/>
      <c r="E645" s="413"/>
      <c r="F645" s="55" t="s">
        <v>96</v>
      </c>
      <c r="G645" s="56"/>
      <c r="H645" s="57"/>
      <c r="I645" s="57"/>
      <c r="J645" s="57"/>
      <c r="K645" s="57"/>
      <c r="L645" s="57"/>
      <c r="M645" s="57"/>
      <c r="N645" s="57"/>
      <c r="O645" s="58">
        <f>G645+I645+K645+M645</f>
        <v>0</v>
      </c>
      <c r="P645" s="59">
        <f t="shared" ref="P645:P646" si="842">H645+J645+L645+N645</f>
        <v>0</v>
      </c>
      <c r="Q645" s="60"/>
      <c r="R645" s="57"/>
      <c r="S645" s="57"/>
      <c r="T645" s="57"/>
      <c r="U645" s="57"/>
      <c r="V645" s="57"/>
      <c r="W645" s="57"/>
      <c r="X645" s="57"/>
      <c r="Y645" s="57"/>
      <c r="Z645" s="57"/>
      <c r="AA645" s="57"/>
      <c r="AB645" s="57"/>
      <c r="AC645" s="58">
        <f t="shared" ref="AC645:AC646" si="843">Q645+S645+U645+W645+Y645+AA645</f>
        <v>0</v>
      </c>
      <c r="AD645" s="61">
        <f>R645+T645+V645+X645+Z645+AB645</f>
        <v>0</v>
      </c>
      <c r="AE645" s="62">
        <f>O645+AC645</f>
        <v>0</v>
      </c>
      <c r="AF645" s="58">
        <f t="shared" ref="AF645:AF646" si="844">P645+AD645</f>
        <v>0</v>
      </c>
      <c r="AG645" s="57"/>
      <c r="AH645" s="85"/>
      <c r="AI645" s="414"/>
      <c r="AJ645" s="416"/>
      <c r="AK645" s="418"/>
      <c r="AL645" s="419"/>
      <c r="AM645" s="387"/>
      <c r="AN645" s="387"/>
      <c r="AO645" s="387"/>
      <c r="AP645" s="387"/>
      <c r="AQ645" s="387"/>
      <c r="AR645" s="32"/>
      <c r="AS645" s="32"/>
      <c r="AT645" s="32"/>
      <c r="AU645" s="20"/>
      <c r="AV645" s="20"/>
    </row>
    <row r="646" spans="1:48" ht="24" customHeight="1">
      <c r="A646" s="259"/>
      <c r="B646" s="411"/>
      <c r="C646" s="412"/>
      <c r="D646" s="412"/>
      <c r="E646" s="413"/>
      <c r="F646" s="64" t="s">
        <v>95</v>
      </c>
      <c r="G646" s="65"/>
      <c r="H646" s="66"/>
      <c r="I646" s="66"/>
      <c r="J646" s="66"/>
      <c r="K646" s="66"/>
      <c r="L646" s="66"/>
      <c r="M646" s="66"/>
      <c r="N646" s="66"/>
      <c r="O646" s="67">
        <f>G646+I646+K646+M646</f>
        <v>0</v>
      </c>
      <c r="P646" s="68">
        <f t="shared" si="842"/>
        <v>0</v>
      </c>
      <c r="Q646" s="69"/>
      <c r="R646" s="66"/>
      <c r="S646" s="66"/>
      <c r="T646" s="66"/>
      <c r="U646" s="66"/>
      <c r="V646" s="66"/>
      <c r="W646" s="66"/>
      <c r="X646" s="66"/>
      <c r="Y646" s="66"/>
      <c r="Z646" s="66"/>
      <c r="AA646" s="66"/>
      <c r="AB646" s="66"/>
      <c r="AC646" s="67">
        <f t="shared" si="843"/>
        <v>0</v>
      </c>
      <c r="AD646" s="70">
        <f>R646+T646+V646+X646+Z646+AB646</f>
        <v>0</v>
      </c>
      <c r="AE646" s="71">
        <f>O646+AC646</f>
        <v>0</v>
      </c>
      <c r="AF646" s="67">
        <f t="shared" si="844"/>
        <v>0</v>
      </c>
      <c r="AG646" s="72"/>
      <c r="AH646" s="87"/>
      <c r="AI646" s="414"/>
      <c r="AJ646" s="416"/>
      <c r="AK646" s="418"/>
      <c r="AL646" s="419"/>
      <c r="AM646" s="387"/>
      <c r="AN646" s="387"/>
      <c r="AO646" s="387"/>
      <c r="AP646" s="387"/>
      <c r="AQ646" s="387"/>
      <c r="AR646" s="32"/>
      <c r="AS646" s="32"/>
      <c r="AT646" s="32"/>
      <c r="AU646" s="20"/>
      <c r="AV646" s="20"/>
    </row>
    <row r="647" spans="1:48" ht="24" customHeight="1" thickBot="1">
      <c r="A647" s="259"/>
      <c r="B647" s="411"/>
      <c r="C647" s="412"/>
      <c r="D647" s="412"/>
      <c r="E647" s="413"/>
      <c r="F647" s="74" t="s">
        <v>14</v>
      </c>
      <c r="G647" s="89">
        <f>SUM(G644:G646)</f>
        <v>0</v>
      </c>
      <c r="H647" s="91">
        <f t="shared" ref="H647:N647" si="845">SUM(H644:H646)</f>
        <v>0</v>
      </c>
      <c r="I647" s="91">
        <f t="shared" si="845"/>
        <v>0</v>
      </c>
      <c r="J647" s="91">
        <f t="shared" si="845"/>
        <v>0</v>
      </c>
      <c r="K647" s="91">
        <f t="shared" si="845"/>
        <v>0</v>
      </c>
      <c r="L647" s="91">
        <f t="shared" si="845"/>
        <v>0</v>
      </c>
      <c r="M647" s="91">
        <f t="shared" si="845"/>
        <v>0</v>
      </c>
      <c r="N647" s="91">
        <f t="shared" si="845"/>
        <v>0</v>
      </c>
      <c r="O647" s="76">
        <f>SUM(O644:O646)</f>
        <v>0</v>
      </c>
      <c r="P647" s="77">
        <f t="shared" ref="P647:AH647" si="846">SUM(P644:P646)</f>
        <v>0</v>
      </c>
      <c r="Q647" s="78">
        <f>SUM(Q644:Q646)</f>
        <v>3</v>
      </c>
      <c r="R647" s="76">
        <f t="shared" ref="R647:AB647" si="847">SUM(R644:R646)</f>
        <v>3034752</v>
      </c>
      <c r="S647" s="76">
        <f t="shared" si="847"/>
        <v>0</v>
      </c>
      <c r="T647" s="76">
        <f t="shared" si="847"/>
        <v>0</v>
      </c>
      <c r="U647" s="76">
        <f t="shared" si="847"/>
        <v>0</v>
      </c>
      <c r="V647" s="76">
        <f t="shared" si="847"/>
        <v>0</v>
      </c>
      <c r="W647" s="76">
        <f t="shared" si="847"/>
        <v>0</v>
      </c>
      <c r="X647" s="76">
        <f t="shared" si="847"/>
        <v>0</v>
      </c>
      <c r="Y647" s="76">
        <f t="shared" si="847"/>
        <v>0</v>
      </c>
      <c r="Z647" s="76">
        <f t="shared" si="847"/>
        <v>0</v>
      </c>
      <c r="AA647" s="76">
        <f t="shared" si="847"/>
        <v>41</v>
      </c>
      <c r="AB647" s="76">
        <f t="shared" si="847"/>
        <v>334260</v>
      </c>
      <c r="AC647" s="76">
        <f>SUM(AC644:AC646)</f>
        <v>44</v>
      </c>
      <c r="AD647" s="80">
        <f t="shared" si="846"/>
        <v>3369012</v>
      </c>
      <c r="AE647" s="81">
        <f t="shared" si="846"/>
        <v>44</v>
      </c>
      <c r="AF647" s="76">
        <f t="shared" si="846"/>
        <v>3369012</v>
      </c>
      <c r="AG647" s="76">
        <f>SUM(AG644:AG646)</f>
        <v>0</v>
      </c>
      <c r="AH647" s="105">
        <f t="shared" si="846"/>
        <v>0</v>
      </c>
      <c r="AI647" s="415"/>
      <c r="AJ647" s="417"/>
      <c r="AK647" s="420"/>
      <c r="AL647" s="421"/>
      <c r="AM647" s="388"/>
      <c r="AN647" s="388"/>
      <c r="AO647" s="388"/>
      <c r="AP647" s="388"/>
      <c r="AQ647" s="388"/>
      <c r="AR647" s="32"/>
      <c r="AS647" s="32"/>
      <c r="AT647" s="32"/>
      <c r="AU647" s="20"/>
      <c r="AV647" s="20"/>
    </row>
    <row r="648" spans="1:48" ht="24" customHeight="1">
      <c r="A648" s="259"/>
      <c r="B648" s="411" t="s">
        <v>694</v>
      </c>
      <c r="C648" s="412"/>
      <c r="D648" s="412"/>
      <c r="E648" s="413"/>
      <c r="F648" s="44" t="s">
        <v>603</v>
      </c>
      <c r="G648" s="45"/>
      <c r="H648" s="46"/>
      <c r="I648" s="47">
        <v>14</v>
      </c>
      <c r="J648" s="46">
        <v>3225255</v>
      </c>
      <c r="K648" s="47"/>
      <c r="L648" s="46"/>
      <c r="M648" s="47"/>
      <c r="N648" s="47"/>
      <c r="O648" s="47">
        <f>G648+I648+K648+M648</f>
        <v>14</v>
      </c>
      <c r="P648" s="48">
        <f>H648+J648+L648+N648</f>
        <v>3225255</v>
      </c>
      <c r="Q648" s="49">
        <v>4</v>
      </c>
      <c r="R648" s="47">
        <v>11474103</v>
      </c>
      <c r="S648" s="47"/>
      <c r="T648" s="46"/>
      <c r="U648" s="47"/>
      <c r="V648" s="46"/>
      <c r="W648" s="47"/>
      <c r="X648" s="46"/>
      <c r="Y648" s="47"/>
      <c r="Z648" s="46"/>
      <c r="AA648" s="47"/>
      <c r="AB648" s="46"/>
      <c r="AC648" s="47">
        <f>Q648+S648+U648+W648+Y648+AA648</f>
        <v>4</v>
      </c>
      <c r="AD648" s="51">
        <f>R648+T648+V648+X648+Z648+AB648</f>
        <v>11474103</v>
      </c>
      <c r="AE648" s="52">
        <f>O648+AC648</f>
        <v>18</v>
      </c>
      <c r="AF648" s="47">
        <f>P648+AD648</f>
        <v>14699358</v>
      </c>
      <c r="AG648" s="47">
        <v>18</v>
      </c>
      <c r="AH648" s="83">
        <v>14699358</v>
      </c>
      <c r="AI648" s="414" t="s">
        <v>695</v>
      </c>
      <c r="AJ648" s="416" t="s">
        <v>696</v>
      </c>
      <c r="AK648" s="418" t="s">
        <v>100</v>
      </c>
      <c r="AL648" s="419"/>
      <c r="AM648" s="387"/>
      <c r="AN648" s="387" t="s">
        <v>101</v>
      </c>
      <c r="AO648" s="422" t="s">
        <v>697</v>
      </c>
      <c r="AP648" s="422" t="s">
        <v>698</v>
      </c>
      <c r="AQ648" s="387"/>
      <c r="AR648" s="32"/>
      <c r="AS648" s="32"/>
      <c r="AT648" s="32"/>
      <c r="AU648" s="20"/>
      <c r="AV648" s="20"/>
    </row>
    <row r="649" spans="1:48" ht="24" customHeight="1">
      <c r="A649" s="259"/>
      <c r="B649" s="411"/>
      <c r="C649" s="412"/>
      <c r="D649" s="412"/>
      <c r="E649" s="413"/>
      <c r="F649" s="55" t="s">
        <v>96</v>
      </c>
      <c r="G649" s="56"/>
      <c r="H649" s="57"/>
      <c r="I649" s="57"/>
      <c r="J649" s="57"/>
      <c r="K649" s="57"/>
      <c r="L649" s="57"/>
      <c r="M649" s="57"/>
      <c r="N649" s="57"/>
      <c r="O649" s="58">
        <f>G649+I649+K649+M649</f>
        <v>0</v>
      </c>
      <c r="P649" s="59">
        <f t="shared" ref="P649:P650" si="848">H649+J649+L649+N649</f>
        <v>0</v>
      </c>
      <c r="Q649" s="60"/>
      <c r="R649" s="57"/>
      <c r="S649" s="57"/>
      <c r="T649" s="57"/>
      <c r="U649" s="57"/>
      <c r="V649" s="57"/>
      <c r="W649" s="57"/>
      <c r="X649" s="57"/>
      <c r="Y649" s="57"/>
      <c r="Z649" s="57"/>
      <c r="AA649" s="57"/>
      <c r="AB649" s="57"/>
      <c r="AC649" s="58">
        <f t="shared" ref="AC649:AC650" si="849">Q649+S649+U649+W649+Y649+AA649</f>
        <v>0</v>
      </c>
      <c r="AD649" s="61">
        <f>R649+T649+V649+X649+Z649+AB649</f>
        <v>0</v>
      </c>
      <c r="AE649" s="62">
        <f>O649+AC649</f>
        <v>0</v>
      </c>
      <c r="AF649" s="58">
        <f t="shared" ref="AF649:AF650" si="850">P649+AD649</f>
        <v>0</v>
      </c>
      <c r="AG649" s="57"/>
      <c r="AH649" s="85"/>
      <c r="AI649" s="414"/>
      <c r="AJ649" s="416"/>
      <c r="AK649" s="418"/>
      <c r="AL649" s="419"/>
      <c r="AM649" s="387"/>
      <c r="AN649" s="387"/>
      <c r="AO649" s="422"/>
      <c r="AP649" s="422"/>
      <c r="AQ649" s="387"/>
      <c r="AR649" s="32"/>
      <c r="AS649" s="32"/>
      <c r="AT649" s="32"/>
      <c r="AU649" s="20"/>
      <c r="AV649" s="20"/>
    </row>
    <row r="650" spans="1:48" ht="24" customHeight="1">
      <c r="A650" s="259"/>
      <c r="B650" s="411"/>
      <c r="C650" s="412"/>
      <c r="D650" s="412"/>
      <c r="E650" s="413"/>
      <c r="F650" s="64" t="s">
        <v>95</v>
      </c>
      <c r="G650" s="65"/>
      <c r="H650" s="66"/>
      <c r="I650" s="66"/>
      <c r="J650" s="66"/>
      <c r="K650" s="66"/>
      <c r="L650" s="66"/>
      <c r="M650" s="66"/>
      <c r="N650" s="66"/>
      <c r="O650" s="67">
        <f>G650+I650+K650+M650</f>
        <v>0</v>
      </c>
      <c r="P650" s="68">
        <f t="shared" si="848"/>
        <v>0</v>
      </c>
      <c r="Q650" s="69"/>
      <c r="R650" s="66"/>
      <c r="S650" s="66"/>
      <c r="T650" s="66"/>
      <c r="U650" s="66"/>
      <c r="V650" s="66"/>
      <c r="W650" s="66"/>
      <c r="X650" s="66"/>
      <c r="Y650" s="66"/>
      <c r="Z650" s="66"/>
      <c r="AA650" s="66"/>
      <c r="AB650" s="66"/>
      <c r="AC650" s="67">
        <f t="shared" si="849"/>
        <v>0</v>
      </c>
      <c r="AD650" s="70">
        <f>R650+T650+V650+X650+Z650+AB650</f>
        <v>0</v>
      </c>
      <c r="AE650" s="71">
        <f>O650+AC650</f>
        <v>0</v>
      </c>
      <c r="AF650" s="67">
        <f t="shared" si="850"/>
        <v>0</v>
      </c>
      <c r="AG650" s="72"/>
      <c r="AH650" s="87"/>
      <c r="AI650" s="414"/>
      <c r="AJ650" s="416"/>
      <c r="AK650" s="418"/>
      <c r="AL650" s="419"/>
      <c r="AM650" s="387"/>
      <c r="AN650" s="387"/>
      <c r="AO650" s="422"/>
      <c r="AP650" s="422"/>
      <c r="AQ650" s="387"/>
      <c r="AR650" s="32"/>
      <c r="AS650" s="32"/>
      <c r="AT650" s="32"/>
      <c r="AU650" s="20"/>
      <c r="AV650" s="20"/>
    </row>
    <row r="651" spans="1:48" ht="24" customHeight="1" thickBot="1">
      <c r="A651" s="259"/>
      <c r="B651" s="411"/>
      <c r="C651" s="412"/>
      <c r="D651" s="412"/>
      <c r="E651" s="413"/>
      <c r="F651" s="74" t="s">
        <v>14</v>
      </c>
      <c r="G651" s="89">
        <f>SUM(G648:G650)</f>
        <v>0</v>
      </c>
      <c r="H651" s="91">
        <f t="shared" ref="H651:N651" si="851">SUM(H648:H650)</f>
        <v>0</v>
      </c>
      <c r="I651" s="91">
        <f t="shared" si="851"/>
        <v>14</v>
      </c>
      <c r="J651" s="91">
        <f t="shared" si="851"/>
        <v>3225255</v>
      </c>
      <c r="K651" s="91">
        <f t="shared" si="851"/>
        <v>0</v>
      </c>
      <c r="L651" s="91">
        <f t="shared" si="851"/>
        <v>0</v>
      </c>
      <c r="M651" s="91">
        <f t="shared" si="851"/>
        <v>0</v>
      </c>
      <c r="N651" s="91">
        <f t="shared" si="851"/>
        <v>0</v>
      </c>
      <c r="O651" s="76">
        <f>SUM(O648:O650)</f>
        <v>14</v>
      </c>
      <c r="P651" s="77">
        <f t="shared" ref="P651:AH651" si="852">SUM(P648:P650)</f>
        <v>3225255</v>
      </c>
      <c r="Q651" s="78">
        <f>SUM(Q648:Q650)</f>
        <v>4</v>
      </c>
      <c r="R651" s="76">
        <f t="shared" ref="R651:AB651" si="853">SUM(R648:R650)</f>
        <v>11474103</v>
      </c>
      <c r="S651" s="76">
        <f t="shared" si="853"/>
        <v>0</v>
      </c>
      <c r="T651" s="76">
        <f t="shared" si="853"/>
        <v>0</v>
      </c>
      <c r="U651" s="76">
        <f t="shared" si="853"/>
        <v>0</v>
      </c>
      <c r="V651" s="76">
        <f t="shared" si="853"/>
        <v>0</v>
      </c>
      <c r="W651" s="76">
        <f t="shared" si="853"/>
        <v>0</v>
      </c>
      <c r="X651" s="76">
        <f t="shared" si="853"/>
        <v>0</v>
      </c>
      <c r="Y651" s="76">
        <f t="shared" si="853"/>
        <v>0</v>
      </c>
      <c r="Z651" s="76">
        <f t="shared" si="853"/>
        <v>0</v>
      </c>
      <c r="AA651" s="76">
        <f t="shared" si="853"/>
        <v>0</v>
      </c>
      <c r="AB651" s="76">
        <f t="shared" si="853"/>
        <v>0</v>
      </c>
      <c r="AC651" s="76">
        <f>SUM(AC648:AC650)</f>
        <v>4</v>
      </c>
      <c r="AD651" s="80">
        <f t="shared" si="852"/>
        <v>11474103</v>
      </c>
      <c r="AE651" s="81">
        <f t="shared" si="852"/>
        <v>18</v>
      </c>
      <c r="AF651" s="76">
        <f t="shared" si="852"/>
        <v>14699358</v>
      </c>
      <c r="AG651" s="76">
        <f>SUM(AG648:AG650)</f>
        <v>18</v>
      </c>
      <c r="AH651" s="105">
        <f t="shared" si="852"/>
        <v>14699358</v>
      </c>
      <c r="AI651" s="415"/>
      <c r="AJ651" s="417"/>
      <c r="AK651" s="420"/>
      <c r="AL651" s="421"/>
      <c r="AM651" s="388"/>
      <c r="AN651" s="388"/>
      <c r="AO651" s="423"/>
      <c r="AP651" s="423"/>
      <c r="AQ651" s="388"/>
      <c r="AR651" s="32"/>
      <c r="AS651" s="32"/>
      <c r="AT651" s="32"/>
      <c r="AU651" s="20"/>
      <c r="AV651" s="20"/>
    </row>
    <row r="652" spans="1:48" ht="24" customHeight="1">
      <c r="A652" s="259"/>
      <c r="B652" s="411" t="s">
        <v>699</v>
      </c>
      <c r="C652" s="412"/>
      <c r="D652" s="412"/>
      <c r="E652" s="413"/>
      <c r="F652" s="44" t="s">
        <v>603</v>
      </c>
      <c r="G652" s="45"/>
      <c r="H652" s="46"/>
      <c r="I652" s="47"/>
      <c r="J652" s="46"/>
      <c r="K652" s="47"/>
      <c r="L652" s="46"/>
      <c r="M652" s="47">
        <v>3</v>
      </c>
      <c r="N652" s="47">
        <v>2800970</v>
      </c>
      <c r="O652" s="47">
        <f>G652+I652+K652+M652</f>
        <v>3</v>
      </c>
      <c r="P652" s="48">
        <f>H652+J652+L652+N652</f>
        <v>2800970</v>
      </c>
      <c r="Q652" s="49"/>
      <c r="R652" s="47"/>
      <c r="S652" s="47"/>
      <c r="T652" s="46"/>
      <c r="U652" s="47"/>
      <c r="V652" s="46"/>
      <c r="W652" s="47"/>
      <c r="X652" s="46"/>
      <c r="Y652" s="47"/>
      <c r="Z652" s="46"/>
      <c r="AA652" s="47">
        <v>1</v>
      </c>
      <c r="AB652" s="46">
        <v>2589408</v>
      </c>
      <c r="AC652" s="47">
        <f>Q652+S652+U652+W652+Y652+AA652</f>
        <v>1</v>
      </c>
      <c r="AD652" s="51">
        <f>R652+T652+V652+X652+Z652+AB652</f>
        <v>2589408</v>
      </c>
      <c r="AE652" s="52">
        <f>O652+AC652</f>
        <v>4</v>
      </c>
      <c r="AF652" s="47">
        <f>P652+AD652</f>
        <v>5390378</v>
      </c>
      <c r="AG652" s="47">
        <v>1</v>
      </c>
      <c r="AH652" s="83">
        <v>2589408</v>
      </c>
      <c r="AI652" s="414" t="s">
        <v>687</v>
      </c>
      <c r="AJ652" s="416" t="s">
        <v>700</v>
      </c>
      <c r="AK652" s="418" t="s">
        <v>100</v>
      </c>
      <c r="AL652" s="419"/>
      <c r="AM652" s="387"/>
      <c r="AN652" s="387" t="s">
        <v>109</v>
      </c>
      <c r="AO652" s="391" t="s">
        <v>701</v>
      </c>
      <c r="AP652" s="387"/>
      <c r="AQ652" s="387" t="s">
        <v>142</v>
      </c>
      <c r="AR652" s="32"/>
      <c r="AS652" s="32"/>
      <c r="AT652" s="32"/>
      <c r="AU652" s="20"/>
      <c r="AV652" s="20"/>
    </row>
    <row r="653" spans="1:48" ht="24" customHeight="1">
      <c r="A653" s="259"/>
      <c r="B653" s="411"/>
      <c r="C653" s="412"/>
      <c r="D653" s="412"/>
      <c r="E653" s="413"/>
      <c r="F653" s="55" t="s">
        <v>96</v>
      </c>
      <c r="G653" s="56"/>
      <c r="H653" s="57"/>
      <c r="I653" s="57"/>
      <c r="J653" s="57"/>
      <c r="K653" s="57"/>
      <c r="L653" s="57"/>
      <c r="M653" s="57"/>
      <c r="N653" s="57"/>
      <c r="O653" s="58">
        <f>G653+I653+K653+M653</f>
        <v>0</v>
      </c>
      <c r="P653" s="59">
        <f t="shared" ref="P653:P654" si="854">H653+J653+L653+N653</f>
        <v>0</v>
      </c>
      <c r="Q653" s="60"/>
      <c r="R653" s="57"/>
      <c r="S653" s="57"/>
      <c r="T653" s="57"/>
      <c r="U653" s="57"/>
      <c r="V653" s="57"/>
      <c r="W653" s="57"/>
      <c r="X653" s="57"/>
      <c r="Y653" s="57"/>
      <c r="Z653" s="57"/>
      <c r="AA653" s="57"/>
      <c r="AB653" s="57"/>
      <c r="AC653" s="58">
        <f t="shared" ref="AC653:AC654" si="855">Q653+S653+U653+W653+Y653+AA653</f>
        <v>0</v>
      </c>
      <c r="AD653" s="61">
        <f>R653+T653+V653+X653+Z653+AB653</f>
        <v>0</v>
      </c>
      <c r="AE653" s="62">
        <f>O653+AC653</f>
        <v>0</v>
      </c>
      <c r="AF653" s="58">
        <f t="shared" ref="AF653:AF654" si="856">P653+AD653</f>
        <v>0</v>
      </c>
      <c r="AG653" s="57"/>
      <c r="AH653" s="85"/>
      <c r="AI653" s="414"/>
      <c r="AJ653" s="416"/>
      <c r="AK653" s="418"/>
      <c r="AL653" s="419"/>
      <c r="AM653" s="387"/>
      <c r="AN653" s="387"/>
      <c r="AO653" s="392"/>
      <c r="AP653" s="387"/>
      <c r="AQ653" s="387"/>
      <c r="AR653" s="32"/>
      <c r="AS653" s="32"/>
      <c r="AT653" s="32"/>
      <c r="AU653" s="20"/>
      <c r="AV653" s="20"/>
    </row>
    <row r="654" spans="1:48" ht="24" customHeight="1">
      <c r="A654" s="259"/>
      <c r="B654" s="411"/>
      <c r="C654" s="412"/>
      <c r="D654" s="412"/>
      <c r="E654" s="413"/>
      <c r="F654" s="64" t="s">
        <v>95</v>
      </c>
      <c r="G654" s="65"/>
      <c r="H654" s="66"/>
      <c r="I654" s="66"/>
      <c r="J654" s="66"/>
      <c r="K654" s="66"/>
      <c r="L654" s="66"/>
      <c r="M654" s="66"/>
      <c r="N654" s="66"/>
      <c r="O654" s="67">
        <f>G654+I654+K654+M654</f>
        <v>0</v>
      </c>
      <c r="P654" s="68">
        <f t="shared" si="854"/>
        <v>0</v>
      </c>
      <c r="Q654" s="69"/>
      <c r="R654" s="66"/>
      <c r="S654" s="66"/>
      <c r="T654" s="66"/>
      <c r="U654" s="66"/>
      <c r="V654" s="66"/>
      <c r="W654" s="66"/>
      <c r="X654" s="66"/>
      <c r="Y654" s="66"/>
      <c r="Z654" s="66"/>
      <c r="AA654" s="66"/>
      <c r="AB654" s="66"/>
      <c r="AC654" s="67">
        <f t="shared" si="855"/>
        <v>0</v>
      </c>
      <c r="AD654" s="70">
        <f>R654+T654+V654+X654+Z654+AB654</f>
        <v>0</v>
      </c>
      <c r="AE654" s="71">
        <f>O654+AC654</f>
        <v>0</v>
      </c>
      <c r="AF654" s="67">
        <f t="shared" si="856"/>
        <v>0</v>
      </c>
      <c r="AG654" s="72"/>
      <c r="AH654" s="87"/>
      <c r="AI654" s="414"/>
      <c r="AJ654" s="416"/>
      <c r="AK654" s="418"/>
      <c r="AL654" s="419"/>
      <c r="AM654" s="387"/>
      <c r="AN654" s="387"/>
      <c r="AO654" s="392"/>
      <c r="AP654" s="387"/>
      <c r="AQ654" s="387"/>
      <c r="AR654" s="32"/>
      <c r="AS654" s="32"/>
      <c r="AT654" s="32"/>
      <c r="AU654" s="20"/>
      <c r="AV654" s="20"/>
    </row>
    <row r="655" spans="1:48" ht="24" customHeight="1" thickBot="1">
      <c r="A655" s="259"/>
      <c r="B655" s="411"/>
      <c r="C655" s="412"/>
      <c r="D655" s="412"/>
      <c r="E655" s="413"/>
      <c r="F655" s="74" t="s">
        <v>14</v>
      </c>
      <c r="G655" s="89">
        <f>SUM(G652:G654)</f>
        <v>0</v>
      </c>
      <c r="H655" s="91">
        <f t="shared" ref="H655:N655" si="857">SUM(H652:H654)</f>
        <v>0</v>
      </c>
      <c r="I655" s="91">
        <f t="shared" si="857"/>
        <v>0</v>
      </c>
      <c r="J655" s="91">
        <f t="shared" si="857"/>
        <v>0</v>
      </c>
      <c r="K655" s="91">
        <f t="shared" si="857"/>
        <v>0</v>
      </c>
      <c r="L655" s="91">
        <f t="shared" si="857"/>
        <v>0</v>
      </c>
      <c r="M655" s="91">
        <f t="shared" si="857"/>
        <v>3</v>
      </c>
      <c r="N655" s="91">
        <f t="shared" si="857"/>
        <v>2800970</v>
      </c>
      <c r="O655" s="76">
        <f>SUM(O652:O654)</f>
        <v>3</v>
      </c>
      <c r="P655" s="77">
        <f t="shared" ref="P655:AH655" si="858">SUM(P652:P654)</f>
        <v>2800970</v>
      </c>
      <c r="Q655" s="78">
        <f>SUM(Q652:Q654)</f>
        <v>0</v>
      </c>
      <c r="R655" s="76">
        <f t="shared" ref="R655:AB655" si="859">SUM(R652:R654)</f>
        <v>0</v>
      </c>
      <c r="S655" s="76">
        <f t="shared" si="859"/>
        <v>0</v>
      </c>
      <c r="T655" s="76">
        <f t="shared" si="859"/>
        <v>0</v>
      </c>
      <c r="U655" s="76">
        <f t="shared" si="859"/>
        <v>0</v>
      </c>
      <c r="V655" s="76">
        <f t="shared" si="859"/>
        <v>0</v>
      </c>
      <c r="W655" s="76">
        <f t="shared" si="859"/>
        <v>0</v>
      </c>
      <c r="X655" s="76">
        <f t="shared" si="859"/>
        <v>0</v>
      </c>
      <c r="Y655" s="76">
        <f t="shared" si="859"/>
        <v>0</v>
      </c>
      <c r="Z655" s="76">
        <f t="shared" si="859"/>
        <v>0</v>
      </c>
      <c r="AA655" s="76">
        <f t="shared" si="859"/>
        <v>1</v>
      </c>
      <c r="AB655" s="76">
        <f t="shared" si="859"/>
        <v>2589408</v>
      </c>
      <c r="AC655" s="76">
        <f>SUM(AC652:AC654)</f>
        <v>1</v>
      </c>
      <c r="AD655" s="80">
        <f t="shared" si="858"/>
        <v>2589408</v>
      </c>
      <c r="AE655" s="81">
        <f t="shared" si="858"/>
        <v>4</v>
      </c>
      <c r="AF655" s="76">
        <f t="shared" si="858"/>
        <v>5390378</v>
      </c>
      <c r="AG655" s="76">
        <f>SUM(AG652:AG654)</f>
        <v>1</v>
      </c>
      <c r="AH655" s="105">
        <f t="shared" si="858"/>
        <v>2589408</v>
      </c>
      <c r="AI655" s="415"/>
      <c r="AJ655" s="417"/>
      <c r="AK655" s="420"/>
      <c r="AL655" s="421"/>
      <c r="AM655" s="388"/>
      <c r="AN655" s="388"/>
      <c r="AO655" s="393"/>
      <c r="AP655" s="388"/>
      <c r="AQ655" s="388"/>
      <c r="AR655" s="32"/>
      <c r="AS655" s="32"/>
      <c r="AT655" s="32"/>
      <c r="AU655" s="20"/>
      <c r="AV655" s="20"/>
    </row>
    <row r="656" spans="1:48" ht="24" customHeight="1">
      <c r="A656" s="259"/>
      <c r="B656" s="411" t="s">
        <v>702</v>
      </c>
      <c r="C656" s="412"/>
      <c r="D656" s="412"/>
      <c r="E656" s="413"/>
      <c r="F656" s="44" t="s">
        <v>603</v>
      </c>
      <c r="G656" s="45"/>
      <c r="H656" s="46"/>
      <c r="I656" s="47"/>
      <c r="J656" s="46"/>
      <c r="K656" s="47"/>
      <c r="L656" s="46"/>
      <c r="M656" s="47"/>
      <c r="N656" s="47"/>
      <c r="O656" s="47">
        <f>G656+I656+K656+M656</f>
        <v>0</v>
      </c>
      <c r="P656" s="48">
        <f>H656+J656+L656+N656</f>
        <v>0</v>
      </c>
      <c r="Q656" s="49"/>
      <c r="R656" s="47"/>
      <c r="S656" s="47"/>
      <c r="T656" s="46"/>
      <c r="U656" s="47">
        <v>1</v>
      </c>
      <c r="V656" s="46">
        <v>494400</v>
      </c>
      <c r="W656" s="47"/>
      <c r="X656" s="46"/>
      <c r="Y656" s="47"/>
      <c r="Z656" s="46"/>
      <c r="AA656" s="47"/>
      <c r="AB656" s="46"/>
      <c r="AC656" s="47">
        <f>Q656+S656+U656+W656+Y656+AA656</f>
        <v>1</v>
      </c>
      <c r="AD656" s="51">
        <f>R656+T656+V656+X656+Z656+AB656</f>
        <v>494400</v>
      </c>
      <c r="AE656" s="52">
        <f>O656+AC656</f>
        <v>1</v>
      </c>
      <c r="AF656" s="47">
        <f>P656+AD656</f>
        <v>494400</v>
      </c>
      <c r="AG656" s="47">
        <v>0</v>
      </c>
      <c r="AH656" s="83">
        <v>0</v>
      </c>
      <c r="AI656" s="414" t="s">
        <v>375</v>
      </c>
      <c r="AJ656" s="419" t="s">
        <v>703</v>
      </c>
      <c r="AK656" s="418" t="s">
        <v>138</v>
      </c>
      <c r="AL656" s="419"/>
      <c r="AM656" s="392" t="s">
        <v>704</v>
      </c>
      <c r="AN656" s="387" t="s">
        <v>109</v>
      </c>
      <c r="AO656" s="392" t="s">
        <v>705</v>
      </c>
      <c r="AP656" s="387"/>
      <c r="AQ656" s="387" t="s">
        <v>142</v>
      </c>
      <c r="AR656" s="32"/>
      <c r="AS656" s="32"/>
      <c r="AT656" s="32"/>
      <c r="AU656" s="20"/>
      <c r="AV656" s="20"/>
    </row>
    <row r="657" spans="1:48" ht="24" customHeight="1">
      <c r="A657" s="259"/>
      <c r="B657" s="411"/>
      <c r="C657" s="412"/>
      <c r="D657" s="412"/>
      <c r="E657" s="413"/>
      <c r="F657" s="55" t="s">
        <v>96</v>
      </c>
      <c r="G657" s="56"/>
      <c r="H657" s="57"/>
      <c r="I657" s="57"/>
      <c r="J657" s="57"/>
      <c r="K657" s="57"/>
      <c r="L657" s="57"/>
      <c r="M657" s="57"/>
      <c r="N657" s="57"/>
      <c r="O657" s="58">
        <f>G657+I657+K657+M657</f>
        <v>0</v>
      </c>
      <c r="P657" s="59">
        <f t="shared" ref="P657:P658" si="860">H657+J657+L657+N657</f>
        <v>0</v>
      </c>
      <c r="Q657" s="60">
        <v>1</v>
      </c>
      <c r="R657" s="57">
        <v>1176120</v>
      </c>
      <c r="S657" s="57"/>
      <c r="T657" s="57"/>
      <c r="U657" s="57"/>
      <c r="V657" s="57"/>
      <c r="W657" s="57"/>
      <c r="X657" s="57"/>
      <c r="Y657" s="57"/>
      <c r="Z657" s="57"/>
      <c r="AA657" s="57"/>
      <c r="AB657" s="57"/>
      <c r="AC657" s="58">
        <f t="shared" ref="AC657:AC658" si="861">Q657+S657+U657+W657+Y657+AA657</f>
        <v>1</v>
      </c>
      <c r="AD657" s="61">
        <f>R657+T657+V657+X657+Z657+AB657</f>
        <v>1176120</v>
      </c>
      <c r="AE657" s="62">
        <f>O657+AC657</f>
        <v>1</v>
      </c>
      <c r="AF657" s="58">
        <f t="shared" ref="AF657:AF658" si="862">P657+AD657</f>
        <v>1176120</v>
      </c>
      <c r="AG657" s="57">
        <v>1</v>
      </c>
      <c r="AH657" s="85">
        <v>1176120</v>
      </c>
      <c r="AI657" s="414"/>
      <c r="AJ657" s="419"/>
      <c r="AK657" s="418"/>
      <c r="AL657" s="419"/>
      <c r="AM657" s="392"/>
      <c r="AN657" s="387"/>
      <c r="AO657" s="392"/>
      <c r="AP657" s="387"/>
      <c r="AQ657" s="387"/>
      <c r="AR657" s="32"/>
      <c r="AS657" s="32"/>
      <c r="AT657" s="32"/>
      <c r="AU657" s="20"/>
      <c r="AV657" s="20"/>
    </row>
    <row r="658" spans="1:48" ht="24" customHeight="1">
      <c r="A658" s="259"/>
      <c r="B658" s="411"/>
      <c r="C658" s="412"/>
      <c r="D658" s="412"/>
      <c r="E658" s="413"/>
      <c r="F658" s="64" t="s">
        <v>95</v>
      </c>
      <c r="G658" s="65"/>
      <c r="H658" s="66"/>
      <c r="I658" s="66"/>
      <c r="J658" s="66"/>
      <c r="K658" s="66"/>
      <c r="L658" s="66"/>
      <c r="M658" s="66"/>
      <c r="N658" s="66"/>
      <c r="O658" s="67">
        <f>G658+I658+K658+M658</f>
        <v>0</v>
      </c>
      <c r="P658" s="68">
        <f t="shared" si="860"/>
        <v>0</v>
      </c>
      <c r="Q658" s="69"/>
      <c r="R658" s="66"/>
      <c r="S658" s="66"/>
      <c r="T658" s="66"/>
      <c r="U658" s="66"/>
      <c r="V658" s="66"/>
      <c r="W658" s="66"/>
      <c r="X658" s="66"/>
      <c r="Y658" s="66"/>
      <c r="Z658" s="66"/>
      <c r="AA658" s="66"/>
      <c r="AB658" s="66"/>
      <c r="AC658" s="67">
        <f t="shared" si="861"/>
        <v>0</v>
      </c>
      <c r="AD658" s="70">
        <f>R658+T658+V658+X658+Z658+AB658</f>
        <v>0</v>
      </c>
      <c r="AE658" s="71">
        <f>O658+AC658</f>
        <v>0</v>
      </c>
      <c r="AF658" s="67">
        <f t="shared" si="862"/>
        <v>0</v>
      </c>
      <c r="AG658" s="72"/>
      <c r="AH658" s="87"/>
      <c r="AI658" s="414"/>
      <c r="AJ658" s="419"/>
      <c r="AK658" s="418"/>
      <c r="AL658" s="419"/>
      <c r="AM658" s="392"/>
      <c r="AN658" s="387"/>
      <c r="AO658" s="392"/>
      <c r="AP658" s="387"/>
      <c r="AQ658" s="387"/>
      <c r="AR658" s="32"/>
      <c r="AS658" s="32"/>
      <c r="AT658" s="32"/>
      <c r="AU658" s="20"/>
      <c r="AV658" s="20"/>
    </row>
    <row r="659" spans="1:48" ht="24" customHeight="1" thickBot="1">
      <c r="A659" s="259"/>
      <c r="B659" s="411"/>
      <c r="C659" s="412"/>
      <c r="D659" s="412"/>
      <c r="E659" s="413"/>
      <c r="F659" s="74" t="s">
        <v>14</v>
      </c>
      <c r="G659" s="89">
        <f>SUM(G656:G658)</f>
        <v>0</v>
      </c>
      <c r="H659" s="91">
        <f t="shared" ref="H659:N659" si="863">SUM(H656:H658)</f>
        <v>0</v>
      </c>
      <c r="I659" s="91">
        <f t="shared" si="863"/>
        <v>0</v>
      </c>
      <c r="J659" s="91">
        <f t="shared" si="863"/>
        <v>0</v>
      </c>
      <c r="K659" s="91">
        <f t="shared" si="863"/>
        <v>0</v>
      </c>
      <c r="L659" s="91">
        <f t="shared" si="863"/>
        <v>0</v>
      </c>
      <c r="M659" s="91">
        <f t="shared" si="863"/>
        <v>0</v>
      </c>
      <c r="N659" s="91">
        <f t="shared" si="863"/>
        <v>0</v>
      </c>
      <c r="O659" s="76">
        <f>SUM(O656:O658)</f>
        <v>0</v>
      </c>
      <c r="P659" s="77">
        <f t="shared" ref="P659:AH659" si="864">SUM(P656:P658)</f>
        <v>0</v>
      </c>
      <c r="Q659" s="78">
        <f>SUM(Q656:Q658)</f>
        <v>1</v>
      </c>
      <c r="R659" s="76">
        <f t="shared" ref="R659:AB659" si="865">SUM(R656:R658)</f>
        <v>1176120</v>
      </c>
      <c r="S659" s="76">
        <f t="shared" si="865"/>
        <v>0</v>
      </c>
      <c r="T659" s="76">
        <f t="shared" si="865"/>
        <v>0</v>
      </c>
      <c r="U659" s="76">
        <f t="shared" si="865"/>
        <v>1</v>
      </c>
      <c r="V659" s="76">
        <f t="shared" si="865"/>
        <v>494400</v>
      </c>
      <c r="W659" s="76">
        <f t="shared" si="865"/>
        <v>0</v>
      </c>
      <c r="X659" s="76">
        <f t="shared" si="865"/>
        <v>0</v>
      </c>
      <c r="Y659" s="76">
        <f t="shared" si="865"/>
        <v>0</v>
      </c>
      <c r="Z659" s="76">
        <f t="shared" si="865"/>
        <v>0</v>
      </c>
      <c r="AA659" s="76">
        <f t="shared" si="865"/>
        <v>0</v>
      </c>
      <c r="AB659" s="76">
        <f t="shared" si="865"/>
        <v>0</v>
      </c>
      <c r="AC659" s="76">
        <f>SUM(AC656:AC658)</f>
        <v>2</v>
      </c>
      <c r="AD659" s="80">
        <f t="shared" si="864"/>
        <v>1670520</v>
      </c>
      <c r="AE659" s="81">
        <f t="shared" si="864"/>
        <v>2</v>
      </c>
      <c r="AF659" s="76">
        <f t="shared" si="864"/>
        <v>1670520</v>
      </c>
      <c r="AG659" s="76">
        <f>SUM(AG656:AG658)</f>
        <v>1</v>
      </c>
      <c r="AH659" s="105">
        <f t="shared" si="864"/>
        <v>1176120</v>
      </c>
      <c r="AI659" s="415"/>
      <c r="AJ659" s="421"/>
      <c r="AK659" s="420"/>
      <c r="AL659" s="421"/>
      <c r="AM659" s="393"/>
      <c r="AN659" s="388"/>
      <c r="AO659" s="393"/>
      <c r="AP659" s="388"/>
      <c r="AQ659" s="388"/>
      <c r="AR659" s="32"/>
      <c r="AS659" s="32"/>
      <c r="AT659" s="32"/>
      <c r="AU659" s="20"/>
      <c r="AV659" s="20"/>
    </row>
    <row r="660" spans="1:48" s="20" customFormat="1" ht="24" customHeight="1">
      <c r="A660" s="383"/>
      <c r="B660" s="603" t="s">
        <v>706</v>
      </c>
      <c r="C660" s="621"/>
      <c r="D660" s="621"/>
      <c r="E660" s="622"/>
      <c r="F660" s="318" t="s">
        <v>603</v>
      </c>
      <c r="G660" s="319"/>
      <c r="H660" s="384"/>
      <c r="I660" s="321"/>
      <c r="J660" s="384"/>
      <c r="K660" s="321"/>
      <c r="L660" s="384"/>
      <c r="M660" s="321"/>
      <c r="N660" s="321"/>
      <c r="O660" s="321">
        <f>G660+I660+K660+M660</f>
        <v>0</v>
      </c>
      <c r="P660" s="323">
        <f>H660+J660+L660+N660</f>
        <v>0</v>
      </c>
      <c r="Q660" s="324"/>
      <c r="R660" s="321"/>
      <c r="S660" s="321"/>
      <c r="T660" s="384"/>
      <c r="U660" s="321"/>
      <c r="V660" s="384"/>
      <c r="W660" s="321"/>
      <c r="X660" s="384"/>
      <c r="Y660" s="321"/>
      <c r="Z660" s="384"/>
      <c r="AA660" s="321"/>
      <c r="AB660" s="384"/>
      <c r="AC660" s="321">
        <f>Q660+S660+U660+W660+Y660+AA660</f>
        <v>0</v>
      </c>
      <c r="AD660" s="325">
        <f>R660+T660+V660+X660+Z660+AB660</f>
        <v>0</v>
      </c>
      <c r="AE660" s="326">
        <f>O660+AC660</f>
        <v>0</v>
      </c>
      <c r="AF660" s="321">
        <f>P660+AD660</f>
        <v>0</v>
      </c>
      <c r="AG660" s="321"/>
      <c r="AH660" s="327"/>
      <c r="AI660" s="661" t="s">
        <v>706</v>
      </c>
      <c r="AJ660" s="668" t="s">
        <v>707</v>
      </c>
      <c r="AK660" s="613"/>
      <c r="AL660" s="614"/>
      <c r="AM660" s="620"/>
      <c r="AN660" s="620"/>
      <c r="AO660" s="620"/>
      <c r="AP660" s="620"/>
      <c r="AQ660" s="620"/>
      <c r="AR660" s="32"/>
      <c r="AS660" s="32"/>
      <c r="AT660" s="32"/>
    </row>
    <row r="661" spans="1:48" s="20" customFormat="1" ht="24" customHeight="1">
      <c r="A661" s="383"/>
      <c r="B661" s="603"/>
      <c r="C661" s="621"/>
      <c r="D661" s="621"/>
      <c r="E661" s="622"/>
      <c r="F661" s="328" t="s">
        <v>96</v>
      </c>
      <c r="G661" s="329"/>
      <c r="H661" s="331"/>
      <c r="I661" s="331"/>
      <c r="J661" s="331"/>
      <c r="K661" s="331"/>
      <c r="L661" s="331"/>
      <c r="M661" s="331"/>
      <c r="N661" s="331"/>
      <c r="O661" s="332">
        <f>G661+I661+K661+M661</f>
        <v>0</v>
      </c>
      <c r="P661" s="333">
        <f t="shared" ref="P661:P662" si="866">H661+J661+L661+N661</f>
        <v>0</v>
      </c>
      <c r="Q661" s="334"/>
      <c r="R661" s="331"/>
      <c r="S661" s="331"/>
      <c r="T661" s="331"/>
      <c r="U661" s="331">
        <v>5</v>
      </c>
      <c r="V661" s="331">
        <v>785280</v>
      </c>
      <c r="W661" s="331"/>
      <c r="X661" s="331"/>
      <c r="Y661" s="331"/>
      <c r="Z661" s="331"/>
      <c r="AA661" s="331">
        <v>1</v>
      </c>
      <c r="AB661" s="331">
        <v>319485</v>
      </c>
      <c r="AC661" s="332">
        <f t="shared" ref="AC661:AC662" si="867">Q661+S661+U661+W661+Y661+AA661</f>
        <v>6</v>
      </c>
      <c r="AD661" s="335">
        <f>R661+T661+V661+X661+Z661+AB661</f>
        <v>1104765</v>
      </c>
      <c r="AE661" s="336">
        <f>O661+AC661</f>
        <v>6</v>
      </c>
      <c r="AF661" s="332">
        <f t="shared" ref="AF661:AF662" si="868">P661+AD661</f>
        <v>1104765</v>
      </c>
      <c r="AG661" s="331"/>
      <c r="AH661" s="337"/>
      <c r="AI661" s="661"/>
      <c r="AJ661" s="668"/>
      <c r="AK661" s="613"/>
      <c r="AL661" s="614"/>
      <c r="AM661" s="620"/>
      <c r="AN661" s="620"/>
      <c r="AO661" s="620"/>
      <c r="AP661" s="620"/>
      <c r="AQ661" s="620"/>
      <c r="AR661" s="32"/>
      <c r="AS661" s="32"/>
      <c r="AT661" s="32"/>
    </row>
    <row r="662" spans="1:48" s="20" customFormat="1" ht="24" customHeight="1">
      <c r="A662" s="383"/>
      <c r="B662" s="603"/>
      <c r="C662" s="621"/>
      <c r="D662" s="621"/>
      <c r="E662" s="622"/>
      <c r="F662" s="338" t="s">
        <v>95</v>
      </c>
      <c r="G662" s="339"/>
      <c r="H662" s="340"/>
      <c r="I662" s="340"/>
      <c r="J662" s="340"/>
      <c r="K662" s="340"/>
      <c r="L662" s="340"/>
      <c r="M662" s="340"/>
      <c r="N662" s="340"/>
      <c r="O662" s="341">
        <f>G662+I662+K662+M662</f>
        <v>0</v>
      </c>
      <c r="P662" s="342">
        <f t="shared" si="866"/>
        <v>0</v>
      </c>
      <c r="Q662" s="102"/>
      <c r="R662" s="340"/>
      <c r="S662" s="340"/>
      <c r="T662" s="340"/>
      <c r="U662" s="340"/>
      <c r="V662" s="340"/>
      <c r="W662" s="340"/>
      <c r="X662" s="340"/>
      <c r="Y662" s="340"/>
      <c r="Z662" s="340"/>
      <c r="AA662" s="340"/>
      <c r="AB662" s="340"/>
      <c r="AC662" s="341">
        <f t="shared" si="867"/>
        <v>0</v>
      </c>
      <c r="AD662" s="343">
        <f>R662+T662+V662+X662+Z662+AB662</f>
        <v>0</v>
      </c>
      <c r="AE662" s="344">
        <f>O662+AC662</f>
        <v>0</v>
      </c>
      <c r="AF662" s="341">
        <f t="shared" si="868"/>
        <v>0</v>
      </c>
      <c r="AG662" s="345"/>
      <c r="AH662" s="346"/>
      <c r="AI662" s="661"/>
      <c r="AJ662" s="668"/>
      <c r="AK662" s="613"/>
      <c r="AL662" s="614"/>
      <c r="AM662" s="620"/>
      <c r="AN662" s="620"/>
      <c r="AO662" s="620"/>
      <c r="AP662" s="620"/>
      <c r="AQ662" s="620"/>
      <c r="AR662" s="32"/>
      <c r="AS662" s="32"/>
      <c r="AT662" s="32"/>
    </row>
    <row r="663" spans="1:48" s="20" customFormat="1" ht="24" customHeight="1" thickBot="1">
      <c r="A663" s="383"/>
      <c r="B663" s="603"/>
      <c r="C663" s="621"/>
      <c r="D663" s="621"/>
      <c r="E663" s="622"/>
      <c r="F663" s="347" t="s">
        <v>14</v>
      </c>
      <c r="G663" s="348">
        <f>SUM(G660:G662)</f>
        <v>0</v>
      </c>
      <c r="H663" s="349">
        <f t="shared" ref="H663:N663" si="869">SUM(H660:H662)</f>
        <v>0</v>
      </c>
      <c r="I663" s="349">
        <f t="shared" si="869"/>
        <v>0</v>
      </c>
      <c r="J663" s="349">
        <f t="shared" si="869"/>
        <v>0</v>
      </c>
      <c r="K663" s="349">
        <f t="shared" si="869"/>
        <v>0</v>
      </c>
      <c r="L663" s="349">
        <f t="shared" si="869"/>
        <v>0</v>
      </c>
      <c r="M663" s="349">
        <f t="shared" si="869"/>
        <v>0</v>
      </c>
      <c r="N663" s="349">
        <f t="shared" si="869"/>
        <v>0</v>
      </c>
      <c r="O663" s="350">
        <f>SUM(O660:O662)</f>
        <v>0</v>
      </c>
      <c r="P663" s="351">
        <f t="shared" ref="P663:AH663" si="870">SUM(P660:P662)</f>
        <v>0</v>
      </c>
      <c r="Q663" s="352">
        <f>SUM(Q660:Q662)</f>
        <v>0</v>
      </c>
      <c r="R663" s="350">
        <f t="shared" ref="R663:AB663" si="871">SUM(R660:R662)</f>
        <v>0</v>
      </c>
      <c r="S663" s="350">
        <f t="shared" si="871"/>
        <v>0</v>
      </c>
      <c r="T663" s="350">
        <f t="shared" si="871"/>
        <v>0</v>
      </c>
      <c r="U663" s="350">
        <f t="shared" si="871"/>
        <v>5</v>
      </c>
      <c r="V663" s="350">
        <f t="shared" si="871"/>
        <v>785280</v>
      </c>
      <c r="W663" s="350">
        <f t="shared" si="871"/>
        <v>0</v>
      </c>
      <c r="X663" s="350">
        <f t="shared" si="871"/>
        <v>0</v>
      </c>
      <c r="Y663" s="350">
        <f t="shared" si="871"/>
        <v>0</v>
      </c>
      <c r="Z663" s="350">
        <f t="shared" si="871"/>
        <v>0</v>
      </c>
      <c r="AA663" s="350">
        <f t="shared" si="871"/>
        <v>1</v>
      </c>
      <c r="AB663" s="350">
        <f t="shared" si="871"/>
        <v>319485</v>
      </c>
      <c r="AC663" s="350">
        <f>SUM(AC660:AC662)</f>
        <v>6</v>
      </c>
      <c r="AD663" s="353">
        <f t="shared" si="870"/>
        <v>1104765</v>
      </c>
      <c r="AE663" s="354">
        <f t="shared" si="870"/>
        <v>6</v>
      </c>
      <c r="AF663" s="350">
        <f t="shared" si="870"/>
        <v>1104765</v>
      </c>
      <c r="AG663" s="350">
        <f>SUM(AG660:AG662)</f>
        <v>0</v>
      </c>
      <c r="AH663" s="355">
        <f t="shared" si="870"/>
        <v>0</v>
      </c>
      <c r="AI663" s="662"/>
      <c r="AJ663" s="669"/>
      <c r="AK663" s="615"/>
      <c r="AL663" s="616"/>
      <c r="AM663" s="631"/>
      <c r="AN663" s="631"/>
      <c r="AO663" s="631"/>
      <c r="AP663" s="631"/>
      <c r="AQ663" s="631"/>
      <c r="AR663" s="32"/>
      <c r="AS663" s="32"/>
      <c r="AT663" s="32"/>
    </row>
    <row r="664" spans="1:48" s="20" customFormat="1" ht="24" customHeight="1">
      <c r="A664" s="383"/>
      <c r="B664" s="411" t="s">
        <v>708</v>
      </c>
      <c r="C664" s="412"/>
      <c r="D664" s="412"/>
      <c r="E664" s="413"/>
      <c r="F664" s="318" t="s">
        <v>5</v>
      </c>
      <c r="G664" s="319"/>
      <c r="H664" s="384"/>
      <c r="I664" s="321">
        <v>5</v>
      </c>
      <c r="J664" s="384">
        <v>14650</v>
      </c>
      <c r="K664" s="321"/>
      <c r="L664" s="384"/>
      <c r="M664" s="321"/>
      <c r="N664" s="321"/>
      <c r="O664" s="321">
        <f>G664+I664+K664+M664</f>
        <v>5</v>
      </c>
      <c r="P664" s="323">
        <f>H664+J664+L664+N664</f>
        <v>14650</v>
      </c>
      <c r="Q664" s="324"/>
      <c r="R664" s="321"/>
      <c r="S664" s="321"/>
      <c r="T664" s="384"/>
      <c r="U664" s="321">
        <v>5</v>
      </c>
      <c r="V664" s="384">
        <v>8106480</v>
      </c>
      <c r="W664" s="321"/>
      <c r="X664" s="384"/>
      <c r="Y664" s="321"/>
      <c r="Z664" s="384"/>
      <c r="AA664" s="321"/>
      <c r="AB664" s="384"/>
      <c r="AC664" s="321">
        <f>Q664+S664+U664+W664+Y664+AA664</f>
        <v>5</v>
      </c>
      <c r="AD664" s="325">
        <f>R664+T664+V664+X664+Z664+AB664</f>
        <v>8106480</v>
      </c>
      <c r="AE664" s="326">
        <f>O664+AC664</f>
        <v>10</v>
      </c>
      <c r="AF664" s="321">
        <f>P664+AD664</f>
        <v>8121130</v>
      </c>
      <c r="AG664" s="321">
        <v>5</v>
      </c>
      <c r="AH664" s="327">
        <v>8106480</v>
      </c>
      <c r="AI664" s="414" t="s">
        <v>709</v>
      </c>
      <c r="AJ664" s="416" t="s">
        <v>710</v>
      </c>
      <c r="AK664" s="418" t="s">
        <v>108</v>
      </c>
      <c r="AL664" s="419"/>
      <c r="AM664" s="387"/>
      <c r="AN664" s="387" t="s">
        <v>109</v>
      </c>
      <c r="AO664" s="387" t="s">
        <v>711</v>
      </c>
      <c r="AP664" s="387"/>
      <c r="AQ664" s="387"/>
      <c r="AR664" s="32"/>
      <c r="AS664" s="32"/>
      <c r="AT664" s="32"/>
    </row>
    <row r="665" spans="1:48" ht="24" customHeight="1">
      <c r="A665" s="259"/>
      <c r="B665" s="411"/>
      <c r="C665" s="412"/>
      <c r="D665" s="412"/>
      <c r="E665" s="413"/>
      <c r="F665" s="55" t="s">
        <v>96</v>
      </c>
      <c r="G665" s="56"/>
      <c r="H665" s="57"/>
      <c r="I665" s="57"/>
      <c r="J665" s="57"/>
      <c r="K665" s="57"/>
      <c r="L665" s="57"/>
      <c r="M665" s="57"/>
      <c r="N665" s="57"/>
      <c r="O665" s="58">
        <f>G665+I665+K665+M665</f>
        <v>0</v>
      </c>
      <c r="P665" s="59">
        <f t="shared" ref="P665:P666" si="872">H665+J665+L665+N665</f>
        <v>0</v>
      </c>
      <c r="Q665" s="60"/>
      <c r="R665" s="57"/>
      <c r="S665" s="57"/>
      <c r="T665" s="57"/>
      <c r="U665" s="57"/>
      <c r="V665" s="57"/>
      <c r="W665" s="57"/>
      <c r="X665" s="57"/>
      <c r="Y665" s="57"/>
      <c r="Z665" s="57"/>
      <c r="AA665" s="57"/>
      <c r="AB665" s="57"/>
      <c r="AC665" s="58">
        <f t="shared" ref="AC665:AC666" si="873">Q665+S665+U665+W665+Y665+AA665</f>
        <v>0</v>
      </c>
      <c r="AD665" s="61">
        <f>R665+T665+V665+X665+Z665+AB665</f>
        <v>0</v>
      </c>
      <c r="AE665" s="62">
        <f>O665+AC665</f>
        <v>0</v>
      </c>
      <c r="AF665" s="58">
        <f t="shared" ref="AF665:AF666" si="874">P665+AD665</f>
        <v>0</v>
      </c>
      <c r="AG665" s="57"/>
      <c r="AH665" s="85"/>
      <c r="AI665" s="414"/>
      <c r="AJ665" s="416"/>
      <c r="AK665" s="418"/>
      <c r="AL665" s="419"/>
      <c r="AM665" s="387"/>
      <c r="AN665" s="387"/>
      <c r="AO665" s="387"/>
      <c r="AP665" s="387"/>
      <c r="AQ665" s="387"/>
      <c r="AR665" s="32"/>
      <c r="AS665" s="32"/>
      <c r="AT665" s="32"/>
      <c r="AU665" s="20"/>
      <c r="AV665" s="20"/>
    </row>
    <row r="666" spans="1:48" ht="24" customHeight="1">
      <c r="A666" s="259"/>
      <c r="B666" s="411"/>
      <c r="C666" s="412"/>
      <c r="D666" s="412"/>
      <c r="E666" s="413"/>
      <c r="F666" s="64" t="s">
        <v>95</v>
      </c>
      <c r="G666" s="65"/>
      <c r="H666" s="66"/>
      <c r="I666" s="66"/>
      <c r="J666" s="66"/>
      <c r="K666" s="66"/>
      <c r="L666" s="66"/>
      <c r="M666" s="66"/>
      <c r="N666" s="66"/>
      <c r="O666" s="67">
        <f>G666+I666+K666+M666</f>
        <v>0</v>
      </c>
      <c r="P666" s="68">
        <f t="shared" si="872"/>
        <v>0</v>
      </c>
      <c r="Q666" s="69"/>
      <c r="R666" s="66"/>
      <c r="S666" s="66"/>
      <c r="T666" s="66"/>
      <c r="U666" s="66"/>
      <c r="V666" s="66"/>
      <c r="W666" s="66"/>
      <c r="X666" s="66"/>
      <c r="Y666" s="66"/>
      <c r="Z666" s="66"/>
      <c r="AA666" s="66"/>
      <c r="AB666" s="66"/>
      <c r="AC666" s="67">
        <f t="shared" si="873"/>
        <v>0</v>
      </c>
      <c r="AD666" s="70">
        <f>R666+T666+V666+X666+Z666+AB666</f>
        <v>0</v>
      </c>
      <c r="AE666" s="71">
        <f>O666+AC666</f>
        <v>0</v>
      </c>
      <c r="AF666" s="67">
        <f t="shared" si="874"/>
        <v>0</v>
      </c>
      <c r="AG666" s="72"/>
      <c r="AH666" s="87"/>
      <c r="AI666" s="414"/>
      <c r="AJ666" s="416"/>
      <c r="AK666" s="418"/>
      <c r="AL666" s="419"/>
      <c r="AM666" s="387"/>
      <c r="AN666" s="387"/>
      <c r="AO666" s="387"/>
      <c r="AP666" s="387"/>
      <c r="AQ666" s="387"/>
      <c r="AR666" s="32"/>
      <c r="AS666" s="32"/>
      <c r="AT666" s="32"/>
      <c r="AU666" s="20"/>
      <c r="AV666" s="20"/>
    </row>
    <row r="667" spans="1:48" ht="24" customHeight="1" thickBot="1">
      <c r="A667" s="259"/>
      <c r="B667" s="411"/>
      <c r="C667" s="412"/>
      <c r="D667" s="412"/>
      <c r="E667" s="413"/>
      <c r="F667" s="74" t="s">
        <v>14</v>
      </c>
      <c r="G667" s="89">
        <f>SUM(G664:G666)</f>
        <v>0</v>
      </c>
      <c r="H667" s="91">
        <f t="shared" ref="H667:N667" si="875">SUM(H664:H666)</f>
        <v>0</v>
      </c>
      <c r="I667" s="91">
        <f t="shared" si="875"/>
        <v>5</v>
      </c>
      <c r="J667" s="91">
        <f t="shared" si="875"/>
        <v>14650</v>
      </c>
      <c r="K667" s="91">
        <f t="shared" si="875"/>
        <v>0</v>
      </c>
      <c r="L667" s="91">
        <f t="shared" si="875"/>
        <v>0</v>
      </c>
      <c r="M667" s="91">
        <f t="shared" si="875"/>
        <v>0</v>
      </c>
      <c r="N667" s="91">
        <f t="shared" si="875"/>
        <v>0</v>
      </c>
      <c r="O667" s="76">
        <f>SUM(O664:O666)</f>
        <v>5</v>
      </c>
      <c r="P667" s="77">
        <f t="shared" ref="P667:AH667" si="876">SUM(P664:P666)</f>
        <v>14650</v>
      </c>
      <c r="Q667" s="78">
        <f>SUM(Q664:Q666)</f>
        <v>0</v>
      </c>
      <c r="R667" s="76">
        <f t="shared" ref="R667:AB667" si="877">SUM(R664:R666)</f>
        <v>0</v>
      </c>
      <c r="S667" s="76">
        <f t="shared" si="877"/>
        <v>0</v>
      </c>
      <c r="T667" s="76">
        <f t="shared" si="877"/>
        <v>0</v>
      </c>
      <c r="U667" s="76">
        <f t="shared" si="877"/>
        <v>5</v>
      </c>
      <c r="V667" s="76">
        <f t="shared" si="877"/>
        <v>8106480</v>
      </c>
      <c r="W667" s="76">
        <f t="shared" si="877"/>
        <v>0</v>
      </c>
      <c r="X667" s="76">
        <f t="shared" si="877"/>
        <v>0</v>
      </c>
      <c r="Y667" s="76">
        <f t="shared" si="877"/>
        <v>0</v>
      </c>
      <c r="Z667" s="76">
        <f t="shared" si="877"/>
        <v>0</v>
      </c>
      <c r="AA667" s="76">
        <f t="shared" si="877"/>
        <v>0</v>
      </c>
      <c r="AB667" s="76">
        <f t="shared" si="877"/>
        <v>0</v>
      </c>
      <c r="AC667" s="76">
        <f>SUM(AC664:AC666)</f>
        <v>5</v>
      </c>
      <c r="AD667" s="80">
        <f t="shared" si="876"/>
        <v>8106480</v>
      </c>
      <c r="AE667" s="81">
        <f t="shared" si="876"/>
        <v>10</v>
      </c>
      <c r="AF667" s="76">
        <f t="shared" si="876"/>
        <v>8121130</v>
      </c>
      <c r="AG667" s="76">
        <f>SUM(AG664:AG666)</f>
        <v>5</v>
      </c>
      <c r="AH667" s="105">
        <f t="shared" si="876"/>
        <v>8106480</v>
      </c>
      <c r="AI667" s="415"/>
      <c r="AJ667" s="417"/>
      <c r="AK667" s="420"/>
      <c r="AL667" s="421"/>
      <c r="AM667" s="388"/>
      <c r="AN667" s="388"/>
      <c r="AO667" s="388"/>
      <c r="AP667" s="388"/>
      <c r="AQ667" s="388"/>
      <c r="AR667" s="32"/>
      <c r="AS667" s="32"/>
      <c r="AT667" s="32"/>
      <c r="AU667" s="20"/>
      <c r="AV667" s="20"/>
    </row>
    <row r="668" spans="1:48" ht="24" customHeight="1">
      <c r="A668" s="259"/>
      <c r="B668" s="603" t="s">
        <v>712</v>
      </c>
      <c r="C668" s="621"/>
      <c r="D668" s="621"/>
      <c r="E668" s="622"/>
      <c r="F668" s="44" t="s">
        <v>5</v>
      </c>
      <c r="G668" s="45"/>
      <c r="H668" s="46"/>
      <c r="I668" s="47">
        <v>3</v>
      </c>
      <c r="J668" s="46">
        <v>8600</v>
      </c>
      <c r="K668" s="47"/>
      <c r="L668" s="46"/>
      <c r="M668" s="47"/>
      <c r="N668" s="47"/>
      <c r="O668" s="47">
        <f>G668+I668+K668+M668</f>
        <v>3</v>
      </c>
      <c r="P668" s="48">
        <f>H668+J668+L668+N668</f>
        <v>8600</v>
      </c>
      <c r="Q668" s="49"/>
      <c r="R668" s="47"/>
      <c r="S668" s="47"/>
      <c r="T668" s="46"/>
      <c r="U668" s="47"/>
      <c r="V668" s="46"/>
      <c r="W668" s="47"/>
      <c r="X668" s="46"/>
      <c r="Y668" s="47"/>
      <c r="Z668" s="46"/>
      <c r="AA668" s="47"/>
      <c r="AB668" s="46"/>
      <c r="AC668" s="47">
        <f>Q668+S668+U668+W668+Y668+AA668</f>
        <v>0</v>
      </c>
      <c r="AD668" s="51">
        <f>R668+T668+V668+X668+Z668+AB668</f>
        <v>0</v>
      </c>
      <c r="AE668" s="52">
        <f>O668+AC668</f>
        <v>3</v>
      </c>
      <c r="AF668" s="47">
        <f>P668+AD668</f>
        <v>8600</v>
      </c>
      <c r="AG668" s="47"/>
      <c r="AH668" s="83"/>
      <c r="AI668" s="511" t="s">
        <v>713</v>
      </c>
      <c r="AJ668" s="675" t="s">
        <v>714</v>
      </c>
      <c r="AK668" s="613"/>
      <c r="AL668" s="614"/>
      <c r="AM668" s="620"/>
      <c r="AN668" s="620"/>
      <c r="AO668" s="620"/>
      <c r="AP668" s="620"/>
      <c r="AQ668" s="620"/>
      <c r="AR668" s="32"/>
      <c r="AS668" s="32"/>
      <c r="AT668" s="32"/>
      <c r="AU668" s="20"/>
      <c r="AV668" s="20"/>
    </row>
    <row r="669" spans="1:48" ht="24" customHeight="1">
      <c r="A669" s="259"/>
      <c r="B669" s="603"/>
      <c r="C669" s="621"/>
      <c r="D669" s="621"/>
      <c r="E669" s="622"/>
      <c r="F669" s="55" t="s">
        <v>96</v>
      </c>
      <c r="G669" s="56">
        <v>781</v>
      </c>
      <c r="H669" s="57">
        <v>11053081</v>
      </c>
      <c r="I669" s="58">
        <v>2</v>
      </c>
      <c r="J669" s="57">
        <v>208526</v>
      </c>
      <c r="K669" s="57">
        <v>6</v>
      </c>
      <c r="L669" s="57">
        <v>10305</v>
      </c>
      <c r="M669" s="57">
        <v>12</v>
      </c>
      <c r="N669" s="57">
        <v>2722444</v>
      </c>
      <c r="O669" s="58">
        <f>G669+I669+K669+M669</f>
        <v>801</v>
      </c>
      <c r="P669" s="59">
        <f t="shared" ref="P669:P670" si="878">H669+J669+L669+N669</f>
        <v>13994356</v>
      </c>
      <c r="Q669" s="60"/>
      <c r="R669" s="57"/>
      <c r="S669" s="57"/>
      <c r="T669" s="57"/>
      <c r="U669" s="57"/>
      <c r="V669" s="57"/>
      <c r="W669" s="57"/>
      <c r="X669" s="57"/>
      <c r="Y669" s="57"/>
      <c r="Z669" s="57"/>
      <c r="AA669" s="57"/>
      <c r="AB669" s="57"/>
      <c r="AC669" s="58">
        <f t="shared" ref="AC669:AC670" si="879">Q669+S669+U669+W669+Y669+AA669</f>
        <v>0</v>
      </c>
      <c r="AD669" s="61">
        <f>R669+T669+V669+X669+Z669+AB669</f>
        <v>0</v>
      </c>
      <c r="AE669" s="62">
        <f>O669+AC669</f>
        <v>801</v>
      </c>
      <c r="AF669" s="58">
        <f t="shared" ref="AF669:AF670" si="880">P669+AD669</f>
        <v>13994356</v>
      </c>
      <c r="AG669" s="57"/>
      <c r="AH669" s="85"/>
      <c r="AI669" s="414"/>
      <c r="AJ669" s="676"/>
      <c r="AK669" s="613"/>
      <c r="AL669" s="614"/>
      <c r="AM669" s="620"/>
      <c r="AN669" s="620"/>
      <c r="AO669" s="620"/>
      <c r="AP669" s="620"/>
      <c r="AQ669" s="620"/>
      <c r="AR669" s="32"/>
      <c r="AS669" s="32"/>
      <c r="AT669" s="32"/>
      <c r="AU669" s="20"/>
      <c r="AV669" s="20"/>
    </row>
    <row r="670" spans="1:48" ht="24" customHeight="1">
      <c r="A670" s="259"/>
      <c r="B670" s="603"/>
      <c r="C670" s="621"/>
      <c r="D670" s="621"/>
      <c r="E670" s="622"/>
      <c r="F670" s="64" t="s">
        <v>95</v>
      </c>
      <c r="G670" s="65"/>
      <c r="H670" s="66"/>
      <c r="I670" s="66"/>
      <c r="J670" s="66"/>
      <c r="K670" s="66"/>
      <c r="L670" s="66"/>
      <c r="M670" s="66"/>
      <c r="N670" s="66"/>
      <c r="O670" s="67">
        <f>G670+I670+K670+M670</f>
        <v>0</v>
      </c>
      <c r="P670" s="68">
        <f t="shared" si="878"/>
        <v>0</v>
      </c>
      <c r="Q670" s="69"/>
      <c r="R670" s="66"/>
      <c r="S670" s="66"/>
      <c r="T670" s="66"/>
      <c r="U670" s="66"/>
      <c r="V670" s="66"/>
      <c r="W670" s="66"/>
      <c r="X670" s="66"/>
      <c r="Y670" s="66"/>
      <c r="Z670" s="66"/>
      <c r="AA670" s="66"/>
      <c r="AB670" s="66"/>
      <c r="AC670" s="67">
        <f t="shared" si="879"/>
        <v>0</v>
      </c>
      <c r="AD670" s="70">
        <f>R670+T670+V670+X670+Z670+AB670</f>
        <v>0</v>
      </c>
      <c r="AE670" s="71">
        <f>O670+AC670</f>
        <v>0</v>
      </c>
      <c r="AF670" s="67">
        <f t="shared" si="880"/>
        <v>0</v>
      </c>
      <c r="AG670" s="72"/>
      <c r="AH670" s="87"/>
      <c r="AI670" s="414"/>
      <c r="AJ670" s="676"/>
      <c r="AK670" s="613"/>
      <c r="AL670" s="614"/>
      <c r="AM670" s="620"/>
      <c r="AN670" s="620"/>
      <c r="AO670" s="620"/>
      <c r="AP670" s="620"/>
      <c r="AQ670" s="620"/>
      <c r="AR670" s="32"/>
      <c r="AS670" s="32"/>
      <c r="AT670" s="32"/>
      <c r="AU670" s="20"/>
      <c r="AV670" s="20"/>
    </row>
    <row r="671" spans="1:48" ht="24" customHeight="1" thickBot="1">
      <c r="A671" s="259"/>
      <c r="B671" s="603"/>
      <c r="C671" s="621"/>
      <c r="D671" s="621"/>
      <c r="E671" s="622"/>
      <c r="F671" s="74" t="s">
        <v>14</v>
      </c>
      <c r="G671" s="89">
        <f>SUM(G668:G670)</f>
        <v>781</v>
      </c>
      <c r="H671" s="91">
        <f t="shared" ref="H671:N671" si="881">SUM(H668:H670)</f>
        <v>11053081</v>
      </c>
      <c r="I671" s="91">
        <f t="shared" si="881"/>
        <v>5</v>
      </c>
      <c r="J671" s="91">
        <f t="shared" si="881"/>
        <v>217126</v>
      </c>
      <c r="K671" s="91">
        <f t="shared" si="881"/>
        <v>6</v>
      </c>
      <c r="L671" s="91">
        <f t="shared" si="881"/>
        <v>10305</v>
      </c>
      <c r="M671" s="91">
        <f t="shared" si="881"/>
        <v>12</v>
      </c>
      <c r="N671" s="91">
        <f t="shared" si="881"/>
        <v>2722444</v>
      </c>
      <c r="O671" s="76">
        <f>SUM(O668:O670)</f>
        <v>804</v>
      </c>
      <c r="P671" s="77">
        <f t="shared" ref="P671:AH671" si="882">SUM(P668:P670)</f>
        <v>14002956</v>
      </c>
      <c r="Q671" s="78">
        <f>SUM(Q668:Q670)</f>
        <v>0</v>
      </c>
      <c r="R671" s="76">
        <f t="shared" ref="R671:AB671" si="883">SUM(R668:R670)</f>
        <v>0</v>
      </c>
      <c r="S671" s="76">
        <f t="shared" si="883"/>
        <v>0</v>
      </c>
      <c r="T671" s="76">
        <f t="shared" si="883"/>
        <v>0</v>
      </c>
      <c r="U671" s="76">
        <f t="shared" si="883"/>
        <v>0</v>
      </c>
      <c r="V671" s="76">
        <f t="shared" si="883"/>
        <v>0</v>
      </c>
      <c r="W671" s="76">
        <f t="shared" si="883"/>
        <v>0</v>
      </c>
      <c r="X671" s="76">
        <f t="shared" si="883"/>
        <v>0</v>
      </c>
      <c r="Y671" s="76">
        <f t="shared" si="883"/>
        <v>0</v>
      </c>
      <c r="Z671" s="76">
        <f t="shared" si="883"/>
        <v>0</v>
      </c>
      <c r="AA671" s="76">
        <f t="shared" si="883"/>
        <v>0</v>
      </c>
      <c r="AB671" s="76">
        <f t="shared" si="883"/>
        <v>0</v>
      </c>
      <c r="AC671" s="76">
        <f>SUM(AC668:AC670)</f>
        <v>0</v>
      </c>
      <c r="AD671" s="80">
        <f t="shared" si="882"/>
        <v>0</v>
      </c>
      <c r="AE671" s="81">
        <f t="shared" si="882"/>
        <v>804</v>
      </c>
      <c r="AF671" s="76">
        <f t="shared" si="882"/>
        <v>14002956</v>
      </c>
      <c r="AG671" s="76">
        <f>SUM(AG668:AG670)</f>
        <v>0</v>
      </c>
      <c r="AH671" s="105">
        <f t="shared" si="882"/>
        <v>0</v>
      </c>
      <c r="AI671" s="415"/>
      <c r="AJ671" s="677"/>
      <c r="AK671" s="615"/>
      <c r="AL671" s="616"/>
      <c r="AM671" s="631"/>
      <c r="AN671" s="631"/>
      <c r="AO671" s="631"/>
      <c r="AP671" s="631"/>
      <c r="AQ671" s="631"/>
      <c r="AR671" s="32"/>
      <c r="AS671" s="32"/>
      <c r="AT671" s="32"/>
      <c r="AU671" s="20"/>
      <c r="AV671" s="20"/>
    </row>
    <row r="672" spans="1:48" ht="24" customHeight="1">
      <c r="A672" s="259"/>
      <c r="B672" s="603" t="s">
        <v>715</v>
      </c>
      <c r="C672" s="621"/>
      <c r="D672" s="621"/>
      <c r="E672" s="622"/>
      <c r="F672" s="44" t="s">
        <v>603</v>
      </c>
      <c r="G672" s="45">
        <v>0</v>
      </c>
      <c r="H672" s="46">
        <v>0</v>
      </c>
      <c r="I672" s="47">
        <v>0</v>
      </c>
      <c r="J672" s="46">
        <v>0</v>
      </c>
      <c r="K672" s="47">
        <v>0</v>
      </c>
      <c r="L672" s="46">
        <v>0</v>
      </c>
      <c r="M672" s="47">
        <v>0</v>
      </c>
      <c r="N672" s="47">
        <v>0</v>
      </c>
      <c r="O672" s="47">
        <f>G672+I672+K672+M672</f>
        <v>0</v>
      </c>
      <c r="P672" s="48">
        <f>H672+J672+L672+N672</f>
        <v>0</v>
      </c>
      <c r="Q672" s="49">
        <v>0</v>
      </c>
      <c r="R672" s="47">
        <v>0</v>
      </c>
      <c r="S672" s="47">
        <v>0</v>
      </c>
      <c r="T672" s="46">
        <v>0</v>
      </c>
      <c r="U672" s="47">
        <v>0</v>
      </c>
      <c r="V672" s="46">
        <v>0</v>
      </c>
      <c r="W672" s="47">
        <v>0</v>
      </c>
      <c r="X672" s="46">
        <v>0</v>
      </c>
      <c r="Y672" s="47">
        <v>0</v>
      </c>
      <c r="Z672" s="46">
        <v>0</v>
      </c>
      <c r="AA672" s="47">
        <v>0</v>
      </c>
      <c r="AB672" s="46">
        <v>0</v>
      </c>
      <c r="AC672" s="47">
        <f>Q672+S672+U672+W672+Y672+AA672</f>
        <v>0</v>
      </c>
      <c r="AD672" s="51">
        <f>R672+T672+V672+X672+Z672+AB672</f>
        <v>0</v>
      </c>
      <c r="AE672" s="52">
        <f>O672+AC672</f>
        <v>0</v>
      </c>
      <c r="AF672" s="47">
        <f>P672+AD672</f>
        <v>0</v>
      </c>
      <c r="AG672" s="47">
        <v>0</v>
      </c>
      <c r="AH672" s="83">
        <v>0</v>
      </c>
      <c r="AI672" s="414" t="s">
        <v>716</v>
      </c>
      <c r="AJ672" s="416" t="s">
        <v>717</v>
      </c>
      <c r="AK672" s="613"/>
      <c r="AL672" s="614"/>
      <c r="AM672" s="620"/>
      <c r="AN672" s="620"/>
      <c r="AO672" s="655"/>
      <c r="AP672" s="655"/>
      <c r="AQ672" s="655"/>
      <c r="AR672" s="32"/>
      <c r="AS672" s="32"/>
      <c r="AT672" s="32"/>
      <c r="AU672" s="20"/>
      <c r="AV672" s="20"/>
    </row>
    <row r="673" spans="1:48" ht="24" customHeight="1">
      <c r="A673" s="259"/>
      <c r="B673" s="603"/>
      <c r="C673" s="621"/>
      <c r="D673" s="621"/>
      <c r="E673" s="622"/>
      <c r="F673" s="55" t="s">
        <v>96</v>
      </c>
      <c r="G673" s="56">
        <v>0</v>
      </c>
      <c r="H673" s="57">
        <v>0</v>
      </c>
      <c r="I673" s="57">
        <v>0</v>
      </c>
      <c r="J673" s="57">
        <v>0</v>
      </c>
      <c r="K673" s="57">
        <v>0</v>
      </c>
      <c r="L673" s="57">
        <v>0</v>
      </c>
      <c r="M673" s="57">
        <v>0</v>
      </c>
      <c r="N673" s="57">
        <v>0</v>
      </c>
      <c r="O673" s="58">
        <f>G673+I673+K673+M673</f>
        <v>0</v>
      </c>
      <c r="P673" s="59">
        <f t="shared" ref="P673:P674" si="884">H673+J673+L673+N673</f>
        <v>0</v>
      </c>
      <c r="Q673" s="60">
        <v>0</v>
      </c>
      <c r="R673" s="57">
        <v>0</v>
      </c>
      <c r="S673" s="57">
        <v>0</v>
      </c>
      <c r="T673" s="57">
        <v>0</v>
      </c>
      <c r="U673" s="57">
        <v>0</v>
      </c>
      <c r="V673" s="57">
        <v>0</v>
      </c>
      <c r="W673" s="57">
        <v>0</v>
      </c>
      <c r="X673" s="57">
        <v>0</v>
      </c>
      <c r="Y673" s="57">
        <v>0</v>
      </c>
      <c r="Z673" s="57">
        <v>0</v>
      </c>
      <c r="AA673" s="57">
        <v>0</v>
      </c>
      <c r="AB673" s="57">
        <v>0</v>
      </c>
      <c r="AC673" s="58">
        <f t="shared" ref="AC673:AC674" si="885">Q673+S673+U673+W673+Y673+AA673</f>
        <v>0</v>
      </c>
      <c r="AD673" s="61">
        <f>R673+T673+V673+X673+Z673+AB673</f>
        <v>0</v>
      </c>
      <c r="AE673" s="62">
        <f>O673+AC673</f>
        <v>0</v>
      </c>
      <c r="AF673" s="58">
        <f t="shared" ref="AF673:AF674" si="886">P673+AD673</f>
        <v>0</v>
      </c>
      <c r="AG673" s="57">
        <v>0</v>
      </c>
      <c r="AH673" s="85">
        <v>0</v>
      </c>
      <c r="AI673" s="414"/>
      <c r="AJ673" s="416"/>
      <c r="AK673" s="613"/>
      <c r="AL673" s="614"/>
      <c r="AM673" s="620"/>
      <c r="AN673" s="620"/>
      <c r="AO673" s="655"/>
      <c r="AP673" s="655"/>
      <c r="AQ673" s="655"/>
      <c r="AR673" s="32"/>
      <c r="AS673" s="32"/>
      <c r="AT673" s="32"/>
      <c r="AU673" s="20"/>
      <c r="AV673" s="20"/>
    </row>
    <row r="674" spans="1:48" ht="24" customHeight="1">
      <c r="A674" s="259"/>
      <c r="B674" s="603"/>
      <c r="C674" s="621"/>
      <c r="D674" s="621"/>
      <c r="E674" s="622"/>
      <c r="F674" s="64" t="s">
        <v>95</v>
      </c>
      <c r="G674" s="65">
        <v>0</v>
      </c>
      <c r="H674" s="66">
        <v>0</v>
      </c>
      <c r="I674" s="66">
        <v>0</v>
      </c>
      <c r="J674" s="66">
        <v>0</v>
      </c>
      <c r="K674" s="66">
        <v>0</v>
      </c>
      <c r="L674" s="66">
        <v>0</v>
      </c>
      <c r="M674" s="66">
        <v>0</v>
      </c>
      <c r="N674" s="66">
        <v>0</v>
      </c>
      <c r="O674" s="67">
        <f>G674+I674+K674+M674</f>
        <v>0</v>
      </c>
      <c r="P674" s="68">
        <f t="shared" si="884"/>
        <v>0</v>
      </c>
      <c r="Q674" s="69">
        <v>0</v>
      </c>
      <c r="R674" s="66">
        <v>0</v>
      </c>
      <c r="S674" s="66">
        <v>0</v>
      </c>
      <c r="T674" s="66">
        <v>0</v>
      </c>
      <c r="U674" s="66">
        <v>0</v>
      </c>
      <c r="V674" s="66">
        <v>0</v>
      </c>
      <c r="W674" s="66">
        <v>0</v>
      </c>
      <c r="X674" s="66">
        <v>0</v>
      </c>
      <c r="Y674" s="66">
        <v>0</v>
      </c>
      <c r="Z674" s="66">
        <v>0</v>
      </c>
      <c r="AA674" s="66">
        <v>0</v>
      </c>
      <c r="AB674" s="66">
        <v>0</v>
      </c>
      <c r="AC674" s="67">
        <f t="shared" si="885"/>
        <v>0</v>
      </c>
      <c r="AD674" s="70">
        <f>R674+T674+V674+X674+Z674+AB674</f>
        <v>0</v>
      </c>
      <c r="AE674" s="71">
        <f>O674+AC674</f>
        <v>0</v>
      </c>
      <c r="AF674" s="67">
        <f t="shared" si="886"/>
        <v>0</v>
      </c>
      <c r="AG674" s="72">
        <v>0</v>
      </c>
      <c r="AH674" s="87">
        <v>0</v>
      </c>
      <c r="AI674" s="414"/>
      <c r="AJ674" s="416"/>
      <c r="AK674" s="613"/>
      <c r="AL674" s="614"/>
      <c r="AM674" s="620"/>
      <c r="AN674" s="620"/>
      <c r="AO674" s="655"/>
      <c r="AP674" s="655"/>
      <c r="AQ674" s="655"/>
      <c r="AR674" s="32"/>
      <c r="AS674" s="32"/>
      <c r="AT674" s="32"/>
      <c r="AU674" s="20"/>
      <c r="AV674" s="20"/>
    </row>
    <row r="675" spans="1:48" ht="24" customHeight="1" thickBot="1">
      <c r="A675" s="259"/>
      <c r="B675" s="603"/>
      <c r="C675" s="621"/>
      <c r="D675" s="621"/>
      <c r="E675" s="622"/>
      <c r="F675" s="74" t="s">
        <v>14</v>
      </c>
      <c r="G675" s="89">
        <f>SUM(G672:G674)</f>
        <v>0</v>
      </c>
      <c r="H675" s="91">
        <f t="shared" ref="H675:N675" si="887">SUM(H672:H674)</f>
        <v>0</v>
      </c>
      <c r="I675" s="91">
        <f t="shared" si="887"/>
        <v>0</v>
      </c>
      <c r="J675" s="91">
        <f t="shared" si="887"/>
        <v>0</v>
      </c>
      <c r="K675" s="91">
        <f t="shared" si="887"/>
        <v>0</v>
      </c>
      <c r="L675" s="91">
        <f t="shared" si="887"/>
        <v>0</v>
      </c>
      <c r="M675" s="91">
        <f t="shared" si="887"/>
        <v>0</v>
      </c>
      <c r="N675" s="91">
        <f t="shared" si="887"/>
        <v>0</v>
      </c>
      <c r="O675" s="76">
        <f>SUM(O672:O674)</f>
        <v>0</v>
      </c>
      <c r="P675" s="77">
        <f t="shared" ref="P675:AH675" si="888">SUM(P672:P674)</f>
        <v>0</v>
      </c>
      <c r="Q675" s="78">
        <f>SUM(Q672:Q674)</f>
        <v>0</v>
      </c>
      <c r="R675" s="76">
        <f t="shared" ref="R675:AB675" si="889">SUM(R672:R674)</f>
        <v>0</v>
      </c>
      <c r="S675" s="76">
        <f t="shared" si="889"/>
        <v>0</v>
      </c>
      <c r="T675" s="76">
        <f t="shared" si="889"/>
        <v>0</v>
      </c>
      <c r="U675" s="76">
        <f t="shared" si="889"/>
        <v>0</v>
      </c>
      <c r="V675" s="76">
        <f t="shared" si="889"/>
        <v>0</v>
      </c>
      <c r="W675" s="76">
        <f t="shared" si="889"/>
        <v>0</v>
      </c>
      <c r="X675" s="76">
        <f t="shared" si="889"/>
        <v>0</v>
      </c>
      <c r="Y675" s="76">
        <f t="shared" si="889"/>
        <v>0</v>
      </c>
      <c r="Z675" s="76">
        <f t="shared" si="889"/>
        <v>0</v>
      </c>
      <c r="AA675" s="76">
        <f t="shared" si="889"/>
        <v>0</v>
      </c>
      <c r="AB675" s="76">
        <f t="shared" si="889"/>
        <v>0</v>
      </c>
      <c r="AC675" s="76">
        <f>SUM(AC672:AC674)</f>
        <v>0</v>
      </c>
      <c r="AD675" s="80">
        <f t="shared" si="888"/>
        <v>0</v>
      </c>
      <c r="AE675" s="81">
        <f t="shared" si="888"/>
        <v>0</v>
      </c>
      <c r="AF675" s="76">
        <f t="shared" si="888"/>
        <v>0</v>
      </c>
      <c r="AG675" s="76">
        <f>SUM(AG672:AG674)</f>
        <v>0</v>
      </c>
      <c r="AH675" s="105">
        <f t="shared" si="888"/>
        <v>0</v>
      </c>
      <c r="AI675" s="415"/>
      <c r="AJ675" s="417"/>
      <c r="AK675" s="615"/>
      <c r="AL675" s="616"/>
      <c r="AM675" s="631"/>
      <c r="AN675" s="631"/>
      <c r="AO675" s="656"/>
      <c r="AP675" s="656"/>
      <c r="AQ675" s="656"/>
      <c r="AR675" s="32"/>
      <c r="AS675" s="32"/>
      <c r="AT675" s="32"/>
      <c r="AU675" s="20"/>
      <c r="AV675" s="20"/>
    </row>
    <row r="676" spans="1:48" ht="24" customHeight="1">
      <c r="A676" s="557"/>
      <c r="B676" s="411" t="s">
        <v>495</v>
      </c>
      <c r="C676" s="412"/>
      <c r="D676" s="412"/>
      <c r="E676" s="413"/>
      <c r="F676" s="44" t="s">
        <v>248</v>
      </c>
      <c r="G676" s="45">
        <v>3</v>
      </c>
      <c r="H676" s="82">
        <v>305640</v>
      </c>
      <c r="I676" s="47">
        <v>63</v>
      </c>
      <c r="J676" s="82">
        <v>921636</v>
      </c>
      <c r="K676" s="47">
        <v>2</v>
      </c>
      <c r="L676" s="82">
        <v>11620</v>
      </c>
      <c r="M676" s="47">
        <v>4</v>
      </c>
      <c r="N676" s="50">
        <v>711660</v>
      </c>
      <c r="O676" s="47">
        <v>72</v>
      </c>
      <c r="P676" s="48">
        <v>1950556</v>
      </c>
      <c r="Q676" s="49">
        <v>10</v>
      </c>
      <c r="R676" s="50">
        <v>379140</v>
      </c>
      <c r="S676" s="47">
        <v>0</v>
      </c>
      <c r="T676" s="82">
        <v>0</v>
      </c>
      <c r="U676" s="47">
        <v>29</v>
      </c>
      <c r="V676" s="82">
        <v>5063968</v>
      </c>
      <c r="W676" s="47">
        <v>3</v>
      </c>
      <c r="X676" s="82">
        <v>1720560</v>
      </c>
      <c r="Y676" s="47">
        <v>0</v>
      </c>
      <c r="Z676" s="82">
        <v>0</v>
      </c>
      <c r="AA676" s="47">
        <v>51</v>
      </c>
      <c r="AB676" s="82">
        <v>9674343</v>
      </c>
      <c r="AC676" s="47">
        <v>93</v>
      </c>
      <c r="AD676" s="51">
        <v>16838011</v>
      </c>
      <c r="AE676" s="52">
        <v>165</v>
      </c>
      <c r="AF676" s="47">
        <v>18788567</v>
      </c>
      <c r="AG676" s="47">
        <v>105</v>
      </c>
      <c r="AH676" s="83">
        <v>15999489</v>
      </c>
      <c r="AI676" s="511" t="s">
        <v>496</v>
      </c>
      <c r="AJ676" s="517" t="s">
        <v>497</v>
      </c>
      <c r="AK676" s="513" t="s">
        <v>138</v>
      </c>
      <c r="AL676" s="512"/>
      <c r="AM676" s="387" t="s">
        <v>498</v>
      </c>
      <c r="AN676" s="394" t="s">
        <v>101</v>
      </c>
      <c r="AO676" s="387" t="s">
        <v>499</v>
      </c>
      <c r="AP676" s="387" t="s">
        <v>500</v>
      </c>
      <c r="AQ676" s="394"/>
      <c r="AR676" s="32"/>
      <c r="AS676" s="32"/>
      <c r="AT676" s="32"/>
      <c r="AU676" s="20"/>
      <c r="AV676" s="20"/>
    </row>
    <row r="677" spans="1:48" ht="24" customHeight="1">
      <c r="A677" s="557"/>
      <c r="B677" s="411"/>
      <c r="C677" s="412"/>
      <c r="D677" s="412"/>
      <c r="E677" s="413"/>
      <c r="F677" s="55" t="s">
        <v>96</v>
      </c>
      <c r="G677" s="56"/>
      <c r="H677" s="84"/>
      <c r="I677" s="57"/>
      <c r="J677" s="84"/>
      <c r="K677" s="57"/>
      <c r="L677" s="84"/>
      <c r="M677" s="57"/>
      <c r="N677" s="84"/>
      <c r="O677" s="58">
        <f>G677+I677+K677+M677</f>
        <v>0</v>
      </c>
      <c r="P677" s="59">
        <f t="shared" ref="P677" si="890">H677+J677+L677+N677</f>
        <v>0</v>
      </c>
      <c r="Q677" s="60"/>
      <c r="R677" s="84"/>
      <c r="S677" s="57"/>
      <c r="T677" s="84"/>
      <c r="U677" s="57"/>
      <c r="V677" s="84"/>
      <c r="W677" s="57"/>
      <c r="X677" s="84"/>
      <c r="Y677" s="57"/>
      <c r="Z677" s="84"/>
      <c r="AA677" s="57"/>
      <c r="AB677" s="84"/>
      <c r="AC677" s="58">
        <f t="shared" ref="AC677" si="891">Q677+S677+U677+W677+Y677+AA677</f>
        <v>0</v>
      </c>
      <c r="AD677" s="61">
        <f>R677+T677+V677+X677+Z677+AB677</f>
        <v>0</v>
      </c>
      <c r="AE677" s="62">
        <f>O677+AC677</f>
        <v>0</v>
      </c>
      <c r="AF677" s="58">
        <f t="shared" ref="AF677" si="892">P677+AD677</f>
        <v>0</v>
      </c>
      <c r="AG677" s="57"/>
      <c r="AH677" s="85"/>
      <c r="AI677" s="414"/>
      <c r="AJ677" s="416"/>
      <c r="AK677" s="418"/>
      <c r="AL677" s="419"/>
      <c r="AM677" s="387"/>
      <c r="AN677" s="387"/>
      <c r="AO677" s="387"/>
      <c r="AP677" s="387"/>
      <c r="AQ677" s="387"/>
      <c r="AR677" s="32"/>
      <c r="AS677" s="32"/>
      <c r="AT677" s="32"/>
      <c r="AU677" s="20"/>
      <c r="AV677" s="20"/>
    </row>
    <row r="678" spans="1:48" ht="24" customHeight="1">
      <c r="A678" s="557"/>
      <c r="B678" s="411"/>
      <c r="C678" s="412"/>
      <c r="D678" s="412"/>
      <c r="E678" s="413"/>
      <c r="F678" s="64" t="s">
        <v>95</v>
      </c>
      <c r="G678" s="65">
        <v>0</v>
      </c>
      <c r="H678" s="86">
        <v>0</v>
      </c>
      <c r="I678" s="66">
        <v>0</v>
      </c>
      <c r="J678" s="86">
        <v>0</v>
      </c>
      <c r="K678" s="66">
        <v>0</v>
      </c>
      <c r="L678" s="86">
        <v>0</v>
      </c>
      <c r="M678" s="66">
        <v>0</v>
      </c>
      <c r="N678" s="86">
        <v>0</v>
      </c>
      <c r="O678" s="67">
        <v>0</v>
      </c>
      <c r="P678" s="68">
        <v>0</v>
      </c>
      <c r="Q678" s="69">
        <v>0</v>
      </c>
      <c r="R678" s="86">
        <v>0</v>
      </c>
      <c r="S678" s="66">
        <v>923</v>
      </c>
      <c r="T678" s="86">
        <v>6869361</v>
      </c>
      <c r="U678" s="66">
        <v>0</v>
      </c>
      <c r="V678" s="86">
        <v>0</v>
      </c>
      <c r="W678" s="66">
        <v>0</v>
      </c>
      <c r="X678" s="86">
        <v>0</v>
      </c>
      <c r="Y678" s="66">
        <v>0</v>
      </c>
      <c r="Z678" s="86">
        <v>0</v>
      </c>
      <c r="AA678" s="66">
        <v>0</v>
      </c>
      <c r="AB678" s="86">
        <v>0</v>
      </c>
      <c r="AC678" s="67">
        <v>923</v>
      </c>
      <c r="AD678" s="70">
        <v>6869361</v>
      </c>
      <c r="AE678" s="71">
        <v>923</v>
      </c>
      <c r="AF678" s="67">
        <v>6869361</v>
      </c>
      <c r="AG678" s="72">
        <v>440</v>
      </c>
      <c r="AH678" s="87">
        <v>745569</v>
      </c>
      <c r="AI678" s="414"/>
      <c r="AJ678" s="416"/>
      <c r="AK678" s="418"/>
      <c r="AL678" s="419"/>
      <c r="AM678" s="387"/>
      <c r="AN678" s="387"/>
      <c r="AO678" s="387"/>
      <c r="AP678" s="387"/>
      <c r="AQ678" s="387"/>
      <c r="AR678" s="32"/>
      <c r="AS678" s="32"/>
      <c r="AT678" s="32"/>
      <c r="AU678" s="20"/>
      <c r="AV678" s="20"/>
    </row>
    <row r="679" spans="1:48" ht="24" customHeight="1" thickBot="1">
      <c r="A679" s="557"/>
      <c r="B679" s="411"/>
      <c r="C679" s="412"/>
      <c r="D679" s="412"/>
      <c r="E679" s="413"/>
      <c r="F679" s="88" t="s">
        <v>501</v>
      </c>
      <c r="G679" s="89">
        <f>SUM(G676:G678)</f>
        <v>3</v>
      </c>
      <c r="H679" s="90">
        <f t="shared" ref="H679:N679" si="893">SUM(H676:H678)</f>
        <v>305640</v>
      </c>
      <c r="I679" s="91">
        <f t="shared" si="893"/>
        <v>63</v>
      </c>
      <c r="J679" s="90">
        <f t="shared" si="893"/>
        <v>921636</v>
      </c>
      <c r="K679" s="91">
        <f t="shared" si="893"/>
        <v>2</v>
      </c>
      <c r="L679" s="90">
        <f t="shared" si="893"/>
        <v>11620</v>
      </c>
      <c r="M679" s="91">
        <f t="shared" si="893"/>
        <v>4</v>
      </c>
      <c r="N679" s="90">
        <f t="shared" si="893"/>
        <v>711660</v>
      </c>
      <c r="O679" s="92">
        <f>SUM(O676:O678)</f>
        <v>72</v>
      </c>
      <c r="P679" s="93">
        <f t="shared" ref="P679:AH679" si="894">SUM(P676:P678)</f>
        <v>1950556</v>
      </c>
      <c r="Q679" s="94">
        <f>SUM(Q676:Q678)</f>
        <v>10</v>
      </c>
      <c r="R679" s="95">
        <f t="shared" ref="R679:AB679" si="895">SUM(R676:R678)</f>
        <v>379140</v>
      </c>
      <c r="S679" s="92">
        <f t="shared" si="895"/>
        <v>923</v>
      </c>
      <c r="T679" s="95">
        <f t="shared" si="895"/>
        <v>6869361</v>
      </c>
      <c r="U679" s="92">
        <f t="shared" si="895"/>
        <v>29</v>
      </c>
      <c r="V679" s="95">
        <f t="shared" si="895"/>
        <v>5063968</v>
      </c>
      <c r="W679" s="92">
        <f t="shared" si="895"/>
        <v>3</v>
      </c>
      <c r="X679" s="95">
        <f t="shared" si="895"/>
        <v>1720560</v>
      </c>
      <c r="Y679" s="92">
        <f t="shared" si="895"/>
        <v>0</v>
      </c>
      <c r="Z679" s="95">
        <f t="shared" si="895"/>
        <v>0</v>
      </c>
      <c r="AA679" s="92">
        <f t="shared" si="895"/>
        <v>51</v>
      </c>
      <c r="AB679" s="95">
        <f t="shared" si="895"/>
        <v>9674343</v>
      </c>
      <c r="AC679" s="92">
        <f>SUM(AC676:AC678)</f>
        <v>1016</v>
      </c>
      <c r="AD679" s="96">
        <f t="shared" si="894"/>
        <v>23707372</v>
      </c>
      <c r="AE679" s="97">
        <f t="shared" si="894"/>
        <v>1088</v>
      </c>
      <c r="AF679" s="92">
        <f t="shared" si="894"/>
        <v>25657928</v>
      </c>
      <c r="AG679" s="92">
        <f>SUM(AG676:AG678)</f>
        <v>545</v>
      </c>
      <c r="AH679" s="98">
        <f t="shared" si="894"/>
        <v>16745058</v>
      </c>
      <c r="AI679" s="415"/>
      <c r="AJ679" s="417"/>
      <c r="AK679" s="420"/>
      <c r="AL679" s="421"/>
      <c r="AM679" s="388"/>
      <c r="AN679" s="388"/>
      <c r="AO679" s="388"/>
      <c r="AP679" s="388"/>
      <c r="AQ679" s="388"/>
      <c r="AR679" s="32"/>
      <c r="AS679" s="32"/>
      <c r="AT679" s="32"/>
      <c r="AU679" s="20"/>
      <c r="AV679" s="20"/>
    </row>
    <row r="680" spans="1:48" ht="24" customHeight="1">
      <c r="A680" s="557"/>
      <c r="B680" s="411" t="s">
        <v>502</v>
      </c>
      <c r="C680" s="547"/>
      <c r="D680" s="547"/>
      <c r="E680" s="548"/>
      <c r="F680" s="44" t="s">
        <v>248</v>
      </c>
      <c r="G680" s="45">
        <v>0</v>
      </c>
      <c r="H680" s="82">
        <v>0</v>
      </c>
      <c r="I680" s="47">
        <v>0</v>
      </c>
      <c r="J680" s="82">
        <v>0</v>
      </c>
      <c r="K680" s="47">
        <v>1</v>
      </c>
      <c r="L680" s="82">
        <v>30996</v>
      </c>
      <c r="M680" s="47">
        <v>0</v>
      </c>
      <c r="N680" s="50">
        <v>0</v>
      </c>
      <c r="O680" s="47">
        <f>G680+I680+K680+M680</f>
        <v>1</v>
      </c>
      <c r="P680" s="48">
        <f>H680+J680+L680+N680</f>
        <v>30996</v>
      </c>
      <c r="Q680" s="49">
        <v>0</v>
      </c>
      <c r="R680" s="50">
        <v>0</v>
      </c>
      <c r="S680" s="47">
        <v>0</v>
      </c>
      <c r="T680" s="82">
        <v>0</v>
      </c>
      <c r="U680" s="47">
        <v>134</v>
      </c>
      <c r="V680" s="82">
        <v>1491160</v>
      </c>
      <c r="W680" s="47">
        <v>0</v>
      </c>
      <c r="X680" s="82">
        <v>0</v>
      </c>
      <c r="Y680" s="47">
        <v>0</v>
      </c>
      <c r="Z680" s="82">
        <v>0</v>
      </c>
      <c r="AA680" s="47">
        <v>0</v>
      </c>
      <c r="AB680" s="82">
        <v>0</v>
      </c>
      <c r="AC680" s="47">
        <f>Q680+S680+U680+W680+Y680+AA680</f>
        <v>134</v>
      </c>
      <c r="AD680" s="51">
        <f>R680+T680+V680+X680+Z680+AB680</f>
        <v>1491160</v>
      </c>
      <c r="AE680" s="52">
        <f>O680+AC680</f>
        <v>135</v>
      </c>
      <c r="AF680" s="47">
        <f>P680+AD680</f>
        <v>1522156</v>
      </c>
      <c r="AG680" s="47">
        <v>135</v>
      </c>
      <c r="AH680" s="83">
        <v>1522156</v>
      </c>
      <c r="AI680" s="511" t="s">
        <v>503</v>
      </c>
      <c r="AJ680" s="517" t="s">
        <v>504</v>
      </c>
      <c r="AK680" s="513" t="s">
        <v>138</v>
      </c>
      <c r="AL680" s="512"/>
      <c r="AM680" s="394" t="s">
        <v>505</v>
      </c>
      <c r="AN680" s="394" t="s">
        <v>109</v>
      </c>
      <c r="AO680" s="394" t="s">
        <v>506</v>
      </c>
      <c r="AP680" s="394"/>
      <c r="AQ680" s="394" t="s">
        <v>176</v>
      </c>
      <c r="AR680" s="32"/>
      <c r="AS680" s="32"/>
      <c r="AT680" s="32"/>
      <c r="AU680" s="20"/>
      <c r="AV680" s="20"/>
    </row>
    <row r="681" spans="1:48" ht="24" customHeight="1">
      <c r="A681" s="557"/>
      <c r="B681" s="411"/>
      <c r="C681" s="547"/>
      <c r="D681" s="547"/>
      <c r="E681" s="548"/>
      <c r="F681" s="55" t="s">
        <v>96</v>
      </c>
      <c r="G681" s="56"/>
      <c r="H681" s="84"/>
      <c r="I681" s="57"/>
      <c r="J681" s="84"/>
      <c r="K681" s="57"/>
      <c r="L681" s="84"/>
      <c r="M681" s="57"/>
      <c r="N681" s="84"/>
      <c r="O681" s="58">
        <f>G681+I681+K681+M681</f>
        <v>0</v>
      </c>
      <c r="P681" s="59">
        <f t="shared" ref="P681:P682" si="896">H681+J681+L681+N681</f>
        <v>0</v>
      </c>
      <c r="Q681" s="60"/>
      <c r="R681" s="84"/>
      <c r="S681" s="57"/>
      <c r="T681" s="84"/>
      <c r="U681" s="57"/>
      <c r="V681" s="84"/>
      <c r="W681" s="57"/>
      <c r="X681" s="84"/>
      <c r="Y681" s="57"/>
      <c r="Z681" s="84"/>
      <c r="AA681" s="57"/>
      <c r="AB681" s="84"/>
      <c r="AC681" s="58">
        <f t="shared" ref="AC681:AC682" si="897">Q681+S681+U681+W681+Y681+AA681</f>
        <v>0</v>
      </c>
      <c r="AD681" s="61">
        <f>R681+T681+V681+X681+Z681+AB681</f>
        <v>0</v>
      </c>
      <c r="AE681" s="62">
        <f>O681+AC681</f>
        <v>0</v>
      </c>
      <c r="AF681" s="58">
        <f t="shared" ref="AF681:AF682" si="898">P681+AD681</f>
        <v>0</v>
      </c>
      <c r="AG681" s="57"/>
      <c r="AH681" s="85"/>
      <c r="AI681" s="414"/>
      <c r="AJ681" s="416"/>
      <c r="AK681" s="418"/>
      <c r="AL681" s="419"/>
      <c r="AM681" s="387"/>
      <c r="AN681" s="387"/>
      <c r="AO681" s="387"/>
      <c r="AP681" s="387"/>
      <c r="AQ681" s="387"/>
      <c r="AR681" s="32"/>
      <c r="AS681" s="32"/>
      <c r="AT681" s="32"/>
      <c r="AU681" s="20"/>
      <c r="AV681" s="20"/>
    </row>
    <row r="682" spans="1:48" ht="24" customHeight="1">
      <c r="A682" s="557"/>
      <c r="B682" s="411"/>
      <c r="C682" s="547"/>
      <c r="D682" s="547"/>
      <c r="E682" s="548"/>
      <c r="F682" s="64" t="s">
        <v>95</v>
      </c>
      <c r="G682" s="65"/>
      <c r="H682" s="86"/>
      <c r="I682" s="66"/>
      <c r="J682" s="86"/>
      <c r="K682" s="66"/>
      <c r="L682" s="86"/>
      <c r="M682" s="66"/>
      <c r="N682" s="86"/>
      <c r="O682" s="67">
        <f>G682+I682+K682+M682</f>
        <v>0</v>
      </c>
      <c r="P682" s="68">
        <f t="shared" si="896"/>
        <v>0</v>
      </c>
      <c r="Q682" s="69"/>
      <c r="R682" s="86"/>
      <c r="S682" s="66"/>
      <c r="T682" s="86"/>
      <c r="U682" s="66"/>
      <c r="V682" s="86"/>
      <c r="W682" s="66"/>
      <c r="X682" s="86"/>
      <c r="Y682" s="66"/>
      <c r="Z682" s="86"/>
      <c r="AA682" s="66"/>
      <c r="AB682" s="86"/>
      <c r="AC682" s="67">
        <f t="shared" si="897"/>
        <v>0</v>
      </c>
      <c r="AD682" s="70">
        <f>R682+T682+V682+X682+Z682+AB682</f>
        <v>0</v>
      </c>
      <c r="AE682" s="71">
        <f>O682+AC682</f>
        <v>0</v>
      </c>
      <c r="AF682" s="67">
        <f t="shared" si="898"/>
        <v>0</v>
      </c>
      <c r="AG682" s="72"/>
      <c r="AH682" s="87"/>
      <c r="AI682" s="414"/>
      <c r="AJ682" s="416"/>
      <c r="AK682" s="418"/>
      <c r="AL682" s="419"/>
      <c r="AM682" s="387"/>
      <c r="AN682" s="387"/>
      <c r="AO682" s="387"/>
      <c r="AP682" s="387"/>
      <c r="AQ682" s="387"/>
      <c r="AR682" s="32"/>
      <c r="AS682" s="32"/>
      <c r="AT682" s="32"/>
      <c r="AU682" s="20"/>
      <c r="AV682" s="20"/>
    </row>
    <row r="683" spans="1:48" ht="24" customHeight="1" thickBot="1">
      <c r="A683" s="557"/>
      <c r="B683" s="549"/>
      <c r="C683" s="547"/>
      <c r="D683" s="547"/>
      <c r="E683" s="548"/>
      <c r="F683" s="88" t="s">
        <v>501</v>
      </c>
      <c r="G683" s="99">
        <f>SUM(G680:G682)</f>
        <v>0</v>
      </c>
      <c r="H683" s="95">
        <f t="shared" ref="H683:N683" si="899">SUM(H680:H682)</f>
        <v>0</v>
      </c>
      <c r="I683" s="92">
        <f t="shared" si="899"/>
        <v>0</v>
      </c>
      <c r="J683" s="95">
        <f t="shared" si="899"/>
        <v>0</v>
      </c>
      <c r="K683" s="92">
        <f t="shared" si="899"/>
        <v>1</v>
      </c>
      <c r="L683" s="95">
        <f t="shared" si="899"/>
        <v>30996</v>
      </c>
      <c r="M683" s="92">
        <f t="shared" si="899"/>
        <v>0</v>
      </c>
      <c r="N683" s="95">
        <f t="shared" si="899"/>
        <v>0</v>
      </c>
      <c r="O683" s="92">
        <f>SUM(O680:O682)</f>
        <v>1</v>
      </c>
      <c r="P683" s="93">
        <f t="shared" ref="P683:AH683" si="900">SUM(P680:P682)</f>
        <v>30996</v>
      </c>
      <c r="Q683" s="94">
        <f>SUM(Q680:Q682)</f>
        <v>0</v>
      </c>
      <c r="R683" s="95">
        <f t="shared" ref="R683:AB683" si="901">SUM(R680:R682)</f>
        <v>0</v>
      </c>
      <c r="S683" s="92">
        <f t="shared" si="901"/>
        <v>0</v>
      </c>
      <c r="T683" s="95">
        <f t="shared" si="901"/>
        <v>0</v>
      </c>
      <c r="U683" s="92">
        <f t="shared" si="901"/>
        <v>134</v>
      </c>
      <c r="V683" s="95">
        <f t="shared" si="901"/>
        <v>1491160</v>
      </c>
      <c r="W683" s="92">
        <f t="shared" si="901"/>
        <v>0</v>
      </c>
      <c r="X683" s="95">
        <f t="shared" si="901"/>
        <v>0</v>
      </c>
      <c r="Y683" s="92">
        <f t="shared" si="901"/>
        <v>0</v>
      </c>
      <c r="Z683" s="95">
        <f t="shared" si="901"/>
        <v>0</v>
      </c>
      <c r="AA683" s="92">
        <f t="shared" si="901"/>
        <v>0</v>
      </c>
      <c r="AB683" s="95">
        <f t="shared" si="901"/>
        <v>0</v>
      </c>
      <c r="AC683" s="92">
        <f>SUM(AC680:AC682)</f>
        <v>134</v>
      </c>
      <c r="AD683" s="96">
        <f t="shared" si="900"/>
        <v>1491160</v>
      </c>
      <c r="AE683" s="97">
        <f t="shared" si="900"/>
        <v>135</v>
      </c>
      <c r="AF683" s="92">
        <f t="shared" si="900"/>
        <v>1522156</v>
      </c>
      <c r="AG683" s="92">
        <f>SUM(AG680:AG682)</f>
        <v>135</v>
      </c>
      <c r="AH683" s="98">
        <f t="shared" si="900"/>
        <v>1522156</v>
      </c>
      <c r="AI683" s="415"/>
      <c r="AJ683" s="417"/>
      <c r="AK683" s="420"/>
      <c r="AL683" s="421"/>
      <c r="AM683" s="388"/>
      <c r="AN683" s="388"/>
      <c r="AO683" s="388"/>
      <c r="AP683" s="388"/>
      <c r="AQ683" s="388"/>
      <c r="AR683" s="32"/>
      <c r="AS683" s="32"/>
      <c r="AT683" s="32"/>
      <c r="AU683" s="20"/>
      <c r="AV683" s="20"/>
    </row>
    <row r="684" spans="1:48" ht="24" customHeight="1">
      <c r="A684" s="557"/>
      <c r="B684" s="411" t="s">
        <v>507</v>
      </c>
      <c r="C684" s="412"/>
      <c r="D684" s="412"/>
      <c r="E684" s="413"/>
      <c r="F684" s="44" t="s">
        <v>248</v>
      </c>
      <c r="G684" s="45"/>
      <c r="H684" s="82"/>
      <c r="I684" s="47"/>
      <c r="J684" s="82"/>
      <c r="K684" s="47"/>
      <c r="L684" s="82"/>
      <c r="M684" s="47"/>
      <c r="N684" s="50"/>
      <c r="O684" s="47">
        <f>G684+I684+K684+M684</f>
        <v>0</v>
      </c>
      <c r="P684" s="48">
        <f>H684+J684+L684+N684</f>
        <v>0</v>
      </c>
      <c r="Q684" s="49"/>
      <c r="R684" s="50"/>
      <c r="S684" s="47"/>
      <c r="T684" s="82"/>
      <c r="U684" s="47"/>
      <c r="V684" s="82"/>
      <c r="W684" s="47"/>
      <c r="X684" s="82"/>
      <c r="Y684" s="47"/>
      <c r="Z684" s="82"/>
      <c r="AA684" s="47"/>
      <c r="AB684" s="82"/>
      <c r="AC684" s="47">
        <f>Q684+S684+U684+W684+Y684+AA684</f>
        <v>0</v>
      </c>
      <c r="AD684" s="51">
        <f>R684+T684+V684+X684+Z684+AB684</f>
        <v>0</v>
      </c>
      <c r="AE684" s="52">
        <f>O684+AC684</f>
        <v>0</v>
      </c>
      <c r="AF684" s="47">
        <f>P684+AD684</f>
        <v>0</v>
      </c>
      <c r="AG684" s="47"/>
      <c r="AH684" s="83"/>
      <c r="AI684" s="511" t="s">
        <v>508</v>
      </c>
      <c r="AJ684" s="517" t="s">
        <v>509</v>
      </c>
      <c r="AK684" s="513" t="s">
        <v>138</v>
      </c>
      <c r="AL684" s="512"/>
      <c r="AM684" s="387"/>
      <c r="AN684" s="394"/>
      <c r="AO684" s="387" t="s">
        <v>510</v>
      </c>
      <c r="AP684" s="387"/>
      <c r="AQ684" s="394"/>
      <c r="AR684" s="32"/>
      <c r="AS684" s="32"/>
      <c r="AT684" s="32"/>
      <c r="AU684" s="20"/>
      <c r="AV684" s="20"/>
    </row>
    <row r="685" spans="1:48" ht="24" customHeight="1">
      <c r="A685" s="557"/>
      <c r="B685" s="411"/>
      <c r="C685" s="412"/>
      <c r="D685" s="412"/>
      <c r="E685" s="413"/>
      <c r="F685" s="55" t="s">
        <v>96</v>
      </c>
      <c r="G685" s="56"/>
      <c r="H685" s="84"/>
      <c r="I685" s="57"/>
      <c r="J685" s="84"/>
      <c r="K685" s="57"/>
      <c r="L685" s="84"/>
      <c r="M685" s="57"/>
      <c r="N685" s="84"/>
      <c r="O685" s="58">
        <f>G685+I685+K685+M685</f>
        <v>0</v>
      </c>
      <c r="P685" s="59">
        <f t="shared" ref="P685:P686" si="902">H685+J685+L685+N685</f>
        <v>0</v>
      </c>
      <c r="Q685" s="60"/>
      <c r="R685" s="84"/>
      <c r="S685" s="57"/>
      <c r="T685" s="84"/>
      <c r="U685" s="57"/>
      <c r="V685" s="84"/>
      <c r="W685" s="57"/>
      <c r="X685" s="84"/>
      <c r="Y685" s="57"/>
      <c r="Z685" s="84"/>
      <c r="AA685" s="57"/>
      <c r="AB685" s="84"/>
      <c r="AC685" s="58">
        <f t="shared" ref="AC685:AC686" si="903">Q685+S685+U685+W685+Y685+AA685</f>
        <v>0</v>
      </c>
      <c r="AD685" s="61">
        <f>R685+T685+V685+X685+Z685+AB685</f>
        <v>0</v>
      </c>
      <c r="AE685" s="62">
        <f>O685+AC685</f>
        <v>0</v>
      </c>
      <c r="AF685" s="58">
        <f t="shared" ref="AF685:AF686" si="904">P685+AD685</f>
        <v>0</v>
      </c>
      <c r="AG685" s="57"/>
      <c r="AH685" s="85"/>
      <c r="AI685" s="414"/>
      <c r="AJ685" s="416"/>
      <c r="AK685" s="418"/>
      <c r="AL685" s="419"/>
      <c r="AM685" s="387"/>
      <c r="AN685" s="387"/>
      <c r="AO685" s="387"/>
      <c r="AP685" s="387"/>
      <c r="AQ685" s="387"/>
      <c r="AR685" s="32"/>
      <c r="AS685" s="32"/>
      <c r="AT685" s="32"/>
      <c r="AU685" s="20"/>
      <c r="AV685" s="20"/>
    </row>
    <row r="686" spans="1:48" ht="24" customHeight="1">
      <c r="A686" s="557"/>
      <c r="B686" s="411"/>
      <c r="C686" s="412"/>
      <c r="D686" s="412"/>
      <c r="E686" s="413"/>
      <c r="F686" s="64" t="s">
        <v>95</v>
      </c>
      <c r="G686" s="65"/>
      <c r="H686" s="86"/>
      <c r="I686" s="66"/>
      <c r="J686" s="86"/>
      <c r="K686" s="66"/>
      <c r="L686" s="86"/>
      <c r="M686" s="66"/>
      <c r="N686" s="86"/>
      <c r="O686" s="67">
        <f>G686+I686+K686+M686</f>
        <v>0</v>
      </c>
      <c r="P686" s="68">
        <f t="shared" si="902"/>
        <v>0</v>
      </c>
      <c r="Q686" s="69"/>
      <c r="R686" s="86"/>
      <c r="S686" s="66"/>
      <c r="T686" s="86"/>
      <c r="U686" s="66"/>
      <c r="V686" s="86"/>
      <c r="W686" s="66"/>
      <c r="X686" s="86"/>
      <c r="Y686" s="66"/>
      <c r="Z686" s="86"/>
      <c r="AA686" s="66"/>
      <c r="AB686" s="86"/>
      <c r="AC686" s="67">
        <f t="shared" si="903"/>
        <v>0</v>
      </c>
      <c r="AD686" s="70">
        <f>R686+T686+V686+X686+Z686+AB686</f>
        <v>0</v>
      </c>
      <c r="AE686" s="71">
        <f>O686+AC686</f>
        <v>0</v>
      </c>
      <c r="AF686" s="67">
        <f t="shared" si="904"/>
        <v>0</v>
      </c>
      <c r="AG686" s="72"/>
      <c r="AH686" s="87"/>
      <c r="AI686" s="414"/>
      <c r="AJ686" s="416"/>
      <c r="AK686" s="418"/>
      <c r="AL686" s="419"/>
      <c r="AM686" s="387"/>
      <c r="AN686" s="387"/>
      <c r="AO686" s="387"/>
      <c r="AP686" s="387"/>
      <c r="AQ686" s="387"/>
      <c r="AR686" s="32"/>
      <c r="AS686" s="32"/>
      <c r="AT686" s="32"/>
      <c r="AU686" s="20"/>
      <c r="AV686" s="20"/>
    </row>
    <row r="687" spans="1:48" ht="24" customHeight="1" thickBot="1">
      <c r="A687" s="557"/>
      <c r="B687" s="411"/>
      <c r="C687" s="412"/>
      <c r="D687" s="412"/>
      <c r="E687" s="413"/>
      <c r="F687" s="88" t="s">
        <v>501</v>
      </c>
      <c r="G687" s="99">
        <f>SUM(G684:G686)</f>
        <v>0</v>
      </c>
      <c r="H687" s="95">
        <f t="shared" ref="H687:N687" si="905">SUM(H684:H686)</f>
        <v>0</v>
      </c>
      <c r="I687" s="92">
        <f t="shared" si="905"/>
        <v>0</v>
      </c>
      <c r="J687" s="95">
        <f t="shared" si="905"/>
        <v>0</v>
      </c>
      <c r="K687" s="92">
        <f t="shared" si="905"/>
        <v>0</v>
      </c>
      <c r="L687" s="95">
        <f t="shared" si="905"/>
        <v>0</v>
      </c>
      <c r="M687" s="92">
        <f t="shared" si="905"/>
        <v>0</v>
      </c>
      <c r="N687" s="95">
        <f t="shared" si="905"/>
        <v>0</v>
      </c>
      <c r="O687" s="92">
        <f>SUM(O684:O686)</f>
        <v>0</v>
      </c>
      <c r="P687" s="93">
        <f t="shared" ref="P687:AH687" si="906">SUM(P684:P686)</f>
        <v>0</v>
      </c>
      <c r="Q687" s="94">
        <f>SUM(Q684:Q686)</f>
        <v>0</v>
      </c>
      <c r="R687" s="95">
        <f t="shared" ref="R687:AB687" si="907">SUM(R684:R686)</f>
        <v>0</v>
      </c>
      <c r="S687" s="92">
        <f t="shared" si="907"/>
        <v>0</v>
      </c>
      <c r="T687" s="95">
        <f t="shared" si="907"/>
        <v>0</v>
      </c>
      <c r="U687" s="92">
        <f t="shared" si="907"/>
        <v>0</v>
      </c>
      <c r="V687" s="95">
        <f t="shared" si="907"/>
        <v>0</v>
      </c>
      <c r="W687" s="92">
        <f t="shared" si="907"/>
        <v>0</v>
      </c>
      <c r="X687" s="95">
        <f t="shared" si="907"/>
        <v>0</v>
      </c>
      <c r="Y687" s="92">
        <f t="shared" si="907"/>
        <v>0</v>
      </c>
      <c r="Z687" s="95">
        <f t="shared" si="907"/>
        <v>0</v>
      </c>
      <c r="AA687" s="92">
        <f t="shared" si="907"/>
        <v>0</v>
      </c>
      <c r="AB687" s="95">
        <f t="shared" si="907"/>
        <v>0</v>
      </c>
      <c r="AC687" s="92">
        <f>SUM(AC684:AC686)</f>
        <v>0</v>
      </c>
      <c r="AD687" s="96">
        <f t="shared" si="906"/>
        <v>0</v>
      </c>
      <c r="AE687" s="97">
        <f t="shared" si="906"/>
        <v>0</v>
      </c>
      <c r="AF687" s="92">
        <f t="shared" si="906"/>
        <v>0</v>
      </c>
      <c r="AG687" s="92">
        <f>SUM(AG684:AG686)</f>
        <v>0</v>
      </c>
      <c r="AH687" s="98">
        <f t="shared" si="906"/>
        <v>0</v>
      </c>
      <c r="AI687" s="415"/>
      <c r="AJ687" s="417"/>
      <c r="AK687" s="420"/>
      <c r="AL687" s="421"/>
      <c r="AM687" s="388"/>
      <c r="AN687" s="388"/>
      <c r="AO687" s="388"/>
      <c r="AP687" s="388"/>
      <c r="AQ687" s="388"/>
      <c r="AR687" s="32"/>
      <c r="AS687" s="32"/>
      <c r="AT687" s="32"/>
      <c r="AU687" s="20"/>
      <c r="AV687" s="20"/>
    </row>
    <row r="688" spans="1:48" ht="24" customHeight="1">
      <c r="A688" s="557"/>
      <c r="B688" s="411" t="s">
        <v>511</v>
      </c>
      <c r="C688" s="547"/>
      <c r="D688" s="547"/>
      <c r="E688" s="548"/>
      <c r="F688" s="44" t="s">
        <v>248</v>
      </c>
      <c r="G688" s="45"/>
      <c r="H688" s="82"/>
      <c r="I688" s="47"/>
      <c r="J688" s="82"/>
      <c r="K688" s="47"/>
      <c r="L688" s="82"/>
      <c r="M688" s="47"/>
      <c r="N688" s="50"/>
      <c r="O688" s="47">
        <f>G688+I688+K688+M688</f>
        <v>0</v>
      </c>
      <c r="P688" s="48">
        <f>H688+J688+L688+N688</f>
        <v>0</v>
      </c>
      <c r="Q688" s="49">
        <v>1</v>
      </c>
      <c r="R688" s="50">
        <v>30240</v>
      </c>
      <c r="S688" s="47"/>
      <c r="T688" s="82"/>
      <c r="U688" s="47"/>
      <c r="V688" s="82"/>
      <c r="W688" s="47"/>
      <c r="X688" s="82"/>
      <c r="Y688" s="47"/>
      <c r="Z688" s="82"/>
      <c r="AA688" s="47"/>
      <c r="AB688" s="82"/>
      <c r="AC688" s="47">
        <f>Q688+S688+U688+W688+Y688+AA688</f>
        <v>1</v>
      </c>
      <c r="AD688" s="51">
        <f>R688+T688+V688+X688+Z688+AB688</f>
        <v>30240</v>
      </c>
      <c r="AE688" s="52">
        <f>O688+AC688</f>
        <v>1</v>
      </c>
      <c r="AF688" s="47">
        <f>P688+AD688</f>
        <v>30240</v>
      </c>
      <c r="AG688" s="47"/>
      <c r="AH688" s="83"/>
      <c r="AI688" s="511" t="s">
        <v>512</v>
      </c>
      <c r="AJ688" s="517" t="s">
        <v>513</v>
      </c>
      <c r="AK688" s="513" t="s">
        <v>138</v>
      </c>
      <c r="AL688" s="512"/>
      <c r="AM688" s="394" t="s">
        <v>514</v>
      </c>
      <c r="AN688" s="394" t="s">
        <v>109</v>
      </c>
      <c r="AO688" s="394" t="s">
        <v>515</v>
      </c>
      <c r="AP688" s="394"/>
      <c r="AQ688" s="394" t="s">
        <v>176</v>
      </c>
      <c r="AR688" s="32"/>
      <c r="AS688" s="32"/>
      <c r="AT688" s="32"/>
      <c r="AU688" s="20"/>
      <c r="AV688" s="20"/>
    </row>
    <row r="689" spans="1:48" ht="24" customHeight="1">
      <c r="A689" s="557"/>
      <c r="B689" s="411"/>
      <c r="C689" s="547"/>
      <c r="D689" s="547"/>
      <c r="E689" s="548"/>
      <c r="F689" s="55" t="s">
        <v>96</v>
      </c>
      <c r="G689" s="56"/>
      <c r="H689" s="84"/>
      <c r="I689" s="57"/>
      <c r="J689" s="84"/>
      <c r="K689" s="57"/>
      <c r="L689" s="84"/>
      <c r="M689" s="57"/>
      <c r="N689" s="84"/>
      <c r="O689" s="58">
        <f>G689+I689+K689+M689</f>
        <v>0</v>
      </c>
      <c r="P689" s="59">
        <f t="shared" ref="P689:P690" si="908">H689+J689+L689+N689</f>
        <v>0</v>
      </c>
      <c r="Q689" s="60"/>
      <c r="R689" s="84"/>
      <c r="S689" s="57"/>
      <c r="T689" s="84"/>
      <c r="U689" s="57"/>
      <c r="V689" s="84"/>
      <c r="W689" s="57"/>
      <c r="X689" s="84"/>
      <c r="Y689" s="57"/>
      <c r="Z689" s="84"/>
      <c r="AA689" s="57"/>
      <c r="AB689" s="84"/>
      <c r="AC689" s="58">
        <f t="shared" ref="AC689:AC690" si="909">Q689+S689+U689+W689+Y689+AA689</f>
        <v>0</v>
      </c>
      <c r="AD689" s="61">
        <f>R689+T689+V689+X689+Z689+AB689</f>
        <v>0</v>
      </c>
      <c r="AE689" s="62">
        <f>O689+AC689</f>
        <v>0</v>
      </c>
      <c r="AF689" s="58">
        <f t="shared" ref="AF689:AF690" si="910">P689+AD689</f>
        <v>0</v>
      </c>
      <c r="AG689" s="57"/>
      <c r="AH689" s="85"/>
      <c r="AI689" s="414"/>
      <c r="AJ689" s="416"/>
      <c r="AK689" s="418"/>
      <c r="AL689" s="419"/>
      <c r="AM689" s="387"/>
      <c r="AN689" s="387"/>
      <c r="AO689" s="387"/>
      <c r="AP689" s="387"/>
      <c r="AQ689" s="387"/>
      <c r="AR689" s="32"/>
      <c r="AS689" s="32"/>
      <c r="AT689" s="32"/>
      <c r="AU689" s="20"/>
      <c r="AV689" s="20"/>
    </row>
    <row r="690" spans="1:48" ht="24" customHeight="1">
      <c r="A690" s="557"/>
      <c r="B690" s="411"/>
      <c r="C690" s="547"/>
      <c r="D690" s="547"/>
      <c r="E690" s="548"/>
      <c r="F690" s="64" t="s">
        <v>95</v>
      </c>
      <c r="G690" s="65"/>
      <c r="H690" s="86"/>
      <c r="I690" s="66"/>
      <c r="J690" s="86"/>
      <c r="K690" s="66"/>
      <c r="L690" s="86"/>
      <c r="M690" s="66"/>
      <c r="N690" s="86"/>
      <c r="O690" s="67">
        <f>G690+I690+K690+M690</f>
        <v>0</v>
      </c>
      <c r="P690" s="68">
        <f t="shared" si="908"/>
        <v>0</v>
      </c>
      <c r="Q690" s="69"/>
      <c r="R690" s="86"/>
      <c r="S690" s="66"/>
      <c r="T690" s="86"/>
      <c r="U690" s="66"/>
      <c r="V690" s="86"/>
      <c r="W690" s="66"/>
      <c r="X690" s="86"/>
      <c r="Y690" s="66"/>
      <c r="Z690" s="86"/>
      <c r="AA690" s="66"/>
      <c r="AB690" s="86"/>
      <c r="AC690" s="67">
        <f t="shared" si="909"/>
        <v>0</v>
      </c>
      <c r="AD690" s="70">
        <f>R690+T690+V690+X690+Z690+AB690</f>
        <v>0</v>
      </c>
      <c r="AE690" s="71">
        <f>O690+AC690</f>
        <v>0</v>
      </c>
      <c r="AF690" s="67">
        <f t="shared" si="910"/>
        <v>0</v>
      </c>
      <c r="AG690" s="72"/>
      <c r="AH690" s="87"/>
      <c r="AI690" s="414"/>
      <c r="AJ690" s="416"/>
      <c r="AK690" s="418"/>
      <c r="AL690" s="419"/>
      <c r="AM690" s="387"/>
      <c r="AN690" s="387"/>
      <c r="AO690" s="387"/>
      <c r="AP690" s="387"/>
      <c r="AQ690" s="387"/>
      <c r="AR690" s="32"/>
      <c r="AS690" s="32"/>
      <c r="AT690" s="32"/>
      <c r="AU690" s="20"/>
      <c r="AV690" s="20"/>
    </row>
    <row r="691" spans="1:48" ht="24" customHeight="1" thickBot="1">
      <c r="A691" s="557"/>
      <c r="B691" s="549"/>
      <c r="C691" s="547"/>
      <c r="D691" s="547"/>
      <c r="E691" s="548"/>
      <c r="F691" s="88" t="s">
        <v>501</v>
      </c>
      <c r="G691" s="99">
        <f>SUM(G688:G690)</f>
        <v>0</v>
      </c>
      <c r="H691" s="95">
        <f t="shared" ref="H691:N691" si="911">SUM(H688:H690)</f>
        <v>0</v>
      </c>
      <c r="I691" s="92">
        <f t="shared" si="911"/>
        <v>0</v>
      </c>
      <c r="J691" s="95">
        <f t="shared" si="911"/>
        <v>0</v>
      </c>
      <c r="K691" s="92">
        <f t="shared" si="911"/>
        <v>0</v>
      </c>
      <c r="L691" s="95">
        <f t="shared" si="911"/>
        <v>0</v>
      </c>
      <c r="M691" s="92">
        <f t="shared" si="911"/>
        <v>0</v>
      </c>
      <c r="N691" s="95">
        <f t="shared" si="911"/>
        <v>0</v>
      </c>
      <c r="O691" s="92">
        <f>SUM(O688:O690)</f>
        <v>0</v>
      </c>
      <c r="P691" s="93">
        <f t="shared" ref="P691:AH691" si="912">SUM(P688:P690)</f>
        <v>0</v>
      </c>
      <c r="Q691" s="94">
        <f>SUM(Q688:Q690)</f>
        <v>1</v>
      </c>
      <c r="R691" s="95">
        <f t="shared" ref="R691:AB691" si="913">SUM(R688:R690)</f>
        <v>30240</v>
      </c>
      <c r="S691" s="92">
        <f t="shared" si="913"/>
        <v>0</v>
      </c>
      <c r="T691" s="95">
        <f t="shared" si="913"/>
        <v>0</v>
      </c>
      <c r="U691" s="92">
        <f t="shared" si="913"/>
        <v>0</v>
      </c>
      <c r="V691" s="95">
        <f t="shared" si="913"/>
        <v>0</v>
      </c>
      <c r="W691" s="92">
        <f t="shared" si="913"/>
        <v>0</v>
      </c>
      <c r="X691" s="95">
        <f t="shared" si="913"/>
        <v>0</v>
      </c>
      <c r="Y691" s="92">
        <f t="shared" si="913"/>
        <v>0</v>
      </c>
      <c r="Z691" s="95">
        <f t="shared" si="913"/>
        <v>0</v>
      </c>
      <c r="AA691" s="92">
        <f t="shared" si="913"/>
        <v>0</v>
      </c>
      <c r="AB691" s="95">
        <f t="shared" si="913"/>
        <v>0</v>
      </c>
      <c r="AC691" s="92">
        <f>SUM(AC688:AC690)</f>
        <v>1</v>
      </c>
      <c r="AD691" s="96">
        <f t="shared" si="912"/>
        <v>30240</v>
      </c>
      <c r="AE691" s="97">
        <f t="shared" si="912"/>
        <v>1</v>
      </c>
      <c r="AF691" s="92">
        <f t="shared" si="912"/>
        <v>30240</v>
      </c>
      <c r="AG691" s="92">
        <f>SUM(AG688:AG690)</f>
        <v>0</v>
      </c>
      <c r="AH691" s="98">
        <f t="shared" si="912"/>
        <v>0</v>
      </c>
      <c r="AI691" s="415"/>
      <c r="AJ691" s="417"/>
      <c r="AK691" s="420"/>
      <c r="AL691" s="421"/>
      <c r="AM691" s="388"/>
      <c r="AN691" s="388"/>
      <c r="AO691" s="388"/>
      <c r="AP691" s="388"/>
      <c r="AQ691" s="388"/>
      <c r="AR691" s="32"/>
      <c r="AS691" s="32"/>
      <c r="AT691" s="32"/>
      <c r="AU691" s="20"/>
      <c r="AV691" s="20"/>
    </row>
    <row r="692" spans="1:48" ht="24" customHeight="1">
      <c r="A692" s="557"/>
      <c r="B692" s="411" t="s">
        <v>516</v>
      </c>
      <c r="C692" s="547"/>
      <c r="D692" s="547"/>
      <c r="E692" s="548"/>
      <c r="F692" s="44" t="s">
        <v>248</v>
      </c>
      <c r="G692" s="45"/>
      <c r="H692" s="82"/>
      <c r="I692" s="47"/>
      <c r="J692" s="82"/>
      <c r="K692" s="47">
        <v>4</v>
      </c>
      <c r="L692" s="82">
        <v>21100</v>
      </c>
      <c r="M692" s="47"/>
      <c r="N692" s="50"/>
      <c r="O692" s="47">
        <f>G692+I692+K692+M692</f>
        <v>4</v>
      </c>
      <c r="P692" s="48">
        <f>H692+J692+L692+N692</f>
        <v>21100</v>
      </c>
      <c r="Q692" s="49"/>
      <c r="R692" s="50"/>
      <c r="S692" s="47"/>
      <c r="T692" s="82"/>
      <c r="U692" s="47">
        <v>1</v>
      </c>
      <c r="V692" s="82">
        <v>1030800</v>
      </c>
      <c r="W692" s="47"/>
      <c r="X692" s="82"/>
      <c r="Y692" s="47"/>
      <c r="Z692" s="82"/>
      <c r="AA692" s="47">
        <v>2</v>
      </c>
      <c r="AB692" s="82">
        <v>1563523</v>
      </c>
      <c r="AC692" s="47">
        <f>Q692+S692+U692+W692+Y692+AA692</f>
        <v>3</v>
      </c>
      <c r="AD692" s="51">
        <f>R692+T692+V692+X692+Z692+AB692</f>
        <v>2594323</v>
      </c>
      <c r="AE692" s="52">
        <f>O692+AC692</f>
        <v>7</v>
      </c>
      <c r="AF692" s="47">
        <f>P692+AD692</f>
        <v>2615423</v>
      </c>
      <c r="AG692" s="47">
        <v>7</v>
      </c>
      <c r="AH692" s="83">
        <v>2615423</v>
      </c>
      <c r="AI692" s="511" t="s">
        <v>517</v>
      </c>
      <c r="AJ692" s="517" t="s">
        <v>518</v>
      </c>
      <c r="AK692" s="513" t="s">
        <v>100</v>
      </c>
      <c r="AL692" s="512"/>
      <c r="AM692" s="394"/>
      <c r="AN692" s="394" t="s">
        <v>109</v>
      </c>
      <c r="AO692" s="394"/>
      <c r="AP692" s="394"/>
      <c r="AQ692" s="394"/>
      <c r="AR692" s="32"/>
      <c r="AS692" s="32"/>
      <c r="AT692" s="32"/>
      <c r="AU692" s="20"/>
      <c r="AV692" s="20"/>
    </row>
    <row r="693" spans="1:48" ht="24" customHeight="1">
      <c r="A693" s="557"/>
      <c r="B693" s="411"/>
      <c r="C693" s="547"/>
      <c r="D693" s="547"/>
      <c r="E693" s="548"/>
      <c r="F693" s="55" t="s">
        <v>96</v>
      </c>
      <c r="G693" s="56"/>
      <c r="H693" s="84"/>
      <c r="I693" s="57"/>
      <c r="J693" s="84"/>
      <c r="K693" s="57"/>
      <c r="L693" s="84"/>
      <c r="M693" s="57"/>
      <c r="N693" s="84"/>
      <c r="O693" s="58">
        <f>G693+I693+K693+M693</f>
        <v>0</v>
      </c>
      <c r="P693" s="59">
        <f t="shared" ref="P693:P694" si="914">H693+J693+L693+N693</f>
        <v>0</v>
      </c>
      <c r="Q693" s="60"/>
      <c r="R693" s="84"/>
      <c r="S693" s="57"/>
      <c r="T693" s="84"/>
      <c r="U693" s="57"/>
      <c r="V693" s="84"/>
      <c r="W693" s="57"/>
      <c r="X693" s="84"/>
      <c r="Y693" s="57"/>
      <c r="Z693" s="84"/>
      <c r="AA693" s="57"/>
      <c r="AB693" s="84"/>
      <c r="AC693" s="58">
        <f t="shared" ref="AC693:AC694" si="915">Q693+S693+U693+W693+Y693+AA693</f>
        <v>0</v>
      </c>
      <c r="AD693" s="61">
        <f>R693+T693+V693+X693+Z693+AB693</f>
        <v>0</v>
      </c>
      <c r="AE693" s="62">
        <f>O693+AC693</f>
        <v>0</v>
      </c>
      <c r="AF693" s="58">
        <f t="shared" ref="AF693:AF694" si="916">P693+AD693</f>
        <v>0</v>
      </c>
      <c r="AG693" s="57"/>
      <c r="AH693" s="85"/>
      <c r="AI693" s="414"/>
      <c r="AJ693" s="416"/>
      <c r="AK693" s="418"/>
      <c r="AL693" s="419"/>
      <c r="AM693" s="387"/>
      <c r="AN693" s="387"/>
      <c r="AO693" s="387"/>
      <c r="AP693" s="387"/>
      <c r="AQ693" s="387"/>
      <c r="AR693" s="32"/>
      <c r="AS693" s="32"/>
      <c r="AT693" s="32"/>
      <c r="AU693" s="20"/>
      <c r="AV693" s="20"/>
    </row>
    <row r="694" spans="1:48" ht="24" customHeight="1">
      <c r="A694" s="557"/>
      <c r="B694" s="411"/>
      <c r="C694" s="547"/>
      <c r="D694" s="547"/>
      <c r="E694" s="548"/>
      <c r="F694" s="64" t="s">
        <v>95</v>
      </c>
      <c r="G694" s="65"/>
      <c r="H694" s="86"/>
      <c r="I694" s="66"/>
      <c r="J694" s="86"/>
      <c r="K694" s="66"/>
      <c r="L694" s="86"/>
      <c r="M694" s="66"/>
      <c r="N694" s="86"/>
      <c r="O694" s="67">
        <f>G694+I694+K694+M694</f>
        <v>0</v>
      </c>
      <c r="P694" s="68">
        <f t="shared" si="914"/>
        <v>0</v>
      </c>
      <c r="Q694" s="69"/>
      <c r="R694" s="86"/>
      <c r="S694" s="66"/>
      <c r="T694" s="86"/>
      <c r="U694" s="66"/>
      <c r="V694" s="86"/>
      <c r="W694" s="66"/>
      <c r="X694" s="86"/>
      <c r="Y694" s="66"/>
      <c r="Z694" s="86"/>
      <c r="AA694" s="66"/>
      <c r="AB694" s="86"/>
      <c r="AC694" s="67">
        <f t="shared" si="915"/>
        <v>0</v>
      </c>
      <c r="AD694" s="70">
        <f>R694+T694+V694+X694+Z694+AB694</f>
        <v>0</v>
      </c>
      <c r="AE694" s="71">
        <f>O694+AC694</f>
        <v>0</v>
      </c>
      <c r="AF694" s="67">
        <f t="shared" si="916"/>
        <v>0</v>
      </c>
      <c r="AG694" s="72"/>
      <c r="AH694" s="87"/>
      <c r="AI694" s="414"/>
      <c r="AJ694" s="416"/>
      <c r="AK694" s="418"/>
      <c r="AL694" s="419"/>
      <c r="AM694" s="387"/>
      <c r="AN694" s="387"/>
      <c r="AO694" s="387"/>
      <c r="AP694" s="387"/>
      <c r="AQ694" s="387"/>
      <c r="AR694" s="32"/>
      <c r="AS694" s="32"/>
      <c r="AT694" s="32"/>
      <c r="AU694" s="20"/>
      <c r="AV694" s="20"/>
    </row>
    <row r="695" spans="1:48" ht="24" customHeight="1" thickBot="1">
      <c r="A695" s="557"/>
      <c r="B695" s="549"/>
      <c r="C695" s="547"/>
      <c r="D695" s="547"/>
      <c r="E695" s="548"/>
      <c r="F695" s="88" t="s">
        <v>501</v>
      </c>
      <c r="G695" s="99">
        <f>SUM(G692:G694)</f>
        <v>0</v>
      </c>
      <c r="H695" s="95">
        <f t="shared" ref="H695:N695" si="917">SUM(H692:H694)</f>
        <v>0</v>
      </c>
      <c r="I695" s="92">
        <f t="shared" si="917"/>
        <v>0</v>
      </c>
      <c r="J695" s="95">
        <f t="shared" si="917"/>
        <v>0</v>
      </c>
      <c r="K695" s="92">
        <f t="shared" si="917"/>
        <v>4</v>
      </c>
      <c r="L695" s="95">
        <f t="shared" si="917"/>
        <v>21100</v>
      </c>
      <c r="M695" s="92">
        <f t="shared" si="917"/>
        <v>0</v>
      </c>
      <c r="N695" s="95">
        <f t="shared" si="917"/>
        <v>0</v>
      </c>
      <c r="O695" s="92">
        <f>SUM(O692:O694)</f>
        <v>4</v>
      </c>
      <c r="P695" s="93">
        <f t="shared" ref="P695:AH695" si="918">SUM(P692:P694)</f>
        <v>21100</v>
      </c>
      <c r="Q695" s="94">
        <f>SUM(Q692:Q694)</f>
        <v>0</v>
      </c>
      <c r="R695" s="95">
        <f t="shared" ref="R695:AB695" si="919">SUM(R692:R694)</f>
        <v>0</v>
      </c>
      <c r="S695" s="92">
        <f t="shared" si="919"/>
        <v>0</v>
      </c>
      <c r="T695" s="95">
        <f t="shared" si="919"/>
        <v>0</v>
      </c>
      <c r="U695" s="92">
        <f t="shared" si="919"/>
        <v>1</v>
      </c>
      <c r="V695" s="95">
        <f t="shared" si="919"/>
        <v>1030800</v>
      </c>
      <c r="W695" s="92">
        <f t="shared" si="919"/>
        <v>0</v>
      </c>
      <c r="X695" s="95">
        <f t="shared" si="919"/>
        <v>0</v>
      </c>
      <c r="Y695" s="92">
        <f t="shared" si="919"/>
        <v>0</v>
      </c>
      <c r="Z695" s="95">
        <f t="shared" si="919"/>
        <v>0</v>
      </c>
      <c r="AA695" s="92">
        <f t="shared" si="919"/>
        <v>2</v>
      </c>
      <c r="AB695" s="95">
        <f t="shared" si="919"/>
        <v>1563523</v>
      </c>
      <c r="AC695" s="92">
        <f>SUM(AC692:AC694)</f>
        <v>3</v>
      </c>
      <c r="AD695" s="96">
        <f t="shared" si="918"/>
        <v>2594323</v>
      </c>
      <c r="AE695" s="97">
        <f t="shared" si="918"/>
        <v>7</v>
      </c>
      <c r="AF695" s="92">
        <f t="shared" si="918"/>
        <v>2615423</v>
      </c>
      <c r="AG695" s="92">
        <f>SUM(AG692:AG694)</f>
        <v>7</v>
      </c>
      <c r="AH695" s="98">
        <f t="shared" si="918"/>
        <v>2615423</v>
      </c>
      <c r="AI695" s="415"/>
      <c r="AJ695" s="417"/>
      <c r="AK695" s="420"/>
      <c r="AL695" s="421"/>
      <c r="AM695" s="388"/>
      <c r="AN695" s="388"/>
      <c r="AO695" s="388"/>
      <c r="AP695" s="388"/>
      <c r="AQ695" s="388"/>
      <c r="AR695" s="32"/>
      <c r="AS695" s="32"/>
      <c r="AT695" s="32"/>
      <c r="AU695" s="20"/>
      <c r="AV695" s="20"/>
    </row>
    <row r="696" spans="1:48" ht="24" customHeight="1">
      <c r="A696" s="557"/>
      <c r="B696" s="411" t="s">
        <v>519</v>
      </c>
      <c r="C696" s="412"/>
      <c r="D696" s="412"/>
      <c r="E696" s="413"/>
      <c r="F696" s="44" t="s">
        <v>248</v>
      </c>
      <c r="G696" s="45">
        <v>0</v>
      </c>
      <c r="H696" s="82">
        <v>0</v>
      </c>
      <c r="I696" s="47">
        <v>0</v>
      </c>
      <c r="J696" s="82">
        <v>0</v>
      </c>
      <c r="K696" s="47">
        <v>0</v>
      </c>
      <c r="L696" s="82">
        <v>0</v>
      </c>
      <c r="M696" s="47">
        <v>0</v>
      </c>
      <c r="N696" s="50">
        <v>0</v>
      </c>
      <c r="O696" s="47">
        <f>G696+I696+K696+M696</f>
        <v>0</v>
      </c>
      <c r="P696" s="48">
        <f>H696+J696+L696+N696</f>
        <v>0</v>
      </c>
      <c r="Q696" s="49">
        <v>0</v>
      </c>
      <c r="R696" s="50">
        <v>0</v>
      </c>
      <c r="S696" s="47">
        <v>0</v>
      </c>
      <c r="T696" s="82">
        <v>0</v>
      </c>
      <c r="U696" s="47">
        <v>0</v>
      </c>
      <c r="V696" s="82">
        <v>0</v>
      </c>
      <c r="W696" s="47">
        <v>0</v>
      </c>
      <c r="X696" s="82">
        <v>0</v>
      </c>
      <c r="Y696" s="47">
        <v>0</v>
      </c>
      <c r="Z696" s="82">
        <v>0</v>
      </c>
      <c r="AA696" s="47">
        <v>0</v>
      </c>
      <c r="AB696" s="82">
        <v>0</v>
      </c>
      <c r="AC696" s="47">
        <f>Q696+S696+U696+W696+Y696+AA696</f>
        <v>0</v>
      </c>
      <c r="AD696" s="51">
        <f>R696+T696+V696+X696+Z696+AB696</f>
        <v>0</v>
      </c>
      <c r="AE696" s="52">
        <f>O696+AC696</f>
        <v>0</v>
      </c>
      <c r="AF696" s="47">
        <f>P696+AD696</f>
        <v>0</v>
      </c>
      <c r="AG696" s="47">
        <v>0</v>
      </c>
      <c r="AH696" s="83">
        <v>0</v>
      </c>
      <c r="AI696" s="511" t="s">
        <v>520</v>
      </c>
      <c r="AJ696" s="517" t="s">
        <v>521</v>
      </c>
      <c r="AK696" s="513"/>
      <c r="AL696" s="512"/>
      <c r="AM696" s="387"/>
      <c r="AN696" s="394"/>
      <c r="AO696" s="387"/>
      <c r="AP696" s="387"/>
      <c r="AQ696" s="394"/>
      <c r="AR696" s="32"/>
      <c r="AS696" s="32"/>
      <c r="AT696" s="32"/>
      <c r="AU696" s="20"/>
      <c r="AV696" s="20"/>
    </row>
    <row r="697" spans="1:48" ht="24" customHeight="1">
      <c r="A697" s="557"/>
      <c r="B697" s="411"/>
      <c r="C697" s="412"/>
      <c r="D697" s="412"/>
      <c r="E697" s="413"/>
      <c r="F697" s="55" t="s">
        <v>96</v>
      </c>
      <c r="G697" s="56">
        <v>0</v>
      </c>
      <c r="H697" s="84">
        <v>0</v>
      </c>
      <c r="I697" s="57">
        <v>0</v>
      </c>
      <c r="J697" s="84">
        <v>0</v>
      </c>
      <c r="K697" s="57">
        <v>0</v>
      </c>
      <c r="L697" s="84">
        <v>0</v>
      </c>
      <c r="M697" s="57">
        <v>0</v>
      </c>
      <c r="N697" s="84">
        <v>0</v>
      </c>
      <c r="O697" s="58">
        <f>G697+I697+K697+M697</f>
        <v>0</v>
      </c>
      <c r="P697" s="59">
        <f t="shared" ref="P697:P698" si="920">H697+J697+L697+N697</f>
        <v>0</v>
      </c>
      <c r="Q697" s="60">
        <v>0</v>
      </c>
      <c r="R697" s="84">
        <v>0</v>
      </c>
      <c r="S697" s="57">
        <v>0</v>
      </c>
      <c r="T697" s="84">
        <v>0</v>
      </c>
      <c r="U697" s="57">
        <v>0</v>
      </c>
      <c r="V697" s="84">
        <v>0</v>
      </c>
      <c r="W697" s="57">
        <v>0</v>
      </c>
      <c r="X697" s="84">
        <v>0</v>
      </c>
      <c r="Y697" s="57">
        <v>0</v>
      </c>
      <c r="Z697" s="84">
        <v>0</v>
      </c>
      <c r="AA697" s="57">
        <v>0</v>
      </c>
      <c r="AB697" s="84">
        <v>0</v>
      </c>
      <c r="AC697" s="58">
        <f t="shared" ref="AC697:AC698" si="921">Q697+S697+U697+W697+Y697+AA697</f>
        <v>0</v>
      </c>
      <c r="AD697" s="61">
        <f>R697+T697+V697+X697+Z697+AB697</f>
        <v>0</v>
      </c>
      <c r="AE697" s="62">
        <f>O697+AC697</f>
        <v>0</v>
      </c>
      <c r="AF697" s="58">
        <f t="shared" ref="AF697:AF698" si="922">P697+AD697</f>
        <v>0</v>
      </c>
      <c r="AG697" s="57">
        <v>0</v>
      </c>
      <c r="AH697" s="85">
        <v>0</v>
      </c>
      <c r="AI697" s="414"/>
      <c r="AJ697" s="416"/>
      <c r="AK697" s="418"/>
      <c r="AL697" s="419"/>
      <c r="AM697" s="387"/>
      <c r="AN697" s="387"/>
      <c r="AO697" s="387"/>
      <c r="AP697" s="387"/>
      <c r="AQ697" s="387"/>
      <c r="AR697" s="32"/>
      <c r="AS697" s="32"/>
      <c r="AT697" s="32"/>
      <c r="AU697" s="20"/>
      <c r="AV697" s="20"/>
    </row>
    <row r="698" spans="1:48" ht="24" customHeight="1">
      <c r="A698" s="557"/>
      <c r="B698" s="411"/>
      <c r="C698" s="412"/>
      <c r="D698" s="412"/>
      <c r="E698" s="413"/>
      <c r="F698" s="64" t="s">
        <v>95</v>
      </c>
      <c r="G698" s="65">
        <v>0</v>
      </c>
      <c r="H698" s="86">
        <v>0</v>
      </c>
      <c r="I698" s="66">
        <v>0</v>
      </c>
      <c r="J698" s="86">
        <v>0</v>
      </c>
      <c r="K698" s="66">
        <v>0</v>
      </c>
      <c r="L698" s="86">
        <v>0</v>
      </c>
      <c r="M698" s="66">
        <v>0</v>
      </c>
      <c r="N698" s="86">
        <v>0</v>
      </c>
      <c r="O698" s="67">
        <f>G698+I698+K698+M698</f>
        <v>0</v>
      </c>
      <c r="P698" s="68">
        <f t="shared" si="920"/>
        <v>0</v>
      </c>
      <c r="Q698" s="69">
        <v>0</v>
      </c>
      <c r="R698" s="86">
        <v>0</v>
      </c>
      <c r="S698" s="66">
        <v>0</v>
      </c>
      <c r="T698" s="86">
        <v>0</v>
      </c>
      <c r="U698" s="66">
        <v>0</v>
      </c>
      <c r="V698" s="86">
        <v>0</v>
      </c>
      <c r="W698" s="66">
        <v>0</v>
      </c>
      <c r="X698" s="86">
        <v>0</v>
      </c>
      <c r="Y698" s="66">
        <v>0</v>
      </c>
      <c r="Z698" s="86">
        <v>0</v>
      </c>
      <c r="AA698" s="66">
        <v>0</v>
      </c>
      <c r="AB698" s="86">
        <v>0</v>
      </c>
      <c r="AC698" s="67">
        <f t="shared" si="921"/>
        <v>0</v>
      </c>
      <c r="AD698" s="70">
        <f>R698+T698+V698+X698+Z698+AB698</f>
        <v>0</v>
      </c>
      <c r="AE698" s="71">
        <f>O698+AC698</f>
        <v>0</v>
      </c>
      <c r="AF698" s="67">
        <f t="shared" si="922"/>
        <v>0</v>
      </c>
      <c r="AG698" s="72">
        <v>0</v>
      </c>
      <c r="AH698" s="87">
        <v>0</v>
      </c>
      <c r="AI698" s="414"/>
      <c r="AJ698" s="416"/>
      <c r="AK698" s="418"/>
      <c r="AL698" s="419"/>
      <c r="AM698" s="387"/>
      <c r="AN698" s="387"/>
      <c r="AO698" s="387"/>
      <c r="AP698" s="387"/>
      <c r="AQ698" s="387"/>
      <c r="AR698" s="32"/>
      <c r="AS698" s="32"/>
      <c r="AT698" s="32"/>
      <c r="AU698" s="20"/>
      <c r="AV698" s="20"/>
    </row>
    <row r="699" spans="1:48" ht="24" customHeight="1" thickBot="1">
      <c r="A699" s="557"/>
      <c r="B699" s="411"/>
      <c r="C699" s="412"/>
      <c r="D699" s="412"/>
      <c r="E699" s="413"/>
      <c r="F699" s="88" t="s">
        <v>501</v>
      </c>
      <c r="G699" s="99">
        <f>SUM(G696:G698)</f>
        <v>0</v>
      </c>
      <c r="H699" s="95">
        <f t="shared" ref="H699:N699" si="923">SUM(H696:H698)</f>
        <v>0</v>
      </c>
      <c r="I699" s="92">
        <f t="shared" si="923"/>
        <v>0</v>
      </c>
      <c r="J699" s="95">
        <f t="shared" si="923"/>
        <v>0</v>
      </c>
      <c r="K699" s="92">
        <f t="shared" si="923"/>
        <v>0</v>
      </c>
      <c r="L699" s="95">
        <f t="shared" si="923"/>
        <v>0</v>
      </c>
      <c r="M699" s="92">
        <f t="shared" si="923"/>
        <v>0</v>
      </c>
      <c r="N699" s="95">
        <f t="shared" si="923"/>
        <v>0</v>
      </c>
      <c r="O699" s="92">
        <f>SUM(O696:O698)</f>
        <v>0</v>
      </c>
      <c r="P699" s="93">
        <f t="shared" ref="P699:AH699" si="924">SUM(P696:P698)</f>
        <v>0</v>
      </c>
      <c r="Q699" s="94">
        <f>SUM(Q696:Q698)</f>
        <v>0</v>
      </c>
      <c r="R699" s="95">
        <f t="shared" ref="R699:AB699" si="925">SUM(R696:R698)</f>
        <v>0</v>
      </c>
      <c r="S699" s="92">
        <f t="shared" si="925"/>
        <v>0</v>
      </c>
      <c r="T699" s="95">
        <f t="shared" si="925"/>
        <v>0</v>
      </c>
      <c r="U699" s="92">
        <f t="shared" si="925"/>
        <v>0</v>
      </c>
      <c r="V699" s="95">
        <f t="shared" si="925"/>
        <v>0</v>
      </c>
      <c r="W699" s="92">
        <f t="shared" si="925"/>
        <v>0</v>
      </c>
      <c r="X699" s="95">
        <f t="shared" si="925"/>
        <v>0</v>
      </c>
      <c r="Y699" s="92">
        <f t="shared" si="925"/>
        <v>0</v>
      </c>
      <c r="Z699" s="95">
        <f t="shared" si="925"/>
        <v>0</v>
      </c>
      <c r="AA699" s="92">
        <f t="shared" si="925"/>
        <v>0</v>
      </c>
      <c r="AB699" s="95">
        <f t="shared" si="925"/>
        <v>0</v>
      </c>
      <c r="AC699" s="92">
        <f>SUM(AC696:AC698)</f>
        <v>0</v>
      </c>
      <c r="AD699" s="96">
        <f t="shared" si="924"/>
        <v>0</v>
      </c>
      <c r="AE699" s="97">
        <f t="shared" si="924"/>
        <v>0</v>
      </c>
      <c r="AF699" s="92">
        <f t="shared" si="924"/>
        <v>0</v>
      </c>
      <c r="AG699" s="92">
        <f>SUM(AG696:AG698)</f>
        <v>0</v>
      </c>
      <c r="AH699" s="98">
        <f t="shared" si="924"/>
        <v>0</v>
      </c>
      <c r="AI699" s="415"/>
      <c r="AJ699" s="417"/>
      <c r="AK699" s="420"/>
      <c r="AL699" s="421"/>
      <c r="AM699" s="388"/>
      <c r="AN699" s="388"/>
      <c r="AO699" s="388"/>
      <c r="AP699" s="388"/>
      <c r="AQ699" s="388"/>
      <c r="AR699" s="32"/>
      <c r="AS699" s="32"/>
      <c r="AT699" s="32"/>
      <c r="AU699" s="20"/>
      <c r="AV699" s="20"/>
    </row>
    <row r="700" spans="1:48" ht="24" customHeight="1">
      <c r="A700" s="557"/>
      <c r="B700" s="411" t="s">
        <v>522</v>
      </c>
      <c r="C700" s="547"/>
      <c r="D700" s="547"/>
      <c r="E700" s="548"/>
      <c r="F700" s="44" t="s">
        <v>248</v>
      </c>
      <c r="G700" s="45">
        <v>0</v>
      </c>
      <c r="H700" s="82">
        <v>0</v>
      </c>
      <c r="I700" s="47">
        <v>0</v>
      </c>
      <c r="J700" s="82">
        <v>0</v>
      </c>
      <c r="K700" s="47">
        <v>0</v>
      </c>
      <c r="L700" s="82">
        <v>0</v>
      </c>
      <c r="M700" s="47">
        <v>0</v>
      </c>
      <c r="N700" s="50">
        <v>0</v>
      </c>
      <c r="O700" s="47">
        <f>G700+I700+K700+M700</f>
        <v>0</v>
      </c>
      <c r="P700" s="48">
        <f>H700+J700+L700+N700</f>
        <v>0</v>
      </c>
      <c r="Q700" s="49">
        <v>0</v>
      </c>
      <c r="R700" s="50">
        <v>0</v>
      </c>
      <c r="S700" s="47">
        <v>0</v>
      </c>
      <c r="T700" s="82">
        <v>0</v>
      </c>
      <c r="U700" s="47">
        <v>0</v>
      </c>
      <c r="V700" s="82">
        <v>0</v>
      </c>
      <c r="W700" s="47">
        <v>0</v>
      </c>
      <c r="X700" s="82">
        <v>0</v>
      </c>
      <c r="Y700" s="47">
        <v>0</v>
      </c>
      <c r="Z700" s="82">
        <v>0</v>
      </c>
      <c r="AA700" s="47">
        <v>0</v>
      </c>
      <c r="AB700" s="82">
        <v>0</v>
      </c>
      <c r="AC700" s="47">
        <f>Q700+S700+U700+W700+Y700+AA700</f>
        <v>0</v>
      </c>
      <c r="AD700" s="51">
        <f>R700+T700+V700+X700+Z700+AB700</f>
        <v>0</v>
      </c>
      <c r="AE700" s="52">
        <f>O700+AC700</f>
        <v>0</v>
      </c>
      <c r="AF700" s="47">
        <f>P700+AD700</f>
        <v>0</v>
      </c>
      <c r="AG700" s="47">
        <v>0</v>
      </c>
      <c r="AH700" s="83">
        <v>0</v>
      </c>
      <c r="AI700" s="511" t="s">
        <v>718</v>
      </c>
      <c r="AJ700" s="517" t="s">
        <v>719</v>
      </c>
      <c r="AK700" s="513"/>
      <c r="AL700" s="512"/>
      <c r="AM700" s="394"/>
      <c r="AN700" s="394"/>
      <c r="AO700" s="394"/>
      <c r="AP700" s="394"/>
      <c r="AQ700" s="394"/>
      <c r="AR700" s="32"/>
      <c r="AS700" s="32"/>
      <c r="AT700" s="32"/>
      <c r="AU700" s="20"/>
      <c r="AV700" s="20"/>
    </row>
    <row r="701" spans="1:48" ht="24" customHeight="1">
      <c r="A701" s="557"/>
      <c r="B701" s="411"/>
      <c r="C701" s="547"/>
      <c r="D701" s="547"/>
      <c r="E701" s="548"/>
      <c r="F701" s="55" t="s">
        <v>96</v>
      </c>
      <c r="G701" s="56">
        <v>0</v>
      </c>
      <c r="H701" s="84">
        <v>0</v>
      </c>
      <c r="I701" s="57">
        <v>0</v>
      </c>
      <c r="J701" s="84">
        <v>0</v>
      </c>
      <c r="K701" s="57">
        <v>0</v>
      </c>
      <c r="L701" s="84">
        <v>0</v>
      </c>
      <c r="M701" s="57">
        <v>0</v>
      </c>
      <c r="N701" s="84">
        <v>0</v>
      </c>
      <c r="O701" s="58">
        <f>G701+I701+K701+M701</f>
        <v>0</v>
      </c>
      <c r="P701" s="59">
        <f t="shared" ref="P701:P702" si="926">H701+J701+L701+N701</f>
        <v>0</v>
      </c>
      <c r="Q701" s="60">
        <v>0</v>
      </c>
      <c r="R701" s="84">
        <v>0</v>
      </c>
      <c r="S701" s="57">
        <v>0</v>
      </c>
      <c r="T701" s="84">
        <v>0</v>
      </c>
      <c r="U701" s="57">
        <v>0</v>
      </c>
      <c r="V701" s="84">
        <v>0</v>
      </c>
      <c r="W701" s="57">
        <v>0</v>
      </c>
      <c r="X701" s="84">
        <v>0</v>
      </c>
      <c r="Y701" s="57">
        <v>0</v>
      </c>
      <c r="Z701" s="84">
        <v>0</v>
      </c>
      <c r="AA701" s="57">
        <v>0</v>
      </c>
      <c r="AB701" s="84">
        <v>0</v>
      </c>
      <c r="AC701" s="58">
        <f t="shared" ref="AC701:AC702" si="927">Q701+S701+U701+W701+Y701+AA701</f>
        <v>0</v>
      </c>
      <c r="AD701" s="61">
        <f>R701+T701+V701+X701+Z701+AB701</f>
        <v>0</v>
      </c>
      <c r="AE701" s="62">
        <f>O701+AC701</f>
        <v>0</v>
      </c>
      <c r="AF701" s="58">
        <f t="shared" ref="AF701:AF702" si="928">P701+AD701</f>
        <v>0</v>
      </c>
      <c r="AG701" s="57">
        <v>0</v>
      </c>
      <c r="AH701" s="85">
        <v>0</v>
      </c>
      <c r="AI701" s="414"/>
      <c r="AJ701" s="416"/>
      <c r="AK701" s="418"/>
      <c r="AL701" s="419"/>
      <c r="AM701" s="387"/>
      <c r="AN701" s="387"/>
      <c r="AO701" s="387"/>
      <c r="AP701" s="387"/>
      <c r="AQ701" s="387"/>
      <c r="AR701" s="32"/>
      <c r="AS701" s="32"/>
      <c r="AT701" s="32"/>
      <c r="AU701" s="20"/>
      <c r="AV701" s="20"/>
    </row>
    <row r="702" spans="1:48" ht="24" customHeight="1">
      <c r="A702" s="557"/>
      <c r="B702" s="411"/>
      <c r="C702" s="547"/>
      <c r="D702" s="547"/>
      <c r="E702" s="548"/>
      <c r="F702" s="64" t="s">
        <v>95</v>
      </c>
      <c r="G702" s="65">
        <v>0</v>
      </c>
      <c r="H702" s="86">
        <v>0</v>
      </c>
      <c r="I702" s="66">
        <v>0</v>
      </c>
      <c r="J702" s="86">
        <v>0</v>
      </c>
      <c r="K702" s="66">
        <v>0</v>
      </c>
      <c r="L702" s="86">
        <v>0</v>
      </c>
      <c r="M702" s="66">
        <v>0</v>
      </c>
      <c r="N702" s="86">
        <v>0</v>
      </c>
      <c r="O702" s="67">
        <f>G702+I702+K702+M702</f>
        <v>0</v>
      </c>
      <c r="P702" s="68">
        <f t="shared" si="926"/>
        <v>0</v>
      </c>
      <c r="Q702" s="69">
        <v>0</v>
      </c>
      <c r="R702" s="86">
        <v>0</v>
      </c>
      <c r="S702" s="66">
        <v>0</v>
      </c>
      <c r="T702" s="86">
        <v>0</v>
      </c>
      <c r="U702" s="66">
        <v>0</v>
      </c>
      <c r="V702" s="86">
        <v>0</v>
      </c>
      <c r="W702" s="66">
        <v>0</v>
      </c>
      <c r="X702" s="86">
        <v>0</v>
      </c>
      <c r="Y702" s="66">
        <v>0</v>
      </c>
      <c r="Z702" s="86">
        <v>0</v>
      </c>
      <c r="AA702" s="66">
        <v>0</v>
      </c>
      <c r="AB702" s="86">
        <v>0</v>
      </c>
      <c r="AC702" s="67">
        <f t="shared" si="927"/>
        <v>0</v>
      </c>
      <c r="AD702" s="70">
        <f>R702+T702+V702+X702+Z702+AB702</f>
        <v>0</v>
      </c>
      <c r="AE702" s="71">
        <f>O702+AC702</f>
        <v>0</v>
      </c>
      <c r="AF702" s="67">
        <f t="shared" si="928"/>
        <v>0</v>
      </c>
      <c r="AG702" s="72">
        <v>0</v>
      </c>
      <c r="AH702" s="87">
        <v>0</v>
      </c>
      <c r="AI702" s="414"/>
      <c r="AJ702" s="416"/>
      <c r="AK702" s="418"/>
      <c r="AL702" s="419"/>
      <c r="AM702" s="387"/>
      <c r="AN702" s="387"/>
      <c r="AO702" s="387"/>
      <c r="AP702" s="387"/>
      <c r="AQ702" s="387"/>
      <c r="AR702" s="32"/>
      <c r="AS702" s="32"/>
      <c r="AT702" s="32"/>
      <c r="AU702" s="20"/>
      <c r="AV702" s="20"/>
    </row>
    <row r="703" spans="1:48" ht="24" customHeight="1" thickBot="1">
      <c r="A703" s="557"/>
      <c r="B703" s="549"/>
      <c r="C703" s="547"/>
      <c r="D703" s="547"/>
      <c r="E703" s="548"/>
      <c r="F703" s="88" t="s">
        <v>501</v>
      </c>
      <c r="G703" s="99">
        <f>SUM(G700:G702)</f>
        <v>0</v>
      </c>
      <c r="H703" s="95">
        <f t="shared" ref="H703:N703" si="929">SUM(H700:H702)</f>
        <v>0</v>
      </c>
      <c r="I703" s="92">
        <f t="shared" si="929"/>
        <v>0</v>
      </c>
      <c r="J703" s="95">
        <f t="shared" si="929"/>
        <v>0</v>
      </c>
      <c r="K703" s="92">
        <f t="shared" si="929"/>
        <v>0</v>
      </c>
      <c r="L703" s="95">
        <f t="shared" si="929"/>
        <v>0</v>
      </c>
      <c r="M703" s="92">
        <f t="shared" si="929"/>
        <v>0</v>
      </c>
      <c r="N703" s="95">
        <f t="shared" si="929"/>
        <v>0</v>
      </c>
      <c r="O703" s="92">
        <f>SUM(O700:O702)</f>
        <v>0</v>
      </c>
      <c r="P703" s="93">
        <f t="shared" ref="P703:AH703" si="930">SUM(P700:P702)</f>
        <v>0</v>
      </c>
      <c r="Q703" s="94">
        <f>SUM(Q700:Q702)</f>
        <v>0</v>
      </c>
      <c r="R703" s="95">
        <f t="shared" ref="R703:AB703" si="931">SUM(R700:R702)</f>
        <v>0</v>
      </c>
      <c r="S703" s="92">
        <f t="shared" si="931"/>
        <v>0</v>
      </c>
      <c r="T703" s="95">
        <f t="shared" si="931"/>
        <v>0</v>
      </c>
      <c r="U703" s="92">
        <f t="shared" si="931"/>
        <v>0</v>
      </c>
      <c r="V703" s="95">
        <f t="shared" si="931"/>
        <v>0</v>
      </c>
      <c r="W703" s="92">
        <f t="shared" si="931"/>
        <v>0</v>
      </c>
      <c r="X703" s="95">
        <f t="shared" si="931"/>
        <v>0</v>
      </c>
      <c r="Y703" s="92">
        <f t="shared" si="931"/>
        <v>0</v>
      </c>
      <c r="Z703" s="95">
        <f t="shared" si="931"/>
        <v>0</v>
      </c>
      <c r="AA703" s="92">
        <f t="shared" si="931"/>
        <v>0</v>
      </c>
      <c r="AB703" s="95">
        <f t="shared" si="931"/>
        <v>0</v>
      </c>
      <c r="AC703" s="92">
        <f>SUM(AC700:AC702)</f>
        <v>0</v>
      </c>
      <c r="AD703" s="96">
        <f t="shared" si="930"/>
        <v>0</v>
      </c>
      <c r="AE703" s="97">
        <f t="shared" si="930"/>
        <v>0</v>
      </c>
      <c r="AF703" s="92">
        <f t="shared" si="930"/>
        <v>0</v>
      </c>
      <c r="AG703" s="92">
        <f>SUM(AG700:AG702)</f>
        <v>0</v>
      </c>
      <c r="AH703" s="98">
        <f t="shared" si="930"/>
        <v>0</v>
      </c>
      <c r="AI703" s="415"/>
      <c r="AJ703" s="417"/>
      <c r="AK703" s="420"/>
      <c r="AL703" s="421"/>
      <c r="AM703" s="388"/>
      <c r="AN703" s="388"/>
      <c r="AO703" s="388"/>
      <c r="AP703" s="388"/>
      <c r="AQ703" s="388"/>
      <c r="AR703" s="32"/>
      <c r="AS703" s="32"/>
      <c r="AT703" s="32"/>
      <c r="AU703" s="20"/>
      <c r="AV703" s="20"/>
    </row>
    <row r="704" spans="1:48" ht="24" customHeight="1">
      <c r="A704" s="557"/>
      <c r="B704" s="411" t="s">
        <v>523</v>
      </c>
      <c r="C704" s="547"/>
      <c r="D704" s="547"/>
      <c r="E704" s="548"/>
      <c r="F704" s="44" t="s">
        <v>248</v>
      </c>
      <c r="G704" s="45"/>
      <c r="H704" s="82"/>
      <c r="I704" s="47">
        <v>180</v>
      </c>
      <c r="J704" s="82">
        <v>242000</v>
      </c>
      <c r="K704" s="47"/>
      <c r="L704" s="82"/>
      <c r="M704" s="47">
        <v>20</v>
      </c>
      <c r="N704" s="50">
        <v>84260</v>
      </c>
      <c r="O704" s="47">
        <f>G704+I704+K704+M704</f>
        <v>200</v>
      </c>
      <c r="P704" s="48">
        <f>H704+J704+L704+N704</f>
        <v>326260</v>
      </c>
      <c r="Q704" s="49"/>
      <c r="R704" s="50"/>
      <c r="S704" s="47"/>
      <c r="T704" s="82"/>
      <c r="U704" s="47"/>
      <c r="V704" s="82"/>
      <c r="W704" s="47"/>
      <c r="X704" s="82"/>
      <c r="Y704" s="47"/>
      <c r="Z704" s="82"/>
      <c r="AA704" s="47"/>
      <c r="AB704" s="82"/>
      <c r="AC704" s="47">
        <f>Q704+S704+U704+W704+Y704+AA704</f>
        <v>0</v>
      </c>
      <c r="AD704" s="51">
        <f>R704+T704+V704+X704+Z704+AB704</f>
        <v>0</v>
      </c>
      <c r="AE704" s="52">
        <f>O704+AC704</f>
        <v>200</v>
      </c>
      <c r="AF704" s="47">
        <f>P704+AD704</f>
        <v>326260</v>
      </c>
      <c r="AG704" s="47">
        <v>0</v>
      </c>
      <c r="AH704" s="83">
        <v>0</v>
      </c>
      <c r="AI704" s="511" t="s">
        <v>524</v>
      </c>
      <c r="AJ704" s="517" t="s">
        <v>525</v>
      </c>
      <c r="AK704" s="513" t="s">
        <v>108</v>
      </c>
      <c r="AL704" s="512"/>
      <c r="AM704" s="394"/>
      <c r="AN704" s="394" t="s">
        <v>109</v>
      </c>
      <c r="AO704" s="394" t="s">
        <v>526</v>
      </c>
      <c r="AP704" s="394"/>
      <c r="AQ704" s="394" t="s">
        <v>527</v>
      </c>
      <c r="AR704" s="32"/>
      <c r="AS704" s="32"/>
      <c r="AT704" s="32"/>
      <c r="AU704" s="20"/>
      <c r="AV704" s="20"/>
    </row>
    <row r="705" spans="1:48" ht="24" customHeight="1">
      <c r="A705" s="557"/>
      <c r="B705" s="411"/>
      <c r="C705" s="547"/>
      <c r="D705" s="547"/>
      <c r="E705" s="548"/>
      <c r="F705" s="55" t="s">
        <v>96</v>
      </c>
      <c r="G705" s="56"/>
      <c r="H705" s="84"/>
      <c r="I705" s="57"/>
      <c r="J705" s="84"/>
      <c r="K705" s="57"/>
      <c r="L705" s="84"/>
      <c r="M705" s="57"/>
      <c r="N705" s="84"/>
      <c r="O705" s="58">
        <f>G705+I705+K705+M705</f>
        <v>0</v>
      </c>
      <c r="P705" s="59">
        <f t="shared" ref="P705:P706" si="932">H705+J705+L705+N705</f>
        <v>0</v>
      </c>
      <c r="Q705" s="60"/>
      <c r="R705" s="84"/>
      <c r="S705" s="57"/>
      <c r="T705" s="84"/>
      <c r="U705" s="57"/>
      <c r="V705" s="84"/>
      <c r="W705" s="57"/>
      <c r="X705" s="84"/>
      <c r="Y705" s="57"/>
      <c r="Z705" s="84"/>
      <c r="AA705" s="57"/>
      <c r="AB705" s="84"/>
      <c r="AC705" s="58">
        <f t="shared" ref="AC705:AC706" si="933">Q705+S705+U705+W705+Y705+AA705</f>
        <v>0</v>
      </c>
      <c r="AD705" s="61">
        <f>R705+T705+V705+X705+Z705+AB705</f>
        <v>0</v>
      </c>
      <c r="AE705" s="62">
        <f>O705+AC705</f>
        <v>0</v>
      </c>
      <c r="AF705" s="58">
        <f t="shared" ref="AF705:AF706" si="934">P705+AD705</f>
        <v>0</v>
      </c>
      <c r="AG705" s="57"/>
      <c r="AH705" s="85"/>
      <c r="AI705" s="414"/>
      <c r="AJ705" s="416"/>
      <c r="AK705" s="418"/>
      <c r="AL705" s="419"/>
      <c r="AM705" s="387"/>
      <c r="AN705" s="387"/>
      <c r="AO705" s="387"/>
      <c r="AP705" s="387"/>
      <c r="AQ705" s="387"/>
      <c r="AR705" s="32"/>
      <c r="AS705" s="32"/>
      <c r="AT705" s="32"/>
      <c r="AU705" s="20"/>
      <c r="AV705" s="20"/>
    </row>
    <row r="706" spans="1:48" ht="24" customHeight="1">
      <c r="A706" s="557"/>
      <c r="B706" s="411"/>
      <c r="C706" s="547"/>
      <c r="D706" s="547"/>
      <c r="E706" s="548"/>
      <c r="F706" s="64" t="s">
        <v>95</v>
      </c>
      <c r="G706" s="65"/>
      <c r="H706" s="86"/>
      <c r="I706" s="66"/>
      <c r="J706" s="86"/>
      <c r="K706" s="66"/>
      <c r="L706" s="86"/>
      <c r="M706" s="66"/>
      <c r="N706" s="86"/>
      <c r="O706" s="67">
        <f>G706+I706+K706+M706</f>
        <v>0</v>
      </c>
      <c r="P706" s="68">
        <f t="shared" si="932"/>
        <v>0</v>
      </c>
      <c r="Q706" s="69"/>
      <c r="R706" s="86"/>
      <c r="S706" s="66"/>
      <c r="T706" s="86"/>
      <c r="U706" s="66"/>
      <c r="V706" s="86"/>
      <c r="W706" s="66"/>
      <c r="X706" s="86"/>
      <c r="Y706" s="66"/>
      <c r="Z706" s="86"/>
      <c r="AA706" s="66"/>
      <c r="AB706" s="86"/>
      <c r="AC706" s="67">
        <f t="shared" si="933"/>
        <v>0</v>
      </c>
      <c r="AD706" s="70">
        <f>R706+T706+V706+X706+Z706+AB706</f>
        <v>0</v>
      </c>
      <c r="AE706" s="71">
        <f>O706+AC706</f>
        <v>0</v>
      </c>
      <c r="AF706" s="67">
        <f t="shared" si="934"/>
        <v>0</v>
      </c>
      <c r="AG706" s="72"/>
      <c r="AH706" s="87"/>
      <c r="AI706" s="414"/>
      <c r="AJ706" s="416"/>
      <c r="AK706" s="418"/>
      <c r="AL706" s="419"/>
      <c r="AM706" s="387"/>
      <c r="AN706" s="387"/>
      <c r="AO706" s="387"/>
      <c r="AP706" s="387"/>
      <c r="AQ706" s="387"/>
      <c r="AR706" s="32"/>
      <c r="AS706" s="32"/>
      <c r="AT706" s="32"/>
      <c r="AU706" s="20"/>
      <c r="AV706" s="20"/>
    </row>
    <row r="707" spans="1:48" ht="24" customHeight="1" thickBot="1">
      <c r="A707" s="557"/>
      <c r="B707" s="549"/>
      <c r="C707" s="547"/>
      <c r="D707" s="547"/>
      <c r="E707" s="548"/>
      <c r="F707" s="88" t="s">
        <v>501</v>
      </c>
      <c r="G707" s="99">
        <f>SUM(G704:G706)</f>
        <v>0</v>
      </c>
      <c r="H707" s="95">
        <f t="shared" ref="H707:N707" si="935">SUM(H704:H706)</f>
        <v>0</v>
      </c>
      <c r="I707" s="92">
        <f t="shared" si="935"/>
        <v>180</v>
      </c>
      <c r="J707" s="95">
        <f t="shared" si="935"/>
        <v>242000</v>
      </c>
      <c r="K707" s="92">
        <f t="shared" si="935"/>
        <v>0</v>
      </c>
      <c r="L707" s="95">
        <f t="shared" si="935"/>
        <v>0</v>
      </c>
      <c r="M707" s="92">
        <f t="shared" si="935"/>
        <v>20</v>
      </c>
      <c r="N707" s="95">
        <f t="shared" si="935"/>
        <v>84260</v>
      </c>
      <c r="O707" s="92">
        <f>SUM(O704:O706)</f>
        <v>200</v>
      </c>
      <c r="P707" s="93">
        <f t="shared" ref="P707:AH707" si="936">SUM(P704:P706)</f>
        <v>326260</v>
      </c>
      <c r="Q707" s="94">
        <f>SUM(Q704:Q706)</f>
        <v>0</v>
      </c>
      <c r="R707" s="95">
        <f t="shared" ref="R707:AB707" si="937">SUM(R704:R706)</f>
        <v>0</v>
      </c>
      <c r="S707" s="92">
        <f t="shared" si="937"/>
        <v>0</v>
      </c>
      <c r="T707" s="95">
        <f t="shared" si="937"/>
        <v>0</v>
      </c>
      <c r="U707" s="92">
        <f t="shared" si="937"/>
        <v>0</v>
      </c>
      <c r="V707" s="95">
        <f t="shared" si="937"/>
        <v>0</v>
      </c>
      <c r="W707" s="92">
        <f t="shared" si="937"/>
        <v>0</v>
      </c>
      <c r="X707" s="95">
        <f t="shared" si="937"/>
        <v>0</v>
      </c>
      <c r="Y707" s="92">
        <f t="shared" si="937"/>
        <v>0</v>
      </c>
      <c r="Z707" s="95">
        <f t="shared" si="937"/>
        <v>0</v>
      </c>
      <c r="AA707" s="92">
        <f t="shared" si="937"/>
        <v>0</v>
      </c>
      <c r="AB707" s="95">
        <f t="shared" si="937"/>
        <v>0</v>
      </c>
      <c r="AC707" s="92">
        <f>SUM(AC704:AC706)</f>
        <v>0</v>
      </c>
      <c r="AD707" s="96">
        <f t="shared" si="936"/>
        <v>0</v>
      </c>
      <c r="AE707" s="97">
        <f t="shared" si="936"/>
        <v>200</v>
      </c>
      <c r="AF707" s="92">
        <f t="shared" si="936"/>
        <v>326260</v>
      </c>
      <c r="AG707" s="92">
        <f>SUM(AG704:AG706)</f>
        <v>0</v>
      </c>
      <c r="AH707" s="98">
        <f t="shared" si="936"/>
        <v>0</v>
      </c>
      <c r="AI707" s="415"/>
      <c r="AJ707" s="417"/>
      <c r="AK707" s="420"/>
      <c r="AL707" s="421"/>
      <c r="AM707" s="388"/>
      <c r="AN707" s="388"/>
      <c r="AO707" s="388"/>
      <c r="AP707" s="388"/>
      <c r="AQ707" s="388"/>
      <c r="AR707" s="32"/>
      <c r="AS707" s="32"/>
      <c r="AT707" s="32"/>
      <c r="AU707" s="20"/>
      <c r="AV707" s="20"/>
    </row>
    <row r="708" spans="1:48" ht="24" customHeight="1">
      <c r="A708" s="557"/>
      <c r="B708" s="411" t="s">
        <v>598</v>
      </c>
      <c r="C708" s="412"/>
      <c r="D708" s="412"/>
      <c r="E708" s="413"/>
      <c r="F708" s="44" t="s">
        <v>599</v>
      </c>
      <c r="G708" s="45"/>
      <c r="H708" s="82"/>
      <c r="I708" s="47"/>
      <c r="J708" s="82"/>
      <c r="K708" s="47"/>
      <c r="L708" s="82"/>
      <c r="M708" s="47"/>
      <c r="N708" s="50"/>
      <c r="O708" s="47">
        <f>G708+I708+K708+M708</f>
        <v>0</v>
      </c>
      <c r="P708" s="48">
        <f>H708+J708+L708+N708</f>
        <v>0</v>
      </c>
      <c r="Q708" s="49"/>
      <c r="R708" s="50"/>
      <c r="S708" s="47"/>
      <c r="T708" s="82"/>
      <c r="U708" s="47"/>
      <c r="V708" s="82"/>
      <c r="W708" s="47"/>
      <c r="X708" s="82"/>
      <c r="Y708" s="47"/>
      <c r="Z708" s="82"/>
      <c r="AA708" s="47">
        <v>2</v>
      </c>
      <c r="AB708" s="82">
        <f>47304000+72576</f>
        <v>47376576</v>
      </c>
      <c r="AC708" s="47">
        <f>Q708+S708+U708+W708+Y708+AA708</f>
        <v>2</v>
      </c>
      <c r="AD708" s="51">
        <f>R708+T708+V708+X708+Z708+AB708</f>
        <v>47376576</v>
      </c>
      <c r="AE708" s="52">
        <f>O708+AC708</f>
        <v>2</v>
      </c>
      <c r="AF708" s="47">
        <f>P708+AD708</f>
        <v>47376576</v>
      </c>
      <c r="AG708" s="47">
        <v>2</v>
      </c>
      <c r="AH708" s="83">
        <v>47376576</v>
      </c>
      <c r="AI708" s="414" t="s">
        <v>600</v>
      </c>
      <c r="AJ708" s="416" t="s">
        <v>601</v>
      </c>
      <c r="AK708" s="418"/>
      <c r="AL708" s="419"/>
      <c r="AM708" s="387"/>
      <c r="AN708" s="387"/>
      <c r="AO708" s="387"/>
      <c r="AP708" s="387"/>
      <c r="AQ708" s="387"/>
      <c r="AR708" s="32"/>
      <c r="AS708" s="32"/>
      <c r="AT708" s="32"/>
      <c r="AU708" s="20"/>
      <c r="AV708" s="20"/>
    </row>
    <row r="709" spans="1:48" ht="24" customHeight="1">
      <c r="A709" s="557"/>
      <c r="B709" s="411"/>
      <c r="C709" s="412"/>
      <c r="D709" s="412"/>
      <c r="E709" s="413"/>
      <c r="F709" s="55" t="s">
        <v>96</v>
      </c>
      <c r="G709" s="56"/>
      <c r="H709" s="84"/>
      <c r="I709" s="57"/>
      <c r="J709" s="84"/>
      <c r="K709" s="57"/>
      <c r="L709" s="84"/>
      <c r="M709" s="57"/>
      <c r="N709" s="84"/>
      <c r="O709" s="58">
        <f>G709+I709+K709+M709</f>
        <v>0</v>
      </c>
      <c r="P709" s="59">
        <f t="shared" ref="P709:P710" si="938">H709+J709+L709+N709</f>
        <v>0</v>
      </c>
      <c r="Q709" s="60"/>
      <c r="R709" s="84"/>
      <c r="S709" s="57"/>
      <c r="T709" s="84"/>
      <c r="U709" s="57"/>
      <c r="V709" s="84"/>
      <c r="W709" s="57"/>
      <c r="X709" s="84"/>
      <c r="Y709" s="57"/>
      <c r="Z709" s="84"/>
      <c r="AA709" s="57"/>
      <c r="AB709" s="84"/>
      <c r="AC709" s="58">
        <f t="shared" ref="AC709:AC710" si="939">Q709+S709+U709+W709+Y709+AA709</f>
        <v>0</v>
      </c>
      <c r="AD709" s="61">
        <f>R709+T709+V709+X709+Z709+AB709</f>
        <v>0</v>
      </c>
      <c r="AE709" s="62">
        <f>O709+AC709</f>
        <v>0</v>
      </c>
      <c r="AF709" s="58">
        <f t="shared" ref="AF709:AF710" si="940">P709+AD709</f>
        <v>0</v>
      </c>
      <c r="AG709" s="57"/>
      <c r="AH709" s="85"/>
      <c r="AI709" s="414"/>
      <c r="AJ709" s="416"/>
      <c r="AK709" s="418"/>
      <c r="AL709" s="419"/>
      <c r="AM709" s="387"/>
      <c r="AN709" s="387"/>
      <c r="AO709" s="387"/>
      <c r="AP709" s="387"/>
      <c r="AQ709" s="387"/>
      <c r="AR709" s="32"/>
      <c r="AS709" s="32"/>
      <c r="AT709" s="32"/>
      <c r="AU709" s="20"/>
      <c r="AV709" s="20"/>
    </row>
    <row r="710" spans="1:48" ht="24" customHeight="1">
      <c r="A710" s="557"/>
      <c r="B710" s="411"/>
      <c r="C710" s="412"/>
      <c r="D710" s="412"/>
      <c r="E710" s="413"/>
      <c r="F710" s="64" t="s">
        <v>95</v>
      </c>
      <c r="G710" s="65"/>
      <c r="H710" s="86"/>
      <c r="I710" s="66"/>
      <c r="J710" s="86"/>
      <c r="K710" s="66"/>
      <c r="L710" s="86"/>
      <c r="M710" s="66"/>
      <c r="N710" s="86"/>
      <c r="O710" s="67">
        <f>G710+I710+K710+M710</f>
        <v>0</v>
      </c>
      <c r="P710" s="68">
        <f t="shared" si="938"/>
        <v>0</v>
      </c>
      <c r="Q710" s="69"/>
      <c r="R710" s="86"/>
      <c r="S710" s="66"/>
      <c r="T710" s="86"/>
      <c r="U710" s="66"/>
      <c r="V710" s="86"/>
      <c r="W710" s="66"/>
      <c r="X710" s="86"/>
      <c r="Y710" s="66"/>
      <c r="Z710" s="86"/>
      <c r="AA710" s="66"/>
      <c r="AB710" s="86"/>
      <c r="AC710" s="67">
        <f t="shared" si="939"/>
        <v>0</v>
      </c>
      <c r="AD710" s="70">
        <f>R710+T710+V710+X710+Z710+AB710</f>
        <v>0</v>
      </c>
      <c r="AE710" s="71">
        <f>O710+AC710</f>
        <v>0</v>
      </c>
      <c r="AF710" s="67">
        <f t="shared" si="940"/>
        <v>0</v>
      </c>
      <c r="AG710" s="72"/>
      <c r="AH710" s="87"/>
      <c r="AI710" s="414"/>
      <c r="AJ710" s="416"/>
      <c r="AK710" s="418"/>
      <c r="AL710" s="419"/>
      <c r="AM710" s="387"/>
      <c r="AN710" s="387"/>
      <c r="AO710" s="387"/>
      <c r="AP710" s="387"/>
      <c r="AQ710" s="387"/>
      <c r="AR710" s="32"/>
      <c r="AS710" s="32"/>
      <c r="AT710" s="32"/>
      <c r="AU710" s="20"/>
      <c r="AV710" s="20"/>
    </row>
    <row r="711" spans="1:48" ht="24" customHeight="1" thickBot="1">
      <c r="A711" s="557"/>
      <c r="B711" s="411"/>
      <c r="C711" s="412"/>
      <c r="D711" s="412"/>
      <c r="E711" s="413"/>
      <c r="F711" s="74" t="s">
        <v>14</v>
      </c>
      <c r="G711" s="89">
        <f>SUM(G708:G710)</f>
        <v>0</v>
      </c>
      <c r="H711" s="90">
        <f t="shared" ref="H711:N711" si="941">SUM(H708:H710)</f>
        <v>0</v>
      </c>
      <c r="I711" s="91">
        <f t="shared" si="941"/>
        <v>0</v>
      </c>
      <c r="J711" s="90">
        <f t="shared" si="941"/>
        <v>0</v>
      </c>
      <c r="K711" s="91">
        <f t="shared" si="941"/>
        <v>0</v>
      </c>
      <c r="L711" s="90">
        <f t="shared" si="941"/>
        <v>0</v>
      </c>
      <c r="M711" s="91">
        <f t="shared" si="941"/>
        <v>0</v>
      </c>
      <c r="N711" s="90">
        <f t="shared" si="941"/>
        <v>0</v>
      </c>
      <c r="O711" s="76">
        <f>SUM(O708:O710)</f>
        <v>0</v>
      </c>
      <c r="P711" s="77">
        <f t="shared" ref="P711:AH711" si="942">SUM(P708:P710)</f>
        <v>0</v>
      </c>
      <c r="Q711" s="78">
        <f>SUM(Q708:Q710)</f>
        <v>0</v>
      </c>
      <c r="R711" s="79">
        <f t="shared" ref="R711:AB711" si="943">SUM(R708:R710)</f>
        <v>0</v>
      </c>
      <c r="S711" s="76">
        <f t="shared" si="943"/>
        <v>0</v>
      </c>
      <c r="T711" s="79">
        <f t="shared" si="943"/>
        <v>0</v>
      </c>
      <c r="U711" s="76">
        <f t="shared" si="943"/>
        <v>0</v>
      </c>
      <c r="V711" s="79">
        <f t="shared" si="943"/>
        <v>0</v>
      </c>
      <c r="W711" s="76">
        <f t="shared" si="943"/>
        <v>0</v>
      </c>
      <c r="X711" s="79">
        <f t="shared" si="943"/>
        <v>0</v>
      </c>
      <c r="Y711" s="76">
        <f t="shared" si="943"/>
        <v>0</v>
      </c>
      <c r="Z711" s="79">
        <f t="shared" si="943"/>
        <v>0</v>
      </c>
      <c r="AA711" s="76">
        <f t="shared" si="943"/>
        <v>2</v>
      </c>
      <c r="AB711" s="79">
        <f t="shared" si="943"/>
        <v>47376576</v>
      </c>
      <c r="AC711" s="76">
        <f>SUM(AC708:AC710)</f>
        <v>2</v>
      </c>
      <c r="AD711" s="80">
        <f t="shared" si="942"/>
        <v>47376576</v>
      </c>
      <c r="AE711" s="81">
        <f t="shared" si="942"/>
        <v>2</v>
      </c>
      <c r="AF711" s="76">
        <f t="shared" si="942"/>
        <v>47376576</v>
      </c>
      <c r="AG711" s="76">
        <f>SUM(AG708:AG710)</f>
        <v>2</v>
      </c>
      <c r="AH711" s="105">
        <f t="shared" si="942"/>
        <v>47376576</v>
      </c>
      <c r="AI711" s="415"/>
      <c r="AJ711" s="417"/>
      <c r="AK711" s="420"/>
      <c r="AL711" s="421"/>
      <c r="AM711" s="388"/>
      <c r="AN711" s="388"/>
      <c r="AO711" s="388"/>
      <c r="AP711" s="388"/>
      <c r="AQ711" s="388"/>
      <c r="AR711" s="32"/>
      <c r="AS711" s="32"/>
      <c r="AT711" s="32"/>
      <c r="AU711" s="20"/>
      <c r="AV711" s="20"/>
    </row>
    <row r="712" spans="1:48" ht="24" customHeight="1">
      <c r="A712" s="557"/>
      <c r="B712" s="411" t="s">
        <v>602</v>
      </c>
      <c r="C712" s="547"/>
      <c r="D712" s="547"/>
      <c r="E712" s="548"/>
      <c r="F712" s="44" t="s">
        <v>603</v>
      </c>
      <c r="G712" s="45"/>
      <c r="H712" s="82"/>
      <c r="I712" s="47"/>
      <c r="J712" s="82"/>
      <c r="K712" s="47">
        <v>1</v>
      </c>
      <c r="L712" s="82">
        <v>1580664</v>
      </c>
      <c r="M712" s="47"/>
      <c r="N712" s="50"/>
      <c r="O712" s="47">
        <f>G712+I712+K712+M712</f>
        <v>1</v>
      </c>
      <c r="P712" s="48">
        <f>H712+J712+L712+N712</f>
        <v>1580664</v>
      </c>
      <c r="Q712" s="49"/>
      <c r="R712" s="50"/>
      <c r="S712" s="47"/>
      <c r="T712" s="82"/>
      <c r="U712" s="47">
        <v>2</v>
      </c>
      <c r="V712" s="82">
        <v>4213257</v>
      </c>
      <c r="W712" s="47"/>
      <c r="X712" s="82"/>
      <c r="Y712" s="47"/>
      <c r="Z712" s="82"/>
      <c r="AA712" s="47">
        <v>3</v>
      </c>
      <c r="AB712" s="82">
        <v>18617680</v>
      </c>
      <c r="AC712" s="47">
        <f>Q712+S712+U712+W712+Y712+AA712</f>
        <v>5</v>
      </c>
      <c r="AD712" s="51">
        <f>R712+T712+V712+X712+Z712+AB712</f>
        <v>22830937</v>
      </c>
      <c r="AE712" s="52">
        <f>O712+AC712</f>
        <v>6</v>
      </c>
      <c r="AF712" s="47">
        <f>P712+AD712</f>
        <v>24411601</v>
      </c>
      <c r="AG712" s="47">
        <v>6</v>
      </c>
      <c r="AH712" s="83">
        <v>24411601</v>
      </c>
      <c r="AI712" s="414" t="s">
        <v>604</v>
      </c>
      <c r="AJ712" s="416" t="s">
        <v>605</v>
      </c>
      <c r="AK712" s="418" t="s">
        <v>100</v>
      </c>
      <c r="AL712" s="419"/>
      <c r="AM712" s="387"/>
      <c r="AN712" s="387" t="s">
        <v>109</v>
      </c>
      <c r="AO712" s="391" t="s">
        <v>606</v>
      </c>
      <c r="AP712" s="387"/>
      <c r="AQ712" s="387" t="s">
        <v>142</v>
      </c>
      <c r="AR712" s="32"/>
      <c r="AS712" s="32"/>
      <c r="AT712" s="32"/>
      <c r="AU712" s="20"/>
      <c r="AV712" s="20"/>
    </row>
    <row r="713" spans="1:48" ht="24" customHeight="1">
      <c r="A713" s="557"/>
      <c r="B713" s="411"/>
      <c r="C713" s="547"/>
      <c r="D713" s="547"/>
      <c r="E713" s="548"/>
      <c r="F713" s="55" t="s">
        <v>96</v>
      </c>
      <c r="G713" s="56"/>
      <c r="H713" s="84"/>
      <c r="I713" s="57"/>
      <c r="J713" s="84"/>
      <c r="K713" s="57"/>
      <c r="L713" s="84"/>
      <c r="M713" s="57"/>
      <c r="N713" s="84"/>
      <c r="O713" s="58">
        <f>G713+I713+K713+M713</f>
        <v>0</v>
      </c>
      <c r="P713" s="59">
        <f t="shared" ref="P713:P714" si="944">H713+J713+L713+N713</f>
        <v>0</v>
      </c>
      <c r="Q713" s="60"/>
      <c r="R713" s="84"/>
      <c r="S713" s="57"/>
      <c r="T713" s="84"/>
      <c r="U713" s="57"/>
      <c r="V713" s="84"/>
      <c r="W713" s="57"/>
      <c r="X713" s="84"/>
      <c r="Y713" s="57"/>
      <c r="Z713" s="84"/>
      <c r="AA713" s="57"/>
      <c r="AB713" s="84"/>
      <c r="AC713" s="58">
        <f t="shared" ref="AC713:AC714" si="945">Q713+S713+U713+W713+Y713+AA713</f>
        <v>0</v>
      </c>
      <c r="AD713" s="61">
        <f>R713+T713+V713+X713+Z713+AB713</f>
        <v>0</v>
      </c>
      <c r="AE713" s="62">
        <f>O713+AC713</f>
        <v>0</v>
      </c>
      <c r="AF713" s="58">
        <f t="shared" ref="AF713:AF714" si="946">P713+AD713</f>
        <v>0</v>
      </c>
      <c r="AG713" s="57"/>
      <c r="AH713" s="85"/>
      <c r="AI713" s="414"/>
      <c r="AJ713" s="416"/>
      <c r="AK713" s="418"/>
      <c r="AL713" s="419"/>
      <c r="AM713" s="387"/>
      <c r="AN713" s="387"/>
      <c r="AO713" s="392"/>
      <c r="AP713" s="387"/>
      <c r="AQ713" s="387"/>
      <c r="AR713" s="32"/>
      <c r="AS713" s="32"/>
      <c r="AT713" s="32"/>
      <c r="AU713" s="20"/>
      <c r="AV713" s="20"/>
    </row>
    <row r="714" spans="1:48" ht="24" customHeight="1">
      <c r="A714" s="557"/>
      <c r="B714" s="411"/>
      <c r="C714" s="547"/>
      <c r="D714" s="547"/>
      <c r="E714" s="548"/>
      <c r="F714" s="64" t="s">
        <v>95</v>
      </c>
      <c r="G714" s="65"/>
      <c r="H714" s="86"/>
      <c r="I714" s="66"/>
      <c r="J714" s="86"/>
      <c r="K714" s="66"/>
      <c r="L714" s="86"/>
      <c r="M714" s="66"/>
      <c r="N714" s="86"/>
      <c r="O714" s="67">
        <f>G714+I714+K714+M714</f>
        <v>0</v>
      </c>
      <c r="P714" s="68">
        <f t="shared" si="944"/>
        <v>0</v>
      </c>
      <c r="Q714" s="69"/>
      <c r="R714" s="86"/>
      <c r="S714" s="66"/>
      <c r="T714" s="86"/>
      <c r="U714" s="66"/>
      <c r="V714" s="86"/>
      <c r="W714" s="66"/>
      <c r="X714" s="86"/>
      <c r="Y714" s="66"/>
      <c r="Z714" s="86"/>
      <c r="AA714" s="66"/>
      <c r="AB714" s="86"/>
      <c r="AC714" s="67">
        <f t="shared" si="945"/>
        <v>0</v>
      </c>
      <c r="AD714" s="70">
        <f>R714+T714+V714+X714+Z714+AB714</f>
        <v>0</v>
      </c>
      <c r="AE714" s="71">
        <f>O714+AC714</f>
        <v>0</v>
      </c>
      <c r="AF714" s="67">
        <f t="shared" si="946"/>
        <v>0</v>
      </c>
      <c r="AG714" s="72"/>
      <c r="AH714" s="87"/>
      <c r="AI714" s="414"/>
      <c r="AJ714" s="416"/>
      <c r="AK714" s="418"/>
      <c r="AL714" s="419"/>
      <c r="AM714" s="387"/>
      <c r="AN714" s="387"/>
      <c r="AO714" s="392"/>
      <c r="AP714" s="387"/>
      <c r="AQ714" s="387"/>
      <c r="AR714" s="32"/>
      <c r="AS714" s="32"/>
      <c r="AT714" s="32"/>
      <c r="AU714" s="20"/>
      <c r="AV714" s="20"/>
    </row>
    <row r="715" spans="1:48" ht="24" customHeight="1">
      <c r="A715" s="557"/>
      <c r="B715" s="549"/>
      <c r="C715" s="547"/>
      <c r="D715" s="547"/>
      <c r="E715" s="548"/>
      <c r="F715" s="180" t="s">
        <v>14</v>
      </c>
      <c r="G715" s="260">
        <f>SUM(G712:G714)</f>
        <v>0</v>
      </c>
      <c r="H715" s="261">
        <f t="shared" ref="H715:N715" si="947">SUM(H712:H714)</f>
        <v>0</v>
      </c>
      <c r="I715" s="262">
        <f t="shared" si="947"/>
        <v>0</v>
      </c>
      <c r="J715" s="261">
        <f t="shared" si="947"/>
        <v>0</v>
      </c>
      <c r="K715" s="262">
        <f t="shared" si="947"/>
        <v>1</v>
      </c>
      <c r="L715" s="261">
        <f t="shared" si="947"/>
        <v>1580664</v>
      </c>
      <c r="M715" s="262">
        <f t="shared" si="947"/>
        <v>0</v>
      </c>
      <c r="N715" s="261">
        <f t="shared" si="947"/>
        <v>0</v>
      </c>
      <c r="O715" s="183">
        <f>SUM(O712:O714)</f>
        <v>1</v>
      </c>
      <c r="P715" s="184">
        <f t="shared" ref="P715:AH715" si="948">SUM(P712:P714)</f>
        <v>1580664</v>
      </c>
      <c r="Q715" s="185">
        <f>SUM(Q712:Q714)</f>
        <v>0</v>
      </c>
      <c r="R715" s="182">
        <f t="shared" ref="R715:AB715" si="949">SUM(R712:R714)</f>
        <v>0</v>
      </c>
      <c r="S715" s="183">
        <f t="shared" si="949"/>
        <v>0</v>
      </c>
      <c r="T715" s="182">
        <f t="shared" si="949"/>
        <v>0</v>
      </c>
      <c r="U715" s="183">
        <f t="shared" si="949"/>
        <v>2</v>
      </c>
      <c r="V715" s="182">
        <f t="shared" si="949"/>
        <v>4213257</v>
      </c>
      <c r="W715" s="183">
        <f t="shared" si="949"/>
        <v>0</v>
      </c>
      <c r="X715" s="182">
        <f t="shared" si="949"/>
        <v>0</v>
      </c>
      <c r="Y715" s="183">
        <f t="shared" si="949"/>
        <v>0</v>
      </c>
      <c r="Z715" s="182">
        <f t="shared" si="949"/>
        <v>0</v>
      </c>
      <c r="AA715" s="183">
        <f t="shared" si="949"/>
        <v>3</v>
      </c>
      <c r="AB715" s="182">
        <f t="shared" si="949"/>
        <v>18617680</v>
      </c>
      <c r="AC715" s="183">
        <f>SUM(AC712:AC714)</f>
        <v>5</v>
      </c>
      <c r="AD715" s="186">
        <f t="shared" si="948"/>
        <v>22830937</v>
      </c>
      <c r="AE715" s="187">
        <f t="shared" si="948"/>
        <v>6</v>
      </c>
      <c r="AF715" s="183">
        <f t="shared" si="948"/>
        <v>24411601</v>
      </c>
      <c r="AG715" s="183">
        <f>SUM(AG712:AG714)</f>
        <v>6</v>
      </c>
      <c r="AH715" s="188">
        <f t="shared" si="948"/>
        <v>24411601</v>
      </c>
      <c r="AI715" s="414"/>
      <c r="AJ715" s="416"/>
      <c r="AK715" s="418"/>
      <c r="AL715" s="419"/>
      <c r="AM715" s="387"/>
      <c r="AN715" s="387"/>
      <c r="AO715" s="392"/>
      <c r="AP715" s="387"/>
      <c r="AQ715" s="387"/>
      <c r="AR715" s="32"/>
      <c r="AS715" s="32"/>
      <c r="AT715" s="32"/>
      <c r="AU715" s="20"/>
      <c r="AV715" s="20"/>
    </row>
    <row r="716" spans="1:48" ht="24" customHeight="1">
      <c r="A716" s="557"/>
      <c r="B716" s="411" t="s">
        <v>607</v>
      </c>
      <c r="C716" s="412"/>
      <c r="D716" s="412"/>
      <c r="E716" s="413"/>
      <c r="F716" s="55" t="s">
        <v>603</v>
      </c>
      <c r="G716" s="263"/>
      <c r="H716" s="84"/>
      <c r="I716" s="58"/>
      <c r="J716" s="84"/>
      <c r="K716" s="58"/>
      <c r="L716" s="84"/>
      <c r="M716" s="58"/>
      <c r="N716" s="264"/>
      <c r="O716" s="58">
        <f>G716+I716+K716+M716</f>
        <v>0</v>
      </c>
      <c r="P716" s="59">
        <f>H716+J716+L716+N716</f>
        <v>0</v>
      </c>
      <c r="Q716" s="265"/>
      <c r="R716" s="264"/>
      <c r="S716" s="58"/>
      <c r="T716" s="84"/>
      <c r="U716" s="58">
        <v>2</v>
      </c>
      <c r="V716" s="84">
        <v>831000</v>
      </c>
      <c r="W716" s="58"/>
      <c r="X716" s="84"/>
      <c r="Y716" s="58"/>
      <c r="Z716" s="84"/>
      <c r="AA716" s="58">
        <v>1</v>
      </c>
      <c r="AB716" s="84">
        <v>789264</v>
      </c>
      <c r="AC716" s="58">
        <f>Q716+S716+U716+W716+Y716+AA716</f>
        <v>3</v>
      </c>
      <c r="AD716" s="61">
        <f>R716+T716+V716+X716+Z716+AB716</f>
        <v>1620264</v>
      </c>
      <c r="AE716" s="62">
        <f>O716+AC716</f>
        <v>3</v>
      </c>
      <c r="AF716" s="58">
        <f>P716+AD716</f>
        <v>1620264</v>
      </c>
      <c r="AG716" s="58">
        <v>3</v>
      </c>
      <c r="AH716" s="85">
        <v>1620264</v>
      </c>
      <c r="AI716" s="689" t="s">
        <v>608</v>
      </c>
      <c r="AJ716" s="692" t="s">
        <v>609</v>
      </c>
      <c r="AK716" s="686" t="s">
        <v>138</v>
      </c>
      <c r="AL716" s="687"/>
      <c r="AM716" s="688" t="s">
        <v>610</v>
      </c>
      <c r="AN716" s="688" t="s">
        <v>109</v>
      </c>
      <c r="AO716" s="688" t="s">
        <v>142</v>
      </c>
      <c r="AP716" s="688"/>
      <c r="AQ716" s="688"/>
      <c r="AR716" s="32"/>
      <c r="AS716" s="32"/>
      <c r="AT716" s="32"/>
      <c r="AU716" s="20"/>
      <c r="AV716" s="20"/>
    </row>
    <row r="717" spans="1:48" ht="24" customHeight="1">
      <c r="A717" s="557"/>
      <c r="B717" s="411"/>
      <c r="C717" s="412"/>
      <c r="D717" s="412"/>
      <c r="E717" s="413"/>
      <c r="F717" s="55" t="s">
        <v>96</v>
      </c>
      <c r="G717" s="56"/>
      <c r="H717" s="84"/>
      <c r="I717" s="57"/>
      <c r="J717" s="84"/>
      <c r="K717" s="57"/>
      <c r="L717" s="84"/>
      <c r="M717" s="57"/>
      <c r="N717" s="84"/>
      <c r="O717" s="58">
        <f>G717+I717+K717+M717</f>
        <v>0</v>
      </c>
      <c r="P717" s="59">
        <f t="shared" ref="P717:P718" si="950">H717+J717+L717+N717</f>
        <v>0</v>
      </c>
      <c r="Q717" s="60"/>
      <c r="R717" s="84"/>
      <c r="S717" s="57"/>
      <c r="T717" s="84"/>
      <c r="U717" s="57"/>
      <c r="V717" s="84"/>
      <c r="W717" s="57"/>
      <c r="X717" s="84"/>
      <c r="Y717" s="57"/>
      <c r="Z717" s="84"/>
      <c r="AA717" s="57"/>
      <c r="AB717" s="84"/>
      <c r="AC717" s="58">
        <f t="shared" ref="AC717:AC718" si="951">Q717+S717+U717+W717+Y717+AA717</f>
        <v>0</v>
      </c>
      <c r="AD717" s="61">
        <f>R717+T717+V717+X717+Z717+AB717</f>
        <v>0</v>
      </c>
      <c r="AE717" s="62">
        <f>O717+AC717</f>
        <v>0</v>
      </c>
      <c r="AF717" s="58">
        <f t="shared" ref="AF717:AF718" si="952">P717+AD717</f>
        <v>0</v>
      </c>
      <c r="AG717" s="57"/>
      <c r="AH717" s="85"/>
      <c r="AI717" s="689"/>
      <c r="AJ717" s="692"/>
      <c r="AK717" s="686"/>
      <c r="AL717" s="687"/>
      <c r="AM717" s="688"/>
      <c r="AN717" s="688"/>
      <c r="AO717" s="688"/>
      <c r="AP717" s="688"/>
      <c r="AQ717" s="688"/>
      <c r="AR717" s="32"/>
      <c r="AS717" s="32"/>
      <c r="AT717" s="32"/>
      <c r="AU717" s="20"/>
      <c r="AV717" s="20"/>
    </row>
    <row r="718" spans="1:48" ht="24" customHeight="1">
      <c r="A718" s="557"/>
      <c r="B718" s="411"/>
      <c r="C718" s="412"/>
      <c r="D718" s="412"/>
      <c r="E718" s="413"/>
      <c r="F718" s="55" t="s">
        <v>95</v>
      </c>
      <c r="G718" s="56"/>
      <c r="H718" s="84"/>
      <c r="I718" s="57"/>
      <c r="J718" s="84"/>
      <c r="K718" s="57"/>
      <c r="L718" s="84"/>
      <c r="M718" s="57"/>
      <c r="N718" s="84"/>
      <c r="O718" s="58">
        <f>G718+I718+K718+M718</f>
        <v>0</v>
      </c>
      <c r="P718" s="59">
        <f t="shared" si="950"/>
        <v>0</v>
      </c>
      <c r="Q718" s="60"/>
      <c r="R718" s="84"/>
      <c r="S718" s="57"/>
      <c r="T718" s="84"/>
      <c r="U718" s="57"/>
      <c r="V718" s="84"/>
      <c r="W718" s="57"/>
      <c r="X718" s="84"/>
      <c r="Y718" s="57"/>
      <c r="Z718" s="84"/>
      <c r="AA718" s="57"/>
      <c r="AB718" s="84"/>
      <c r="AC718" s="58">
        <f t="shared" si="951"/>
        <v>0</v>
      </c>
      <c r="AD718" s="61">
        <f>R718+T718+V718+X718+Z718+AB718</f>
        <v>0</v>
      </c>
      <c r="AE718" s="62">
        <f>O718+AC718</f>
        <v>0</v>
      </c>
      <c r="AF718" s="58">
        <f t="shared" si="952"/>
        <v>0</v>
      </c>
      <c r="AG718" s="266"/>
      <c r="AH718" s="85"/>
      <c r="AI718" s="689"/>
      <c r="AJ718" s="692"/>
      <c r="AK718" s="686"/>
      <c r="AL718" s="687"/>
      <c r="AM718" s="688"/>
      <c r="AN718" s="688"/>
      <c r="AO718" s="688"/>
      <c r="AP718" s="688"/>
      <c r="AQ718" s="688"/>
      <c r="AR718" s="32"/>
      <c r="AS718" s="32"/>
      <c r="AT718" s="32"/>
      <c r="AU718" s="20"/>
      <c r="AV718" s="20"/>
    </row>
    <row r="719" spans="1:48" ht="24" customHeight="1">
      <c r="A719" s="557"/>
      <c r="B719" s="411"/>
      <c r="C719" s="412"/>
      <c r="D719" s="412"/>
      <c r="E719" s="413"/>
      <c r="F719" s="267" t="s">
        <v>14</v>
      </c>
      <c r="G719" s="268">
        <f>SUM(G716:G718)</f>
        <v>0</v>
      </c>
      <c r="H719" s="269">
        <f t="shared" ref="H719:N719" si="953">SUM(H716:H718)</f>
        <v>0</v>
      </c>
      <c r="I719" s="270">
        <f t="shared" si="953"/>
        <v>0</v>
      </c>
      <c r="J719" s="269">
        <f t="shared" si="953"/>
        <v>0</v>
      </c>
      <c r="K719" s="270">
        <f t="shared" si="953"/>
        <v>0</v>
      </c>
      <c r="L719" s="269">
        <f t="shared" si="953"/>
        <v>0</v>
      </c>
      <c r="M719" s="270">
        <f t="shared" si="953"/>
        <v>0</v>
      </c>
      <c r="N719" s="269">
        <f t="shared" si="953"/>
        <v>0</v>
      </c>
      <c r="O719" s="270">
        <f>SUM(O716:O718)</f>
        <v>0</v>
      </c>
      <c r="P719" s="271">
        <f t="shared" ref="P719:AH719" si="954">SUM(P716:P718)</f>
        <v>0</v>
      </c>
      <c r="Q719" s="272">
        <f>SUM(Q716:Q718)</f>
        <v>0</v>
      </c>
      <c r="R719" s="269">
        <f t="shared" ref="R719:AB719" si="955">SUM(R716:R718)</f>
        <v>0</v>
      </c>
      <c r="S719" s="270">
        <f t="shared" si="955"/>
        <v>0</v>
      </c>
      <c r="T719" s="269">
        <f t="shared" si="955"/>
        <v>0</v>
      </c>
      <c r="U719" s="270">
        <f t="shared" si="955"/>
        <v>2</v>
      </c>
      <c r="V719" s="269">
        <f t="shared" si="955"/>
        <v>831000</v>
      </c>
      <c r="W719" s="270">
        <f t="shared" si="955"/>
        <v>0</v>
      </c>
      <c r="X719" s="269">
        <f t="shared" si="955"/>
        <v>0</v>
      </c>
      <c r="Y719" s="270">
        <f t="shared" si="955"/>
        <v>0</v>
      </c>
      <c r="Z719" s="269">
        <f t="shared" si="955"/>
        <v>0</v>
      </c>
      <c r="AA719" s="270">
        <f t="shared" si="955"/>
        <v>1</v>
      </c>
      <c r="AB719" s="269">
        <f t="shared" si="955"/>
        <v>789264</v>
      </c>
      <c r="AC719" s="270">
        <f>SUM(AC716:AC718)</f>
        <v>3</v>
      </c>
      <c r="AD719" s="273">
        <f t="shared" si="954"/>
        <v>1620264</v>
      </c>
      <c r="AE719" s="274">
        <f t="shared" si="954"/>
        <v>3</v>
      </c>
      <c r="AF719" s="270">
        <f t="shared" si="954"/>
        <v>1620264</v>
      </c>
      <c r="AG719" s="270">
        <f>SUM(AG716:AG718)</f>
        <v>3</v>
      </c>
      <c r="AH719" s="275">
        <f t="shared" si="954"/>
        <v>1620264</v>
      </c>
      <c r="AI719" s="689"/>
      <c r="AJ719" s="692"/>
      <c r="AK719" s="686"/>
      <c r="AL719" s="687"/>
      <c r="AM719" s="688"/>
      <c r="AN719" s="688"/>
      <c r="AO719" s="688"/>
      <c r="AP719" s="688"/>
      <c r="AQ719" s="688"/>
      <c r="AR719" s="32"/>
      <c r="AS719" s="32"/>
      <c r="AT719" s="32"/>
      <c r="AU719" s="20"/>
      <c r="AV719" s="20"/>
    </row>
    <row r="720" spans="1:48" ht="24" customHeight="1">
      <c r="A720" s="557"/>
      <c r="B720" s="411" t="s">
        <v>611</v>
      </c>
      <c r="C720" s="412"/>
      <c r="D720" s="412"/>
      <c r="E720" s="413"/>
      <c r="F720" s="55" t="s">
        <v>603</v>
      </c>
      <c r="G720" s="263"/>
      <c r="H720" s="84"/>
      <c r="I720" s="58"/>
      <c r="J720" s="84"/>
      <c r="K720" s="58"/>
      <c r="L720" s="84"/>
      <c r="M720" s="58"/>
      <c r="N720" s="264"/>
      <c r="O720" s="58">
        <f>G720+I720+K720+M720</f>
        <v>0</v>
      </c>
      <c r="P720" s="59">
        <f>H720+J720+L720+N720</f>
        <v>0</v>
      </c>
      <c r="Q720" s="265"/>
      <c r="R720" s="264"/>
      <c r="S720" s="58"/>
      <c r="T720" s="84"/>
      <c r="U720" s="58">
        <v>8</v>
      </c>
      <c r="V720" s="84">
        <v>498210</v>
      </c>
      <c r="W720" s="58"/>
      <c r="X720" s="84"/>
      <c r="Y720" s="58"/>
      <c r="Z720" s="84"/>
      <c r="AA720" s="58">
        <v>1</v>
      </c>
      <c r="AB720" s="84">
        <v>40000</v>
      </c>
      <c r="AC720" s="58">
        <f>Q720+S720+U720+W720+Y720+AA720</f>
        <v>9</v>
      </c>
      <c r="AD720" s="61">
        <f>R720+T720+V720+X720+Z720+AB720</f>
        <v>538210</v>
      </c>
      <c r="AE720" s="62">
        <f>O720+AC720</f>
        <v>9</v>
      </c>
      <c r="AF720" s="58">
        <f>P720+AD720</f>
        <v>538210</v>
      </c>
      <c r="AG720" s="58">
        <v>1</v>
      </c>
      <c r="AH720" s="85">
        <v>251210</v>
      </c>
      <c r="AI720" s="689" t="s">
        <v>612</v>
      </c>
      <c r="AJ720" s="690" t="s">
        <v>613</v>
      </c>
      <c r="AK720" s="686" t="s">
        <v>100</v>
      </c>
      <c r="AL720" s="687"/>
      <c r="AM720" s="688"/>
      <c r="AN720" s="688" t="s">
        <v>109</v>
      </c>
      <c r="AO720" s="688"/>
      <c r="AP720" s="688"/>
      <c r="AQ720" s="688"/>
      <c r="AR720" s="32"/>
      <c r="AS720" s="32"/>
      <c r="AT720" s="32"/>
      <c r="AU720" s="20"/>
      <c r="AV720" s="20"/>
    </row>
    <row r="721" spans="1:48" ht="24" customHeight="1">
      <c r="A721" s="557"/>
      <c r="B721" s="411"/>
      <c r="C721" s="412"/>
      <c r="D721" s="412"/>
      <c r="E721" s="413"/>
      <c r="F721" s="55" t="s">
        <v>96</v>
      </c>
      <c r="G721" s="56"/>
      <c r="H721" s="84"/>
      <c r="I721" s="57"/>
      <c r="J721" s="84"/>
      <c r="K721" s="57"/>
      <c r="L721" s="84"/>
      <c r="M721" s="57"/>
      <c r="N721" s="84"/>
      <c r="O721" s="58">
        <f>G721+I721+K721+M721</f>
        <v>0</v>
      </c>
      <c r="P721" s="59">
        <f t="shared" ref="P721:P722" si="956">H721+J721+L721+N721</f>
        <v>0</v>
      </c>
      <c r="Q721" s="60"/>
      <c r="R721" s="84"/>
      <c r="S721" s="57"/>
      <c r="T721" s="84"/>
      <c r="U721" s="57"/>
      <c r="V721" s="84"/>
      <c r="W721" s="57"/>
      <c r="X721" s="84"/>
      <c r="Y721" s="57"/>
      <c r="Z721" s="84"/>
      <c r="AA721" s="57"/>
      <c r="AB721" s="84"/>
      <c r="AC721" s="58">
        <f t="shared" ref="AC721:AC722" si="957">Q721+S721+U721+W721+Y721+AA721</f>
        <v>0</v>
      </c>
      <c r="AD721" s="61">
        <f>R721+T721+V721+X721+Z721+AB721</f>
        <v>0</v>
      </c>
      <c r="AE721" s="62">
        <f>O721+AC721</f>
        <v>0</v>
      </c>
      <c r="AF721" s="58">
        <f t="shared" ref="AF721:AF722" si="958">P721+AD721</f>
        <v>0</v>
      </c>
      <c r="AG721" s="57"/>
      <c r="AH721" s="85"/>
      <c r="AI721" s="689"/>
      <c r="AJ721" s="690"/>
      <c r="AK721" s="686"/>
      <c r="AL721" s="687"/>
      <c r="AM721" s="688"/>
      <c r="AN721" s="688"/>
      <c r="AO721" s="688"/>
      <c r="AP721" s="688"/>
      <c r="AQ721" s="688"/>
      <c r="AR721" s="32"/>
      <c r="AS721" s="32"/>
      <c r="AT721" s="32"/>
      <c r="AU721" s="20"/>
      <c r="AV721" s="20"/>
    </row>
    <row r="722" spans="1:48" ht="24" customHeight="1">
      <c r="A722" s="557"/>
      <c r="B722" s="411"/>
      <c r="C722" s="412"/>
      <c r="D722" s="412"/>
      <c r="E722" s="413"/>
      <c r="F722" s="55" t="s">
        <v>95</v>
      </c>
      <c r="G722" s="56"/>
      <c r="H722" s="84"/>
      <c r="I722" s="57"/>
      <c r="J722" s="84"/>
      <c r="K722" s="57"/>
      <c r="L722" s="84"/>
      <c r="M722" s="57"/>
      <c r="N722" s="84"/>
      <c r="O722" s="58">
        <f>G722+I722+K722+M722</f>
        <v>0</v>
      </c>
      <c r="P722" s="59">
        <f t="shared" si="956"/>
        <v>0</v>
      </c>
      <c r="Q722" s="60"/>
      <c r="R722" s="84"/>
      <c r="S722" s="57"/>
      <c r="T722" s="84"/>
      <c r="U722" s="57"/>
      <c r="V722" s="84"/>
      <c r="W722" s="57"/>
      <c r="X722" s="84"/>
      <c r="Y722" s="57"/>
      <c r="Z722" s="84"/>
      <c r="AA722" s="57"/>
      <c r="AB722" s="84"/>
      <c r="AC722" s="58">
        <f t="shared" si="957"/>
        <v>0</v>
      </c>
      <c r="AD722" s="61">
        <f>R722+T722+V722+X722+Z722+AB722</f>
        <v>0</v>
      </c>
      <c r="AE722" s="62">
        <f>O722+AC722</f>
        <v>0</v>
      </c>
      <c r="AF722" s="58">
        <f t="shared" si="958"/>
        <v>0</v>
      </c>
      <c r="AG722" s="266"/>
      <c r="AH722" s="85"/>
      <c r="AI722" s="689"/>
      <c r="AJ722" s="690"/>
      <c r="AK722" s="686"/>
      <c r="AL722" s="687"/>
      <c r="AM722" s="688"/>
      <c r="AN722" s="688"/>
      <c r="AO722" s="688"/>
      <c r="AP722" s="688"/>
      <c r="AQ722" s="688"/>
      <c r="AR722" s="32"/>
      <c r="AS722" s="32"/>
      <c r="AT722" s="32"/>
      <c r="AU722" s="20"/>
      <c r="AV722" s="20"/>
    </row>
    <row r="723" spans="1:48" ht="24" customHeight="1">
      <c r="A723" s="557"/>
      <c r="B723" s="411"/>
      <c r="C723" s="412"/>
      <c r="D723" s="412"/>
      <c r="E723" s="413"/>
      <c r="F723" s="267" t="s">
        <v>14</v>
      </c>
      <c r="G723" s="268">
        <f>SUM(G720:G722)</f>
        <v>0</v>
      </c>
      <c r="H723" s="269">
        <f t="shared" ref="H723:N723" si="959">SUM(H720:H722)</f>
        <v>0</v>
      </c>
      <c r="I723" s="270">
        <f t="shared" si="959"/>
        <v>0</v>
      </c>
      <c r="J723" s="269">
        <f t="shared" si="959"/>
        <v>0</v>
      </c>
      <c r="K723" s="270">
        <f t="shared" si="959"/>
        <v>0</v>
      </c>
      <c r="L723" s="269">
        <f t="shared" si="959"/>
        <v>0</v>
      </c>
      <c r="M723" s="270">
        <f t="shared" si="959"/>
        <v>0</v>
      </c>
      <c r="N723" s="269">
        <f t="shared" si="959"/>
        <v>0</v>
      </c>
      <c r="O723" s="270">
        <f>SUM(O720:O722)</f>
        <v>0</v>
      </c>
      <c r="P723" s="271">
        <f t="shared" ref="P723:AH723" si="960">SUM(P720:P722)</f>
        <v>0</v>
      </c>
      <c r="Q723" s="272">
        <f>SUM(Q720:Q722)</f>
        <v>0</v>
      </c>
      <c r="R723" s="269">
        <f t="shared" ref="R723:AB723" si="961">SUM(R720:R722)</f>
        <v>0</v>
      </c>
      <c r="S723" s="270">
        <f t="shared" si="961"/>
        <v>0</v>
      </c>
      <c r="T723" s="269">
        <f t="shared" si="961"/>
        <v>0</v>
      </c>
      <c r="U723" s="270">
        <f t="shared" si="961"/>
        <v>8</v>
      </c>
      <c r="V723" s="269">
        <f t="shared" si="961"/>
        <v>498210</v>
      </c>
      <c r="W723" s="270">
        <f t="shared" si="961"/>
        <v>0</v>
      </c>
      <c r="X723" s="269">
        <f t="shared" si="961"/>
        <v>0</v>
      </c>
      <c r="Y723" s="270">
        <f t="shared" si="961"/>
        <v>0</v>
      </c>
      <c r="Z723" s="269">
        <f t="shared" si="961"/>
        <v>0</v>
      </c>
      <c r="AA723" s="270">
        <f t="shared" si="961"/>
        <v>1</v>
      </c>
      <c r="AB723" s="269">
        <f t="shared" si="961"/>
        <v>40000</v>
      </c>
      <c r="AC723" s="270">
        <f>SUM(AC720:AC722)</f>
        <v>9</v>
      </c>
      <c r="AD723" s="273">
        <f t="shared" si="960"/>
        <v>538210</v>
      </c>
      <c r="AE723" s="274">
        <f t="shared" si="960"/>
        <v>9</v>
      </c>
      <c r="AF723" s="270">
        <f t="shared" si="960"/>
        <v>538210</v>
      </c>
      <c r="AG723" s="270">
        <f>SUM(AG720:AG722)</f>
        <v>1</v>
      </c>
      <c r="AH723" s="275">
        <f t="shared" si="960"/>
        <v>251210</v>
      </c>
      <c r="AI723" s="689"/>
      <c r="AJ723" s="690"/>
      <c r="AK723" s="686"/>
      <c r="AL723" s="687"/>
      <c r="AM723" s="688"/>
      <c r="AN723" s="688"/>
      <c r="AO723" s="688"/>
      <c r="AP723" s="688"/>
      <c r="AQ723" s="688"/>
      <c r="AR723" s="32"/>
      <c r="AS723" s="32"/>
      <c r="AT723" s="32"/>
      <c r="AU723" s="20"/>
      <c r="AV723" s="20"/>
    </row>
    <row r="724" spans="1:48" ht="24" customHeight="1">
      <c r="A724" s="557"/>
      <c r="B724" s="411" t="s">
        <v>614</v>
      </c>
      <c r="C724" s="412"/>
      <c r="D724" s="412"/>
      <c r="E724" s="413"/>
      <c r="F724" s="189" t="s">
        <v>603</v>
      </c>
      <c r="G724" s="190"/>
      <c r="H724" s="191"/>
      <c r="I724" s="53"/>
      <c r="J724" s="191"/>
      <c r="K724" s="53"/>
      <c r="L724" s="191"/>
      <c r="M724" s="53"/>
      <c r="N724" s="192"/>
      <c r="O724" s="53">
        <f>G724+I724+K724+M724</f>
        <v>0</v>
      </c>
      <c r="P724" s="193">
        <f>H724+J724+L724+N724</f>
        <v>0</v>
      </c>
      <c r="Q724" s="194"/>
      <c r="R724" s="192"/>
      <c r="S724" s="53"/>
      <c r="T724" s="191"/>
      <c r="U724" s="53">
        <v>3</v>
      </c>
      <c r="V724" s="191">
        <v>6000</v>
      </c>
      <c r="W724" s="53"/>
      <c r="X724" s="191"/>
      <c r="Y724" s="53"/>
      <c r="Z724" s="191"/>
      <c r="AA724" s="53"/>
      <c r="AB724" s="191"/>
      <c r="AC724" s="53">
        <f>Q724+S724+U724+W724+Y724+AA724</f>
        <v>3</v>
      </c>
      <c r="AD724" s="195">
        <f>R724+T724+V724+X724+Z724+AB724</f>
        <v>6000</v>
      </c>
      <c r="AE724" s="196">
        <f>O724+AC724</f>
        <v>3</v>
      </c>
      <c r="AF724" s="53">
        <f>P724+AD724</f>
        <v>6000</v>
      </c>
      <c r="AG724" s="53"/>
      <c r="AH724" s="197"/>
      <c r="AI724" s="414" t="s">
        <v>615</v>
      </c>
      <c r="AJ724" s="416" t="s">
        <v>616</v>
      </c>
      <c r="AK724" s="418" t="s">
        <v>100</v>
      </c>
      <c r="AL724" s="419"/>
      <c r="AM724" s="387"/>
      <c r="AN724" s="387" t="s">
        <v>109</v>
      </c>
      <c r="AO724" s="387"/>
      <c r="AP724" s="387"/>
      <c r="AQ724" s="387"/>
      <c r="AR724" s="32"/>
      <c r="AS724" s="32"/>
      <c r="AT724" s="32"/>
      <c r="AU724" s="20"/>
      <c r="AV724" s="20"/>
    </row>
    <row r="725" spans="1:48" ht="24" customHeight="1">
      <c r="A725" s="557"/>
      <c r="B725" s="411"/>
      <c r="C725" s="412"/>
      <c r="D725" s="412"/>
      <c r="E725" s="413"/>
      <c r="F725" s="55" t="s">
        <v>96</v>
      </c>
      <c r="G725" s="56"/>
      <c r="H725" s="84"/>
      <c r="I725" s="57"/>
      <c r="J725" s="84"/>
      <c r="K725" s="57"/>
      <c r="L725" s="84"/>
      <c r="M725" s="57"/>
      <c r="N725" s="84"/>
      <c r="O725" s="58">
        <f>G725+I725+K725+M725</f>
        <v>0</v>
      </c>
      <c r="P725" s="59">
        <f t="shared" ref="P725:P726" si="962">H725+J725+L725+N725</f>
        <v>0</v>
      </c>
      <c r="Q725" s="60"/>
      <c r="R725" s="84"/>
      <c r="S725" s="57"/>
      <c r="T725" s="84"/>
      <c r="U725" s="57"/>
      <c r="V725" s="84"/>
      <c r="W725" s="57"/>
      <c r="X725" s="84"/>
      <c r="Y725" s="57"/>
      <c r="Z725" s="84"/>
      <c r="AA725" s="57"/>
      <c r="AB725" s="84"/>
      <c r="AC725" s="58">
        <f t="shared" ref="AC725:AC726" si="963">Q725+S725+U725+W725+Y725+AA725</f>
        <v>0</v>
      </c>
      <c r="AD725" s="61">
        <f>R725+T725+V725+X725+Z725+AB725</f>
        <v>0</v>
      </c>
      <c r="AE725" s="62">
        <f>O725+AC725</f>
        <v>0</v>
      </c>
      <c r="AF725" s="58">
        <f t="shared" ref="AF725:AF726" si="964">P725+AD725</f>
        <v>0</v>
      </c>
      <c r="AG725" s="57"/>
      <c r="AH725" s="85"/>
      <c r="AI725" s="414"/>
      <c r="AJ725" s="416"/>
      <c r="AK725" s="418"/>
      <c r="AL725" s="419"/>
      <c r="AM725" s="387"/>
      <c r="AN725" s="387"/>
      <c r="AO725" s="387"/>
      <c r="AP725" s="387"/>
      <c r="AQ725" s="387"/>
      <c r="AR725" s="32"/>
      <c r="AS725" s="32"/>
      <c r="AT725" s="32"/>
      <c r="AU725" s="20"/>
      <c r="AV725" s="20"/>
    </row>
    <row r="726" spans="1:48" ht="24" customHeight="1">
      <c r="A726" s="557"/>
      <c r="B726" s="411"/>
      <c r="C726" s="412"/>
      <c r="D726" s="412"/>
      <c r="E726" s="413"/>
      <c r="F726" s="64" t="s">
        <v>95</v>
      </c>
      <c r="G726" s="65"/>
      <c r="H726" s="86"/>
      <c r="I726" s="66"/>
      <c r="J726" s="86"/>
      <c r="K726" s="66"/>
      <c r="L726" s="86"/>
      <c r="M726" s="66"/>
      <c r="N726" s="86"/>
      <c r="O726" s="67">
        <f>G726+I726+K726+M726</f>
        <v>0</v>
      </c>
      <c r="P726" s="68">
        <f t="shared" si="962"/>
        <v>0</v>
      </c>
      <c r="Q726" s="69"/>
      <c r="R726" s="86"/>
      <c r="S726" s="66"/>
      <c r="T726" s="86"/>
      <c r="U726" s="66"/>
      <c r="V726" s="86"/>
      <c r="W726" s="66"/>
      <c r="X726" s="86"/>
      <c r="Y726" s="66"/>
      <c r="Z726" s="86"/>
      <c r="AA726" s="66"/>
      <c r="AB726" s="86"/>
      <c r="AC726" s="67">
        <f t="shared" si="963"/>
        <v>0</v>
      </c>
      <c r="AD726" s="70">
        <f>R726+T726+V726+X726+Z726+AB726</f>
        <v>0</v>
      </c>
      <c r="AE726" s="71">
        <f>O726+AC726</f>
        <v>0</v>
      </c>
      <c r="AF726" s="67">
        <f t="shared" si="964"/>
        <v>0</v>
      </c>
      <c r="AG726" s="72"/>
      <c r="AH726" s="87"/>
      <c r="AI726" s="414"/>
      <c r="AJ726" s="416"/>
      <c r="AK726" s="418"/>
      <c r="AL726" s="419"/>
      <c r="AM726" s="387"/>
      <c r="AN726" s="387"/>
      <c r="AO726" s="387"/>
      <c r="AP726" s="387"/>
      <c r="AQ726" s="387"/>
      <c r="AR726" s="32"/>
      <c r="AS726" s="32"/>
      <c r="AT726" s="32"/>
      <c r="AU726" s="20"/>
      <c r="AV726" s="20"/>
    </row>
    <row r="727" spans="1:48" ht="24" customHeight="1" thickBot="1">
      <c r="A727" s="557"/>
      <c r="B727" s="509"/>
      <c r="C727" s="510"/>
      <c r="D727" s="510"/>
      <c r="E727" s="691"/>
      <c r="F727" s="74" t="s">
        <v>14</v>
      </c>
      <c r="G727" s="89">
        <f>SUM(G724:G726)</f>
        <v>0</v>
      </c>
      <c r="H727" s="90">
        <f t="shared" ref="H727:N727" si="965">SUM(H724:H726)</f>
        <v>0</v>
      </c>
      <c r="I727" s="91">
        <f t="shared" si="965"/>
        <v>0</v>
      </c>
      <c r="J727" s="90">
        <f t="shared" si="965"/>
        <v>0</v>
      </c>
      <c r="K727" s="91">
        <f t="shared" si="965"/>
        <v>0</v>
      </c>
      <c r="L727" s="90">
        <f t="shared" si="965"/>
        <v>0</v>
      </c>
      <c r="M727" s="91">
        <f t="shared" si="965"/>
        <v>0</v>
      </c>
      <c r="N727" s="90">
        <f t="shared" si="965"/>
        <v>0</v>
      </c>
      <c r="O727" s="76">
        <f>SUM(O724:O726)</f>
        <v>0</v>
      </c>
      <c r="P727" s="77">
        <f t="shared" ref="P727:AH727" si="966">SUM(P724:P726)</f>
        <v>0</v>
      </c>
      <c r="Q727" s="78">
        <f>SUM(Q724:Q726)</f>
        <v>0</v>
      </c>
      <c r="R727" s="79">
        <f t="shared" ref="R727:AB727" si="967">SUM(R724:R726)</f>
        <v>0</v>
      </c>
      <c r="S727" s="76">
        <f t="shared" si="967"/>
        <v>0</v>
      </c>
      <c r="T727" s="79">
        <f t="shared" si="967"/>
        <v>0</v>
      </c>
      <c r="U727" s="76">
        <f t="shared" si="967"/>
        <v>3</v>
      </c>
      <c r="V727" s="79">
        <f t="shared" si="967"/>
        <v>6000</v>
      </c>
      <c r="W727" s="76">
        <f t="shared" si="967"/>
        <v>0</v>
      </c>
      <c r="X727" s="79">
        <f t="shared" si="967"/>
        <v>0</v>
      </c>
      <c r="Y727" s="76">
        <f t="shared" si="967"/>
        <v>0</v>
      </c>
      <c r="Z727" s="79">
        <f t="shared" si="967"/>
        <v>0</v>
      </c>
      <c r="AA727" s="76">
        <f t="shared" si="967"/>
        <v>0</v>
      </c>
      <c r="AB727" s="79">
        <f t="shared" si="967"/>
        <v>0</v>
      </c>
      <c r="AC727" s="76">
        <f>SUM(AC724:AC726)</f>
        <v>3</v>
      </c>
      <c r="AD727" s="80">
        <f t="shared" si="966"/>
        <v>6000</v>
      </c>
      <c r="AE727" s="81">
        <f t="shared" si="966"/>
        <v>3</v>
      </c>
      <c r="AF727" s="76">
        <f t="shared" si="966"/>
        <v>6000</v>
      </c>
      <c r="AG727" s="76">
        <f>SUM(AG724:AG726)</f>
        <v>0</v>
      </c>
      <c r="AH727" s="105">
        <f t="shared" si="966"/>
        <v>0</v>
      </c>
      <c r="AI727" s="415"/>
      <c r="AJ727" s="417"/>
      <c r="AK727" s="420"/>
      <c r="AL727" s="421"/>
      <c r="AM727" s="388"/>
      <c r="AN727" s="388"/>
      <c r="AO727" s="388"/>
      <c r="AP727" s="388"/>
      <c r="AQ727" s="388"/>
      <c r="AR727" s="32"/>
      <c r="AS727" s="32"/>
      <c r="AT727" s="32"/>
      <c r="AU727" s="20"/>
      <c r="AV727" s="20"/>
    </row>
    <row r="728" spans="1:48" ht="24" customHeight="1">
      <c r="B728" s="411" t="s">
        <v>16</v>
      </c>
      <c r="C728" s="547"/>
      <c r="D728" s="547"/>
      <c r="E728" s="547"/>
      <c r="F728" s="44" t="s">
        <v>5</v>
      </c>
      <c r="G728" s="45">
        <f>SUMIF(F12:F727,"a",G12:G727)</f>
        <v>318</v>
      </c>
      <c r="H728" s="82">
        <f>SUMIF(F12:F727,"a",H12:H727)</f>
        <v>20864962</v>
      </c>
      <c r="I728" s="47">
        <f>SUMIF(F12:F727,"a",I12:I727)</f>
        <v>5204</v>
      </c>
      <c r="J728" s="82">
        <f>SUMIF(F12:F727,"a",J12:J727)</f>
        <v>47573402</v>
      </c>
      <c r="K728" s="47">
        <f>SUMIF(F12:F727,"a",K12:K727)</f>
        <v>441</v>
      </c>
      <c r="L728" s="82">
        <f>SUMIF(F12:F727,"a",L12:L727)</f>
        <v>88795788</v>
      </c>
      <c r="M728" s="47">
        <f>SUMIF(F12:F727,"a",M12:M727)</f>
        <v>144</v>
      </c>
      <c r="N728" s="50">
        <f>SUMIF(F12:F727,"a",N12:N727)</f>
        <v>81026492</v>
      </c>
      <c r="O728" s="50">
        <f>G728+I728+K728+M728</f>
        <v>6107</v>
      </c>
      <c r="P728" s="48">
        <f>H728+J728+L728+N728</f>
        <v>238260644</v>
      </c>
      <c r="Q728" s="276">
        <f>SUMIF(F12:F727,"a",Q12:Q727)</f>
        <v>862</v>
      </c>
      <c r="R728" s="50">
        <f>SUMIF(F12:F727,"a",R12:R727)</f>
        <v>117720290</v>
      </c>
      <c r="S728" s="47">
        <f>SUMIF(F12:F727,"a",S12:S727)</f>
        <v>753</v>
      </c>
      <c r="T728" s="82">
        <f>SUMIF(F12:F727,"a",T12:T727)</f>
        <v>123152743</v>
      </c>
      <c r="U728" s="47">
        <f>SUMIF(F12:F727,"a",U12:U727)</f>
        <v>516</v>
      </c>
      <c r="V728" s="82">
        <f>SUMIF(F12:F727,"a",V12:V727)</f>
        <v>290684617</v>
      </c>
      <c r="W728" s="47">
        <f>SUMIF(F12:F727,"a",W12:W727)</f>
        <v>43</v>
      </c>
      <c r="X728" s="82">
        <f>SUMIF(F12:F727,"a",X12:X727)</f>
        <v>6663832</v>
      </c>
      <c r="Y728" s="47">
        <f>SUMIF(F12:F727,"a",Y12:Y727)</f>
        <v>2</v>
      </c>
      <c r="Z728" s="82">
        <f>SUMIF(F12:F727,"a",Z12:Z727)</f>
        <v>22700</v>
      </c>
      <c r="AA728" s="47">
        <f>SUMIF(F12:F727,"a",AA12:AA727)</f>
        <v>855</v>
      </c>
      <c r="AB728" s="82">
        <f>SUMIF(F12:F727,"a",AB12:AB727)</f>
        <v>252041285</v>
      </c>
      <c r="AC728" s="50">
        <f t="shared" ref="AC728:AC730" si="968">Q728+S728+U728+W728+Y728+AA728</f>
        <v>3031</v>
      </c>
      <c r="AD728" s="51">
        <f>R728+T728+V728+X728+Z728+AB728</f>
        <v>790285467</v>
      </c>
      <c r="AE728" s="52">
        <f>O728+AC728</f>
        <v>9138</v>
      </c>
      <c r="AF728" s="47">
        <f>P728+AD728</f>
        <v>1028546111</v>
      </c>
      <c r="AG728" s="100">
        <f>SUMIF(F12:F727,"a",AG12:AG727)</f>
        <v>6692</v>
      </c>
      <c r="AH728" s="83">
        <f>SUMIF(F12:F727,"a",AH12:AH727)</f>
        <v>1094400897</v>
      </c>
      <c r="AI728" s="572"/>
      <c r="AJ728" s="277"/>
      <c r="AK728" s="554"/>
      <c r="AL728" s="554"/>
      <c r="AM728" s="21"/>
      <c r="AN728" s="21"/>
      <c r="AO728" s="21"/>
      <c r="AP728" s="21"/>
      <c r="AQ728" s="25"/>
      <c r="AR728" s="32"/>
      <c r="AS728" s="20"/>
      <c r="AT728" s="20"/>
      <c r="AU728" s="20"/>
      <c r="AV728" s="20"/>
    </row>
    <row r="729" spans="1:48" ht="24" customHeight="1">
      <c r="B729" s="411"/>
      <c r="C729" s="547"/>
      <c r="D729" s="547"/>
      <c r="E729" s="547"/>
      <c r="F729" s="55" t="s">
        <v>96</v>
      </c>
      <c r="G729" s="56">
        <f>SUMIF(F12:F727,"b",G12:G727)</f>
        <v>781</v>
      </c>
      <c r="H729" s="84">
        <f>SUMIF(F12:F727,"b",H12:H727)</f>
        <v>11053081</v>
      </c>
      <c r="I729" s="57">
        <f>SUMIF(F12:F727,"b",I12:I727)</f>
        <v>505</v>
      </c>
      <c r="J729" s="84">
        <f>SUMIF(F12:F727,"b",J12:J727)</f>
        <v>472976</v>
      </c>
      <c r="K729" s="57">
        <f>SUMIF(F12:F727,"b",K12:K727)</f>
        <v>7</v>
      </c>
      <c r="L729" s="84">
        <f>SUMIF(F12:F727,"b",L12:L727)</f>
        <v>214205</v>
      </c>
      <c r="M729" s="57">
        <f>SUMIF(F12:F727,"b",M12:M727)</f>
        <v>13</v>
      </c>
      <c r="N729" s="84">
        <f>SUMIF(F12:F727,"b",N12:N727)</f>
        <v>2724332</v>
      </c>
      <c r="O729" s="264">
        <f>G729+I729+K729+M729</f>
        <v>1306</v>
      </c>
      <c r="P729" s="59">
        <f t="shared" ref="P729:P730" si="969">H729+J729+L729+N729</f>
        <v>14464594</v>
      </c>
      <c r="Q729" s="60">
        <f>SUMIF(F12:F727,"b",Q12:Q727)</f>
        <v>32</v>
      </c>
      <c r="R729" s="84">
        <f>SUMIF(F12:F727,"b",R12:R727)</f>
        <v>2479444</v>
      </c>
      <c r="S729" s="57">
        <f>SUMIF(F12:F727,"b",S12:S727)</f>
        <v>1</v>
      </c>
      <c r="T729" s="84">
        <f>SUMIF(F12:F727,"b",T12:T727)</f>
        <v>186336</v>
      </c>
      <c r="U729" s="57">
        <f>SUMIF(F12:F727,"b",U12:U727)</f>
        <v>11</v>
      </c>
      <c r="V729" s="84">
        <f>SUMIF(F12:F727,"b",V12:V727)</f>
        <v>4492674</v>
      </c>
      <c r="W729" s="57">
        <f>SUMIF(F12:F727,"b",W12:W727)</f>
        <v>0</v>
      </c>
      <c r="X729" s="84">
        <f>SUMIF(F12:F727,"b",X12:X727)</f>
        <v>0</v>
      </c>
      <c r="Y729" s="57">
        <f>SUMIF(F12:F727,"b",Y12:Y727)</f>
        <v>0</v>
      </c>
      <c r="Z729" s="84">
        <f>SUMIF(F12:F727,"b",Z12:Z727)</f>
        <v>0</v>
      </c>
      <c r="AA729" s="57">
        <f>SUMIF(F12:F727,"b",AA12:AA727)</f>
        <v>29</v>
      </c>
      <c r="AB729" s="84">
        <f>SUMIF(F12:F727,"b",AB12:AB727)</f>
        <v>22982444</v>
      </c>
      <c r="AC729" s="58">
        <f t="shared" si="968"/>
        <v>73</v>
      </c>
      <c r="AD729" s="61">
        <f>R729+T729+V729+X729+Z729+AB729</f>
        <v>30140898</v>
      </c>
      <c r="AE729" s="62">
        <f>O729+AC729</f>
        <v>1379</v>
      </c>
      <c r="AF729" s="58">
        <f t="shared" ref="AF729:AF730" si="970">P729+AD729</f>
        <v>44605492</v>
      </c>
      <c r="AG729" s="101">
        <f>SUMIF(F12:F727,"b",AG12:AG727)</f>
        <v>48</v>
      </c>
      <c r="AH729" s="85">
        <f>SUMIF(F12:F727,"b",AH12:AH727)</f>
        <v>16566666</v>
      </c>
      <c r="AI729" s="573"/>
      <c r="AJ729" s="278"/>
      <c r="AK729" s="555"/>
      <c r="AL729" s="555"/>
      <c r="AM729" s="22"/>
      <c r="AN729" s="22"/>
      <c r="AO729" s="22"/>
      <c r="AP729" s="22"/>
      <c r="AQ729" s="26"/>
      <c r="AR729" s="32"/>
      <c r="AS729" s="20"/>
      <c r="AT729" s="20"/>
      <c r="AU729" s="20"/>
      <c r="AV729" s="20"/>
    </row>
    <row r="730" spans="1:48" ht="24" customHeight="1">
      <c r="B730" s="411"/>
      <c r="C730" s="547"/>
      <c r="D730" s="547"/>
      <c r="E730" s="547"/>
      <c r="F730" s="64" t="s">
        <v>95</v>
      </c>
      <c r="G730" s="65">
        <f>SUMIF(F12:F727,"ｃ",G12:G727)</f>
        <v>3</v>
      </c>
      <c r="H730" s="86">
        <f>SUMIF(F12:F727,"ｃ",H12:H727)</f>
        <v>52170</v>
      </c>
      <c r="I730" s="66">
        <f>SUMIF(F12:F727,"ｃ",I12:I727)</f>
        <v>73</v>
      </c>
      <c r="J730" s="86">
        <f>SUMIF(F12:F727,"ｃ",J12:J727)</f>
        <v>2631007</v>
      </c>
      <c r="K730" s="66">
        <f>SUMIF(F12:F727,"ｃ",K12:K727)</f>
        <v>1</v>
      </c>
      <c r="L730" s="86">
        <f>SUMIF(F12:F727,"ｃ",L12:L727)</f>
        <v>70000</v>
      </c>
      <c r="M730" s="66">
        <f>SUMIF(F12:F727,"ｃ",M12:M727)</f>
        <v>6</v>
      </c>
      <c r="N730" s="86">
        <f>SUMIF(F12:F727,"ｃ",N12:N727)</f>
        <v>9258509</v>
      </c>
      <c r="O730" s="67">
        <f>G730+I730+K730+M730</f>
        <v>83</v>
      </c>
      <c r="P730" s="68">
        <f t="shared" si="969"/>
        <v>12011686</v>
      </c>
      <c r="Q730" s="69">
        <f>SUMIF(F12:F727,"ｃ",Q12:Q727)</f>
        <v>30</v>
      </c>
      <c r="R730" s="86">
        <f>SUMIF(F12:F727,"ｃ",R12:R727)</f>
        <v>3562262</v>
      </c>
      <c r="S730" s="66">
        <f>SUMIF(F12:F727,"ｃ",S12:S727)</f>
        <v>923</v>
      </c>
      <c r="T730" s="86">
        <f>SUMIF(F12:F727,"ｃ",T12:T727)</f>
        <v>6869361</v>
      </c>
      <c r="U730" s="66">
        <f>SUMIF(F12:F727,"ｃ",U12:U727)</f>
        <v>0</v>
      </c>
      <c r="V730" s="86">
        <f>SUMIF(F12:F727,"ｃ",V12:V727)</f>
        <v>0</v>
      </c>
      <c r="W730" s="66">
        <f>SUMIF(F12:F727,"ｃ",W12:W727)</f>
        <v>0</v>
      </c>
      <c r="X730" s="86">
        <f>SUMIF(F12:F727,"ｃ",X12:X727)</f>
        <v>0</v>
      </c>
      <c r="Y730" s="66">
        <f>SUMIF(F12:F727,"ｃ",Y12:Y727)</f>
        <v>0</v>
      </c>
      <c r="Z730" s="86">
        <f>SUMIF(F12:F727,"ｃ",Z12:Z727)</f>
        <v>0</v>
      </c>
      <c r="AA730" s="66">
        <f>SUMIF(F12:F727,"ｃ",AA12:AA727)</f>
        <v>0</v>
      </c>
      <c r="AB730" s="86">
        <f>SUMIF(F12:F727,"ｃ",AB12:AB727)</f>
        <v>0</v>
      </c>
      <c r="AC730" s="67">
        <f t="shared" si="968"/>
        <v>953</v>
      </c>
      <c r="AD730" s="70">
        <f>R730+T730+V730+X730+Z730+AB730</f>
        <v>10431623</v>
      </c>
      <c r="AE730" s="71">
        <f>O730+AC730</f>
        <v>1036</v>
      </c>
      <c r="AF730" s="67">
        <f t="shared" si="970"/>
        <v>22443309</v>
      </c>
      <c r="AG730" s="104">
        <f>SUMIF(F12:F727,"ｃ",AG12:AG727)</f>
        <v>547</v>
      </c>
      <c r="AH730" s="87">
        <f>SUMIF(F12:F727,"ｃ",AH12:AH727)</f>
        <v>7214424</v>
      </c>
      <c r="AI730" s="573"/>
      <c r="AJ730" s="279"/>
      <c r="AK730" s="555"/>
      <c r="AL730" s="555"/>
      <c r="AM730" s="22"/>
      <c r="AN730" s="22"/>
      <c r="AO730" s="22"/>
      <c r="AP730" s="22"/>
      <c r="AQ730" s="26"/>
      <c r="AR730" s="32"/>
      <c r="AS730" s="20"/>
      <c r="AT730" s="20"/>
      <c r="AU730" s="20"/>
      <c r="AV730" s="20"/>
    </row>
    <row r="731" spans="1:48" ht="24" customHeight="1" thickBot="1">
      <c r="B731" s="552"/>
      <c r="C731" s="553"/>
      <c r="D731" s="553"/>
      <c r="E731" s="553"/>
      <c r="F731" s="74" t="s">
        <v>14</v>
      </c>
      <c r="G731" s="81">
        <f>SUM(G728:G730)</f>
        <v>1102</v>
      </c>
      <c r="H731" s="79">
        <f t="shared" ref="H731:AG731" si="971">SUM(H728:H730)</f>
        <v>31970213</v>
      </c>
      <c r="I731" s="79">
        <f>SUM(I728:I730)</f>
        <v>5782</v>
      </c>
      <c r="J731" s="79">
        <f t="shared" si="971"/>
        <v>50677385</v>
      </c>
      <c r="K731" s="76">
        <f t="shared" si="971"/>
        <v>449</v>
      </c>
      <c r="L731" s="79">
        <f t="shared" si="971"/>
        <v>89079993</v>
      </c>
      <c r="M731" s="76">
        <f t="shared" si="971"/>
        <v>163</v>
      </c>
      <c r="N731" s="79">
        <f t="shared" si="971"/>
        <v>93009333</v>
      </c>
      <c r="O731" s="79">
        <f>SUM(O728:O730)</f>
        <v>7496</v>
      </c>
      <c r="P731" s="77">
        <f t="shared" si="971"/>
        <v>264736924</v>
      </c>
      <c r="Q731" s="280">
        <f>SUM(Q728:Q730)</f>
        <v>924</v>
      </c>
      <c r="R731" s="79">
        <f t="shared" si="971"/>
        <v>123761996</v>
      </c>
      <c r="S731" s="79">
        <f t="shared" si="971"/>
        <v>1677</v>
      </c>
      <c r="T731" s="79">
        <f t="shared" si="971"/>
        <v>130208440</v>
      </c>
      <c r="U731" s="76">
        <f t="shared" si="971"/>
        <v>527</v>
      </c>
      <c r="V731" s="79">
        <f t="shared" si="971"/>
        <v>295177291</v>
      </c>
      <c r="W731" s="76">
        <f t="shared" si="971"/>
        <v>43</v>
      </c>
      <c r="X731" s="79">
        <f t="shared" si="971"/>
        <v>6663832</v>
      </c>
      <c r="Y731" s="76">
        <f t="shared" si="971"/>
        <v>2</v>
      </c>
      <c r="Z731" s="79">
        <f t="shared" si="971"/>
        <v>22700</v>
      </c>
      <c r="AA731" s="76">
        <f t="shared" si="971"/>
        <v>884</v>
      </c>
      <c r="AB731" s="79">
        <f>SUM(AB728:AB730)</f>
        <v>275023729</v>
      </c>
      <c r="AC731" s="79">
        <f>SUM(AC728:AC730)</f>
        <v>4057</v>
      </c>
      <c r="AD731" s="80">
        <f>SUM(AD728:AD730)</f>
        <v>830857988</v>
      </c>
      <c r="AE731" s="81">
        <f t="shared" si="971"/>
        <v>11553</v>
      </c>
      <c r="AF731" s="76">
        <f t="shared" si="971"/>
        <v>1095594912</v>
      </c>
      <c r="AG731" s="79">
        <f t="shared" si="971"/>
        <v>7287</v>
      </c>
      <c r="AH731" s="105">
        <f>SUM(AH728:AH730)</f>
        <v>1118181987</v>
      </c>
      <c r="AI731" s="574"/>
      <c r="AJ731" s="281"/>
      <c r="AK731" s="556"/>
      <c r="AL731" s="556"/>
      <c r="AM731" s="22"/>
      <c r="AN731" s="22"/>
      <c r="AO731" s="22"/>
      <c r="AP731" s="22"/>
      <c r="AQ731" s="26"/>
      <c r="AR731" s="32"/>
      <c r="AS731" s="20"/>
      <c r="AT731" s="20"/>
      <c r="AU731" s="20"/>
      <c r="AV731" s="20"/>
    </row>
    <row r="732" spans="1:48" ht="24" customHeight="1">
      <c r="B732" s="507" t="s">
        <v>724</v>
      </c>
      <c r="C732" s="508"/>
      <c r="D732" s="508"/>
      <c r="E732" s="508"/>
      <c r="F732" s="44" t="s">
        <v>5</v>
      </c>
      <c r="G732" s="45">
        <v>60</v>
      </c>
      <c r="H732" s="46">
        <v>82680</v>
      </c>
      <c r="I732" s="47"/>
      <c r="J732" s="46"/>
      <c r="K732" s="47"/>
      <c r="L732" s="46"/>
      <c r="M732" s="47"/>
      <c r="N732" s="47"/>
      <c r="O732" s="47">
        <f>G732+I732+K732+M732</f>
        <v>60</v>
      </c>
      <c r="P732" s="48">
        <f>H732+J732+L732+N732</f>
        <v>82680</v>
      </c>
      <c r="Q732" s="49">
        <v>11</v>
      </c>
      <c r="R732" s="47">
        <v>1083564</v>
      </c>
      <c r="S732" s="47"/>
      <c r="T732" s="46"/>
      <c r="U732" s="47"/>
      <c r="V732" s="46"/>
      <c r="W732" s="47"/>
      <c r="X732" s="46"/>
      <c r="Y732" s="47"/>
      <c r="Z732" s="46"/>
      <c r="AA732" s="47"/>
      <c r="AB732" s="46"/>
      <c r="AC732" s="47">
        <f>Q732+S732+U732+W732+Y732+AA732</f>
        <v>11</v>
      </c>
      <c r="AD732" s="51">
        <f>R732+T732+V732+X732+Z732+AB732</f>
        <v>1083564</v>
      </c>
      <c r="AE732" s="45">
        <f>O732+AC732</f>
        <v>71</v>
      </c>
      <c r="AF732" s="47">
        <f>P732+AD732</f>
        <v>1166244</v>
      </c>
      <c r="AG732" s="47">
        <f>+AE732</f>
        <v>71</v>
      </c>
      <c r="AH732" s="282">
        <f>+AF732</f>
        <v>1166244</v>
      </c>
      <c r="AI732" s="511" t="s">
        <v>725</v>
      </c>
      <c r="AJ732" s="517" t="s">
        <v>726</v>
      </c>
      <c r="AK732" s="513" t="s">
        <v>138</v>
      </c>
      <c r="AL732" s="512"/>
      <c r="AM732" s="519" t="s">
        <v>727</v>
      </c>
      <c r="AN732" s="394" t="s">
        <v>154</v>
      </c>
      <c r="AO732" s="394" t="s">
        <v>728</v>
      </c>
      <c r="AP732" s="519" t="s">
        <v>729</v>
      </c>
      <c r="AQ732" s="394" t="s">
        <v>142</v>
      </c>
      <c r="AR732" s="283"/>
    </row>
    <row r="733" spans="1:48" ht="24" customHeight="1">
      <c r="B733" s="411"/>
      <c r="C733" s="412"/>
      <c r="D733" s="412"/>
      <c r="E733" s="412"/>
      <c r="F733" s="55" t="s">
        <v>67</v>
      </c>
      <c r="G733" s="56"/>
      <c r="H733" s="57"/>
      <c r="I733" s="57"/>
      <c r="J733" s="57"/>
      <c r="K733" s="57"/>
      <c r="L733" s="57"/>
      <c r="M733" s="57"/>
      <c r="N733" s="57"/>
      <c r="O733" s="58"/>
      <c r="P733" s="59"/>
      <c r="Q733" s="60"/>
      <c r="R733" s="57"/>
      <c r="S733" s="57"/>
      <c r="T733" s="57"/>
      <c r="U733" s="57"/>
      <c r="V733" s="57"/>
      <c r="W733" s="57"/>
      <c r="X733" s="57"/>
      <c r="Y733" s="57"/>
      <c r="Z733" s="57"/>
      <c r="AA733" s="57"/>
      <c r="AB733" s="57"/>
      <c r="AC733" s="58"/>
      <c r="AD733" s="61"/>
      <c r="AE733" s="263"/>
      <c r="AF733" s="58"/>
      <c r="AG733" s="57"/>
      <c r="AH733" s="63"/>
      <c r="AI733" s="414"/>
      <c r="AJ733" s="416"/>
      <c r="AK733" s="418"/>
      <c r="AL733" s="419"/>
      <c r="AM733" s="520"/>
      <c r="AN733" s="387"/>
      <c r="AO733" s="387"/>
      <c r="AP733" s="520"/>
      <c r="AQ733" s="387"/>
    </row>
    <row r="734" spans="1:48" ht="24" customHeight="1">
      <c r="B734" s="411"/>
      <c r="C734" s="412"/>
      <c r="D734" s="412"/>
      <c r="E734" s="412"/>
      <c r="F734" s="64" t="s">
        <v>723</v>
      </c>
      <c r="G734" s="65"/>
      <c r="H734" s="66"/>
      <c r="I734" s="66"/>
      <c r="J734" s="66"/>
      <c r="K734" s="66"/>
      <c r="L734" s="66"/>
      <c r="M734" s="66"/>
      <c r="N734" s="66"/>
      <c r="O734" s="67"/>
      <c r="P734" s="68"/>
      <c r="Q734" s="69"/>
      <c r="R734" s="66"/>
      <c r="S734" s="66"/>
      <c r="T734" s="66"/>
      <c r="U734" s="66"/>
      <c r="V734" s="66"/>
      <c r="W734" s="66"/>
      <c r="X734" s="66"/>
      <c r="Y734" s="66"/>
      <c r="Z734" s="66"/>
      <c r="AA734" s="66"/>
      <c r="AB734" s="66"/>
      <c r="AC734" s="67"/>
      <c r="AD734" s="70"/>
      <c r="AE734" s="284"/>
      <c r="AF734" s="67"/>
      <c r="AG734" s="72"/>
      <c r="AH734" s="73"/>
      <c r="AI734" s="414"/>
      <c r="AJ734" s="416"/>
      <c r="AK734" s="418"/>
      <c r="AL734" s="419"/>
      <c r="AM734" s="520"/>
      <c r="AN734" s="387"/>
      <c r="AO734" s="387"/>
      <c r="AP734" s="520"/>
      <c r="AQ734" s="387"/>
    </row>
    <row r="735" spans="1:48" ht="24" customHeight="1" thickBot="1">
      <c r="B735" s="509"/>
      <c r="C735" s="510"/>
      <c r="D735" s="510"/>
      <c r="E735" s="510"/>
      <c r="F735" s="74" t="s">
        <v>14</v>
      </c>
      <c r="G735" s="75">
        <f>SUM(G732:G734)</f>
        <v>60</v>
      </c>
      <c r="H735" s="76">
        <f t="shared" ref="H735:AH735" si="972">SUM(H732:H734)</f>
        <v>82680</v>
      </c>
      <c r="I735" s="76">
        <f t="shared" si="972"/>
        <v>0</v>
      </c>
      <c r="J735" s="76">
        <f t="shared" si="972"/>
        <v>0</v>
      </c>
      <c r="K735" s="76">
        <f t="shared" si="972"/>
        <v>0</v>
      </c>
      <c r="L735" s="76">
        <f t="shared" si="972"/>
        <v>0</v>
      </c>
      <c r="M735" s="76">
        <f t="shared" si="972"/>
        <v>0</v>
      </c>
      <c r="N735" s="76">
        <f t="shared" si="972"/>
        <v>0</v>
      </c>
      <c r="O735" s="76">
        <f t="shared" si="972"/>
        <v>60</v>
      </c>
      <c r="P735" s="77">
        <f t="shared" si="972"/>
        <v>82680</v>
      </c>
      <c r="Q735" s="78">
        <f t="shared" si="972"/>
        <v>11</v>
      </c>
      <c r="R735" s="76">
        <f t="shared" si="972"/>
        <v>1083564</v>
      </c>
      <c r="S735" s="76">
        <f t="shared" si="972"/>
        <v>0</v>
      </c>
      <c r="T735" s="76">
        <f t="shared" si="972"/>
        <v>0</v>
      </c>
      <c r="U735" s="76">
        <f t="shared" si="972"/>
        <v>0</v>
      </c>
      <c r="V735" s="76">
        <f t="shared" si="972"/>
        <v>0</v>
      </c>
      <c r="W735" s="76">
        <f t="shared" si="972"/>
        <v>0</v>
      </c>
      <c r="X735" s="76">
        <f t="shared" si="972"/>
        <v>0</v>
      </c>
      <c r="Y735" s="76">
        <f t="shared" si="972"/>
        <v>0</v>
      </c>
      <c r="Z735" s="76">
        <f t="shared" si="972"/>
        <v>0</v>
      </c>
      <c r="AA735" s="76">
        <f t="shared" si="972"/>
        <v>0</v>
      </c>
      <c r="AB735" s="76">
        <f t="shared" si="972"/>
        <v>0</v>
      </c>
      <c r="AC735" s="76">
        <f t="shared" si="972"/>
        <v>11</v>
      </c>
      <c r="AD735" s="80">
        <f t="shared" si="972"/>
        <v>1083564</v>
      </c>
      <c r="AE735" s="75">
        <f t="shared" si="972"/>
        <v>71</v>
      </c>
      <c r="AF735" s="76">
        <f t="shared" si="972"/>
        <v>1166244</v>
      </c>
      <c r="AG735" s="76">
        <f t="shared" si="972"/>
        <v>71</v>
      </c>
      <c r="AH735" s="77">
        <f t="shared" si="972"/>
        <v>1166244</v>
      </c>
      <c r="AI735" s="415"/>
      <c r="AJ735" s="417"/>
      <c r="AK735" s="420"/>
      <c r="AL735" s="421"/>
      <c r="AM735" s="521"/>
      <c r="AN735" s="388"/>
      <c r="AO735" s="388"/>
      <c r="AP735" s="521"/>
      <c r="AQ735" s="388"/>
    </row>
    <row r="736" spans="1:48" ht="24" customHeight="1">
      <c r="B736" s="507" t="s">
        <v>730</v>
      </c>
      <c r="C736" s="508"/>
      <c r="D736" s="508"/>
      <c r="E736" s="508"/>
      <c r="F736" s="44" t="s">
        <v>731</v>
      </c>
      <c r="G736" s="45"/>
      <c r="H736" s="46"/>
      <c r="I736" s="47"/>
      <c r="J736" s="46"/>
      <c r="K736" s="47">
        <v>3</v>
      </c>
      <c r="L736" s="46">
        <v>265680</v>
      </c>
      <c r="M736" s="47"/>
      <c r="N736" s="47"/>
      <c r="O736" s="47">
        <f>G736+I736+K736+M736</f>
        <v>3</v>
      </c>
      <c r="P736" s="48">
        <f>H736+J736+L736+N736</f>
        <v>265680</v>
      </c>
      <c r="Q736" s="49">
        <v>1</v>
      </c>
      <c r="R736" s="47">
        <v>183556</v>
      </c>
      <c r="S736" s="47"/>
      <c r="T736" s="46"/>
      <c r="U736" s="47"/>
      <c r="V736" s="46"/>
      <c r="W736" s="47"/>
      <c r="X736" s="46"/>
      <c r="Y736" s="47"/>
      <c r="Z736" s="46"/>
      <c r="AA736" s="47"/>
      <c r="AB736" s="46"/>
      <c r="AC736" s="47">
        <f>Q736+S736+U736+W736+Y736+AA736</f>
        <v>1</v>
      </c>
      <c r="AD736" s="51">
        <f>R736+T736+V736+X736+Z736+AB736</f>
        <v>183556</v>
      </c>
      <c r="AE736" s="45">
        <f>O736+AC736</f>
        <v>4</v>
      </c>
      <c r="AF736" s="47">
        <f>P736+AD736</f>
        <v>449236</v>
      </c>
      <c r="AG736" s="47">
        <v>4</v>
      </c>
      <c r="AH736" s="282">
        <v>449236</v>
      </c>
      <c r="AI736" s="511" t="s">
        <v>755</v>
      </c>
      <c r="AJ736" s="517" t="s">
        <v>756</v>
      </c>
      <c r="AK736" s="513" t="s">
        <v>138</v>
      </c>
      <c r="AL736" s="512"/>
      <c r="AM736" s="518" t="s">
        <v>732</v>
      </c>
      <c r="AN736" s="394" t="s">
        <v>109</v>
      </c>
      <c r="AO736" s="518" t="s">
        <v>733</v>
      </c>
      <c r="AP736" s="394"/>
      <c r="AQ736" s="394"/>
      <c r="AR736" s="283"/>
    </row>
    <row r="737" spans="2:44" ht="24" customHeight="1">
      <c r="B737" s="411"/>
      <c r="C737" s="412"/>
      <c r="D737" s="412"/>
      <c r="E737" s="412"/>
      <c r="F737" s="55" t="s">
        <v>734</v>
      </c>
      <c r="G737" s="56"/>
      <c r="H737" s="57"/>
      <c r="I737" s="57"/>
      <c r="J737" s="57"/>
      <c r="K737" s="57"/>
      <c r="L737" s="57"/>
      <c r="M737" s="57"/>
      <c r="N737" s="57"/>
      <c r="O737" s="58"/>
      <c r="P737" s="59"/>
      <c r="Q737" s="60"/>
      <c r="R737" s="57"/>
      <c r="S737" s="57"/>
      <c r="T737" s="57"/>
      <c r="U737" s="57"/>
      <c r="V737" s="57"/>
      <c r="W737" s="57"/>
      <c r="X737" s="57"/>
      <c r="Y737" s="57"/>
      <c r="Z737" s="57"/>
      <c r="AA737" s="57"/>
      <c r="AB737" s="57"/>
      <c r="AC737" s="58"/>
      <c r="AD737" s="61"/>
      <c r="AE737" s="263"/>
      <c r="AF737" s="58"/>
      <c r="AG737" s="57"/>
      <c r="AH737" s="63"/>
      <c r="AI737" s="414"/>
      <c r="AJ737" s="416"/>
      <c r="AK737" s="418"/>
      <c r="AL737" s="419"/>
      <c r="AM737" s="422"/>
      <c r="AN737" s="387"/>
      <c r="AO737" s="422"/>
      <c r="AP737" s="387"/>
      <c r="AQ737" s="387"/>
    </row>
    <row r="738" spans="2:44" ht="24" customHeight="1">
      <c r="B738" s="411"/>
      <c r="C738" s="412"/>
      <c r="D738" s="412"/>
      <c r="E738" s="412"/>
      <c r="F738" s="64" t="s">
        <v>735</v>
      </c>
      <c r="G738" s="65"/>
      <c r="H738" s="66"/>
      <c r="I738" s="66"/>
      <c r="J738" s="66"/>
      <c r="K738" s="66"/>
      <c r="L738" s="66"/>
      <c r="M738" s="66"/>
      <c r="N738" s="66"/>
      <c r="O738" s="67"/>
      <c r="P738" s="68"/>
      <c r="Q738" s="69"/>
      <c r="R738" s="66"/>
      <c r="S738" s="66"/>
      <c r="T738" s="66"/>
      <c r="U738" s="66"/>
      <c r="V738" s="66"/>
      <c r="W738" s="66"/>
      <c r="X738" s="66"/>
      <c r="Y738" s="66"/>
      <c r="Z738" s="66"/>
      <c r="AA738" s="66"/>
      <c r="AB738" s="66"/>
      <c r="AC738" s="67"/>
      <c r="AD738" s="70"/>
      <c r="AE738" s="284"/>
      <c r="AF738" s="67"/>
      <c r="AG738" s="72"/>
      <c r="AH738" s="73"/>
      <c r="AI738" s="414"/>
      <c r="AJ738" s="416"/>
      <c r="AK738" s="418"/>
      <c r="AL738" s="419"/>
      <c r="AM738" s="422"/>
      <c r="AN738" s="387"/>
      <c r="AO738" s="422"/>
      <c r="AP738" s="387"/>
      <c r="AQ738" s="387"/>
    </row>
    <row r="739" spans="2:44" ht="24" customHeight="1" thickBot="1">
      <c r="B739" s="509"/>
      <c r="C739" s="510"/>
      <c r="D739" s="510"/>
      <c r="E739" s="510"/>
      <c r="F739" s="74" t="s">
        <v>14</v>
      </c>
      <c r="G739" s="75">
        <f>SUM(G736:G738)</f>
        <v>0</v>
      </c>
      <c r="H739" s="76">
        <f t="shared" ref="H739:AH739" si="973">SUM(H736:H738)</f>
        <v>0</v>
      </c>
      <c r="I739" s="76">
        <f t="shared" si="973"/>
        <v>0</v>
      </c>
      <c r="J739" s="76">
        <f t="shared" si="973"/>
        <v>0</v>
      </c>
      <c r="K739" s="76">
        <f t="shared" si="973"/>
        <v>3</v>
      </c>
      <c r="L739" s="76">
        <f t="shared" si="973"/>
        <v>265680</v>
      </c>
      <c r="M739" s="76">
        <f t="shared" si="973"/>
        <v>0</v>
      </c>
      <c r="N739" s="76">
        <f t="shared" si="973"/>
        <v>0</v>
      </c>
      <c r="O739" s="76">
        <f t="shared" si="973"/>
        <v>3</v>
      </c>
      <c r="P739" s="77">
        <f t="shared" si="973"/>
        <v>265680</v>
      </c>
      <c r="Q739" s="78">
        <f t="shared" si="973"/>
        <v>1</v>
      </c>
      <c r="R739" s="76">
        <f t="shared" si="973"/>
        <v>183556</v>
      </c>
      <c r="S739" s="76">
        <f t="shared" si="973"/>
        <v>0</v>
      </c>
      <c r="T739" s="76">
        <f t="shared" si="973"/>
        <v>0</v>
      </c>
      <c r="U739" s="76">
        <f t="shared" si="973"/>
        <v>0</v>
      </c>
      <c r="V739" s="76">
        <f t="shared" si="973"/>
        <v>0</v>
      </c>
      <c r="W739" s="76">
        <f t="shared" si="973"/>
        <v>0</v>
      </c>
      <c r="X739" s="76">
        <f t="shared" si="973"/>
        <v>0</v>
      </c>
      <c r="Y739" s="76">
        <f t="shared" si="973"/>
        <v>0</v>
      </c>
      <c r="Z739" s="76">
        <f t="shared" si="973"/>
        <v>0</v>
      </c>
      <c r="AA739" s="76">
        <f t="shared" si="973"/>
        <v>0</v>
      </c>
      <c r="AB739" s="76">
        <f t="shared" si="973"/>
        <v>0</v>
      </c>
      <c r="AC739" s="76">
        <f t="shared" si="973"/>
        <v>1</v>
      </c>
      <c r="AD739" s="80">
        <f t="shared" si="973"/>
        <v>183556</v>
      </c>
      <c r="AE739" s="75">
        <f t="shared" si="973"/>
        <v>4</v>
      </c>
      <c r="AF739" s="76">
        <f t="shared" si="973"/>
        <v>449236</v>
      </c>
      <c r="AG739" s="76">
        <f t="shared" si="973"/>
        <v>4</v>
      </c>
      <c r="AH739" s="77">
        <f t="shared" si="973"/>
        <v>449236</v>
      </c>
      <c r="AI739" s="415"/>
      <c r="AJ739" s="417"/>
      <c r="AK739" s="420"/>
      <c r="AL739" s="421"/>
      <c r="AM739" s="423"/>
      <c r="AN739" s="388"/>
      <c r="AO739" s="423"/>
      <c r="AP739" s="388"/>
      <c r="AQ739" s="388"/>
    </row>
    <row r="740" spans="2:44" ht="24" customHeight="1">
      <c r="B740" s="507" t="s">
        <v>747</v>
      </c>
      <c r="C740" s="508"/>
      <c r="D740" s="508"/>
      <c r="E740" s="508"/>
      <c r="F740" s="44" t="s">
        <v>748</v>
      </c>
      <c r="G740" s="45">
        <v>9</v>
      </c>
      <c r="H740" s="46">
        <v>22836</v>
      </c>
      <c r="I740" s="47"/>
      <c r="J740" s="46"/>
      <c r="K740" s="47"/>
      <c r="L740" s="46"/>
      <c r="M740" s="47"/>
      <c r="N740" s="47"/>
      <c r="O740" s="47">
        <f>G740+I740+K740+M740</f>
        <v>9</v>
      </c>
      <c r="P740" s="48">
        <f>H740+J740+L740+N740</f>
        <v>22836</v>
      </c>
      <c r="Q740" s="49">
        <v>95</v>
      </c>
      <c r="R740" s="47">
        <v>8204509</v>
      </c>
      <c r="S740" s="47"/>
      <c r="T740" s="46"/>
      <c r="U740" s="47"/>
      <c r="V740" s="46"/>
      <c r="W740" s="47"/>
      <c r="X740" s="46"/>
      <c r="Y740" s="47"/>
      <c r="Z740" s="46"/>
      <c r="AA740" s="47">
        <v>2</v>
      </c>
      <c r="AB740" s="46">
        <v>311289</v>
      </c>
      <c r="AC740" s="47">
        <f>Q740+S740+U740+W740+Y740+AA740</f>
        <v>97</v>
      </c>
      <c r="AD740" s="51">
        <f>R740+T740+V740+X740+Z740+AB740</f>
        <v>8515798</v>
      </c>
      <c r="AE740" s="45">
        <f>O740+AC740</f>
        <v>106</v>
      </c>
      <c r="AF740" s="47">
        <f>P740+AD740</f>
        <v>8538634</v>
      </c>
      <c r="AG740" s="47"/>
      <c r="AH740" s="282"/>
      <c r="AI740" s="511" t="s">
        <v>749</v>
      </c>
      <c r="AJ740" s="512" t="s">
        <v>750</v>
      </c>
      <c r="AK740" s="513" t="s">
        <v>138</v>
      </c>
      <c r="AL740" s="512"/>
      <c r="AM740" s="394" t="s">
        <v>751</v>
      </c>
      <c r="AN740" s="394" t="s">
        <v>109</v>
      </c>
      <c r="AO740" s="394"/>
      <c r="AP740" s="394"/>
      <c r="AQ740" s="394" t="s">
        <v>752</v>
      </c>
      <c r="AR740" s="283"/>
    </row>
    <row r="741" spans="2:44" ht="24" customHeight="1">
      <c r="B741" s="411"/>
      <c r="C741" s="412"/>
      <c r="D741" s="412"/>
      <c r="E741" s="412"/>
      <c r="F741" s="55" t="s">
        <v>753</v>
      </c>
      <c r="G741" s="56"/>
      <c r="H741" s="57"/>
      <c r="I741" s="57"/>
      <c r="J741" s="57"/>
      <c r="K741" s="57"/>
      <c r="L741" s="57"/>
      <c r="M741" s="57"/>
      <c r="N741" s="57"/>
      <c r="O741" s="58"/>
      <c r="P741" s="59"/>
      <c r="Q741" s="60"/>
      <c r="R741" s="57"/>
      <c r="S741" s="57"/>
      <c r="T741" s="57"/>
      <c r="U741" s="57"/>
      <c r="V741" s="57"/>
      <c r="W741" s="57"/>
      <c r="X741" s="57"/>
      <c r="Y741" s="57"/>
      <c r="Z741" s="57"/>
      <c r="AA741" s="57"/>
      <c r="AB741" s="57"/>
      <c r="AC741" s="58"/>
      <c r="AD741" s="61"/>
      <c r="AE741" s="263"/>
      <c r="AF741" s="58"/>
      <c r="AG741" s="57"/>
      <c r="AH741" s="63"/>
      <c r="AI741" s="414"/>
      <c r="AJ741" s="419"/>
      <c r="AK741" s="418"/>
      <c r="AL741" s="419"/>
      <c r="AM741" s="387"/>
      <c r="AN741" s="387"/>
      <c r="AO741" s="387"/>
      <c r="AP741" s="387"/>
      <c r="AQ741" s="387"/>
    </row>
    <row r="742" spans="2:44" ht="24" customHeight="1">
      <c r="B742" s="411"/>
      <c r="C742" s="412"/>
      <c r="D742" s="412"/>
      <c r="E742" s="412"/>
      <c r="F742" s="64" t="s">
        <v>754</v>
      </c>
      <c r="G742" s="65"/>
      <c r="H742" s="66"/>
      <c r="I742" s="66"/>
      <c r="J742" s="66"/>
      <c r="K742" s="66"/>
      <c r="L742" s="66"/>
      <c r="M742" s="66"/>
      <c r="N742" s="66"/>
      <c r="O742" s="67"/>
      <c r="P742" s="68"/>
      <c r="Q742" s="69"/>
      <c r="R742" s="66"/>
      <c r="S742" s="66"/>
      <c r="T742" s="66"/>
      <c r="U742" s="66"/>
      <c r="V742" s="66"/>
      <c r="W742" s="66"/>
      <c r="X742" s="66"/>
      <c r="Y742" s="66"/>
      <c r="Z742" s="66"/>
      <c r="AA742" s="66"/>
      <c r="AB742" s="66"/>
      <c r="AC742" s="67"/>
      <c r="AD742" s="70"/>
      <c r="AE742" s="284"/>
      <c r="AF742" s="67"/>
      <c r="AG742" s="72"/>
      <c r="AH742" s="73"/>
      <c r="AI742" s="414"/>
      <c r="AJ742" s="419"/>
      <c r="AK742" s="418"/>
      <c r="AL742" s="419"/>
      <c r="AM742" s="387"/>
      <c r="AN742" s="387"/>
      <c r="AO742" s="387"/>
      <c r="AP742" s="387"/>
      <c r="AQ742" s="387"/>
    </row>
    <row r="743" spans="2:44" ht="24" customHeight="1" thickBot="1">
      <c r="B743" s="509"/>
      <c r="C743" s="510"/>
      <c r="D743" s="510"/>
      <c r="E743" s="510"/>
      <c r="F743" s="74" t="s">
        <v>14</v>
      </c>
      <c r="G743" s="75">
        <f>SUM(G740:G742)</f>
        <v>9</v>
      </c>
      <c r="H743" s="76">
        <f t="shared" ref="H743:AH743" si="974">SUM(H740:H742)</f>
        <v>22836</v>
      </c>
      <c r="I743" s="76">
        <f t="shared" si="974"/>
        <v>0</v>
      </c>
      <c r="J743" s="76">
        <f t="shared" si="974"/>
        <v>0</v>
      </c>
      <c r="K743" s="76">
        <f t="shared" si="974"/>
        <v>0</v>
      </c>
      <c r="L743" s="76">
        <f t="shared" si="974"/>
        <v>0</v>
      </c>
      <c r="M743" s="76">
        <f t="shared" si="974"/>
        <v>0</v>
      </c>
      <c r="N743" s="76">
        <f t="shared" si="974"/>
        <v>0</v>
      </c>
      <c r="O743" s="76">
        <f t="shared" si="974"/>
        <v>9</v>
      </c>
      <c r="P743" s="77">
        <f t="shared" si="974"/>
        <v>22836</v>
      </c>
      <c r="Q743" s="78">
        <f t="shared" si="974"/>
        <v>95</v>
      </c>
      <c r="R743" s="76">
        <f t="shared" si="974"/>
        <v>8204509</v>
      </c>
      <c r="S743" s="76">
        <f t="shared" si="974"/>
        <v>0</v>
      </c>
      <c r="T743" s="76">
        <f t="shared" si="974"/>
        <v>0</v>
      </c>
      <c r="U743" s="76">
        <f t="shared" si="974"/>
        <v>0</v>
      </c>
      <c r="V743" s="76">
        <f t="shared" si="974"/>
        <v>0</v>
      </c>
      <c r="W743" s="76">
        <f t="shared" si="974"/>
        <v>0</v>
      </c>
      <c r="X743" s="76">
        <f t="shared" si="974"/>
        <v>0</v>
      </c>
      <c r="Y743" s="76">
        <f t="shared" si="974"/>
        <v>0</v>
      </c>
      <c r="Z743" s="76">
        <f t="shared" si="974"/>
        <v>0</v>
      </c>
      <c r="AA743" s="76">
        <f t="shared" si="974"/>
        <v>2</v>
      </c>
      <c r="AB743" s="76">
        <f t="shared" si="974"/>
        <v>311289</v>
      </c>
      <c r="AC743" s="76">
        <f t="shared" si="974"/>
        <v>97</v>
      </c>
      <c r="AD743" s="80">
        <f t="shared" si="974"/>
        <v>8515798</v>
      </c>
      <c r="AE743" s="75">
        <f t="shared" si="974"/>
        <v>106</v>
      </c>
      <c r="AF743" s="76">
        <f t="shared" si="974"/>
        <v>8538634</v>
      </c>
      <c r="AG743" s="76">
        <f t="shared" si="974"/>
        <v>0</v>
      </c>
      <c r="AH743" s="77">
        <f t="shared" si="974"/>
        <v>0</v>
      </c>
      <c r="AI743" s="415"/>
      <c r="AJ743" s="421"/>
      <c r="AK743" s="420"/>
      <c r="AL743" s="421"/>
      <c r="AM743" s="388"/>
      <c r="AN743" s="388"/>
      <c r="AO743" s="388"/>
      <c r="AP743" s="388"/>
      <c r="AQ743" s="388"/>
    </row>
    <row r="744" spans="2:44" ht="24" customHeight="1">
      <c r="B744" s="507" t="s">
        <v>736</v>
      </c>
      <c r="C744" s="508"/>
      <c r="D744" s="508"/>
      <c r="E744" s="508"/>
      <c r="F744" s="44" t="s">
        <v>731</v>
      </c>
      <c r="G744" s="45"/>
      <c r="H744" s="46"/>
      <c r="I744" s="47"/>
      <c r="J744" s="46"/>
      <c r="K744" s="47"/>
      <c r="L744" s="46"/>
      <c r="M744" s="47"/>
      <c r="N744" s="47"/>
      <c r="O744" s="47"/>
      <c r="P744" s="48"/>
      <c r="Q744" s="49"/>
      <c r="R744" s="47"/>
      <c r="S744" s="47">
        <v>1</v>
      </c>
      <c r="T744" s="46">
        <v>8488</v>
      </c>
      <c r="U744" s="47"/>
      <c r="V744" s="46"/>
      <c r="W744" s="47"/>
      <c r="X744" s="46"/>
      <c r="Y744" s="47"/>
      <c r="Z744" s="46"/>
      <c r="AA744" s="47"/>
      <c r="AB744" s="46"/>
      <c r="AC744" s="47">
        <f>Q744+S744+U744+W744+Y744+AA744</f>
        <v>1</v>
      </c>
      <c r="AD744" s="51">
        <f>R744+T744+V744+X744+Z744+AB744</f>
        <v>8488</v>
      </c>
      <c r="AE744" s="45">
        <f>O744+AC744</f>
        <v>1</v>
      </c>
      <c r="AF744" s="47">
        <f>P744+AD744</f>
        <v>8488</v>
      </c>
      <c r="AG744" s="47">
        <v>1</v>
      </c>
      <c r="AH744" s="282">
        <v>8488</v>
      </c>
      <c r="AI744" s="511" t="s">
        <v>737</v>
      </c>
      <c r="AJ744" s="517" t="s">
        <v>738</v>
      </c>
      <c r="AK744" s="513" t="s">
        <v>108</v>
      </c>
      <c r="AL744" s="512"/>
      <c r="AM744" s="394"/>
      <c r="AN744" s="394" t="s">
        <v>109</v>
      </c>
      <c r="AO744" s="518" t="s">
        <v>739</v>
      </c>
      <c r="AP744" s="394"/>
      <c r="AQ744" s="394"/>
      <c r="AR744" s="283"/>
    </row>
    <row r="745" spans="2:44" ht="24" customHeight="1">
      <c r="B745" s="411"/>
      <c r="C745" s="412"/>
      <c r="D745" s="412"/>
      <c r="E745" s="412"/>
      <c r="F745" s="55" t="s">
        <v>734</v>
      </c>
      <c r="G745" s="56"/>
      <c r="H745" s="57"/>
      <c r="I745" s="57"/>
      <c r="J745" s="57"/>
      <c r="K745" s="57"/>
      <c r="L745" s="57"/>
      <c r="M745" s="57"/>
      <c r="N745" s="57"/>
      <c r="O745" s="58"/>
      <c r="P745" s="59"/>
      <c r="Q745" s="60"/>
      <c r="R745" s="57"/>
      <c r="S745" s="57"/>
      <c r="T745" s="57"/>
      <c r="U745" s="57"/>
      <c r="V745" s="57"/>
      <c r="W745" s="57"/>
      <c r="X745" s="57"/>
      <c r="Y745" s="57"/>
      <c r="Z745" s="57"/>
      <c r="AA745" s="57"/>
      <c r="AB745" s="57"/>
      <c r="AC745" s="58"/>
      <c r="AD745" s="61"/>
      <c r="AE745" s="263"/>
      <c r="AF745" s="58"/>
      <c r="AG745" s="57"/>
      <c r="AH745" s="63"/>
      <c r="AI745" s="414"/>
      <c r="AJ745" s="416"/>
      <c r="AK745" s="418"/>
      <c r="AL745" s="419"/>
      <c r="AM745" s="387"/>
      <c r="AN745" s="387"/>
      <c r="AO745" s="387"/>
      <c r="AP745" s="387"/>
      <c r="AQ745" s="387"/>
    </row>
    <row r="746" spans="2:44" ht="24" customHeight="1">
      <c r="B746" s="411"/>
      <c r="C746" s="412"/>
      <c r="D746" s="412"/>
      <c r="E746" s="412"/>
      <c r="F746" s="64" t="s">
        <v>735</v>
      </c>
      <c r="G746" s="65"/>
      <c r="H746" s="66"/>
      <c r="I746" s="66"/>
      <c r="J746" s="66"/>
      <c r="K746" s="66"/>
      <c r="L746" s="66"/>
      <c r="M746" s="66"/>
      <c r="N746" s="66"/>
      <c r="O746" s="67"/>
      <c r="P746" s="68"/>
      <c r="Q746" s="69"/>
      <c r="R746" s="66"/>
      <c r="S746" s="66"/>
      <c r="T746" s="66"/>
      <c r="U746" s="66"/>
      <c r="V746" s="66"/>
      <c r="W746" s="66"/>
      <c r="X746" s="66"/>
      <c r="Y746" s="66"/>
      <c r="Z746" s="66"/>
      <c r="AA746" s="66"/>
      <c r="AB746" s="66"/>
      <c r="AC746" s="67"/>
      <c r="AD746" s="70"/>
      <c r="AE746" s="284"/>
      <c r="AF746" s="67"/>
      <c r="AG746" s="72"/>
      <c r="AH746" s="73"/>
      <c r="AI746" s="414"/>
      <c r="AJ746" s="416"/>
      <c r="AK746" s="418"/>
      <c r="AL746" s="419"/>
      <c r="AM746" s="387"/>
      <c r="AN746" s="387"/>
      <c r="AO746" s="387"/>
      <c r="AP746" s="387"/>
      <c r="AQ746" s="387"/>
    </row>
    <row r="747" spans="2:44" ht="24" customHeight="1" thickBot="1">
      <c r="B747" s="509"/>
      <c r="C747" s="510"/>
      <c r="D747" s="510"/>
      <c r="E747" s="510"/>
      <c r="F747" s="74" t="s">
        <v>14</v>
      </c>
      <c r="G747" s="75">
        <f>SUM(G744:G746)</f>
        <v>0</v>
      </c>
      <c r="H747" s="76">
        <f t="shared" ref="H747:AH747" si="975">SUM(H744:H746)</f>
        <v>0</v>
      </c>
      <c r="I747" s="76">
        <f t="shared" si="975"/>
        <v>0</v>
      </c>
      <c r="J747" s="76">
        <f t="shared" si="975"/>
        <v>0</v>
      </c>
      <c r="K747" s="76">
        <f t="shared" si="975"/>
        <v>0</v>
      </c>
      <c r="L747" s="76">
        <f t="shared" si="975"/>
        <v>0</v>
      </c>
      <c r="M747" s="76">
        <f t="shared" si="975"/>
        <v>0</v>
      </c>
      <c r="N747" s="76">
        <f t="shared" si="975"/>
        <v>0</v>
      </c>
      <c r="O747" s="76">
        <f t="shared" si="975"/>
        <v>0</v>
      </c>
      <c r="P747" s="77">
        <f t="shared" si="975"/>
        <v>0</v>
      </c>
      <c r="Q747" s="78">
        <f t="shared" si="975"/>
        <v>0</v>
      </c>
      <c r="R747" s="76">
        <f t="shared" si="975"/>
        <v>0</v>
      </c>
      <c r="S747" s="76">
        <f t="shared" si="975"/>
        <v>1</v>
      </c>
      <c r="T747" s="76">
        <f t="shared" si="975"/>
        <v>8488</v>
      </c>
      <c r="U747" s="76">
        <f t="shared" si="975"/>
        <v>0</v>
      </c>
      <c r="V747" s="76">
        <f t="shared" si="975"/>
        <v>0</v>
      </c>
      <c r="W747" s="76">
        <f t="shared" si="975"/>
        <v>0</v>
      </c>
      <c r="X747" s="76">
        <f t="shared" si="975"/>
        <v>0</v>
      </c>
      <c r="Y747" s="76">
        <f t="shared" si="975"/>
        <v>0</v>
      </c>
      <c r="Z747" s="76">
        <f t="shared" si="975"/>
        <v>0</v>
      </c>
      <c r="AA747" s="76">
        <f t="shared" si="975"/>
        <v>0</v>
      </c>
      <c r="AB747" s="76">
        <f t="shared" si="975"/>
        <v>0</v>
      </c>
      <c r="AC747" s="76">
        <f t="shared" si="975"/>
        <v>1</v>
      </c>
      <c r="AD747" s="80">
        <f t="shared" si="975"/>
        <v>8488</v>
      </c>
      <c r="AE747" s="75">
        <f t="shared" si="975"/>
        <v>1</v>
      </c>
      <c r="AF747" s="76">
        <f t="shared" si="975"/>
        <v>8488</v>
      </c>
      <c r="AG747" s="76">
        <f t="shared" si="975"/>
        <v>1</v>
      </c>
      <c r="AH747" s="77">
        <f t="shared" si="975"/>
        <v>8488</v>
      </c>
      <c r="AI747" s="415"/>
      <c r="AJ747" s="417"/>
      <c r="AK747" s="420"/>
      <c r="AL747" s="421"/>
      <c r="AM747" s="388"/>
      <c r="AN747" s="388"/>
      <c r="AO747" s="388"/>
      <c r="AP747" s="388"/>
      <c r="AQ747" s="388"/>
    </row>
    <row r="748" spans="2:44" ht="24" customHeight="1">
      <c r="B748" s="503" t="s">
        <v>745</v>
      </c>
      <c r="C748" s="504"/>
      <c r="D748" s="504"/>
      <c r="E748" s="504"/>
      <c r="F748" s="44" t="s">
        <v>5</v>
      </c>
      <c r="G748" s="45">
        <f>SUMIF(F732:F747,"a",G732:G747)</f>
        <v>69</v>
      </c>
      <c r="H748" s="46">
        <f>SUMIF(F732:F747,"a",H732:H747)</f>
        <v>105516</v>
      </c>
      <c r="I748" s="47">
        <f>SUMIF(F732:F747,"a",I732:I747)</f>
        <v>0</v>
      </c>
      <c r="J748" s="46"/>
      <c r="K748" s="47">
        <f>SUMIF(F732:F747,"a",K732:K747)</f>
        <v>3</v>
      </c>
      <c r="L748" s="46">
        <f>SUMIF(F732:F747,"a",L732:L747)</f>
        <v>265680</v>
      </c>
      <c r="M748" s="47"/>
      <c r="N748" s="47"/>
      <c r="O748" s="47">
        <f>O732+O736+O740+O744</f>
        <v>72</v>
      </c>
      <c r="P748" s="47">
        <f>P732+P736+P740+P744</f>
        <v>371196</v>
      </c>
      <c r="Q748" s="49">
        <f>SUMIF(F732:F747,"a",Q732:Q747)</f>
        <v>107</v>
      </c>
      <c r="R748" s="50">
        <f>SUMIF(F732:F747,"a",R732:R747)</f>
        <v>9471629</v>
      </c>
      <c r="S748" s="47">
        <f>SUMIF(F732:F747,"a",S732:S747)</f>
        <v>1</v>
      </c>
      <c r="T748" s="46">
        <f>SUMIF(F732:F747,"a",T732:T747)</f>
        <v>8488</v>
      </c>
      <c r="U748" s="47"/>
      <c r="V748" s="46"/>
      <c r="W748" s="47"/>
      <c r="X748" s="46"/>
      <c r="Y748" s="47"/>
      <c r="Z748" s="46"/>
      <c r="AA748" s="47">
        <f>SUMIF(F732:F747,"a",AA732:AA747)</f>
        <v>2</v>
      </c>
      <c r="AB748" s="46">
        <f>SUMIF(F732:F747,"a",AB732:AB747)</f>
        <v>311289</v>
      </c>
      <c r="AC748" s="47">
        <f>Q748+S748+U748+W748+Y748+AA748</f>
        <v>110</v>
      </c>
      <c r="AD748" s="51">
        <f>R748+T748+V748+X748+Z748+AB748</f>
        <v>9791406</v>
      </c>
      <c r="AE748" s="45">
        <f>O748+AC748</f>
        <v>182</v>
      </c>
      <c r="AF748" s="47">
        <f>P748+AD748</f>
        <v>10162602</v>
      </c>
      <c r="AG748" s="113">
        <f>SUMIF(F732:F747,"a",AG732:AG747)</f>
        <v>76</v>
      </c>
      <c r="AH748" s="83">
        <f>SUMIF(F732:F747,"a",AH732:AH747)</f>
        <v>1623968</v>
      </c>
      <c r="AI748" s="315"/>
      <c r="AJ748" s="285"/>
      <c r="AK748" s="285"/>
    </row>
    <row r="749" spans="2:44" ht="24" customHeight="1">
      <c r="B749" s="503"/>
      <c r="C749" s="504"/>
      <c r="D749" s="504"/>
      <c r="E749" s="504"/>
      <c r="F749" s="55" t="s">
        <v>67</v>
      </c>
      <c r="G749" s="56"/>
      <c r="H749" s="57"/>
      <c r="I749" s="57"/>
      <c r="J749" s="57"/>
      <c r="K749" s="57"/>
      <c r="L749" s="57"/>
      <c r="M749" s="57"/>
      <c r="N749" s="57"/>
      <c r="O749" s="58"/>
      <c r="P749" s="59"/>
      <c r="Q749" s="60"/>
      <c r="R749" s="57"/>
      <c r="S749" s="57"/>
      <c r="T749" s="57"/>
      <c r="U749" s="57"/>
      <c r="V749" s="57"/>
      <c r="W749" s="57"/>
      <c r="X749" s="57"/>
      <c r="Y749" s="57"/>
      <c r="Z749" s="57"/>
      <c r="AA749" s="57"/>
      <c r="AB749" s="57"/>
      <c r="AC749" s="58"/>
      <c r="AD749" s="61"/>
      <c r="AE749" s="263"/>
      <c r="AF749" s="58"/>
      <c r="AG749" s="101"/>
      <c r="AH749" s="85"/>
      <c r="AI749" s="315"/>
      <c r="AJ749" s="285"/>
      <c r="AK749" s="285"/>
    </row>
    <row r="750" spans="2:44" ht="24" customHeight="1">
      <c r="B750" s="503"/>
      <c r="C750" s="504"/>
      <c r="D750" s="504"/>
      <c r="E750" s="504"/>
      <c r="F750" s="64" t="s">
        <v>746</v>
      </c>
      <c r="G750" s="65"/>
      <c r="H750" s="66"/>
      <c r="I750" s="66"/>
      <c r="J750" s="66"/>
      <c r="K750" s="66"/>
      <c r="L750" s="66"/>
      <c r="M750" s="66"/>
      <c r="N750" s="66"/>
      <c r="O750" s="67"/>
      <c r="P750" s="68"/>
      <c r="Q750" s="69"/>
      <c r="R750" s="66"/>
      <c r="S750" s="66"/>
      <c r="T750" s="66"/>
      <c r="U750" s="66"/>
      <c r="V750" s="66"/>
      <c r="W750" s="66"/>
      <c r="X750" s="66"/>
      <c r="Y750" s="66"/>
      <c r="Z750" s="66"/>
      <c r="AA750" s="66"/>
      <c r="AB750" s="66"/>
      <c r="AC750" s="67"/>
      <c r="AD750" s="70"/>
      <c r="AE750" s="284"/>
      <c r="AF750" s="67"/>
      <c r="AG750" s="104"/>
      <c r="AH750" s="87"/>
      <c r="AI750" s="315"/>
      <c r="AJ750" s="386"/>
      <c r="AK750" s="386"/>
    </row>
    <row r="751" spans="2:44" ht="24" customHeight="1" thickBot="1">
      <c r="B751" s="514"/>
      <c r="C751" s="515"/>
      <c r="D751" s="515"/>
      <c r="E751" s="515"/>
      <c r="F751" s="286" t="s">
        <v>14</v>
      </c>
      <c r="G751" s="287">
        <f>SUM(G748:G750)</f>
        <v>69</v>
      </c>
      <c r="H751" s="288">
        <f t="shared" ref="H751" si="976">SUM(H748:H750)</f>
        <v>105516</v>
      </c>
      <c r="I751" s="288">
        <f>SUM(I748:I750)</f>
        <v>0</v>
      </c>
      <c r="J751" s="288">
        <f t="shared" ref="J751:N751" si="977">SUM(J748:J750)</f>
        <v>0</v>
      </c>
      <c r="K751" s="288">
        <f t="shared" si="977"/>
        <v>3</v>
      </c>
      <c r="L751" s="288">
        <f t="shared" si="977"/>
        <v>265680</v>
      </c>
      <c r="M751" s="288">
        <f t="shared" si="977"/>
        <v>0</v>
      </c>
      <c r="N751" s="288">
        <f t="shared" si="977"/>
        <v>0</v>
      </c>
      <c r="O751" s="288">
        <f>SUM(O748:O750)</f>
        <v>72</v>
      </c>
      <c r="P751" s="289">
        <f t="shared" ref="P751" si="978">SUM(P748:P750)</f>
        <v>371196</v>
      </c>
      <c r="Q751" s="290">
        <f>SUM(Q748:Q750)</f>
        <v>107</v>
      </c>
      <c r="R751" s="288">
        <f t="shared" ref="R751:AA751" si="979">SUM(R748:R750)</f>
        <v>9471629</v>
      </c>
      <c r="S751" s="288">
        <f t="shared" si="979"/>
        <v>1</v>
      </c>
      <c r="T751" s="288">
        <f t="shared" si="979"/>
        <v>8488</v>
      </c>
      <c r="U751" s="288">
        <f t="shared" si="979"/>
        <v>0</v>
      </c>
      <c r="V751" s="288">
        <f t="shared" si="979"/>
        <v>0</v>
      </c>
      <c r="W751" s="288">
        <f t="shared" si="979"/>
        <v>0</v>
      </c>
      <c r="X751" s="288">
        <f t="shared" si="979"/>
        <v>0</v>
      </c>
      <c r="Y751" s="288">
        <f t="shared" si="979"/>
        <v>0</v>
      </c>
      <c r="Z751" s="288">
        <f t="shared" si="979"/>
        <v>0</v>
      </c>
      <c r="AA751" s="288">
        <f t="shared" si="979"/>
        <v>2</v>
      </c>
      <c r="AB751" s="288">
        <f>SUM(AB748:AB750)</f>
        <v>311289</v>
      </c>
      <c r="AC751" s="288">
        <f>SUM(AC748:AC750)</f>
        <v>110</v>
      </c>
      <c r="AD751" s="291">
        <f>SUM(AD748:AD750)</f>
        <v>9791406</v>
      </c>
      <c r="AE751" s="287">
        <f t="shared" ref="AE751:AH751" si="980">SUM(AE748:AE750)</f>
        <v>182</v>
      </c>
      <c r="AF751" s="288">
        <f>SUM(AF748:AF750)</f>
        <v>10162602</v>
      </c>
      <c r="AG751" s="288">
        <f t="shared" si="980"/>
        <v>76</v>
      </c>
      <c r="AH751" s="289">
        <f t="shared" si="980"/>
        <v>1623968</v>
      </c>
      <c r="AI751" s="316"/>
      <c r="AJ751" s="292"/>
      <c r="AK751" s="292"/>
    </row>
    <row r="752" spans="2:44" ht="24" customHeight="1" thickTop="1">
      <c r="B752" s="501" t="s">
        <v>740</v>
      </c>
      <c r="C752" s="502"/>
      <c r="D752" s="502"/>
      <c r="E752" s="502"/>
      <c r="F752" s="189" t="s">
        <v>5</v>
      </c>
      <c r="G752" s="293">
        <f>G8+G728+G748</f>
        <v>492</v>
      </c>
      <c r="H752" s="293">
        <f t="shared" ref="H752:M752" si="981">H8+H728+H748</f>
        <v>27466512</v>
      </c>
      <c r="I752" s="294">
        <f t="shared" si="981"/>
        <v>5274</v>
      </c>
      <c r="J752" s="294">
        <f t="shared" si="981"/>
        <v>55042377</v>
      </c>
      <c r="K752" s="294">
        <f t="shared" si="981"/>
        <v>483</v>
      </c>
      <c r="L752" s="294">
        <f t="shared" si="981"/>
        <v>92121380</v>
      </c>
      <c r="M752" s="294">
        <f t="shared" si="981"/>
        <v>157</v>
      </c>
      <c r="N752" s="295">
        <f>N8+N728+N748</f>
        <v>81609139</v>
      </c>
      <c r="O752" s="192">
        <f>G752+I752+K752+M752</f>
        <v>6406</v>
      </c>
      <c r="P752" s="193">
        <f>H752+J752+L752+N752</f>
        <v>256239408</v>
      </c>
      <c r="Q752" s="296">
        <f t="shared" ref="Q752:AB752" si="982">Q8+Q728+Q748</f>
        <v>1235</v>
      </c>
      <c r="R752" s="192">
        <f t="shared" si="982"/>
        <v>159738874</v>
      </c>
      <c r="S752" s="53">
        <f t="shared" si="982"/>
        <v>890</v>
      </c>
      <c r="T752" s="53">
        <f t="shared" si="982"/>
        <v>167454280</v>
      </c>
      <c r="U752" s="53">
        <f t="shared" si="982"/>
        <v>527</v>
      </c>
      <c r="V752" s="192">
        <f t="shared" si="982"/>
        <v>292905897</v>
      </c>
      <c r="W752" s="53">
        <f t="shared" si="982"/>
        <v>45</v>
      </c>
      <c r="X752" s="53">
        <f t="shared" si="982"/>
        <v>6693832</v>
      </c>
      <c r="Y752" s="53">
        <f t="shared" si="982"/>
        <v>3</v>
      </c>
      <c r="Z752" s="53">
        <f t="shared" si="982"/>
        <v>4102700</v>
      </c>
      <c r="AA752" s="53">
        <f t="shared" si="982"/>
        <v>894</v>
      </c>
      <c r="AB752" s="192">
        <f t="shared" si="982"/>
        <v>274118331</v>
      </c>
      <c r="AC752" s="192">
        <f>Q752+S752+U752+W752+Y752+AA752</f>
        <v>3594</v>
      </c>
      <c r="AD752" s="195">
        <f>R752+T752+V752+X752+Z752+AB752</f>
        <v>905013914</v>
      </c>
      <c r="AE752" s="196">
        <f>O752+AC752</f>
        <v>10000</v>
      </c>
      <c r="AF752" s="53">
        <f>P752+AD752</f>
        <v>1161253322</v>
      </c>
      <c r="AG752" s="192">
        <f>AG8+AG728+AG748</f>
        <v>6957</v>
      </c>
      <c r="AH752" s="53">
        <f t="shared" ref="AH752" si="983">AH8+AH728+AH748</f>
        <v>1124419234</v>
      </c>
      <c r="AI752" s="315"/>
      <c r="AJ752" s="285"/>
      <c r="AK752" s="285"/>
    </row>
    <row r="753" spans="2:37" ht="24" customHeight="1">
      <c r="B753" s="503"/>
      <c r="C753" s="504"/>
      <c r="D753" s="504"/>
      <c r="E753" s="504"/>
      <c r="F753" s="55" t="s">
        <v>67</v>
      </c>
      <c r="G753" s="263">
        <f>G9+G729+G749</f>
        <v>781</v>
      </c>
      <c r="H753" s="263">
        <f t="shared" ref="H753:N753" si="984">H9+H729+H749</f>
        <v>11053081</v>
      </c>
      <c r="I753" s="58">
        <f t="shared" si="984"/>
        <v>505</v>
      </c>
      <c r="J753" s="58">
        <f t="shared" si="984"/>
        <v>472976</v>
      </c>
      <c r="K753" s="58">
        <f t="shared" si="984"/>
        <v>7</v>
      </c>
      <c r="L753" s="58">
        <f t="shared" si="984"/>
        <v>214205</v>
      </c>
      <c r="M753" s="58">
        <f t="shared" si="984"/>
        <v>13</v>
      </c>
      <c r="N753" s="265">
        <f t="shared" si="984"/>
        <v>2724332</v>
      </c>
      <c r="O753" s="264">
        <f>G753+I753+K753+M753</f>
        <v>1306</v>
      </c>
      <c r="P753" s="59">
        <f t="shared" ref="P753:P754" si="985">H753+J753+L753+N753</f>
        <v>14464594</v>
      </c>
      <c r="Q753" s="60">
        <f t="shared" ref="Q753:AB753" si="986">Q9+Q729+Q749</f>
        <v>32</v>
      </c>
      <c r="R753" s="57">
        <f t="shared" si="986"/>
        <v>2479444</v>
      </c>
      <c r="S753" s="57">
        <f t="shared" si="986"/>
        <v>1</v>
      </c>
      <c r="T753" s="57">
        <f t="shared" si="986"/>
        <v>186336</v>
      </c>
      <c r="U753" s="57">
        <f t="shared" si="986"/>
        <v>11</v>
      </c>
      <c r="V753" s="57">
        <f t="shared" si="986"/>
        <v>4492674</v>
      </c>
      <c r="W753" s="57">
        <f t="shared" si="986"/>
        <v>0</v>
      </c>
      <c r="X753" s="57">
        <f t="shared" si="986"/>
        <v>0</v>
      </c>
      <c r="Y753" s="57">
        <f t="shared" si="986"/>
        <v>0</v>
      </c>
      <c r="Z753" s="57">
        <f t="shared" si="986"/>
        <v>0</v>
      </c>
      <c r="AA753" s="57">
        <f t="shared" si="986"/>
        <v>29</v>
      </c>
      <c r="AB753" s="57">
        <f t="shared" si="986"/>
        <v>22982444</v>
      </c>
      <c r="AC753" s="58">
        <f t="shared" ref="AC753:AD754" si="987">Q753+S753+U753+W753+Y753+AA753</f>
        <v>73</v>
      </c>
      <c r="AD753" s="61">
        <f t="shared" si="987"/>
        <v>30140898</v>
      </c>
      <c r="AE753" s="62">
        <f t="shared" ref="AE753:AF754" si="988">O753+AC753</f>
        <v>1379</v>
      </c>
      <c r="AF753" s="58">
        <f t="shared" si="988"/>
        <v>44605492</v>
      </c>
      <c r="AG753" s="264">
        <f t="shared" ref="AG753:AH753" si="989">AG9+AG729+AG749</f>
        <v>48</v>
      </c>
      <c r="AH753" s="58">
        <f t="shared" si="989"/>
        <v>16566666</v>
      </c>
      <c r="AI753" s="315"/>
      <c r="AJ753" s="285"/>
      <c r="AK753" s="285"/>
    </row>
    <row r="754" spans="2:37" ht="24" customHeight="1">
      <c r="B754" s="503"/>
      <c r="C754" s="504"/>
      <c r="D754" s="504"/>
      <c r="E754" s="504"/>
      <c r="F754" s="297" t="s">
        <v>723</v>
      </c>
      <c r="G754" s="284">
        <f>G10+G730+G750</f>
        <v>3</v>
      </c>
      <c r="H754" s="284">
        <f t="shared" ref="H754:N754" si="990">H10+H730+H750</f>
        <v>52170</v>
      </c>
      <c r="I754" s="67">
        <f t="shared" si="990"/>
        <v>73</v>
      </c>
      <c r="J754" s="67">
        <f t="shared" si="990"/>
        <v>2631007</v>
      </c>
      <c r="K754" s="67">
        <f t="shared" si="990"/>
        <v>2</v>
      </c>
      <c r="L754" s="67">
        <f t="shared" si="990"/>
        <v>201220</v>
      </c>
      <c r="M754" s="67">
        <f t="shared" si="990"/>
        <v>6</v>
      </c>
      <c r="N754" s="298">
        <f t="shared" si="990"/>
        <v>9258509</v>
      </c>
      <c r="O754" s="299">
        <f>G754+I754+K754+M754</f>
        <v>84</v>
      </c>
      <c r="P754" s="300">
        <f t="shared" si="985"/>
        <v>12142906</v>
      </c>
      <c r="Q754" s="69">
        <f t="shared" ref="Q754:AB754" si="991">Q10+Q730+Q750</f>
        <v>32</v>
      </c>
      <c r="R754" s="66">
        <f t="shared" si="991"/>
        <v>3830058</v>
      </c>
      <c r="S754" s="66">
        <f t="shared" si="991"/>
        <v>943</v>
      </c>
      <c r="T754" s="66">
        <f t="shared" si="991"/>
        <v>7790337</v>
      </c>
      <c r="U754" s="66">
        <f t="shared" si="991"/>
        <v>0</v>
      </c>
      <c r="V754" s="66">
        <f t="shared" si="991"/>
        <v>0</v>
      </c>
      <c r="W754" s="66">
        <f t="shared" si="991"/>
        <v>0</v>
      </c>
      <c r="X754" s="66">
        <f t="shared" si="991"/>
        <v>0</v>
      </c>
      <c r="Y754" s="66">
        <f t="shared" si="991"/>
        <v>0</v>
      </c>
      <c r="Z754" s="66">
        <f t="shared" si="991"/>
        <v>0</v>
      </c>
      <c r="AA754" s="66">
        <f t="shared" si="991"/>
        <v>0</v>
      </c>
      <c r="AB754" s="66">
        <f t="shared" si="991"/>
        <v>0</v>
      </c>
      <c r="AC754" s="67">
        <f t="shared" si="987"/>
        <v>975</v>
      </c>
      <c r="AD754" s="70">
        <f t="shared" si="987"/>
        <v>11620395</v>
      </c>
      <c r="AE754" s="71">
        <f t="shared" si="988"/>
        <v>1059</v>
      </c>
      <c r="AF754" s="67">
        <f t="shared" si="988"/>
        <v>23763301</v>
      </c>
      <c r="AG754" s="301">
        <f t="shared" ref="AG754:AH754" si="992">AG10+AG730+AG750</f>
        <v>547</v>
      </c>
      <c r="AH754" s="67">
        <f t="shared" si="992"/>
        <v>7214424</v>
      </c>
      <c r="AI754" s="315"/>
      <c r="AJ754" s="386"/>
      <c r="AK754" s="386"/>
    </row>
    <row r="755" spans="2:37" ht="24" customHeight="1" thickBot="1">
      <c r="B755" s="505"/>
      <c r="C755" s="506"/>
      <c r="D755" s="506"/>
      <c r="E755" s="506"/>
      <c r="F755" s="302" t="s">
        <v>14</v>
      </c>
      <c r="G755" s="303">
        <f>SUM(G752:G754)</f>
        <v>1276</v>
      </c>
      <c r="H755" s="304">
        <f t="shared" ref="H755:AH755" si="993">SUM(H752:H754)</f>
        <v>38571763</v>
      </c>
      <c r="I755" s="305">
        <f t="shared" si="993"/>
        <v>5852</v>
      </c>
      <c r="J755" s="304">
        <f t="shared" si="993"/>
        <v>58146360</v>
      </c>
      <c r="K755" s="304">
        <f t="shared" si="993"/>
        <v>492</v>
      </c>
      <c r="L755" s="304">
        <f t="shared" si="993"/>
        <v>92536805</v>
      </c>
      <c r="M755" s="304">
        <f t="shared" si="993"/>
        <v>176</v>
      </c>
      <c r="N755" s="305">
        <f t="shared" si="993"/>
        <v>93591980</v>
      </c>
      <c r="O755" s="305">
        <f t="shared" si="993"/>
        <v>7796</v>
      </c>
      <c r="P755" s="306">
        <f t="shared" si="993"/>
        <v>282846908</v>
      </c>
      <c r="Q755" s="307">
        <f t="shared" si="993"/>
        <v>1299</v>
      </c>
      <c r="R755" s="308">
        <f t="shared" si="993"/>
        <v>166048376</v>
      </c>
      <c r="S755" s="95">
        <f t="shared" si="993"/>
        <v>1834</v>
      </c>
      <c r="T755" s="92">
        <f t="shared" si="993"/>
        <v>175430953</v>
      </c>
      <c r="U755" s="92">
        <f t="shared" si="993"/>
        <v>538</v>
      </c>
      <c r="V755" s="95">
        <f t="shared" si="993"/>
        <v>297398571</v>
      </c>
      <c r="W755" s="92">
        <f t="shared" si="993"/>
        <v>45</v>
      </c>
      <c r="X755" s="92">
        <f t="shared" si="993"/>
        <v>6693832</v>
      </c>
      <c r="Y755" s="92">
        <f t="shared" si="993"/>
        <v>3</v>
      </c>
      <c r="Z755" s="92">
        <f t="shared" si="993"/>
        <v>4102700</v>
      </c>
      <c r="AA755" s="92">
        <f t="shared" si="993"/>
        <v>923</v>
      </c>
      <c r="AB755" s="95">
        <f t="shared" si="993"/>
        <v>297100775</v>
      </c>
      <c r="AC755" s="95">
        <f t="shared" si="993"/>
        <v>4642</v>
      </c>
      <c r="AD755" s="96">
        <f t="shared" si="993"/>
        <v>946775207</v>
      </c>
      <c r="AE755" s="97">
        <f t="shared" si="993"/>
        <v>12438</v>
      </c>
      <c r="AF755" s="92">
        <f t="shared" si="993"/>
        <v>1229622115</v>
      </c>
      <c r="AG755" s="95">
        <f t="shared" si="993"/>
        <v>7552</v>
      </c>
      <c r="AH755" s="93">
        <f t="shared" si="993"/>
        <v>1148200324</v>
      </c>
      <c r="AI755" s="316"/>
      <c r="AJ755" s="292"/>
      <c r="AK755" s="292"/>
    </row>
    <row r="756" spans="2:37" ht="18.75">
      <c r="B756" s="24" t="s">
        <v>25</v>
      </c>
    </row>
    <row r="757" spans="2:37" ht="29.25" customHeight="1">
      <c r="B757" s="24" t="s">
        <v>22</v>
      </c>
      <c r="AE757" s="27"/>
      <c r="AH757" s="27"/>
    </row>
    <row r="758" spans="2:37" ht="18.75">
      <c r="B758" s="24" t="s">
        <v>93</v>
      </c>
      <c r="AE758" s="27"/>
      <c r="AH758" s="27"/>
    </row>
    <row r="759" spans="2:37" ht="18.75">
      <c r="B759" s="24" t="s">
        <v>83</v>
      </c>
      <c r="AE759" s="27"/>
      <c r="AH759" s="27"/>
    </row>
    <row r="760" spans="2:37" ht="18.75">
      <c r="B760" s="24" t="s">
        <v>84</v>
      </c>
      <c r="AE760" s="27"/>
      <c r="AH760" s="27"/>
    </row>
    <row r="761" spans="2:37" ht="18.75">
      <c r="B761" s="24" t="s">
        <v>91</v>
      </c>
    </row>
    <row r="762" spans="2:37" ht="18.75">
      <c r="B762" s="24" t="s">
        <v>92</v>
      </c>
    </row>
    <row r="769" spans="22:22">
      <c r="V769" s="312"/>
    </row>
  </sheetData>
  <mergeCells count="1706">
    <mergeCell ref="B724:E727"/>
    <mergeCell ref="AI724:AI727"/>
    <mergeCell ref="AJ724:AJ727"/>
    <mergeCell ref="AK724:AL727"/>
    <mergeCell ref="AM724:AM727"/>
    <mergeCell ref="AN724:AN727"/>
    <mergeCell ref="AO724:AO727"/>
    <mergeCell ref="AP724:AP727"/>
    <mergeCell ref="AQ724:AQ727"/>
    <mergeCell ref="A600:A619"/>
    <mergeCell ref="A708:A727"/>
    <mergeCell ref="B708:E711"/>
    <mergeCell ref="AI708:AI711"/>
    <mergeCell ref="AJ708:AJ711"/>
    <mergeCell ref="AK708:AL711"/>
    <mergeCell ref="AM708:AM711"/>
    <mergeCell ref="AN708:AN711"/>
    <mergeCell ref="AO708:AO711"/>
    <mergeCell ref="AP708:AP711"/>
    <mergeCell ref="AQ708:AQ711"/>
    <mergeCell ref="B712:E715"/>
    <mergeCell ref="AI712:AI715"/>
    <mergeCell ref="AJ712:AJ715"/>
    <mergeCell ref="AK712:AL715"/>
    <mergeCell ref="AM712:AM715"/>
    <mergeCell ref="AN712:AN715"/>
    <mergeCell ref="AO712:AO715"/>
    <mergeCell ref="AP712:AP715"/>
    <mergeCell ref="AQ712:AQ715"/>
    <mergeCell ref="B716:E719"/>
    <mergeCell ref="AI716:AI719"/>
    <mergeCell ref="AJ716:AJ719"/>
    <mergeCell ref="AK716:AL719"/>
    <mergeCell ref="AM716:AM719"/>
    <mergeCell ref="AN716:AN719"/>
    <mergeCell ref="AO716:AO719"/>
    <mergeCell ref="AP716:AP719"/>
    <mergeCell ref="AQ716:AQ719"/>
    <mergeCell ref="B720:E723"/>
    <mergeCell ref="AI720:AI723"/>
    <mergeCell ref="AJ720:AJ723"/>
    <mergeCell ref="AK720:AL723"/>
    <mergeCell ref="AN704:AN707"/>
    <mergeCell ref="AO704:AO707"/>
    <mergeCell ref="AP704:AP707"/>
    <mergeCell ref="AQ704:AQ707"/>
    <mergeCell ref="B704:E707"/>
    <mergeCell ref="AI704:AI707"/>
    <mergeCell ref="AJ704:AJ707"/>
    <mergeCell ref="AK704:AL707"/>
    <mergeCell ref="AM704:AM707"/>
    <mergeCell ref="AM720:AM723"/>
    <mergeCell ref="AN720:AN723"/>
    <mergeCell ref="AO720:AO723"/>
    <mergeCell ref="AP720:AP723"/>
    <mergeCell ref="AQ720:AQ723"/>
    <mergeCell ref="AN696:AN699"/>
    <mergeCell ref="AO696:AO699"/>
    <mergeCell ref="AP696:AP699"/>
    <mergeCell ref="AQ696:AQ699"/>
    <mergeCell ref="B700:E703"/>
    <mergeCell ref="AI700:AI703"/>
    <mergeCell ref="AJ700:AJ703"/>
    <mergeCell ref="AK700:AL703"/>
    <mergeCell ref="AM700:AM703"/>
    <mergeCell ref="AN700:AN703"/>
    <mergeCell ref="AO700:AO703"/>
    <mergeCell ref="AP700:AP703"/>
    <mergeCell ref="AQ700:AQ703"/>
    <mergeCell ref="B696:E699"/>
    <mergeCell ref="AI696:AI699"/>
    <mergeCell ref="AJ696:AJ699"/>
    <mergeCell ref="AK696:AL699"/>
    <mergeCell ref="AM696:AM699"/>
    <mergeCell ref="AN688:AN691"/>
    <mergeCell ref="AO688:AO691"/>
    <mergeCell ref="AP688:AP691"/>
    <mergeCell ref="AQ688:AQ691"/>
    <mergeCell ref="B692:E695"/>
    <mergeCell ref="AI692:AI695"/>
    <mergeCell ref="AJ692:AJ695"/>
    <mergeCell ref="AK692:AL695"/>
    <mergeCell ref="AM692:AM695"/>
    <mergeCell ref="AN692:AN695"/>
    <mergeCell ref="AO692:AO695"/>
    <mergeCell ref="AP692:AP695"/>
    <mergeCell ref="AQ692:AQ695"/>
    <mergeCell ref="B688:E691"/>
    <mergeCell ref="AI688:AI691"/>
    <mergeCell ref="AJ688:AJ691"/>
    <mergeCell ref="AK688:AL691"/>
    <mergeCell ref="AM688:AM691"/>
    <mergeCell ref="AQ680:AQ683"/>
    <mergeCell ref="B684:E687"/>
    <mergeCell ref="AI684:AI687"/>
    <mergeCell ref="AJ684:AJ687"/>
    <mergeCell ref="AK684:AL687"/>
    <mergeCell ref="AM684:AM687"/>
    <mergeCell ref="AN684:AN687"/>
    <mergeCell ref="AO684:AO687"/>
    <mergeCell ref="AP684:AP687"/>
    <mergeCell ref="AQ684:AQ687"/>
    <mergeCell ref="AJ680:AJ683"/>
    <mergeCell ref="AK680:AL683"/>
    <mergeCell ref="AM680:AM683"/>
    <mergeCell ref="AN680:AN683"/>
    <mergeCell ref="AO680:AO683"/>
    <mergeCell ref="AN596:AN599"/>
    <mergeCell ref="AO596:AO599"/>
    <mergeCell ref="AP596:AP599"/>
    <mergeCell ref="AQ596:AQ599"/>
    <mergeCell ref="AN668:AN671"/>
    <mergeCell ref="AO668:AO671"/>
    <mergeCell ref="AP668:AP671"/>
    <mergeCell ref="AQ668:AQ671"/>
    <mergeCell ref="B672:E675"/>
    <mergeCell ref="AI672:AI675"/>
    <mergeCell ref="AJ672:AJ675"/>
    <mergeCell ref="AK672:AL675"/>
    <mergeCell ref="AM672:AM675"/>
    <mergeCell ref="AN672:AN675"/>
    <mergeCell ref="AO672:AO675"/>
    <mergeCell ref="AP672:AP675"/>
    <mergeCell ref="AQ672:AQ675"/>
    <mergeCell ref="B592:E595"/>
    <mergeCell ref="AI592:AI595"/>
    <mergeCell ref="AJ592:AJ595"/>
    <mergeCell ref="AK592:AL595"/>
    <mergeCell ref="AM592:AM595"/>
    <mergeCell ref="AN592:AN595"/>
    <mergeCell ref="AO592:AO595"/>
    <mergeCell ref="AP592:AP595"/>
    <mergeCell ref="AQ592:AQ595"/>
    <mergeCell ref="B588:E591"/>
    <mergeCell ref="AI588:AI591"/>
    <mergeCell ref="AJ588:AJ591"/>
    <mergeCell ref="AK588:AL591"/>
    <mergeCell ref="AM588:AM591"/>
    <mergeCell ref="A676:A707"/>
    <mergeCell ref="B676:E679"/>
    <mergeCell ref="AI676:AI679"/>
    <mergeCell ref="AJ676:AJ679"/>
    <mergeCell ref="AK676:AL679"/>
    <mergeCell ref="AM676:AM679"/>
    <mergeCell ref="AN676:AN679"/>
    <mergeCell ref="AO676:AO679"/>
    <mergeCell ref="AP676:AP679"/>
    <mergeCell ref="AQ676:AQ679"/>
    <mergeCell ref="B680:E683"/>
    <mergeCell ref="AI680:AI683"/>
    <mergeCell ref="B596:E599"/>
    <mergeCell ref="AI596:AI599"/>
    <mergeCell ref="AJ596:AJ599"/>
    <mergeCell ref="AK596:AL599"/>
    <mergeCell ref="AM596:AM599"/>
    <mergeCell ref="AP680:AP683"/>
    <mergeCell ref="B584:E587"/>
    <mergeCell ref="AI584:AI587"/>
    <mergeCell ref="AJ584:AJ587"/>
    <mergeCell ref="AK584:AL587"/>
    <mergeCell ref="AM584:AM587"/>
    <mergeCell ref="AN584:AN587"/>
    <mergeCell ref="AO584:AO587"/>
    <mergeCell ref="AP584:AP587"/>
    <mergeCell ref="AQ584:AQ587"/>
    <mergeCell ref="B580:E583"/>
    <mergeCell ref="AI580:AI583"/>
    <mergeCell ref="AJ580:AJ583"/>
    <mergeCell ref="AK580:AL583"/>
    <mergeCell ref="AM580:AM583"/>
    <mergeCell ref="AN588:AN591"/>
    <mergeCell ref="AO588:AO591"/>
    <mergeCell ref="AP588:AP591"/>
    <mergeCell ref="AQ588:AQ591"/>
    <mergeCell ref="B576:E579"/>
    <mergeCell ref="AI576:AI579"/>
    <mergeCell ref="AJ576:AJ579"/>
    <mergeCell ref="AK576:AL579"/>
    <mergeCell ref="AM576:AM579"/>
    <mergeCell ref="AN576:AN579"/>
    <mergeCell ref="AO576:AO579"/>
    <mergeCell ref="AP576:AP579"/>
    <mergeCell ref="AQ576:AQ579"/>
    <mergeCell ref="B572:E575"/>
    <mergeCell ref="AI572:AI575"/>
    <mergeCell ref="AJ572:AJ575"/>
    <mergeCell ref="AK572:AL575"/>
    <mergeCell ref="AM572:AM575"/>
    <mergeCell ref="AN580:AN583"/>
    <mergeCell ref="AO580:AO583"/>
    <mergeCell ref="AP580:AP583"/>
    <mergeCell ref="AQ580:AQ583"/>
    <mergeCell ref="B568:E571"/>
    <mergeCell ref="AI568:AI571"/>
    <mergeCell ref="AJ568:AJ571"/>
    <mergeCell ref="AK568:AL571"/>
    <mergeCell ref="AM568:AM571"/>
    <mergeCell ref="AN568:AN571"/>
    <mergeCell ref="AO568:AO571"/>
    <mergeCell ref="AP568:AP571"/>
    <mergeCell ref="AQ568:AQ571"/>
    <mergeCell ref="B564:E567"/>
    <mergeCell ref="AI564:AI567"/>
    <mergeCell ref="AJ564:AJ567"/>
    <mergeCell ref="AK564:AL567"/>
    <mergeCell ref="AM564:AM567"/>
    <mergeCell ref="AN572:AN575"/>
    <mergeCell ref="AO572:AO575"/>
    <mergeCell ref="AP572:AP575"/>
    <mergeCell ref="AQ572:AQ575"/>
    <mergeCell ref="B560:E563"/>
    <mergeCell ref="AI560:AI563"/>
    <mergeCell ref="AJ560:AJ563"/>
    <mergeCell ref="AK560:AL563"/>
    <mergeCell ref="AM560:AM563"/>
    <mergeCell ref="AN560:AN563"/>
    <mergeCell ref="AO560:AO563"/>
    <mergeCell ref="AP560:AP563"/>
    <mergeCell ref="AQ560:AQ563"/>
    <mergeCell ref="B556:E559"/>
    <mergeCell ref="AI556:AI559"/>
    <mergeCell ref="AJ556:AJ559"/>
    <mergeCell ref="AK556:AL559"/>
    <mergeCell ref="AM556:AM559"/>
    <mergeCell ref="AN564:AN567"/>
    <mergeCell ref="AO564:AO567"/>
    <mergeCell ref="AP564:AP567"/>
    <mergeCell ref="AQ564:AQ567"/>
    <mergeCell ref="B552:E555"/>
    <mergeCell ref="AI552:AI555"/>
    <mergeCell ref="AJ552:AJ555"/>
    <mergeCell ref="AK552:AL555"/>
    <mergeCell ref="AM552:AM555"/>
    <mergeCell ref="AN552:AN555"/>
    <mergeCell ref="AO552:AO555"/>
    <mergeCell ref="AP552:AP555"/>
    <mergeCell ref="AQ552:AQ555"/>
    <mergeCell ref="B548:E551"/>
    <mergeCell ref="AI548:AI551"/>
    <mergeCell ref="AJ548:AJ551"/>
    <mergeCell ref="AK548:AL551"/>
    <mergeCell ref="AM548:AM551"/>
    <mergeCell ref="AN556:AN559"/>
    <mergeCell ref="AO556:AO559"/>
    <mergeCell ref="AP556:AP559"/>
    <mergeCell ref="AQ556:AQ559"/>
    <mergeCell ref="AN544:AN547"/>
    <mergeCell ref="AO544:AO547"/>
    <mergeCell ref="AP544:AP547"/>
    <mergeCell ref="AQ544:AQ547"/>
    <mergeCell ref="AK540:AL543"/>
    <mergeCell ref="AM540:AM543"/>
    <mergeCell ref="AN540:AN543"/>
    <mergeCell ref="AO540:AO543"/>
    <mergeCell ref="AP540:AP543"/>
    <mergeCell ref="AM536:AM539"/>
    <mergeCell ref="AN536:AN539"/>
    <mergeCell ref="AO536:AO539"/>
    <mergeCell ref="AP536:AP539"/>
    <mergeCell ref="AQ536:AQ539"/>
    <mergeCell ref="AN548:AN551"/>
    <mergeCell ref="AO548:AO551"/>
    <mergeCell ref="AP548:AP551"/>
    <mergeCell ref="AQ548:AQ551"/>
    <mergeCell ref="AM532:AM535"/>
    <mergeCell ref="AN532:AN535"/>
    <mergeCell ref="AO532:AO535"/>
    <mergeCell ref="AP532:AP535"/>
    <mergeCell ref="AQ532:AQ535"/>
    <mergeCell ref="AM528:AM531"/>
    <mergeCell ref="AN528:AN531"/>
    <mergeCell ref="AO528:AO531"/>
    <mergeCell ref="AP528:AP531"/>
    <mergeCell ref="AQ528:AQ531"/>
    <mergeCell ref="A528:A599"/>
    <mergeCell ref="B528:E531"/>
    <mergeCell ref="AI528:AI531"/>
    <mergeCell ref="AJ528:AJ531"/>
    <mergeCell ref="AK528:AL531"/>
    <mergeCell ref="B532:E535"/>
    <mergeCell ref="AI532:AI535"/>
    <mergeCell ref="AJ532:AJ535"/>
    <mergeCell ref="AK532:AL535"/>
    <mergeCell ref="B536:E539"/>
    <mergeCell ref="AI536:AI539"/>
    <mergeCell ref="AJ536:AJ539"/>
    <mergeCell ref="AK536:AL539"/>
    <mergeCell ref="B540:E543"/>
    <mergeCell ref="AI540:AI543"/>
    <mergeCell ref="AJ540:AJ543"/>
    <mergeCell ref="AQ540:AQ543"/>
    <mergeCell ref="B544:E547"/>
    <mergeCell ref="AI544:AI547"/>
    <mergeCell ref="AJ544:AJ547"/>
    <mergeCell ref="AK544:AL547"/>
    <mergeCell ref="AM544:AM547"/>
    <mergeCell ref="B668:E671"/>
    <mergeCell ref="AI668:AI671"/>
    <mergeCell ref="AJ668:AJ671"/>
    <mergeCell ref="AK668:AL671"/>
    <mergeCell ref="AM668:AM671"/>
    <mergeCell ref="AN660:AN663"/>
    <mergeCell ref="AO660:AO663"/>
    <mergeCell ref="AP660:AP663"/>
    <mergeCell ref="AQ660:AQ663"/>
    <mergeCell ref="B664:E667"/>
    <mergeCell ref="AI664:AI667"/>
    <mergeCell ref="AJ664:AJ667"/>
    <mergeCell ref="AK664:AL667"/>
    <mergeCell ref="AM664:AM667"/>
    <mergeCell ref="AN664:AN667"/>
    <mergeCell ref="AO664:AO667"/>
    <mergeCell ref="AP664:AP667"/>
    <mergeCell ref="AQ664:AQ667"/>
    <mergeCell ref="B660:E663"/>
    <mergeCell ref="AI660:AI663"/>
    <mergeCell ref="AJ660:AJ663"/>
    <mergeCell ref="AK660:AL663"/>
    <mergeCell ref="AM660:AM663"/>
    <mergeCell ref="AN652:AN655"/>
    <mergeCell ref="AO652:AO655"/>
    <mergeCell ref="AP652:AP655"/>
    <mergeCell ref="AQ652:AQ655"/>
    <mergeCell ref="B656:E659"/>
    <mergeCell ref="AI656:AI659"/>
    <mergeCell ref="AJ656:AJ659"/>
    <mergeCell ref="AK656:AL659"/>
    <mergeCell ref="AM656:AM659"/>
    <mergeCell ref="AN656:AN659"/>
    <mergeCell ref="AO656:AO659"/>
    <mergeCell ref="AP656:AP659"/>
    <mergeCell ref="AQ656:AQ659"/>
    <mergeCell ref="B652:E655"/>
    <mergeCell ref="AI652:AI655"/>
    <mergeCell ref="AJ652:AJ655"/>
    <mergeCell ref="AK652:AL655"/>
    <mergeCell ref="AM652:AM655"/>
    <mergeCell ref="AN644:AN647"/>
    <mergeCell ref="AO644:AO647"/>
    <mergeCell ref="AP644:AP647"/>
    <mergeCell ref="AQ644:AQ647"/>
    <mergeCell ref="B648:E651"/>
    <mergeCell ref="AI648:AI651"/>
    <mergeCell ref="AJ648:AJ651"/>
    <mergeCell ref="AK648:AL651"/>
    <mergeCell ref="AM648:AM651"/>
    <mergeCell ref="AN648:AN651"/>
    <mergeCell ref="AO648:AO651"/>
    <mergeCell ref="AP648:AP651"/>
    <mergeCell ref="AQ648:AQ651"/>
    <mergeCell ref="B644:E647"/>
    <mergeCell ref="AI644:AI647"/>
    <mergeCell ref="AJ644:AJ647"/>
    <mergeCell ref="AK644:AL647"/>
    <mergeCell ref="AM644:AM647"/>
    <mergeCell ref="AN636:AN639"/>
    <mergeCell ref="AO636:AO639"/>
    <mergeCell ref="AP636:AP639"/>
    <mergeCell ref="AQ636:AQ639"/>
    <mergeCell ref="B640:E643"/>
    <mergeCell ref="AI640:AI643"/>
    <mergeCell ref="AJ640:AJ643"/>
    <mergeCell ref="AK640:AL643"/>
    <mergeCell ref="AM640:AM643"/>
    <mergeCell ref="AN640:AN643"/>
    <mergeCell ref="AO640:AO643"/>
    <mergeCell ref="AP640:AP643"/>
    <mergeCell ref="AQ640:AQ643"/>
    <mergeCell ref="B636:E639"/>
    <mergeCell ref="AI636:AI639"/>
    <mergeCell ref="AJ636:AJ639"/>
    <mergeCell ref="AK636:AL639"/>
    <mergeCell ref="AM636:AM639"/>
    <mergeCell ref="AN628:AN631"/>
    <mergeCell ref="AO628:AO631"/>
    <mergeCell ref="AP628:AP631"/>
    <mergeCell ref="AQ628:AQ631"/>
    <mergeCell ref="B632:E635"/>
    <mergeCell ref="AI632:AI635"/>
    <mergeCell ref="AJ632:AJ635"/>
    <mergeCell ref="AK632:AL635"/>
    <mergeCell ref="AM632:AM635"/>
    <mergeCell ref="AN632:AN635"/>
    <mergeCell ref="AO632:AO635"/>
    <mergeCell ref="AP632:AP635"/>
    <mergeCell ref="AQ632:AQ635"/>
    <mergeCell ref="B628:E631"/>
    <mergeCell ref="AI628:AI631"/>
    <mergeCell ref="AJ628:AJ631"/>
    <mergeCell ref="AK628:AL631"/>
    <mergeCell ref="AM628:AM631"/>
    <mergeCell ref="AN620:AN623"/>
    <mergeCell ref="AO620:AO623"/>
    <mergeCell ref="AP620:AP623"/>
    <mergeCell ref="AQ620:AQ623"/>
    <mergeCell ref="B624:E627"/>
    <mergeCell ref="AI624:AI627"/>
    <mergeCell ref="AJ624:AJ627"/>
    <mergeCell ref="AK624:AL627"/>
    <mergeCell ref="AM624:AM627"/>
    <mergeCell ref="AN624:AN627"/>
    <mergeCell ref="AO624:AO627"/>
    <mergeCell ref="AP624:AP627"/>
    <mergeCell ref="AQ624:AQ627"/>
    <mergeCell ref="B620:E623"/>
    <mergeCell ref="AI620:AI623"/>
    <mergeCell ref="AJ620:AJ623"/>
    <mergeCell ref="AK620:AL623"/>
    <mergeCell ref="AM620:AM623"/>
    <mergeCell ref="AN612:AN615"/>
    <mergeCell ref="AO612:AO615"/>
    <mergeCell ref="AP612:AP615"/>
    <mergeCell ref="AQ612:AQ615"/>
    <mergeCell ref="B616:E619"/>
    <mergeCell ref="AI616:AI619"/>
    <mergeCell ref="AJ616:AJ619"/>
    <mergeCell ref="AK616:AL619"/>
    <mergeCell ref="AM616:AM619"/>
    <mergeCell ref="AN616:AN619"/>
    <mergeCell ref="AO616:AO619"/>
    <mergeCell ref="AP616:AP619"/>
    <mergeCell ref="AQ616:AQ619"/>
    <mergeCell ref="B612:E615"/>
    <mergeCell ref="AI612:AI615"/>
    <mergeCell ref="AJ612:AJ615"/>
    <mergeCell ref="AK612:AL615"/>
    <mergeCell ref="AM612:AM615"/>
    <mergeCell ref="AQ604:AQ607"/>
    <mergeCell ref="B608:E611"/>
    <mergeCell ref="AI608:AI611"/>
    <mergeCell ref="AJ608:AJ611"/>
    <mergeCell ref="AK608:AL611"/>
    <mergeCell ref="AM608:AM611"/>
    <mergeCell ref="AN608:AN611"/>
    <mergeCell ref="AO608:AO611"/>
    <mergeCell ref="AP608:AP611"/>
    <mergeCell ref="AQ608:AQ611"/>
    <mergeCell ref="AK604:AL607"/>
    <mergeCell ref="AM604:AM607"/>
    <mergeCell ref="AN604:AN607"/>
    <mergeCell ref="AO604:AO607"/>
    <mergeCell ref="AP604:AP607"/>
    <mergeCell ref="AM600:AM603"/>
    <mergeCell ref="AN600:AN603"/>
    <mergeCell ref="AO600:AO603"/>
    <mergeCell ref="AP600:AP603"/>
    <mergeCell ref="AQ600:AQ603"/>
    <mergeCell ref="B600:E603"/>
    <mergeCell ref="AI600:AI603"/>
    <mergeCell ref="AJ600:AJ603"/>
    <mergeCell ref="AK600:AL603"/>
    <mergeCell ref="B604:E607"/>
    <mergeCell ref="AI604:AI607"/>
    <mergeCell ref="AJ604:AJ607"/>
    <mergeCell ref="AN448:AN451"/>
    <mergeCell ref="AO448:AO451"/>
    <mergeCell ref="AP448:AP451"/>
    <mergeCell ref="AQ448:AQ451"/>
    <mergeCell ref="B452:E455"/>
    <mergeCell ref="AI452:AI455"/>
    <mergeCell ref="AJ452:AJ455"/>
    <mergeCell ref="AK452:AL455"/>
    <mergeCell ref="AM452:AM455"/>
    <mergeCell ref="AN452:AN455"/>
    <mergeCell ref="AO452:AO455"/>
    <mergeCell ref="AP452:AP455"/>
    <mergeCell ref="AQ452:AQ455"/>
    <mergeCell ref="B448:E451"/>
    <mergeCell ref="AI448:AI451"/>
    <mergeCell ref="AJ448:AJ451"/>
    <mergeCell ref="AK448:AL451"/>
    <mergeCell ref="AM448:AM451"/>
    <mergeCell ref="AN440:AN443"/>
    <mergeCell ref="AO440:AO443"/>
    <mergeCell ref="AP440:AP443"/>
    <mergeCell ref="AQ440:AQ443"/>
    <mergeCell ref="B444:E447"/>
    <mergeCell ref="AI444:AI447"/>
    <mergeCell ref="AJ444:AJ447"/>
    <mergeCell ref="AK444:AL447"/>
    <mergeCell ref="AM444:AM447"/>
    <mergeCell ref="AN444:AN447"/>
    <mergeCell ref="AO444:AO447"/>
    <mergeCell ref="AP444:AP447"/>
    <mergeCell ref="AQ444:AQ447"/>
    <mergeCell ref="B440:E443"/>
    <mergeCell ref="AI440:AI443"/>
    <mergeCell ref="AJ440:AJ443"/>
    <mergeCell ref="AK440:AL443"/>
    <mergeCell ref="AM440:AM443"/>
    <mergeCell ref="AN432:AN435"/>
    <mergeCell ref="AO432:AO435"/>
    <mergeCell ref="AP432:AP435"/>
    <mergeCell ref="AQ432:AQ435"/>
    <mergeCell ref="B436:E439"/>
    <mergeCell ref="AI436:AI439"/>
    <mergeCell ref="AJ436:AJ439"/>
    <mergeCell ref="AK436:AL439"/>
    <mergeCell ref="AM436:AM439"/>
    <mergeCell ref="AN436:AN439"/>
    <mergeCell ref="AO436:AO439"/>
    <mergeCell ref="AP436:AP439"/>
    <mergeCell ref="AQ436:AQ439"/>
    <mergeCell ref="B432:E435"/>
    <mergeCell ref="AI432:AI435"/>
    <mergeCell ref="AJ432:AJ435"/>
    <mergeCell ref="AK432:AL435"/>
    <mergeCell ref="AM432:AM435"/>
    <mergeCell ref="AN424:AN427"/>
    <mergeCell ref="AO424:AO427"/>
    <mergeCell ref="AP424:AP427"/>
    <mergeCell ref="AQ424:AQ427"/>
    <mergeCell ref="B428:E431"/>
    <mergeCell ref="AI428:AI431"/>
    <mergeCell ref="AJ428:AJ431"/>
    <mergeCell ref="AK428:AL431"/>
    <mergeCell ref="AM428:AM431"/>
    <mergeCell ref="AN428:AN431"/>
    <mergeCell ref="AO428:AO431"/>
    <mergeCell ref="AP428:AP431"/>
    <mergeCell ref="AQ428:AQ431"/>
    <mergeCell ref="B424:E427"/>
    <mergeCell ref="AI424:AI427"/>
    <mergeCell ref="AJ424:AJ427"/>
    <mergeCell ref="AK424:AL427"/>
    <mergeCell ref="AM424:AM427"/>
    <mergeCell ref="AN416:AN419"/>
    <mergeCell ref="AO416:AO419"/>
    <mergeCell ref="AP416:AP419"/>
    <mergeCell ref="AQ416:AQ419"/>
    <mergeCell ref="B420:E423"/>
    <mergeCell ref="AI420:AI423"/>
    <mergeCell ref="AJ420:AJ423"/>
    <mergeCell ref="AK420:AL423"/>
    <mergeCell ref="AM420:AM423"/>
    <mergeCell ref="AN420:AN423"/>
    <mergeCell ref="AO420:AO423"/>
    <mergeCell ref="AP420:AP423"/>
    <mergeCell ref="AQ420:AQ423"/>
    <mergeCell ref="B416:E419"/>
    <mergeCell ref="AI416:AI419"/>
    <mergeCell ref="AJ416:AJ419"/>
    <mergeCell ref="AK416:AL419"/>
    <mergeCell ref="AM416:AM419"/>
    <mergeCell ref="AN408:AN411"/>
    <mergeCell ref="AO408:AO411"/>
    <mergeCell ref="AP408:AP411"/>
    <mergeCell ref="AQ408:AQ411"/>
    <mergeCell ref="B412:E415"/>
    <mergeCell ref="AI412:AI415"/>
    <mergeCell ref="AJ412:AJ415"/>
    <mergeCell ref="AK412:AL415"/>
    <mergeCell ref="AM412:AM415"/>
    <mergeCell ref="AN412:AN415"/>
    <mergeCell ref="AO412:AO415"/>
    <mergeCell ref="AP412:AP415"/>
    <mergeCell ref="AQ412:AQ415"/>
    <mergeCell ref="B408:E411"/>
    <mergeCell ref="AI408:AI411"/>
    <mergeCell ref="AJ408:AJ411"/>
    <mergeCell ref="AK408:AL411"/>
    <mergeCell ref="AM408:AM411"/>
    <mergeCell ref="AN400:AN403"/>
    <mergeCell ref="AO400:AO403"/>
    <mergeCell ref="AP400:AP403"/>
    <mergeCell ref="AQ400:AQ403"/>
    <mergeCell ref="B404:E407"/>
    <mergeCell ref="AI404:AI407"/>
    <mergeCell ref="AJ404:AJ407"/>
    <mergeCell ref="AK404:AL407"/>
    <mergeCell ref="AM404:AM407"/>
    <mergeCell ref="AN404:AN407"/>
    <mergeCell ref="AO404:AO407"/>
    <mergeCell ref="AP404:AP407"/>
    <mergeCell ref="AQ404:AQ407"/>
    <mergeCell ref="B400:E403"/>
    <mergeCell ref="AI400:AI403"/>
    <mergeCell ref="AJ400:AJ403"/>
    <mergeCell ref="AK400:AL403"/>
    <mergeCell ref="AM400:AM403"/>
    <mergeCell ref="AN392:AN395"/>
    <mergeCell ref="AO392:AO395"/>
    <mergeCell ref="AP392:AP395"/>
    <mergeCell ref="AQ392:AQ395"/>
    <mergeCell ref="B396:E399"/>
    <mergeCell ref="AI396:AI399"/>
    <mergeCell ref="AJ396:AJ399"/>
    <mergeCell ref="AK396:AL399"/>
    <mergeCell ref="AM396:AM399"/>
    <mergeCell ref="AN396:AN399"/>
    <mergeCell ref="AO396:AO399"/>
    <mergeCell ref="AP396:AP399"/>
    <mergeCell ref="AQ396:AQ399"/>
    <mergeCell ref="B392:E395"/>
    <mergeCell ref="AI392:AI395"/>
    <mergeCell ref="AJ392:AJ395"/>
    <mergeCell ref="AK392:AL395"/>
    <mergeCell ref="AM392:AM395"/>
    <mergeCell ref="AN372:AN375"/>
    <mergeCell ref="AO372:AO375"/>
    <mergeCell ref="AP372:AP375"/>
    <mergeCell ref="AQ372:AQ375"/>
    <mergeCell ref="AN384:AN387"/>
    <mergeCell ref="AO384:AO387"/>
    <mergeCell ref="AP384:AP387"/>
    <mergeCell ref="AQ384:AQ387"/>
    <mergeCell ref="B388:E391"/>
    <mergeCell ref="AI388:AI391"/>
    <mergeCell ref="AJ388:AJ391"/>
    <mergeCell ref="AK388:AL391"/>
    <mergeCell ref="AM388:AM391"/>
    <mergeCell ref="AN388:AN391"/>
    <mergeCell ref="AO388:AO391"/>
    <mergeCell ref="AP388:AP391"/>
    <mergeCell ref="AQ388:AQ391"/>
    <mergeCell ref="B384:E387"/>
    <mergeCell ref="AI384:AI387"/>
    <mergeCell ref="AJ384:AJ387"/>
    <mergeCell ref="AK384:AL387"/>
    <mergeCell ref="AM384:AM387"/>
    <mergeCell ref="A364:A455"/>
    <mergeCell ref="B364:E367"/>
    <mergeCell ref="AI364:AI367"/>
    <mergeCell ref="AJ364:AJ367"/>
    <mergeCell ref="AK364:AL367"/>
    <mergeCell ref="B368:E371"/>
    <mergeCell ref="AI368:AI371"/>
    <mergeCell ref="AJ368:AJ371"/>
    <mergeCell ref="AK368:AL371"/>
    <mergeCell ref="B372:E375"/>
    <mergeCell ref="AI372:AI375"/>
    <mergeCell ref="AJ372:AJ375"/>
    <mergeCell ref="AK372:AL375"/>
    <mergeCell ref="B376:E379"/>
    <mergeCell ref="AI376:AI379"/>
    <mergeCell ref="AJ376:AJ379"/>
    <mergeCell ref="AQ376:AQ379"/>
    <mergeCell ref="B380:E383"/>
    <mergeCell ref="AI380:AI383"/>
    <mergeCell ref="AJ380:AJ383"/>
    <mergeCell ref="AK380:AL383"/>
    <mergeCell ref="AM380:AM383"/>
    <mergeCell ref="AN380:AN383"/>
    <mergeCell ref="AO380:AO383"/>
    <mergeCell ref="AP380:AP383"/>
    <mergeCell ref="AQ380:AQ383"/>
    <mergeCell ref="AK376:AL379"/>
    <mergeCell ref="AM376:AM379"/>
    <mergeCell ref="AN376:AN379"/>
    <mergeCell ref="AO376:AO379"/>
    <mergeCell ref="AP376:AP379"/>
    <mergeCell ref="AM372:AM375"/>
    <mergeCell ref="AN328:AN331"/>
    <mergeCell ref="AO328:AO331"/>
    <mergeCell ref="AP328:AP331"/>
    <mergeCell ref="AQ328:AQ331"/>
    <mergeCell ref="B332:E335"/>
    <mergeCell ref="AI332:AI335"/>
    <mergeCell ref="AJ332:AJ335"/>
    <mergeCell ref="AK332:AL335"/>
    <mergeCell ref="AM332:AM335"/>
    <mergeCell ref="AN332:AN335"/>
    <mergeCell ref="AO332:AO335"/>
    <mergeCell ref="AP332:AP335"/>
    <mergeCell ref="AQ332:AQ335"/>
    <mergeCell ref="B328:E331"/>
    <mergeCell ref="AI328:AI331"/>
    <mergeCell ref="AJ328:AJ331"/>
    <mergeCell ref="AK328:AL331"/>
    <mergeCell ref="AM328:AM331"/>
    <mergeCell ref="AN320:AN323"/>
    <mergeCell ref="AO320:AO323"/>
    <mergeCell ref="AP320:AP323"/>
    <mergeCell ref="AQ320:AQ323"/>
    <mergeCell ref="B324:E327"/>
    <mergeCell ref="AI324:AI327"/>
    <mergeCell ref="AJ324:AJ327"/>
    <mergeCell ref="AK324:AL327"/>
    <mergeCell ref="AM324:AM327"/>
    <mergeCell ref="AN324:AN327"/>
    <mergeCell ref="AO324:AO327"/>
    <mergeCell ref="AP324:AP327"/>
    <mergeCell ref="AQ324:AQ327"/>
    <mergeCell ref="B320:E323"/>
    <mergeCell ref="AI320:AI323"/>
    <mergeCell ref="AJ320:AJ323"/>
    <mergeCell ref="AK320:AL323"/>
    <mergeCell ref="AM320:AM323"/>
    <mergeCell ref="AN312:AN315"/>
    <mergeCell ref="AO312:AO315"/>
    <mergeCell ref="AP312:AP315"/>
    <mergeCell ref="AQ312:AQ315"/>
    <mergeCell ref="B316:E319"/>
    <mergeCell ref="AI316:AI319"/>
    <mergeCell ref="AJ316:AJ319"/>
    <mergeCell ref="AK316:AL319"/>
    <mergeCell ref="AM316:AM319"/>
    <mergeCell ref="AN316:AN319"/>
    <mergeCell ref="AO316:AO319"/>
    <mergeCell ref="AP316:AP319"/>
    <mergeCell ref="AQ316:AQ319"/>
    <mergeCell ref="B312:E315"/>
    <mergeCell ref="AI312:AI315"/>
    <mergeCell ref="AJ312:AJ315"/>
    <mergeCell ref="AK312:AL315"/>
    <mergeCell ref="AM312:AM315"/>
    <mergeCell ref="B308:E311"/>
    <mergeCell ref="AI308:AI311"/>
    <mergeCell ref="AJ308:AJ311"/>
    <mergeCell ref="AK308:AL311"/>
    <mergeCell ref="AM308:AM311"/>
    <mergeCell ref="AN308:AN311"/>
    <mergeCell ref="AO308:AO311"/>
    <mergeCell ref="AP308:AP311"/>
    <mergeCell ref="AQ308:AQ311"/>
    <mergeCell ref="AK304:AL307"/>
    <mergeCell ref="AM304:AM307"/>
    <mergeCell ref="AN304:AN307"/>
    <mergeCell ref="AO304:AO307"/>
    <mergeCell ref="AP304:AP307"/>
    <mergeCell ref="AM300:AM303"/>
    <mergeCell ref="AN300:AN303"/>
    <mergeCell ref="AO300:AO303"/>
    <mergeCell ref="AP300:AP303"/>
    <mergeCell ref="AQ300:AQ303"/>
    <mergeCell ref="AM296:AM299"/>
    <mergeCell ref="AN296:AN299"/>
    <mergeCell ref="AO296:AO299"/>
    <mergeCell ref="AP296:AP299"/>
    <mergeCell ref="AQ296:AQ299"/>
    <mergeCell ref="AM292:AM295"/>
    <mergeCell ref="AN292:AN295"/>
    <mergeCell ref="AO292:AO295"/>
    <mergeCell ref="AP292:AP295"/>
    <mergeCell ref="AQ292:AQ295"/>
    <mergeCell ref="A292:A307"/>
    <mergeCell ref="B292:E295"/>
    <mergeCell ref="AI292:AI295"/>
    <mergeCell ref="AJ292:AJ295"/>
    <mergeCell ref="AK292:AL295"/>
    <mergeCell ref="B296:E299"/>
    <mergeCell ref="AI296:AI299"/>
    <mergeCell ref="AJ296:AJ299"/>
    <mergeCell ref="AK296:AL299"/>
    <mergeCell ref="B300:E303"/>
    <mergeCell ref="AI300:AI303"/>
    <mergeCell ref="AJ300:AJ303"/>
    <mergeCell ref="AK300:AL303"/>
    <mergeCell ref="B304:E307"/>
    <mergeCell ref="AI304:AI307"/>
    <mergeCell ref="AJ304:AJ307"/>
    <mergeCell ref="AQ304:AQ307"/>
    <mergeCell ref="AN284:AN287"/>
    <mergeCell ref="AO284:AO287"/>
    <mergeCell ref="AP284:AP287"/>
    <mergeCell ref="AQ284:AQ287"/>
    <mergeCell ref="B288:E291"/>
    <mergeCell ref="AI288:AI291"/>
    <mergeCell ref="AJ288:AJ291"/>
    <mergeCell ref="AK288:AL291"/>
    <mergeCell ref="AM288:AM291"/>
    <mergeCell ref="AN288:AN291"/>
    <mergeCell ref="AO288:AO291"/>
    <mergeCell ref="AP288:AP291"/>
    <mergeCell ref="AQ288:AQ291"/>
    <mergeCell ref="B284:E287"/>
    <mergeCell ref="AI284:AI287"/>
    <mergeCell ref="AJ284:AJ287"/>
    <mergeCell ref="AK284:AL287"/>
    <mergeCell ref="AM284:AM287"/>
    <mergeCell ref="AQ252:AQ255"/>
    <mergeCell ref="B276:E279"/>
    <mergeCell ref="AI276:AI279"/>
    <mergeCell ref="AJ276:AJ279"/>
    <mergeCell ref="AK276:AL279"/>
    <mergeCell ref="AM276:AM279"/>
    <mergeCell ref="B280:E283"/>
    <mergeCell ref="AI280:AI283"/>
    <mergeCell ref="B272:E275"/>
    <mergeCell ref="AI272:AI275"/>
    <mergeCell ref="AJ272:AJ275"/>
    <mergeCell ref="AK272:AL275"/>
    <mergeCell ref="AM272:AM275"/>
    <mergeCell ref="AO272:AO275"/>
    <mergeCell ref="AP272:AP275"/>
    <mergeCell ref="AQ272:AQ275"/>
    <mergeCell ref="AJ268:AJ271"/>
    <mergeCell ref="AK268:AL271"/>
    <mergeCell ref="AP264:AP267"/>
    <mergeCell ref="AQ264:AQ267"/>
    <mergeCell ref="B268:E271"/>
    <mergeCell ref="AI268:AI271"/>
    <mergeCell ref="B260:E263"/>
    <mergeCell ref="AI260:AI263"/>
    <mergeCell ref="AJ260:AJ263"/>
    <mergeCell ref="AK260:AL263"/>
    <mergeCell ref="AM260:AM263"/>
    <mergeCell ref="AN276:AN279"/>
    <mergeCell ref="AO276:AO279"/>
    <mergeCell ref="AQ268:AQ271"/>
    <mergeCell ref="AJ252:AJ255"/>
    <mergeCell ref="AK252:AL255"/>
    <mergeCell ref="AM252:AM255"/>
    <mergeCell ref="AP276:AP279"/>
    <mergeCell ref="AQ276:AQ279"/>
    <mergeCell ref="AJ280:AJ283"/>
    <mergeCell ref="AK280:AL283"/>
    <mergeCell ref="AM280:AM283"/>
    <mergeCell ref="AN280:AN283"/>
    <mergeCell ref="AO280:AO283"/>
    <mergeCell ref="AP280:AP283"/>
    <mergeCell ref="AQ280:AQ283"/>
    <mergeCell ref="AJ232:AJ235"/>
    <mergeCell ref="AK232:AL235"/>
    <mergeCell ref="AN248:AN251"/>
    <mergeCell ref="AO248:AO251"/>
    <mergeCell ref="AP248:AP251"/>
    <mergeCell ref="AQ248:AQ251"/>
    <mergeCell ref="AJ244:AJ247"/>
    <mergeCell ref="AK244:AL247"/>
    <mergeCell ref="AM244:AM247"/>
    <mergeCell ref="AQ236:AQ239"/>
    <mergeCell ref="AJ240:AJ243"/>
    <mergeCell ref="AK240:AL243"/>
    <mergeCell ref="AO244:AO247"/>
    <mergeCell ref="AP244:AP247"/>
    <mergeCell ref="AQ244:AQ247"/>
    <mergeCell ref="AJ248:AJ251"/>
    <mergeCell ref="AK248:AL251"/>
    <mergeCell ref="AM248:AM251"/>
    <mergeCell ref="AM240:AM243"/>
    <mergeCell ref="AK236:AL239"/>
    <mergeCell ref="AM236:AM239"/>
    <mergeCell ref="AN236:AN239"/>
    <mergeCell ref="AO236:AO239"/>
    <mergeCell ref="AP236:AP239"/>
    <mergeCell ref="B248:E251"/>
    <mergeCell ref="AI248:AI251"/>
    <mergeCell ref="B236:E239"/>
    <mergeCell ref="AI236:AI239"/>
    <mergeCell ref="AJ236:AJ239"/>
    <mergeCell ref="AN244:AN247"/>
    <mergeCell ref="AN272:AN275"/>
    <mergeCell ref="B256:E259"/>
    <mergeCell ref="AI256:AI259"/>
    <mergeCell ref="AJ256:AJ259"/>
    <mergeCell ref="AK256:AL259"/>
    <mergeCell ref="AM256:AM259"/>
    <mergeCell ref="AN256:AN259"/>
    <mergeCell ref="AO256:AO259"/>
    <mergeCell ref="AP256:AP259"/>
    <mergeCell ref="B252:E255"/>
    <mergeCell ref="AI252:AI255"/>
    <mergeCell ref="AP268:AP271"/>
    <mergeCell ref="B244:E247"/>
    <mergeCell ref="AI244:AI247"/>
    <mergeCell ref="B240:E243"/>
    <mergeCell ref="AI240:AI243"/>
    <mergeCell ref="AN252:AN255"/>
    <mergeCell ref="AO252:AO255"/>
    <mergeCell ref="AP252:AP255"/>
    <mergeCell ref="AM268:AM271"/>
    <mergeCell ref="AN268:AN271"/>
    <mergeCell ref="AO268:AO271"/>
    <mergeCell ref="AN260:AN263"/>
    <mergeCell ref="AO260:AO263"/>
    <mergeCell ref="AP260:AP263"/>
    <mergeCell ref="AQ260:AQ263"/>
    <mergeCell ref="AO264:AO267"/>
    <mergeCell ref="AO116:AO119"/>
    <mergeCell ref="AO232:AO235"/>
    <mergeCell ref="AP232:AP235"/>
    <mergeCell ref="AQ232:AQ235"/>
    <mergeCell ref="AM228:AM231"/>
    <mergeCell ref="AN228:AN231"/>
    <mergeCell ref="AO228:AO231"/>
    <mergeCell ref="AP228:AP231"/>
    <mergeCell ref="AQ228:AQ231"/>
    <mergeCell ref="AN220:AN223"/>
    <mergeCell ref="AO220:AO223"/>
    <mergeCell ref="AP220:AP223"/>
    <mergeCell ref="AQ220:AQ223"/>
    <mergeCell ref="AN124:AN127"/>
    <mergeCell ref="AO124:AO127"/>
    <mergeCell ref="AP124:AP127"/>
    <mergeCell ref="AQ124:AQ127"/>
    <mergeCell ref="AP116:AP119"/>
    <mergeCell ref="AQ116:AQ119"/>
    <mergeCell ref="AN240:AN243"/>
    <mergeCell ref="AO240:AO243"/>
    <mergeCell ref="AP240:AP243"/>
    <mergeCell ref="AQ240:AQ243"/>
    <mergeCell ref="AQ256:AQ259"/>
    <mergeCell ref="AQ224:AQ227"/>
    <mergeCell ref="AM156:AM159"/>
    <mergeCell ref="AN156:AN159"/>
    <mergeCell ref="AO156:AO159"/>
    <mergeCell ref="AP156:AP159"/>
    <mergeCell ref="B232:E235"/>
    <mergeCell ref="AI232:AI235"/>
    <mergeCell ref="AP132:AP135"/>
    <mergeCell ref="AQ132:AQ135"/>
    <mergeCell ref="B136:E139"/>
    <mergeCell ref="AI136:AI139"/>
    <mergeCell ref="AJ136:AJ139"/>
    <mergeCell ref="AK136:AL139"/>
    <mergeCell ref="AM136:AM139"/>
    <mergeCell ref="AN136:AN139"/>
    <mergeCell ref="AO136:AO139"/>
    <mergeCell ref="AP136:AP139"/>
    <mergeCell ref="AQ136:AQ139"/>
    <mergeCell ref="AM152:AM155"/>
    <mergeCell ref="AN152:AN155"/>
    <mergeCell ref="AO152:AO155"/>
    <mergeCell ref="AP152:AP155"/>
    <mergeCell ref="AQ152:AQ155"/>
    <mergeCell ref="B156:E159"/>
    <mergeCell ref="B132:E135"/>
    <mergeCell ref="AI132:AI135"/>
    <mergeCell ref="AJ132:AJ135"/>
    <mergeCell ref="AN132:AN135"/>
    <mergeCell ref="AO132:AO135"/>
    <mergeCell ref="B224:E227"/>
    <mergeCell ref="AI224:AI227"/>
    <mergeCell ref="AJ224:AJ227"/>
    <mergeCell ref="AK224:AL227"/>
    <mergeCell ref="AM224:AM227"/>
    <mergeCell ref="AN224:AN227"/>
    <mergeCell ref="AO224:AO227"/>
    <mergeCell ref="AP224:AP227"/>
    <mergeCell ref="B228:E231"/>
    <mergeCell ref="AI228:AI231"/>
    <mergeCell ref="AJ228:AJ231"/>
    <mergeCell ref="AK228:AL231"/>
    <mergeCell ref="AN112:AN115"/>
    <mergeCell ref="AO112:AO115"/>
    <mergeCell ref="AP112:AP115"/>
    <mergeCell ref="AQ112:AQ115"/>
    <mergeCell ref="B108:E111"/>
    <mergeCell ref="AI108:AI111"/>
    <mergeCell ref="AJ108:AJ111"/>
    <mergeCell ref="AK108:AL111"/>
    <mergeCell ref="B116:E119"/>
    <mergeCell ref="AI116:AI119"/>
    <mergeCell ref="AJ116:AJ119"/>
    <mergeCell ref="AK116:AL119"/>
    <mergeCell ref="B128:E131"/>
    <mergeCell ref="AI128:AI131"/>
    <mergeCell ref="AJ128:AJ131"/>
    <mergeCell ref="AK128:AL131"/>
    <mergeCell ref="AM128:AM131"/>
    <mergeCell ref="AN128:AN131"/>
    <mergeCell ref="AO128:AO131"/>
    <mergeCell ref="AP128:AP131"/>
    <mergeCell ref="AQ128:AQ131"/>
    <mergeCell ref="B124:E127"/>
    <mergeCell ref="AI124:AI127"/>
    <mergeCell ref="AJ124:AJ127"/>
    <mergeCell ref="AK124:AL127"/>
    <mergeCell ref="AI156:AI159"/>
    <mergeCell ref="AJ156:AJ159"/>
    <mergeCell ref="AK156:AL159"/>
    <mergeCell ref="B120:E123"/>
    <mergeCell ref="AI120:AI123"/>
    <mergeCell ref="AJ120:AJ123"/>
    <mergeCell ref="AK120:AL123"/>
    <mergeCell ref="AM120:AM123"/>
    <mergeCell ref="AN120:AN123"/>
    <mergeCell ref="AO120:AO123"/>
    <mergeCell ref="AP120:AP123"/>
    <mergeCell ref="AQ120:AQ123"/>
    <mergeCell ref="AN108:AN111"/>
    <mergeCell ref="AO108:AO111"/>
    <mergeCell ref="AP108:AP111"/>
    <mergeCell ref="AQ108:AQ111"/>
    <mergeCell ref="B112:E115"/>
    <mergeCell ref="AI112:AI115"/>
    <mergeCell ref="AJ112:AJ115"/>
    <mergeCell ref="AK112:AL115"/>
    <mergeCell ref="AO100:AO103"/>
    <mergeCell ref="AP100:AP103"/>
    <mergeCell ref="AQ100:AQ103"/>
    <mergeCell ref="B104:E107"/>
    <mergeCell ref="AI104:AI107"/>
    <mergeCell ref="AJ104:AJ107"/>
    <mergeCell ref="AK104:AL107"/>
    <mergeCell ref="AM104:AM107"/>
    <mergeCell ref="AN104:AN107"/>
    <mergeCell ref="AO104:AO107"/>
    <mergeCell ref="AP104:AP107"/>
    <mergeCell ref="AQ104:AQ107"/>
    <mergeCell ref="B100:E103"/>
    <mergeCell ref="AI100:AI103"/>
    <mergeCell ref="AJ100:AJ103"/>
    <mergeCell ref="AK100:AL103"/>
    <mergeCell ref="AM100:AM103"/>
    <mergeCell ref="AN100:AN103"/>
    <mergeCell ref="AO92:AO95"/>
    <mergeCell ref="AP92:AP95"/>
    <mergeCell ref="AQ92:AQ95"/>
    <mergeCell ref="B96:E99"/>
    <mergeCell ref="AI96:AI99"/>
    <mergeCell ref="AJ96:AJ99"/>
    <mergeCell ref="AK96:AL99"/>
    <mergeCell ref="AM96:AM99"/>
    <mergeCell ref="AN96:AN99"/>
    <mergeCell ref="AO96:AO99"/>
    <mergeCell ref="AP96:AP99"/>
    <mergeCell ref="AQ96:AQ99"/>
    <mergeCell ref="B92:E95"/>
    <mergeCell ref="AI92:AI95"/>
    <mergeCell ref="AJ92:AJ95"/>
    <mergeCell ref="AK92:AL95"/>
    <mergeCell ref="AM92:AM95"/>
    <mergeCell ref="AN92:AN95"/>
    <mergeCell ref="AO84:AO87"/>
    <mergeCell ref="AP84:AP87"/>
    <mergeCell ref="AQ84:AQ87"/>
    <mergeCell ref="B88:E91"/>
    <mergeCell ref="AI88:AI91"/>
    <mergeCell ref="AJ88:AJ91"/>
    <mergeCell ref="AK88:AL91"/>
    <mergeCell ref="AM88:AM91"/>
    <mergeCell ref="AN88:AN91"/>
    <mergeCell ref="AO88:AO91"/>
    <mergeCell ref="AP88:AP91"/>
    <mergeCell ref="AQ88:AQ91"/>
    <mergeCell ref="B84:E87"/>
    <mergeCell ref="AI84:AI87"/>
    <mergeCell ref="AJ84:AJ87"/>
    <mergeCell ref="AK84:AL87"/>
    <mergeCell ref="AM84:AM87"/>
    <mergeCell ref="AN84:AN87"/>
    <mergeCell ref="AO76:AO79"/>
    <mergeCell ref="AP76:AP79"/>
    <mergeCell ref="AQ76:AQ79"/>
    <mergeCell ref="B80:E83"/>
    <mergeCell ref="AI80:AI83"/>
    <mergeCell ref="AJ80:AJ83"/>
    <mergeCell ref="AK80:AL83"/>
    <mergeCell ref="AM80:AM83"/>
    <mergeCell ref="AN80:AN83"/>
    <mergeCell ref="AO80:AO83"/>
    <mergeCell ref="AP80:AP83"/>
    <mergeCell ref="AQ80:AQ83"/>
    <mergeCell ref="B76:E79"/>
    <mergeCell ref="AI76:AI79"/>
    <mergeCell ref="AJ76:AJ79"/>
    <mergeCell ref="AK76:AL79"/>
    <mergeCell ref="AM76:AM79"/>
    <mergeCell ref="AN76:AN79"/>
    <mergeCell ref="AO68:AO71"/>
    <mergeCell ref="AP68:AP71"/>
    <mergeCell ref="AQ68:AQ71"/>
    <mergeCell ref="B72:E75"/>
    <mergeCell ref="AI72:AI75"/>
    <mergeCell ref="AJ72:AJ75"/>
    <mergeCell ref="AK72:AL75"/>
    <mergeCell ref="AM72:AM75"/>
    <mergeCell ref="AN72:AN75"/>
    <mergeCell ref="AO72:AO75"/>
    <mergeCell ref="AP72:AP75"/>
    <mergeCell ref="AQ72:AQ75"/>
    <mergeCell ref="B68:E71"/>
    <mergeCell ref="AI68:AI71"/>
    <mergeCell ref="AJ68:AJ71"/>
    <mergeCell ref="AK68:AL71"/>
    <mergeCell ref="AM68:AM71"/>
    <mergeCell ref="AN68:AN71"/>
    <mergeCell ref="AO60:AO63"/>
    <mergeCell ref="AP60:AP63"/>
    <mergeCell ref="AQ60:AQ63"/>
    <mergeCell ref="B64:E67"/>
    <mergeCell ref="AI64:AI67"/>
    <mergeCell ref="AJ64:AJ67"/>
    <mergeCell ref="AK64:AL67"/>
    <mergeCell ref="AM64:AM67"/>
    <mergeCell ref="AN64:AN67"/>
    <mergeCell ref="AO64:AO67"/>
    <mergeCell ref="AP64:AP67"/>
    <mergeCell ref="AQ64:AQ67"/>
    <mergeCell ref="B60:E63"/>
    <mergeCell ref="AI60:AI63"/>
    <mergeCell ref="AJ60:AJ63"/>
    <mergeCell ref="AK60:AL63"/>
    <mergeCell ref="AM60:AM63"/>
    <mergeCell ref="AN60:AN63"/>
    <mergeCell ref="AO52:AO55"/>
    <mergeCell ref="AP52:AP55"/>
    <mergeCell ref="AQ52:AQ55"/>
    <mergeCell ref="B56:E59"/>
    <mergeCell ref="AI56:AI59"/>
    <mergeCell ref="AJ56:AJ59"/>
    <mergeCell ref="AK56:AL59"/>
    <mergeCell ref="AM56:AM59"/>
    <mergeCell ref="AN56:AN59"/>
    <mergeCell ref="AO56:AO59"/>
    <mergeCell ref="AP56:AP59"/>
    <mergeCell ref="AQ56:AQ59"/>
    <mergeCell ref="B52:E55"/>
    <mergeCell ref="AI52:AI55"/>
    <mergeCell ref="AJ52:AJ55"/>
    <mergeCell ref="AK52:AL55"/>
    <mergeCell ref="AM52:AM55"/>
    <mergeCell ref="AN52:AN55"/>
    <mergeCell ref="AM32:AM35"/>
    <mergeCell ref="AN32:AN35"/>
    <mergeCell ref="AO32:AO35"/>
    <mergeCell ref="AP32:AP35"/>
    <mergeCell ref="AQ32:AQ35"/>
    <mergeCell ref="AN36:AN39"/>
    <mergeCell ref="AM28:AM31"/>
    <mergeCell ref="AK36:AL39"/>
    <mergeCell ref="AM36:AM39"/>
    <mergeCell ref="B48:E51"/>
    <mergeCell ref="AI48:AI51"/>
    <mergeCell ref="AJ48:AJ51"/>
    <mergeCell ref="AK48:AL51"/>
    <mergeCell ref="AM48:AM51"/>
    <mergeCell ref="AN48:AN51"/>
    <mergeCell ref="AO48:AO51"/>
    <mergeCell ref="AP48:AP51"/>
    <mergeCell ref="AQ48:AQ51"/>
    <mergeCell ref="B44:E47"/>
    <mergeCell ref="AI44:AI47"/>
    <mergeCell ref="AJ44:AJ47"/>
    <mergeCell ref="AK44:AL47"/>
    <mergeCell ref="AM44:AM47"/>
    <mergeCell ref="AN44:AN47"/>
    <mergeCell ref="A220:A263"/>
    <mergeCell ref="B220:E223"/>
    <mergeCell ref="AI220:AI223"/>
    <mergeCell ref="AJ220:AJ223"/>
    <mergeCell ref="AK220:AL223"/>
    <mergeCell ref="A336:A363"/>
    <mergeCell ref="AI336:AI339"/>
    <mergeCell ref="AJ336:AJ339"/>
    <mergeCell ref="AK336:AL339"/>
    <mergeCell ref="AM336:AM339"/>
    <mergeCell ref="AN336:AN339"/>
    <mergeCell ref="AI360:AI363"/>
    <mergeCell ref="AJ360:AJ363"/>
    <mergeCell ref="AK360:AL363"/>
    <mergeCell ref="AM360:AM363"/>
    <mergeCell ref="AN360:AN363"/>
    <mergeCell ref="A108:A139"/>
    <mergeCell ref="AM232:AM235"/>
    <mergeCell ref="AN232:AN235"/>
    <mergeCell ref="A264:A291"/>
    <mergeCell ref="B264:E267"/>
    <mergeCell ref="AM108:AM111"/>
    <mergeCell ref="AM116:AM119"/>
    <mergeCell ref="AM124:AM127"/>
    <mergeCell ref="AK132:AL135"/>
    <mergeCell ref="AM132:AM135"/>
    <mergeCell ref="AM220:AM223"/>
    <mergeCell ref="AI264:AI267"/>
    <mergeCell ref="AJ264:AJ267"/>
    <mergeCell ref="AK264:AL267"/>
    <mergeCell ref="AM264:AM267"/>
    <mergeCell ref="AN264:AN267"/>
    <mergeCell ref="A12:A107"/>
    <mergeCell ref="B12:E15"/>
    <mergeCell ref="AI12:AI15"/>
    <mergeCell ref="AJ12:AJ15"/>
    <mergeCell ref="AK12:AL15"/>
    <mergeCell ref="B20:E23"/>
    <mergeCell ref="AI20:AI23"/>
    <mergeCell ref="AJ20:AJ23"/>
    <mergeCell ref="AK20:AL23"/>
    <mergeCell ref="B28:E31"/>
    <mergeCell ref="AI28:AI31"/>
    <mergeCell ref="AJ28:AJ31"/>
    <mergeCell ref="AK28:AL31"/>
    <mergeCell ref="B36:E39"/>
    <mergeCell ref="AI36:AI39"/>
    <mergeCell ref="AJ36:AJ39"/>
    <mergeCell ref="W4:X6"/>
    <mergeCell ref="Y4:Z6"/>
    <mergeCell ref="M4:N6"/>
    <mergeCell ref="B8:E11"/>
    <mergeCell ref="AI8:AI11"/>
    <mergeCell ref="AJ8:AJ11"/>
    <mergeCell ref="AK8:AL11"/>
    <mergeCell ref="B24:E27"/>
    <mergeCell ref="AI24:AI27"/>
    <mergeCell ref="AJ24:AJ27"/>
    <mergeCell ref="AK24:AL27"/>
    <mergeCell ref="B16:E19"/>
    <mergeCell ref="AI16:AI19"/>
    <mergeCell ref="AJ16:AJ19"/>
    <mergeCell ref="AK16:AL19"/>
    <mergeCell ref="B40:E43"/>
    <mergeCell ref="AI728:AI731"/>
    <mergeCell ref="U4:V6"/>
    <mergeCell ref="Q4:R6"/>
    <mergeCell ref="S4:T6"/>
    <mergeCell ref="B3:E7"/>
    <mergeCell ref="F3:F7"/>
    <mergeCell ref="G3:P3"/>
    <mergeCell ref="Q3:AD3"/>
    <mergeCell ref="AE3:AF3"/>
    <mergeCell ref="I4:J6"/>
    <mergeCell ref="K4:L6"/>
    <mergeCell ref="AA4:AB6"/>
    <mergeCell ref="AC4:AD6"/>
    <mergeCell ref="AE4:AF6"/>
    <mergeCell ref="AN464:AN467"/>
    <mergeCell ref="AO464:AO467"/>
    <mergeCell ref="AP464:AP467"/>
    <mergeCell ref="AM476:AM479"/>
    <mergeCell ref="AN476:AN479"/>
    <mergeCell ref="AO476:AO479"/>
    <mergeCell ref="AP476:AP479"/>
    <mergeCell ref="B336:E339"/>
    <mergeCell ref="AM5:AM7"/>
    <mergeCell ref="AM12:AM15"/>
    <mergeCell ref="AM20:AM23"/>
    <mergeCell ref="AG4:AH6"/>
    <mergeCell ref="AI40:AI43"/>
    <mergeCell ref="AJ40:AJ43"/>
    <mergeCell ref="AK40:AL43"/>
    <mergeCell ref="AM40:AM43"/>
    <mergeCell ref="AN40:AN43"/>
    <mergeCell ref="AO40:AO43"/>
    <mergeCell ref="AL3:AQ3"/>
    <mergeCell ref="B728:E731"/>
    <mergeCell ref="AK728:AL731"/>
    <mergeCell ref="A456:A487"/>
    <mergeCell ref="B456:E459"/>
    <mergeCell ref="AI456:AI459"/>
    <mergeCell ref="AJ456:AJ459"/>
    <mergeCell ref="AK456:AL459"/>
    <mergeCell ref="AM456:AM459"/>
    <mergeCell ref="AN456:AN459"/>
    <mergeCell ref="AO456:AO459"/>
    <mergeCell ref="AP456:AP459"/>
    <mergeCell ref="AQ456:AQ459"/>
    <mergeCell ref="B460:E463"/>
    <mergeCell ref="AI460:AI463"/>
    <mergeCell ref="AJ460:AJ463"/>
    <mergeCell ref="AK460:AL463"/>
    <mergeCell ref="AM460:AM463"/>
    <mergeCell ref="AN460:AN463"/>
    <mergeCell ref="AO460:AO463"/>
    <mergeCell ref="AP460:AP463"/>
    <mergeCell ref="AQ460:AQ463"/>
    <mergeCell ref="B464:E467"/>
    <mergeCell ref="AI464:AI467"/>
    <mergeCell ref="AJ464:AJ467"/>
    <mergeCell ref="AK464:AL467"/>
    <mergeCell ref="AM464:AM467"/>
    <mergeCell ref="O4:P6"/>
    <mergeCell ref="AG3:AH3"/>
    <mergeCell ref="G4:H6"/>
    <mergeCell ref="AN4:AN7"/>
    <mergeCell ref="AO4:AO7"/>
    <mergeCell ref="AJ468:AJ471"/>
    <mergeCell ref="AK468:AL471"/>
    <mergeCell ref="AM468:AM471"/>
    <mergeCell ref="AN468:AN471"/>
    <mergeCell ref="AO468:AO471"/>
    <mergeCell ref="AP468:AP471"/>
    <mergeCell ref="AQ468:AQ471"/>
    <mergeCell ref="B472:E475"/>
    <mergeCell ref="AI472:AI475"/>
    <mergeCell ref="AJ472:AJ475"/>
    <mergeCell ref="AK472:AL475"/>
    <mergeCell ref="AM472:AM475"/>
    <mergeCell ref="AN472:AN475"/>
    <mergeCell ref="AO472:AO475"/>
    <mergeCell ref="AP472:AP475"/>
    <mergeCell ref="AQ472:AQ475"/>
    <mergeCell ref="AQ4:AQ7"/>
    <mergeCell ref="AP4:AP7"/>
    <mergeCell ref="AI4:AI7"/>
    <mergeCell ref="AJ4:AJ7"/>
    <mergeCell ref="AK5:AL7"/>
    <mergeCell ref="AL4:AM4"/>
    <mergeCell ref="AP40:AP43"/>
    <mergeCell ref="AQ40:AQ43"/>
    <mergeCell ref="AN28:AN31"/>
    <mergeCell ref="AO28:AO31"/>
    <mergeCell ref="AP28:AP31"/>
    <mergeCell ref="AQ28:AQ31"/>
    <mergeCell ref="B32:E35"/>
    <mergeCell ref="AI32:AI35"/>
    <mergeCell ref="AJ32:AJ35"/>
    <mergeCell ref="AK32:AL35"/>
    <mergeCell ref="AK352:AL355"/>
    <mergeCell ref="AM352:AM355"/>
    <mergeCell ref="AN352:AN355"/>
    <mergeCell ref="AO352:AO355"/>
    <mergeCell ref="AP352:AP355"/>
    <mergeCell ref="AQ352:AQ355"/>
    <mergeCell ref="AQ476:AQ479"/>
    <mergeCell ref="B480:E483"/>
    <mergeCell ref="AI480:AI483"/>
    <mergeCell ref="AJ480:AJ483"/>
    <mergeCell ref="AK480:AL483"/>
    <mergeCell ref="AM480:AM483"/>
    <mergeCell ref="AN480:AN483"/>
    <mergeCell ref="AO480:AO483"/>
    <mergeCell ref="AP480:AP483"/>
    <mergeCell ref="AQ480:AQ483"/>
    <mergeCell ref="B484:E487"/>
    <mergeCell ref="AI484:AI487"/>
    <mergeCell ref="AJ484:AJ487"/>
    <mergeCell ref="AK484:AL487"/>
    <mergeCell ref="AM484:AM487"/>
    <mergeCell ref="AN484:AN487"/>
    <mergeCell ref="AO484:AO487"/>
    <mergeCell ref="AP484:AP487"/>
    <mergeCell ref="AQ484:AQ487"/>
    <mergeCell ref="B476:E479"/>
    <mergeCell ref="AI476:AI479"/>
    <mergeCell ref="AJ476:AJ479"/>
    <mergeCell ref="AK476:AL479"/>
    <mergeCell ref="AQ464:AQ467"/>
    <mergeCell ref="B468:E471"/>
    <mergeCell ref="AI468:AI471"/>
    <mergeCell ref="AO8:AO11"/>
    <mergeCell ref="AP8:AP11"/>
    <mergeCell ref="AQ8:AQ11"/>
    <mergeCell ref="AO336:AO339"/>
    <mergeCell ref="AP336:AP339"/>
    <mergeCell ref="AQ336:AQ339"/>
    <mergeCell ref="AN116:AN119"/>
    <mergeCell ref="AO20:AO23"/>
    <mergeCell ref="AP20:AP23"/>
    <mergeCell ref="AQ20:AQ23"/>
    <mergeCell ref="AM24:AM27"/>
    <mergeCell ref="AN24:AN27"/>
    <mergeCell ref="AO24:AO27"/>
    <mergeCell ref="AP24:AP27"/>
    <mergeCell ref="AQ24:AQ27"/>
    <mergeCell ref="AN12:AN15"/>
    <mergeCell ref="AO12:AO15"/>
    <mergeCell ref="AP12:AP15"/>
    <mergeCell ref="AQ12:AQ15"/>
    <mergeCell ref="AM16:AM19"/>
    <mergeCell ref="AN16:AN19"/>
    <mergeCell ref="AO16:AO19"/>
    <mergeCell ref="AP16:AP19"/>
    <mergeCell ref="AQ16:AQ19"/>
    <mergeCell ref="AN20:AN23"/>
    <mergeCell ref="AO36:AO39"/>
    <mergeCell ref="AP36:AP39"/>
    <mergeCell ref="AQ36:AQ39"/>
    <mergeCell ref="AO44:AO47"/>
    <mergeCell ref="AP44:AP47"/>
    <mergeCell ref="AQ44:AQ47"/>
    <mergeCell ref="AM112:AM115"/>
    <mergeCell ref="B732:E735"/>
    <mergeCell ref="AI732:AI735"/>
    <mergeCell ref="AJ732:AJ735"/>
    <mergeCell ref="AK732:AL735"/>
    <mergeCell ref="AM732:AM735"/>
    <mergeCell ref="AN732:AN735"/>
    <mergeCell ref="AO732:AO735"/>
    <mergeCell ref="AP732:AP735"/>
    <mergeCell ref="AQ732:AQ735"/>
    <mergeCell ref="AQ340:AQ343"/>
    <mergeCell ref="B344:E347"/>
    <mergeCell ref="AI344:AI347"/>
    <mergeCell ref="AJ344:AJ347"/>
    <mergeCell ref="AK344:AL347"/>
    <mergeCell ref="AQ344:AQ347"/>
    <mergeCell ref="AQ348:AQ351"/>
    <mergeCell ref="B352:E355"/>
    <mergeCell ref="AI352:AI355"/>
    <mergeCell ref="AN500:AN503"/>
    <mergeCell ref="AO500:AO503"/>
    <mergeCell ref="AP500:AP503"/>
    <mergeCell ref="AQ500:AQ503"/>
    <mergeCell ref="B504:E507"/>
    <mergeCell ref="AI504:AI507"/>
    <mergeCell ref="AM344:AM347"/>
    <mergeCell ref="AN344:AN347"/>
    <mergeCell ref="AO344:AO347"/>
    <mergeCell ref="AP344:AP347"/>
    <mergeCell ref="AM368:AM371"/>
    <mergeCell ref="AN368:AN371"/>
    <mergeCell ref="AO368:AO371"/>
    <mergeCell ref="AP368:AP371"/>
    <mergeCell ref="B752:E755"/>
    <mergeCell ref="B740:E743"/>
    <mergeCell ref="AI740:AI743"/>
    <mergeCell ref="AJ740:AJ743"/>
    <mergeCell ref="AK740:AL743"/>
    <mergeCell ref="AM740:AM743"/>
    <mergeCell ref="AN740:AN743"/>
    <mergeCell ref="AO740:AO743"/>
    <mergeCell ref="AP740:AP743"/>
    <mergeCell ref="AQ740:AQ743"/>
    <mergeCell ref="B748:E751"/>
    <mergeCell ref="B1:AP1"/>
    <mergeCell ref="B736:E739"/>
    <mergeCell ref="AI736:AI739"/>
    <mergeCell ref="AJ736:AJ739"/>
    <mergeCell ref="AK736:AL739"/>
    <mergeCell ref="AM736:AM739"/>
    <mergeCell ref="AN736:AN739"/>
    <mergeCell ref="AO736:AO739"/>
    <mergeCell ref="AP736:AP739"/>
    <mergeCell ref="AQ736:AQ739"/>
    <mergeCell ref="B744:E747"/>
    <mergeCell ref="AI744:AI747"/>
    <mergeCell ref="AJ744:AJ747"/>
    <mergeCell ref="AK744:AL747"/>
    <mergeCell ref="AM744:AM747"/>
    <mergeCell ref="AN744:AN747"/>
    <mergeCell ref="AO744:AO747"/>
    <mergeCell ref="AP744:AP747"/>
    <mergeCell ref="AQ744:AQ747"/>
    <mergeCell ref="AM8:AM11"/>
    <mergeCell ref="AN8:AN11"/>
    <mergeCell ref="A488:A503"/>
    <mergeCell ref="B488:E491"/>
    <mergeCell ref="AJ488:AJ491"/>
    <mergeCell ref="AK488:AL491"/>
    <mergeCell ref="AM488:AM491"/>
    <mergeCell ref="AN488:AN491"/>
    <mergeCell ref="AO488:AO491"/>
    <mergeCell ref="AP488:AP491"/>
    <mergeCell ref="AQ488:AQ491"/>
    <mergeCell ref="B492:E495"/>
    <mergeCell ref="AI492:AI495"/>
    <mergeCell ref="AJ492:AJ495"/>
    <mergeCell ref="AK492:AL495"/>
    <mergeCell ref="AM492:AM495"/>
    <mergeCell ref="AN492:AN495"/>
    <mergeCell ref="AO492:AO495"/>
    <mergeCell ref="AP492:AP495"/>
    <mergeCell ref="AQ492:AQ495"/>
    <mergeCell ref="B496:E499"/>
    <mergeCell ref="AI496:AI499"/>
    <mergeCell ref="AJ496:AJ499"/>
    <mergeCell ref="AK496:AL499"/>
    <mergeCell ref="AM496:AM499"/>
    <mergeCell ref="AN496:AN499"/>
    <mergeCell ref="AO496:AO499"/>
    <mergeCell ref="AP496:AP499"/>
    <mergeCell ref="AQ496:AQ499"/>
    <mergeCell ref="B500:E503"/>
    <mergeCell ref="AI500:AI503"/>
    <mergeCell ref="AJ500:AJ503"/>
    <mergeCell ref="AK500:AL503"/>
    <mergeCell ref="AM500:AM503"/>
    <mergeCell ref="AJ504:AJ507"/>
    <mergeCell ref="AK504:AL507"/>
    <mergeCell ref="AM504:AM507"/>
    <mergeCell ref="AN504:AN507"/>
    <mergeCell ref="AO504:AO507"/>
    <mergeCell ref="AP504:AP507"/>
    <mergeCell ref="AQ504:AQ507"/>
    <mergeCell ref="B508:E511"/>
    <mergeCell ref="AI508:AI511"/>
    <mergeCell ref="AJ508:AJ511"/>
    <mergeCell ref="AK508:AL511"/>
    <mergeCell ref="AM508:AM511"/>
    <mergeCell ref="AN508:AN511"/>
    <mergeCell ref="AO508:AO511"/>
    <mergeCell ref="AP508:AP511"/>
    <mergeCell ref="AQ508:AQ511"/>
    <mergeCell ref="B512:E515"/>
    <mergeCell ref="AI512:AI515"/>
    <mergeCell ref="AJ512:AJ515"/>
    <mergeCell ref="AK512:AL515"/>
    <mergeCell ref="AM512:AM515"/>
    <mergeCell ref="AN512:AN515"/>
    <mergeCell ref="AO512:AO515"/>
    <mergeCell ref="AP512:AP515"/>
    <mergeCell ref="AQ512:AQ515"/>
    <mergeCell ref="B524:E527"/>
    <mergeCell ref="AI524:AI527"/>
    <mergeCell ref="AJ524:AJ527"/>
    <mergeCell ref="AK524:AL527"/>
    <mergeCell ref="AM524:AM527"/>
    <mergeCell ref="AN524:AN527"/>
    <mergeCell ref="AO524:AO527"/>
    <mergeCell ref="AP524:AP527"/>
    <mergeCell ref="AQ524:AQ527"/>
    <mergeCell ref="B516:E519"/>
    <mergeCell ref="AI516:AI519"/>
    <mergeCell ref="AJ516:AJ519"/>
    <mergeCell ref="AK516:AL519"/>
    <mergeCell ref="AM516:AM519"/>
    <mergeCell ref="AN516:AN519"/>
    <mergeCell ref="AO516:AO519"/>
    <mergeCell ref="AP516:AP519"/>
    <mergeCell ref="AQ516:AQ519"/>
    <mergeCell ref="B520:E523"/>
    <mergeCell ref="AI520:AI523"/>
    <mergeCell ref="AJ520:AJ523"/>
    <mergeCell ref="AK520:AL523"/>
    <mergeCell ref="AM520:AM523"/>
    <mergeCell ref="AN520:AN523"/>
    <mergeCell ref="AO520:AO523"/>
    <mergeCell ref="AP520:AP523"/>
    <mergeCell ref="AQ520:AQ523"/>
    <mergeCell ref="A140:A219"/>
    <mergeCell ref="B140:E143"/>
    <mergeCell ref="AI140:AI143"/>
    <mergeCell ref="AJ140:AJ143"/>
    <mergeCell ref="AK140:AL143"/>
    <mergeCell ref="AM140:AM143"/>
    <mergeCell ref="AN140:AN143"/>
    <mergeCell ref="AO140:AO143"/>
    <mergeCell ref="AP140:AP143"/>
    <mergeCell ref="AQ140:AQ143"/>
    <mergeCell ref="B144:E147"/>
    <mergeCell ref="AI144:AI147"/>
    <mergeCell ref="AJ144:AJ147"/>
    <mergeCell ref="AK144:AL147"/>
    <mergeCell ref="AM144:AM147"/>
    <mergeCell ref="AN144:AN147"/>
    <mergeCell ref="AO144:AO147"/>
    <mergeCell ref="AP144:AP147"/>
    <mergeCell ref="AQ144:AQ147"/>
    <mergeCell ref="B148:E151"/>
    <mergeCell ref="AI148:AI151"/>
    <mergeCell ref="AJ148:AJ151"/>
    <mergeCell ref="AK148:AL151"/>
    <mergeCell ref="AM148:AM151"/>
    <mergeCell ref="AN148:AN151"/>
    <mergeCell ref="AO148:AO151"/>
    <mergeCell ref="AP148:AP151"/>
    <mergeCell ref="AQ148:AQ151"/>
    <mergeCell ref="B152:E155"/>
    <mergeCell ref="AI152:AI155"/>
    <mergeCell ref="AJ152:AJ155"/>
    <mergeCell ref="AK152:AL155"/>
    <mergeCell ref="AQ156:AQ159"/>
    <mergeCell ref="B160:E163"/>
    <mergeCell ref="AI160:AI163"/>
    <mergeCell ref="AJ160:AJ163"/>
    <mergeCell ref="AK160:AL163"/>
    <mergeCell ref="AM160:AM163"/>
    <mergeCell ref="AN160:AN163"/>
    <mergeCell ref="AO160:AO163"/>
    <mergeCell ref="AP160:AP163"/>
    <mergeCell ref="AQ160:AQ163"/>
    <mergeCell ref="B164:E167"/>
    <mergeCell ref="AI164:AI167"/>
    <mergeCell ref="AJ164:AJ167"/>
    <mergeCell ref="AK164:AL167"/>
    <mergeCell ref="AM164:AM167"/>
    <mergeCell ref="AN164:AN167"/>
    <mergeCell ref="AO164:AO167"/>
    <mergeCell ref="AP164:AP167"/>
    <mergeCell ref="AQ164:AQ167"/>
    <mergeCell ref="B168:E171"/>
    <mergeCell ref="AI168:AI171"/>
    <mergeCell ref="AJ168:AJ171"/>
    <mergeCell ref="AK168:AL171"/>
    <mergeCell ref="AM168:AM171"/>
    <mergeCell ref="AN168:AN171"/>
    <mergeCell ref="AO168:AO171"/>
    <mergeCell ref="AP168:AP171"/>
    <mergeCell ref="AQ168:AQ171"/>
    <mergeCell ref="B172:E175"/>
    <mergeCell ref="AI172:AI175"/>
    <mergeCell ref="AJ172:AJ175"/>
    <mergeCell ref="AK172:AL175"/>
    <mergeCell ref="AM172:AM175"/>
    <mergeCell ref="AN172:AN175"/>
    <mergeCell ref="AO172:AO175"/>
    <mergeCell ref="AP172:AP175"/>
    <mergeCell ref="AQ172:AQ175"/>
    <mergeCell ref="B176:E179"/>
    <mergeCell ref="AI176:AI179"/>
    <mergeCell ref="AJ176:AJ179"/>
    <mergeCell ref="AK176:AL179"/>
    <mergeCell ref="AM176:AM179"/>
    <mergeCell ref="AN176:AN179"/>
    <mergeCell ref="AO176:AO179"/>
    <mergeCell ref="AP176:AP179"/>
    <mergeCell ref="AQ176:AQ179"/>
    <mergeCell ref="B180:E183"/>
    <mergeCell ref="AI180:AI183"/>
    <mergeCell ref="AJ180:AJ183"/>
    <mergeCell ref="AK180:AL183"/>
    <mergeCell ref="AM180:AM183"/>
    <mergeCell ref="AN180:AN183"/>
    <mergeCell ref="AO180:AO183"/>
    <mergeCell ref="AP180:AP183"/>
    <mergeCell ref="AQ180:AQ183"/>
    <mergeCell ref="B184:E187"/>
    <mergeCell ref="AI184:AI187"/>
    <mergeCell ref="AJ184:AJ187"/>
    <mergeCell ref="AK184:AL187"/>
    <mergeCell ref="AM184:AM187"/>
    <mergeCell ref="AN184:AN187"/>
    <mergeCell ref="AO184:AO187"/>
    <mergeCell ref="AP184:AP187"/>
    <mergeCell ref="AQ184:AQ187"/>
    <mergeCell ref="B188:E191"/>
    <mergeCell ref="AI188:AI191"/>
    <mergeCell ref="AJ188:AJ191"/>
    <mergeCell ref="AK188:AL191"/>
    <mergeCell ref="AM188:AM191"/>
    <mergeCell ref="AN188:AN191"/>
    <mergeCell ref="AO188:AO191"/>
    <mergeCell ref="AP188:AP191"/>
    <mergeCell ref="AQ188:AQ191"/>
    <mergeCell ref="B192:E195"/>
    <mergeCell ref="AI192:AI195"/>
    <mergeCell ref="AJ192:AJ195"/>
    <mergeCell ref="AK192:AL195"/>
    <mergeCell ref="AM192:AM195"/>
    <mergeCell ref="AN192:AN195"/>
    <mergeCell ref="AO192:AO195"/>
    <mergeCell ref="AP192:AP195"/>
    <mergeCell ref="AQ192:AQ195"/>
    <mergeCell ref="B196:E199"/>
    <mergeCell ref="AI196:AI199"/>
    <mergeCell ref="AJ196:AJ199"/>
    <mergeCell ref="AK196:AL199"/>
    <mergeCell ref="AM196:AM199"/>
    <mergeCell ref="AN196:AN199"/>
    <mergeCell ref="AO196:AO199"/>
    <mergeCell ref="AP196:AP199"/>
    <mergeCell ref="AQ196:AQ199"/>
    <mergeCell ref="B200:E203"/>
    <mergeCell ref="AI200:AI203"/>
    <mergeCell ref="AJ200:AJ203"/>
    <mergeCell ref="AK200:AL203"/>
    <mergeCell ref="AM200:AM203"/>
    <mergeCell ref="AN200:AN203"/>
    <mergeCell ref="AO200:AO203"/>
    <mergeCell ref="AP200:AP203"/>
    <mergeCell ref="AQ200:AQ203"/>
    <mergeCell ref="B204:E207"/>
    <mergeCell ref="AI204:AI207"/>
    <mergeCell ref="AJ204:AJ207"/>
    <mergeCell ref="AK204:AL207"/>
    <mergeCell ref="AM204:AM207"/>
    <mergeCell ref="AN204:AN207"/>
    <mergeCell ref="AO204:AO207"/>
    <mergeCell ref="AP204:AP207"/>
    <mergeCell ref="AQ204:AQ207"/>
    <mergeCell ref="AI488:AI491"/>
    <mergeCell ref="B212:E215"/>
    <mergeCell ref="AI212:AI215"/>
    <mergeCell ref="AJ212:AJ215"/>
    <mergeCell ref="AK212:AL215"/>
    <mergeCell ref="AM212:AM215"/>
    <mergeCell ref="AN212:AN215"/>
    <mergeCell ref="AO212:AO215"/>
    <mergeCell ref="AP212:AP215"/>
    <mergeCell ref="AQ212:AQ215"/>
    <mergeCell ref="B216:E219"/>
    <mergeCell ref="AI216:AI219"/>
    <mergeCell ref="AJ216:AJ219"/>
    <mergeCell ref="AK216:AL219"/>
    <mergeCell ref="AM216:AM219"/>
    <mergeCell ref="AN216:AN219"/>
    <mergeCell ref="AO216:AO219"/>
    <mergeCell ref="AP216:AP219"/>
    <mergeCell ref="AQ216:AQ219"/>
    <mergeCell ref="B340:E343"/>
    <mergeCell ref="AI340:AI343"/>
    <mergeCell ref="AJ340:AJ343"/>
    <mergeCell ref="AK340:AL343"/>
    <mergeCell ref="B348:E351"/>
    <mergeCell ref="AI348:AI351"/>
    <mergeCell ref="AJ348:AJ351"/>
    <mergeCell ref="AK348:AL351"/>
    <mergeCell ref="AM348:AM351"/>
    <mergeCell ref="AN348:AN351"/>
    <mergeCell ref="AO348:AO351"/>
    <mergeCell ref="AP348:AP351"/>
    <mergeCell ref="B360:E363"/>
    <mergeCell ref="AM340:AM343"/>
    <mergeCell ref="AN340:AN343"/>
    <mergeCell ref="AO340:AO343"/>
    <mergeCell ref="AP340:AP343"/>
    <mergeCell ref="AQ368:AQ371"/>
    <mergeCell ref="AM364:AM367"/>
    <mergeCell ref="AN364:AN367"/>
    <mergeCell ref="AO364:AO367"/>
    <mergeCell ref="AP364:AP367"/>
    <mergeCell ref="B208:E211"/>
    <mergeCell ref="AI208:AI211"/>
    <mergeCell ref="AJ208:AJ211"/>
    <mergeCell ref="AK208:AL211"/>
    <mergeCell ref="AM208:AM211"/>
    <mergeCell ref="AN208:AN211"/>
    <mergeCell ref="AO208:AO211"/>
    <mergeCell ref="AP208:AP211"/>
    <mergeCell ref="AQ208:AQ211"/>
    <mergeCell ref="AQ364:AQ367"/>
    <mergeCell ref="AO360:AO363"/>
    <mergeCell ref="AP360:AP363"/>
    <mergeCell ref="AQ360:AQ363"/>
    <mergeCell ref="B356:E359"/>
    <mergeCell ref="AI356:AI359"/>
    <mergeCell ref="AJ356:AJ359"/>
    <mergeCell ref="AK356:AL359"/>
    <mergeCell ref="AM356:AM359"/>
    <mergeCell ref="AN356:AN359"/>
    <mergeCell ref="AO356:AO359"/>
    <mergeCell ref="AP356:AP359"/>
    <mergeCell ref="AQ356:AQ359"/>
    <mergeCell ref="AJ352:AJ355"/>
  </mergeCells>
  <phoneticPr fontId="1"/>
  <dataValidations count="3">
    <dataValidation allowBlank="1" showInputMessage="1" showErrorMessage="1" promptTitle="”○”　”×”" sqref="AN4"/>
    <dataValidation type="list" allowBlank="1" showInputMessage="1" showErrorMessage="1" sqref="AN732:AN747 AN520:AN524 AN508 AN496 AN504 AN492 AN528:AN727 AN500 AN512:AN516 AN8:AN488">
      <formula1>"○,△,×"</formula1>
    </dataValidation>
    <dataValidation type="list" allowBlank="1" showInputMessage="1" showErrorMessage="1" sqref="AK732:AL747 AK520:AK524 AK508 AK528:AL727 AK496 AK504 AK488 AL520:AL523 AK492 AK500 AL512:AL515 AK512:AK516 AK8:AL487">
      <formula1>"①,②,③,"</formula1>
    </dataValidation>
  </dataValidations>
  <printOptions horizontalCentered="1"/>
  <pageMargins left="3.937007874015748E-2" right="3.937007874015748E-2" top="0.15748031496062992" bottom="0.15748031496062992" header="0.31496062992125984" footer="0.31496062992125984"/>
  <pageSetup paperSize="8" scale="40" fitToHeight="0" orientation="landscape" horizontalDpi="300" verticalDpi="300" r:id="rId1"/>
  <rowBreaks count="8" manualBreakCount="8">
    <brk id="87" max="43" man="1"/>
    <brk id="175" max="42" man="1"/>
    <brk id="263" max="42" man="1"/>
    <brk id="351" max="42" man="1"/>
    <brk id="439" max="42" man="1"/>
    <brk id="527" max="42" man="1"/>
    <brk id="615" max="42" man="1"/>
    <brk id="703" max="4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L6" sqref="L6"/>
    </sheetView>
  </sheetViews>
  <sheetFormatPr defaultRowHeight="13.5"/>
  <cols>
    <col min="1" max="1" width="5" customWidth="1"/>
    <col min="3" max="3" width="39.5" customWidth="1"/>
    <col min="4" max="4" width="125.375" customWidth="1"/>
  </cols>
  <sheetData>
    <row r="1" spans="1:4" ht="28.5" customHeight="1">
      <c r="D1" s="1"/>
    </row>
    <row r="2" spans="1:4" ht="28.5" customHeight="1">
      <c r="A2" s="693" t="s">
        <v>27</v>
      </c>
      <c r="B2" s="694"/>
      <c r="C2" s="694"/>
      <c r="D2" s="694"/>
    </row>
    <row r="3" spans="1:4" ht="6.75" customHeight="1"/>
    <row r="4" spans="1:4" ht="48.75" customHeight="1" thickBot="1">
      <c r="B4" s="2" t="s">
        <v>28</v>
      </c>
    </row>
    <row r="5" spans="1:4" ht="27.75" customHeight="1" thickBot="1">
      <c r="B5" s="3"/>
      <c r="C5" s="4" t="s">
        <v>29</v>
      </c>
      <c r="D5" s="5" t="s">
        <v>30</v>
      </c>
    </row>
    <row r="6" spans="1:4" ht="64.5" customHeight="1">
      <c r="B6" s="695" t="s">
        <v>31</v>
      </c>
      <c r="C6" s="6" t="s">
        <v>32</v>
      </c>
      <c r="D6" s="7" t="s">
        <v>33</v>
      </c>
    </row>
    <row r="7" spans="1:4" ht="64.5" customHeight="1">
      <c r="B7" s="696"/>
      <c r="C7" s="8" t="s">
        <v>34</v>
      </c>
      <c r="D7" s="9" t="s">
        <v>35</v>
      </c>
    </row>
    <row r="8" spans="1:4" ht="64.5" customHeight="1">
      <c r="B8" s="697"/>
      <c r="C8" s="10" t="s">
        <v>36</v>
      </c>
      <c r="D8" s="11" t="s">
        <v>37</v>
      </c>
    </row>
    <row r="9" spans="1:4" ht="64.5" customHeight="1" thickBot="1">
      <c r="B9" s="698"/>
      <c r="C9" s="12" t="s">
        <v>38</v>
      </c>
      <c r="D9" s="13" t="s">
        <v>39</v>
      </c>
    </row>
    <row r="10" spans="1:4" ht="64.5" customHeight="1">
      <c r="B10" s="695" t="s">
        <v>40</v>
      </c>
      <c r="C10" s="6" t="s">
        <v>41</v>
      </c>
      <c r="D10" s="7" t="s">
        <v>42</v>
      </c>
    </row>
    <row r="11" spans="1:4" ht="64.5" customHeight="1">
      <c r="B11" s="696"/>
      <c r="C11" s="8" t="s">
        <v>43</v>
      </c>
      <c r="D11" s="9" t="s">
        <v>44</v>
      </c>
    </row>
    <row r="12" spans="1:4" ht="64.5" customHeight="1">
      <c r="B12" s="697"/>
      <c r="C12" s="10" t="s">
        <v>45</v>
      </c>
      <c r="D12" s="11" t="s">
        <v>46</v>
      </c>
    </row>
    <row r="13" spans="1:4" ht="64.5" customHeight="1">
      <c r="B13" s="697"/>
      <c r="C13" s="10" t="s">
        <v>47</v>
      </c>
      <c r="D13" s="11" t="s">
        <v>48</v>
      </c>
    </row>
    <row r="14" spans="1:4" ht="64.5" customHeight="1">
      <c r="B14" s="697"/>
      <c r="C14" s="10" t="s">
        <v>49</v>
      </c>
      <c r="D14" s="11" t="s">
        <v>50</v>
      </c>
    </row>
    <row r="15" spans="1:4" ht="64.5" customHeight="1" thickBot="1">
      <c r="B15" s="698"/>
      <c r="C15" s="12" t="s">
        <v>51</v>
      </c>
      <c r="D15" s="13" t="s">
        <v>52</v>
      </c>
    </row>
    <row r="16" spans="1:4" ht="57" customHeight="1">
      <c r="B16" s="14"/>
      <c r="C16" s="15"/>
      <c r="D16" s="15"/>
    </row>
    <row r="17" spans="2:4" ht="32.25" customHeight="1"/>
    <row r="18" spans="2:4" ht="42.75" customHeight="1" thickBot="1">
      <c r="B18" s="2" t="s">
        <v>53</v>
      </c>
    </row>
    <row r="19" spans="2:4" ht="65.25" customHeight="1">
      <c r="B19" s="699" t="s">
        <v>54</v>
      </c>
      <c r="C19" s="6" t="s">
        <v>55</v>
      </c>
      <c r="D19" s="7" t="s">
        <v>56</v>
      </c>
    </row>
    <row r="20" spans="2:4" ht="65.25" customHeight="1">
      <c r="B20" s="700"/>
      <c r="C20" s="10" t="s">
        <v>57</v>
      </c>
      <c r="D20" s="11" t="s">
        <v>58</v>
      </c>
    </row>
    <row r="21" spans="2:4" ht="65.25" customHeight="1">
      <c r="B21" s="700"/>
      <c r="C21" s="10" t="s">
        <v>59</v>
      </c>
      <c r="D21" s="11" t="s">
        <v>60</v>
      </c>
    </row>
    <row r="22" spans="2:4" ht="65.25" customHeight="1">
      <c r="B22" s="700"/>
      <c r="C22" s="10" t="s">
        <v>61</v>
      </c>
      <c r="D22" s="11" t="s">
        <v>62</v>
      </c>
    </row>
    <row r="23" spans="2:4" ht="66.75" customHeight="1">
      <c r="B23" s="700"/>
      <c r="C23" s="10" t="s">
        <v>63</v>
      </c>
      <c r="D23" s="11" t="s">
        <v>64</v>
      </c>
    </row>
    <row r="24" spans="2:4" ht="64.5" customHeight="1" thickBot="1">
      <c r="B24" s="701"/>
      <c r="C24" s="12" t="s">
        <v>65</v>
      </c>
      <c r="D24" s="13" t="s">
        <v>66</v>
      </c>
    </row>
    <row r="25" spans="2:4" ht="65.25" customHeight="1" thickBot="1">
      <c r="B25" s="16" t="s">
        <v>67</v>
      </c>
      <c r="C25" s="17" t="s">
        <v>68</v>
      </c>
      <c r="D25" s="18" t="s">
        <v>69</v>
      </c>
    </row>
    <row r="26" spans="2:4" ht="65.25" customHeight="1">
      <c r="B26" s="702" t="s">
        <v>70</v>
      </c>
      <c r="C26" s="8" t="s">
        <v>71</v>
      </c>
      <c r="D26" s="9" t="s">
        <v>72</v>
      </c>
    </row>
    <row r="27" spans="2:4" ht="65.25" customHeight="1">
      <c r="B27" s="702"/>
      <c r="C27" s="10" t="s">
        <v>73</v>
      </c>
      <c r="D27" s="11" t="s">
        <v>74</v>
      </c>
    </row>
    <row r="28" spans="2:4" ht="65.25" customHeight="1">
      <c r="B28" s="702"/>
      <c r="C28" s="10" t="s">
        <v>75</v>
      </c>
      <c r="D28" s="11" t="s">
        <v>76</v>
      </c>
    </row>
    <row r="29" spans="2:4" ht="65.25" customHeight="1" thickBot="1">
      <c r="B29" s="703"/>
      <c r="C29" s="12" t="s">
        <v>77</v>
      </c>
      <c r="D29" s="19" t="s">
        <v>78</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 (地方総括)</vt:lpstr>
      <vt:lpstr>分類例</vt:lpstr>
      <vt:lpstr>'様式 (地方総括)'!Print_Area</vt:lpstr>
      <vt:lpstr>'様式 (地方総括)'!Print_Titles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押澤＿希（社会参加グループ）</cp:lastModifiedBy>
  <cp:lastPrinted>2019-08-29T11:09:16Z</cp:lastPrinted>
  <dcterms:created xsi:type="dcterms:W3CDTF">2012-07-09T09:42:03Z</dcterms:created>
  <dcterms:modified xsi:type="dcterms:W3CDTF">2020-03-23T08:20:58Z</dcterms:modified>
</cp:coreProperties>
</file>