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8計画推進\Ｒ５見直し\道民意向把握\01_企業意向調査\04_公開\"/>
    </mc:Choice>
  </mc:AlternateContent>
  <bookViews>
    <workbookView xWindow="0" yWindow="0" windowWidth="28800" windowHeight="12370"/>
  </bookViews>
  <sheets>
    <sheet name="資料問1-2" sheetId="1" r:id="rId1"/>
    <sheet name="資料問3-4" sheetId="2" r:id="rId2"/>
    <sheet name="資料問5-6" sheetId="3" r:id="rId3"/>
    <sheet name="資料問7-8" sheetId="4" r:id="rId4"/>
    <sheet name="資料問9-10" sheetId="5" r:id="rId5"/>
    <sheet name="資料問11-12" sheetId="6" r:id="rId6"/>
    <sheet name="資料問13" sheetId="7" r:id="rId7"/>
    <sheet name="資料問14-15" sheetId="8" r:id="rId8"/>
  </sheets>
  <externalReferences>
    <externalReference r:id="rId9"/>
  </externalReferences>
  <definedNames>
    <definedName name="_xlnm.Print_Area" localSheetId="5">'資料問11-12'!$A$1:$P$49</definedName>
    <definedName name="_xlnm.Print_Area" localSheetId="0">'資料問1-2'!$A$1:$P$49</definedName>
    <definedName name="_xlnm.Print_Area" localSheetId="6">資料問13!$A$1:$P$50</definedName>
    <definedName name="_xlnm.Print_Area" localSheetId="7">'資料問14-15'!$A$1:$P$49</definedName>
    <definedName name="_xlnm.Print_Area" localSheetId="1">'資料問3-4'!$A$1:$S$49</definedName>
    <definedName name="_xlnm.Print_Area" localSheetId="2">'資料問5-6'!$A$1:$P$49</definedName>
    <definedName name="_xlnm.Print_Area" localSheetId="3">'資料問7-8'!$A$1:$P$49</definedName>
    <definedName name="_xlnm.Print_Area" localSheetId="4">'資料問9-10'!$A$1:$P$49</definedName>
  </definedNames>
  <calcPr calcId="162913" calcMode="manual"/>
</workbook>
</file>

<file path=xl/calcChain.xml><?xml version="1.0" encoding="utf-8"?>
<calcChain xmlns="http://schemas.openxmlformats.org/spreadsheetml/2006/main">
  <c r="J48" i="8" l="1"/>
  <c r="G48" i="8"/>
  <c r="F48" i="8"/>
  <c r="K47" i="8"/>
  <c r="H47" i="8"/>
  <c r="G47" i="8"/>
  <c r="N46" i="8"/>
  <c r="F47" i="8" s="1"/>
  <c r="W35" i="8" s="1"/>
  <c r="K46" i="8"/>
  <c r="J46" i="8"/>
  <c r="J47" i="8" s="1"/>
  <c r="W39" i="8" s="1"/>
  <c r="I46" i="8"/>
  <c r="I47" i="8" s="1"/>
  <c r="W38" i="8" s="1"/>
  <c r="H46" i="8"/>
  <c r="G46" i="8"/>
  <c r="F46" i="8"/>
  <c r="E46" i="8"/>
  <c r="E47" i="8" s="1"/>
  <c r="W34" i="8" s="1"/>
  <c r="D46" i="8"/>
  <c r="D47" i="8" s="1"/>
  <c r="W33" i="8" s="1"/>
  <c r="N44" i="8"/>
  <c r="J45" i="8" s="1"/>
  <c r="U39" i="8" s="1"/>
  <c r="K44" i="8"/>
  <c r="J44" i="8"/>
  <c r="I44" i="8"/>
  <c r="H44" i="8"/>
  <c r="H45" i="8" s="1"/>
  <c r="U37" i="8" s="1"/>
  <c r="G44" i="8"/>
  <c r="G45" i="8" s="1"/>
  <c r="U36" i="8" s="1"/>
  <c r="F44" i="8"/>
  <c r="E44" i="8"/>
  <c r="E48" i="8" s="1"/>
  <c r="D44" i="8"/>
  <c r="D45" i="8" s="1"/>
  <c r="U33" i="8" s="1"/>
  <c r="Y42" i="8"/>
  <c r="W42" i="8"/>
  <c r="U42" i="8"/>
  <c r="S42" i="8"/>
  <c r="R42" i="8"/>
  <c r="N42" i="8"/>
  <c r="K42" i="8"/>
  <c r="K43" i="8" s="1"/>
  <c r="S40" i="8" s="1"/>
  <c r="J42" i="8"/>
  <c r="I42" i="8"/>
  <c r="I48" i="8" s="1"/>
  <c r="H42" i="8"/>
  <c r="G42" i="8"/>
  <c r="F42" i="8"/>
  <c r="E42" i="8"/>
  <c r="D42" i="8"/>
  <c r="Y41" i="8"/>
  <c r="W41" i="8"/>
  <c r="U41" i="8"/>
  <c r="S41" i="8"/>
  <c r="R41" i="8"/>
  <c r="W40" i="8"/>
  <c r="R40" i="8"/>
  <c r="R39" i="8"/>
  <c r="R38" i="8"/>
  <c r="W37" i="8"/>
  <c r="R37" i="8"/>
  <c r="W36" i="8"/>
  <c r="R36" i="8"/>
  <c r="U35" i="8"/>
  <c r="R35" i="8"/>
  <c r="R34" i="8"/>
  <c r="R33" i="8"/>
  <c r="F32" i="8"/>
  <c r="G32" i="8" s="1"/>
  <c r="H32" i="8" s="1"/>
  <c r="I32" i="8" s="1"/>
  <c r="J32" i="8" s="1"/>
  <c r="K32" i="8" s="1"/>
  <c r="L32" i="8" s="1"/>
  <c r="M32" i="8" s="1"/>
  <c r="E32" i="8"/>
  <c r="J23" i="8"/>
  <c r="G23" i="8"/>
  <c r="F23" i="8"/>
  <c r="N21" i="8"/>
  <c r="J21" i="8"/>
  <c r="I21" i="8"/>
  <c r="I22" i="8" s="1"/>
  <c r="W13" i="8" s="1"/>
  <c r="H21" i="8"/>
  <c r="G21" i="8"/>
  <c r="G22" i="8" s="1"/>
  <c r="W11" i="8" s="1"/>
  <c r="F21" i="8"/>
  <c r="E21" i="8"/>
  <c r="D21" i="8"/>
  <c r="G20" i="8"/>
  <c r="U11" i="8" s="1"/>
  <c r="N19" i="8"/>
  <c r="J19" i="8"/>
  <c r="J20" i="8" s="1"/>
  <c r="U14" i="8" s="1"/>
  <c r="I19" i="8"/>
  <c r="I20" i="8" s="1"/>
  <c r="H19" i="8"/>
  <c r="H20" i="8" s="1"/>
  <c r="U12" i="8" s="1"/>
  <c r="G19" i="8"/>
  <c r="F19" i="8"/>
  <c r="F20" i="8" s="1"/>
  <c r="U10" i="8" s="1"/>
  <c r="E19" i="8"/>
  <c r="E20" i="8" s="1"/>
  <c r="D19" i="8"/>
  <c r="D20" i="8" s="1"/>
  <c r="U8" i="8" s="1"/>
  <c r="Y17" i="8"/>
  <c r="W17" i="8"/>
  <c r="U17" i="8"/>
  <c r="S17" i="8"/>
  <c r="R17" i="8"/>
  <c r="N17" i="8"/>
  <c r="D18" i="8" s="1"/>
  <c r="S8" i="8" s="1"/>
  <c r="J17" i="8"/>
  <c r="J18" i="8" s="1"/>
  <c r="I17" i="8"/>
  <c r="I23" i="8" s="1"/>
  <c r="H17" i="8"/>
  <c r="G17" i="8"/>
  <c r="F17" i="8"/>
  <c r="E17" i="8"/>
  <c r="E23" i="8" s="1"/>
  <c r="D17" i="8"/>
  <c r="Y16" i="8"/>
  <c r="W16" i="8"/>
  <c r="U16" i="8"/>
  <c r="V16" i="8" s="1"/>
  <c r="S16" i="8"/>
  <c r="R16" i="8"/>
  <c r="Y15" i="8"/>
  <c r="W15" i="8"/>
  <c r="U15" i="8"/>
  <c r="S15" i="8"/>
  <c r="R15" i="8"/>
  <c r="S14" i="8"/>
  <c r="R14" i="8"/>
  <c r="U13" i="8"/>
  <c r="R13" i="8"/>
  <c r="V12" i="8"/>
  <c r="R12" i="8"/>
  <c r="R11" i="8"/>
  <c r="R10" i="8"/>
  <c r="U9" i="8"/>
  <c r="R9" i="8"/>
  <c r="R8" i="8"/>
  <c r="F7" i="8"/>
  <c r="G7" i="8" s="1"/>
  <c r="H7" i="8" s="1"/>
  <c r="I7" i="8" s="1"/>
  <c r="J7" i="8" s="1"/>
  <c r="K7" i="8" s="1"/>
  <c r="L7" i="8" s="1"/>
  <c r="M7" i="8" s="1"/>
  <c r="E7" i="8"/>
  <c r="O40" i="7"/>
  <c r="F40" i="7"/>
  <c r="O38" i="7"/>
  <c r="H38" i="7"/>
  <c r="G38" i="7"/>
  <c r="D38" i="7"/>
  <c r="O36" i="7"/>
  <c r="H36" i="7"/>
  <c r="E36" i="7"/>
  <c r="D36" i="7"/>
  <c r="H27" i="7"/>
  <c r="G27" i="7"/>
  <c r="F27" i="7"/>
  <c r="E27" i="7"/>
  <c r="D27" i="7"/>
  <c r="F26" i="7"/>
  <c r="G26" i="7" s="1"/>
  <c r="H26" i="7" s="1"/>
  <c r="E26" i="7"/>
  <c r="U23" i="7"/>
  <c r="H42" i="7" s="1"/>
  <c r="Q23" i="7"/>
  <c r="D42" i="7" s="1"/>
  <c r="M23" i="7"/>
  <c r="I23" i="7"/>
  <c r="E23" i="7"/>
  <c r="P22" i="7"/>
  <c r="AE13" i="7" s="1"/>
  <c r="O22" i="7"/>
  <c r="AE12" i="7" s="1"/>
  <c r="L22" i="7"/>
  <c r="AE9" i="7" s="1"/>
  <c r="H22" i="7"/>
  <c r="AE5" i="7" s="1"/>
  <c r="G22" i="7"/>
  <c r="AE4" i="7" s="1"/>
  <c r="V21" i="7"/>
  <c r="U21" i="7"/>
  <c r="H40" i="7" s="1"/>
  <c r="T21" i="7"/>
  <c r="S21" i="7"/>
  <c r="S22" i="7" s="1"/>
  <c r="R21" i="7"/>
  <c r="E40" i="7" s="1"/>
  <c r="Q21" i="7"/>
  <c r="D40" i="7" s="1"/>
  <c r="P21" i="7"/>
  <c r="P23" i="7" s="1"/>
  <c r="O21" i="7"/>
  <c r="N21" i="7"/>
  <c r="N22" i="7" s="1"/>
  <c r="AE11" i="7" s="1"/>
  <c r="M21" i="7"/>
  <c r="M22" i="7" s="1"/>
  <c r="L21" i="7"/>
  <c r="L23" i="7" s="1"/>
  <c r="K21" i="7"/>
  <c r="K22" i="7" s="1"/>
  <c r="AE8" i="7" s="1"/>
  <c r="J21" i="7"/>
  <c r="J22" i="7" s="1"/>
  <c r="I21" i="7"/>
  <c r="I22" i="7" s="1"/>
  <c r="H21" i="7"/>
  <c r="H23" i="7" s="1"/>
  <c r="G21" i="7"/>
  <c r="F21" i="7"/>
  <c r="F22" i="7" s="1"/>
  <c r="AE3" i="7" s="1"/>
  <c r="E21" i="7"/>
  <c r="E22" i="7" s="1"/>
  <c r="D21" i="7"/>
  <c r="K20" i="7"/>
  <c r="AC8" i="7" s="1"/>
  <c r="J20" i="7"/>
  <c r="AC7" i="7" s="1"/>
  <c r="G20" i="7"/>
  <c r="AC4" i="7" s="1"/>
  <c r="V19" i="7"/>
  <c r="U19" i="7"/>
  <c r="T19" i="7"/>
  <c r="S19" i="7"/>
  <c r="R19" i="7"/>
  <c r="Q19" i="7"/>
  <c r="Q20" i="7" s="1"/>
  <c r="P19" i="7"/>
  <c r="O19" i="7"/>
  <c r="O20" i="7" s="1"/>
  <c r="AC12" i="7" s="1"/>
  <c r="N19" i="7"/>
  <c r="N20" i="7" s="1"/>
  <c r="AC11" i="7" s="1"/>
  <c r="M19" i="7"/>
  <c r="L19" i="7"/>
  <c r="K19" i="7"/>
  <c r="J19" i="7"/>
  <c r="I19" i="7"/>
  <c r="I20" i="7" s="1"/>
  <c r="AC6" i="7" s="1"/>
  <c r="H19" i="7"/>
  <c r="G19" i="7"/>
  <c r="W19" i="7" s="1"/>
  <c r="P38" i="7" s="1"/>
  <c r="F19" i="7"/>
  <c r="F20" i="7" s="1"/>
  <c r="AC3" i="7" s="1"/>
  <c r="E19" i="7"/>
  <c r="D19" i="7"/>
  <c r="R18" i="7"/>
  <c r="F18" i="7"/>
  <c r="AA3" i="7" s="1"/>
  <c r="E18" i="7"/>
  <c r="AA2" i="7" s="1"/>
  <c r="Z17" i="7"/>
  <c r="V17" i="7"/>
  <c r="U18" i="7" s="1"/>
  <c r="H37" i="7" s="1"/>
  <c r="U17" i="7"/>
  <c r="T17" i="7"/>
  <c r="S17" i="7"/>
  <c r="R17" i="7"/>
  <c r="Q17" i="7"/>
  <c r="P17" i="7"/>
  <c r="O17" i="7"/>
  <c r="N17" i="7"/>
  <c r="M17" i="7"/>
  <c r="L17" i="7"/>
  <c r="K17" i="7"/>
  <c r="J17" i="7"/>
  <c r="J18" i="7" s="1"/>
  <c r="AA7" i="7" s="1"/>
  <c r="I17" i="7"/>
  <c r="H17" i="7"/>
  <c r="G17" i="7"/>
  <c r="F17" i="7"/>
  <c r="E17" i="7"/>
  <c r="D17" i="7"/>
  <c r="Z16" i="7"/>
  <c r="Z15" i="7"/>
  <c r="Z14" i="7"/>
  <c r="Z13" i="7"/>
  <c r="Z12" i="7"/>
  <c r="Z11" i="7"/>
  <c r="AE10" i="7"/>
  <c r="Z10" i="7"/>
  <c r="Z9" i="7"/>
  <c r="Z8" i="7"/>
  <c r="AE7" i="7"/>
  <c r="Z7" i="7"/>
  <c r="I7" i="7"/>
  <c r="J7" i="7" s="1"/>
  <c r="K7" i="7" s="1"/>
  <c r="L7" i="7" s="1"/>
  <c r="M7" i="7" s="1"/>
  <c r="N7" i="7" s="1"/>
  <c r="O7" i="7" s="1"/>
  <c r="P7" i="7" s="1"/>
  <c r="Q7" i="7" s="1"/>
  <c r="R7" i="7" s="1"/>
  <c r="S7" i="7" s="1"/>
  <c r="T7" i="7" s="1"/>
  <c r="E7" i="7"/>
  <c r="F7" i="7" s="1"/>
  <c r="G7" i="7" s="1"/>
  <c r="H7" i="7" s="1"/>
  <c r="AE6" i="7"/>
  <c r="Z6" i="7"/>
  <c r="Z5" i="7"/>
  <c r="Z4" i="7"/>
  <c r="Z3" i="7"/>
  <c r="AE2" i="7"/>
  <c r="Z2" i="7"/>
  <c r="Z1" i="7"/>
  <c r="H48" i="6"/>
  <c r="G48" i="6"/>
  <c r="G47" i="6"/>
  <c r="N46" i="6"/>
  <c r="J46" i="6"/>
  <c r="J47" i="6" s="1"/>
  <c r="W39" i="6" s="1"/>
  <c r="I46" i="6"/>
  <c r="I47" i="6" s="1"/>
  <c r="W38" i="6" s="1"/>
  <c r="H46" i="6"/>
  <c r="H47" i="6" s="1"/>
  <c r="G46" i="6"/>
  <c r="F46" i="6"/>
  <c r="F47" i="6" s="1"/>
  <c r="W35" i="6" s="1"/>
  <c r="E46" i="6"/>
  <c r="E47" i="6" s="1"/>
  <c r="W34" i="6" s="1"/>
  <c r="D46" i="6"/>
  <c r="D47" i="6" s="1"/>
  <c r="W33" i="6" s="1"/>
  <c r="I45" i="6"/>
  <c r="U38" i="6" s="1"/>
  <c r="H45" i="6"/>
  <c r="U37" i="6" s="1"/>
  <c r="D45" i="6"/>
  <c r="U33" i="6" s="1"/>
  <c r="N44" i="6"/>
  <c r="J44" i="6"/>
  <c r="J45" i="6" s="1"/>
  <c r="I44" i="6"/>
  <c r="H44" i="6"/>
  <c r="G44" i="6"/>
  <c r="G45" i="6" s="1"/>
  <c r="F44" i="6"/>
  <c r="F45" i="6" s="1"/>
  <c r="E44" i="6"/>
  <c r="E45" i="6" s="1"/>
  <c r="U34" i="6" s="1"/>
  <c r="D44" i="6"/>
  <c r="Y42" i="6"/>
  <c r="W42" i="6"/>
  <c r="U42" i="6"/>
  <c r="S42" i="6"/>
  <c r="R42" i="6"/>
  <c r="N42" i="6"/>
  <c r="J42" i="6"/>
  <c r="J48" i="6" s="1"/>
  <c r="I42" i="6"/>
  <c r="I48" i="6" s="1"/>
  <c r="H42" i="6"/>
  <c r="G42" i="6"/>
  <c r="F42" i="6"/>
  <c r="E42" i="6"/>
  <c r="E48" i="6" s="1"/>
  <c r="D42" i="6"/>
  <c r="Y41" i="6"/>
  <c r="W41" i="6"/>
  <c r="U41" i="6"/>
  <c r="S41" i="6"/>
  <c r="R41" i="6"/>
  <c r="Y40" i="6"/>
  <c r="W40" i="6"/>
  <c r="U40" i="6"/>
  <c r="S40" i="6"/>
  <c r="R40" i="6"/>
  <c r="U39" i="6"/>
  <c r="R39" i="6"/>
  <c r="R38" i="6"/>
  <c r="W37" i="6"/>
  <c r="R37" i="6"/>
  <c r="W36" i="6"/>
  <c r="R36" i="6"/>
  <c r="R35" i="6"/>
  <c r="R34" i="6"/>
  <c r="R33" i="6"/>
  <c r="K32" i="6"/>
  <c r="L32" i="6" s="1"/>
  <c r="M32" i="6" s="1"/>
  <c r="G32" i="6"/>
  <c r="H32" i="6" s="1"/>
  <c r="I32" i="6" s="1"/>
  <c r="J32" i="6" s="1"/>
  <c r="F32" i="6"/>
  <c r="E32" i="6"/>
  <c r="D24" i="6"/>
  <c r="Y8" i="6" s="1"/>
  <c r="H22" i="6"/>
  <c r="W12" i="6" s="1"/>
  <c r="D22" i="6"/>
  <c r="N21" i="6"/>
  <c r="H21" i="6"/>
  <c r="G21" i="6"/>
  <c r="F21" i="6"/>
  <c r="F22" i="6" s="1"/>
  <c r="W10" i="6" s="1"/>
  <c r="E21" i="6"/>
  <c r="E22" i="6" s="1"/>
  <c r="W9" i="6" s="1"/>
  <c r="D21" i="6"/>
  <c r="E20" i="6"/>
  <c r="U9" i="6" s="1"/>
  <c r="D20" i="6"/>
  <c r="U8" i="6" s="1"/>
  <c r="N19" i="6"/>
  <c r="F20" i="6" s="1"/>
  <c r="H19" i="6"/>
  <c r="H20" i="6" s="1"/>
  <c r="G19" i="6"/>
  <c r="G20" i="6" s="1"/>
  <c r="U11" i="6" s="1"/>
  <c r="F19" i="6"/>
  <c r="E19" i="6"/>
  <c r="D19" i="6"/>
  <c r="D23" i="6" s="1"/>
  <c r="Y17" i="6"/>
  <c r="W17" i="6"/>
  <c r="U17" i="6"/>
  <c r="V17" i="6" s="1"/>
  <c r="S17" i="6"/>
  <c r="R17" i="6"/>
  <c r="O17" i="6"/>
  <c r="O18" i="6" s="1"/>
  <c r="N17" i="6"/>
  <c r="N23" i="6" s="1"/>
  <c r="H17" i="6"/>
  <c r="H23" i="6" s="1"/>
  <c r="H24" i="6" s="1"/>
  <c r="Y12" i="6" s="1"/>
  <c r="G17" i="6"/>
  <c r="G18" i="6" s="1"/>
  <c r="S11" i="6" s="1"/>
  <c r="F17" i="6"/>
  <c r="F18" i="6" s="1"/>
  <c r="S10" i="6" s="1"/>
  <c r="E17" i="6"/>
  <c r="E18" i="6" s="1"/>
  <c r="S9" i="6" s="1"/>
  <c r="D17" i="6"/>
  <c r="D18" i="6" s="1"/>
  <c r="S8" i="6" s="1"/>
  <c r="Y16" i="6"/>
  <c r="W16" i="6"/>
  <c r="U16" i="6"/>
  <c r="S16" i="6"/>
  <c r="R16" i="6"/>
  <c r="Y15" i="6"/>
  <c r="W15" i="6"/>
  <c r="U15" i="6"/>
  <c r="S15" i="6"/>
  <c r="R15" i="6"/>
  <c r="Y14" i="6"/>
  <c r="W14" i="6"/>
  <c r="U14" i="6"/>
  <c r="S14" i="6"/>
  <c r="R14" i="6"/>
  <c r="Y13" i="6"/>
  <c r="W13" i="6"/>
  <c r="U13" i="6"/>
  <c r="V13" i="6" s="1"/>
  <c r="S13" i="6"/>
  <c r="R13" i="6"/>
  <c r="U12" i="6"/>
  <c r="R12" i="6"/>
  <c r="V11" i="6"/>
  <c r="R11" i="6"/>
  <c r="U10" i="6"/>
  <c r="R10" i="6"/>
  <c r="R9" i="6"/>
  <c r="W8" i="6"/>
  <c r="R8" i="6"/>
  <c r="E7" i="6"/>
  <c r="F7" i="6" s="1"/>
  <c r="G7" i="6" s="1"/>
  <c r="H7" i="6" s="1"/>
  <c r="I7" i="6" s="1"/>
  <c r="J7" i="6" s="1"/>
  <c r="K7" i="6" s="1"/>
  <c r="L7" i="6" s="1"/>
  <c r="M7" i="6" s="1"/>
  <c r="N48" i="5"/>
  <c r="I47" i="5"/>
  <c r="E47" i="5"/>
  <c r="N46" i="5"/>
  <c r="J46" i="5"/>
  <c r="J47" i="5" s="1"/>
  <c r="W39" i="5" s="1"/>
  <c r="I46" i="5"/>
  <c r="H46" i="5"/>
  <c r="H47" i="5" s="1"/>
  <c r="W37" i="5" s="1"/>
  <c r="G46" i="5"/>
  <c r="G47" i="5" s="1"/>
  <c r="W36" i="5" s="1"/>
  <c r="F46" i="5"/>
  <c r="F47" i="5" s="1"/>
  <c r="W35" i="5" s="1"/>
  <c r="E46" i="5"/>
  <c r="D46" i="5"/>
  <c r="O46" i="5" s="1"/>
  <c r="O47" i="5" s="1"/>
  <c r="D45" i="5"/>
  <c r="U33" i="5" s="1"/>
  <c r="N44" i="5"/>
  <c r="J44" i="5"/>
  <c r="I44" i="5"/>
  <c r="I45" i="5" s="1"/>
  <c r="U38" i="5" s="1"/>
  <c r="H44" i="5"/>
  <c r="H45" i="5" s="1"/>
  <c r="U37" i="5" s="1"/>
  <c r="G44" i="5"/>
  <c r="G45" i="5" s="1"/>
  <c r="F44" i="5"/>
  <c r="F45" i="5" s="1"/>
  <c r="E44" i="5"/>
  <c r="E48" i="5" s="1"/>
  <c r="D44" i="5"/>
  <c r="F43" i="5"/>
  <c r="S35" i="5" s="1"/>
  <c r="E43" i="5"/>
  <c r="Y42" i="5"/>
  <c r="W42" i="5"/>
  <c r="U42" i="5"/>
  <c r="S42" i="5"/>
  <c r="R42" i="5"/>
  <c r="N42" i="5"/>
  <c r="J42" i="5"/>
  <c r="J48" i="5" s="1"/>
  <c r="I42" i="5"/>
  <c r="H42" i="5"/>
  <c r="G42" i="5"/>
  <c r="F42" i="5"/>
  <c r="E42" i="5"/>
  <c r="D42" i="5"/>
  <c r="D43" i="5" s="1"/>
  <c r="S33" i="5" s="1"/>
  <c r="Y41" i="5"/>
  <c r="W41" i="5"/>
  <c r="U41" i="5"/>
  <c r="S41" i="5"/>
  <c r="R41" i="5"/>
  <c r="Y40" i="5"/>
  <c r="W40" i="5"/>
  <c r="U40" i="5"/>
  <c r="S40" i="5"/>
  <c r="R40" i="5"/>
  <c r="R39" i="5"/>
  <c r="W38" i="5"/>
  <c r="R38" i="5"/>
  <c r="R37" i="5"/>
  <c r="R36" i="5"/>
  <c r="R35" i="5"/>
  <c r="W34" i="5"/>
  <c r="S34" i="5"/>
  <c r="R34" i="5"/>
  <c r="R33" i="5"/>
  <c r="F32" i="5"/>
  <c r="G32" i="5" s="1"/>
  <c r="H32" i="5" s="1"/>
  <c r="I32" i="5" s="1"/>
  <c r="J32" i="5" s="1"/>
  <c r="K32" i="5" s="1"/>
  <c r="L32" i="5" s="1"/>
  <c r="M32" i="5" s="1"/>
  <c r="E32" i="5"/>
  <c r="F23" i="5"/>
  <c r="F22" i="5"/>
  <c r="N21" i="5"/>
  <c r="H21" i="5"/>
  <c r="G21" i="5"/>
  <c r="G22" i="5" s="1"/>
  <c r="W11" i="5" s="1"/>
  <c r="F21" i="5"/>
  <c r="E21" i="5"/>
  <c r="E22" i="5" s="1"/>
  <c r="W9" i="5" s="1"/>
  <c r="D21" i="5"/>
  <c r="O21" i="5" s="1"/>
  <c r="N19" i="5"/>
  <c r="G20" i="5" s="1"/>
  <c r="U11" i="5" s="1"/>
  <c r="H19" i="5"/>
  <c r="H20" i="5" s="1"/>
  <c r="U12" i="5" s="1"/>
  <c r="G19" i="5"/>
  <c r="F19" i="5"/>
  <c r="F20" i="5" s="1"/>
  <c r="U10" i="5" s="1"/>
  <c r="E19" i="5"/>
  <c r="E20" i="5" s="1"/>
  <c r="U9" i="5" s="1"/>
  <c r="D19" i="5"/>
  <c r="D20" i="5" s="1"/>
  <c r="D18" i="5"/>
  <c r="S8" i="5" s="1"/>
  <c r="Y17" i="5"/>
  <c r="W17" i="5"/>
  <c r="U17" i="5"/>
  <c r="S17" i="5"/>
  <c r="R17" i="5"/>
  <c r="N17" i="5"/>
  <c r="H17" i="5"/>
  <c r="G17" i="5"/>
  <c r="F17" i="5"/>
  <c r="F18" i="5" s="1"/>
  <c r="S10" i="5" s="1"/>
  <c r="E17" i="5"/>
  <c r="E23" i="5" s="1"/>
  <c r="D17" i="5"/>
  <c r="D23" i="5" s="1"/>
  <c r="Y16" i="5"/>
  <c r="W16" i="5"/>
  <c r="U16" i="5"/>
  <c r="V16" i="5" s="1"/>
  <c r="S16" i="5"/>
  <c r="R16" i="5"/>
  <c r="Y15" i="5"/>
  <c r="W15" i="5"/>
  <c r="U15" i="5"/>
  <c r="S15" i="5"/>
  <c r="R15" i="5"/>
  <c r="Y14" i="5"/>
  <c r="W14" i="5"/>
  <c r="U14" i="5"/>
  <c r="S14" i="5"/>
  <c r="R14" i="5"/>
  <c r="Y13" i="5"/>
  <c r="W13" i="5"/>
  <c r="U13" i="5"/>
  <c r="S13" i="5"/>
  <c r="R13" i="5"/>
  <c r="R12" i="5"/>
  <c r="R11" i="5"/>
  <c r="W10" i="5"/>
  <c r="R10" i="5"/>
  <c r="R9" i="5"/>
  <c r="U8" i="5"/>
  <c r="R8" i="5"/>
  <c r="H7" i="5"/>
  <c r="I7" i="5" s="1"/>
  <c r="J7" i="5" s="1"/>
  <c r="K7" i="5" s="1"/>
  <c r="L7" i="5" s="1"/>
  <c r="M7" i="5" s="1"/>
  <c r="G7" i="5"/>
  <c r="E7" i="5"/>
  <c r="F7" i="5" s="1"/>
  <c r="M48" i="4"/>
  <c r="F48" i="4"/>
  <c r="E48" i="4"/>
  <c r="M46" i="4"/>
  <c r="L46" i="4"/>
  <c r="K46" i="4"/>
  <c r="J46" i="4"/>
  <c r="I46" i="4"/>
  <c r="H46" i="4"/>
  <c r="G46" i="4"/>
  <c r="F46" i="4"/>
  <c r="E46" i="4"/>
  <c r="D46" i="4"/>
  <c r="M44" i="4"/>
  <c r="L44" i="4"/>
  <c r="K44" i="4"/>
  <c r="J44" i="4"/>
  <c r="I44" i="4"/>
  <c r="H44" i="4"/>
  <c r="G44" i="4"/>
  <c r="F44" i="4"/>
  <c r="E44" i="4"/>
  <c r="D44" i="4"/>
  <c r="R42" i="4"/>
  <c r="M42" i="4"/>
  <c r="L42" i="4"/>
  <c r="K42" i="4"/>
  <c r="J42" i="4"/>
  <c r="J48" i="4" s="1"/>
  <c r="I42" i="4"/>
  <c r="I48" i="4" s="1"/>
  <c r="H42" i="4"/>
  <c r="H48" i="4" s="1"/>
  <c r="G42" i="4"/>
  <c r="G48" i="4" s="1"/>
  <c r="F42" i="4"/>
  <c r="E42" i="4"/>
  <c r="D42" i="4"/>
  <c r="R41" i="4"/>
  <c r="R40" i="4"/>
  <c r="R39" i="4"/>
  <c r="R38" i="4"/>
  <c r="R37" i="4"/>
  <c r="R36" i="4"/>
  <c r="R35" i="4"/>
  <c r="R34" i="4"/>
  <c r="R33" i="4"/>
  <c r="F32" i="4"/>
  <c r="G32" i="4" s="1"/>
  <c r="H32" i="4" s="1"/>
  <c r="I32" i="4" s="1"/>
  <c r="J32" i="4" s="1"/>
  <c r="K32" i="4" s="1"/>
  <c r="L32" i="4" s="1"/>
  <c r="M32" i="4" s="1"/>
  <c r="E32" i="4"/>
  <c r="E23" i="4"/>
  <c r="N21" i="4"/>
  <c r="I21" i="4"/>
  <c r="I22" i="4" s="1"/>
  <c r="W13" i="4" s="1"/>
  <c r="H21" i="4"/>
  <c r="H22" i="4" s="1"/>
  <c r="W12" i="4" s="1"/>
  <c r="G21" i="4"/>
  <c r="G22" i="4" s="1"/>
  <c r="W11" i="4" s="1"/>
  <c r="F21" i="4"/>
  <c r="F22" i="4" s="1"/>
  <c r="E21" i="4"/>
  <c r="E22" i="4" s="1"/>
  <c r="W9" i="4" s="1"/>
  <c r="D21" i="4"/>
  <c r="D23" i="4" s="1"/>
  <c r="O19" i="4"/>
  <c r="N19" i="4"/>
  <c r="O20" i="4" s="1"/>
  <c r="I19" i="4"/>
  <c r="I20" i="4" s="1"/>
  <c r="U13" i="4" s="1"/>
  <c r="H19" i="4"/>
  <c r="H20" i="4" s="1"/>
  <c r="G19" i="4"/>
  <c r="F19" i="4"/>
  <c r="E19" i="4"/>
  <c r="D19" i="4"/>
  <c r="G18" i="4"/>
  <c r="S11" i="4" s="1"/>
  <c r="Y17" i="4"/>
  <c r="W17" i="4"/>
  <c r="U17" i="4"/>
  <c r="S17" i="4"/>
  <c r="R17" i="4"/>
  <c r="O17" i="4"/>
  <c r="N17" i="4"/>
  <c r="I17" i="4"/>
  <c r="I23" i="4" s="1"/>
  <c r="H17" i="4"/>
  <c r="G17" i="4"/>
  <c r="G23" i="4" s="1"/>
  <c r="F17" i="4"/>
  <c r="E17" i="4"/>
  <c r="D17" i="4"/>
  <c r="D18" i="4" s="1"/>
  <c r="S8" i="4" s="1"/>
  <c r="Y16" i="4"/>
  <c r="W16" i="4"/>
  <c r="U16" i="4"/>
  <c r="S16" i="4"/>
  <c r="R16" i="4"/>
  <c r="Y15" i="4"/>
  <c r="W15" i="4"/>
  <c r="U15" i="4"/>
  <c r="S15" i="4"/>
  <c r="R15" i="4"/>
  <c r="Y14" i="4"/>
  <c r="W14" i="4"/>
  <c r="U14" i="4"/>
  <c r="S14" i="4"/>
  <c r="R14" i="4"/>
  <c r="R13" i="4"/>
  <c r="U12" i="4"/>
  <c r="R12" i="4"/>
  <c r="R11" i="4"/>
  <c r="W10" i="4"/>
  <c r="R10" i="4"/>
  <c r="R9" i="4"/>
  <c r="R8" i="4"/>
  <c r="E7" i="4"/>
  <c r="F7" i="4" s="1"/>
  <c r="G7" i="4" s="1"/>
  <c r="H7" i="4" s="1"/>
  <c r="I7" i="4" s="1"/>
  <c r="J7" i="4" s="1"/>
  <c r="K7" i="4" s="1"/>
  <c r="L7" i="4" s="1"/>
  <c r="M7" i="4" s="1"/>
  <c r="L47" i="3"/>
  <c r="W41" i="3" s="1"/>
  <c r="K47" i="3"/>
  <c r="E47" i="3"/>
  <c r="W34" i="3" s="1"/>
  <c r="D47" i="3"/>
  <c r="N46" i="3"/>
  <c r="M46" i="3"/>
  <c r="L46" i="3"/>
  <c r="K46" i="3"/>
  <c r="J46" i="3"/>
  <c r="J47" i="3" s="1"/>
  <c r="W39" i="3" s="1"/>
  <c r="I46" i="3"/>
  <c r="I47" i="3" s="1"/>
  <c r="W38" i="3" s="1"/>
  <c r="H46" i="3"/>
  <c r="H47" i="3" s="1"/>
  <c r="W37" i="3" s="1"/>
  <c r="G46" i="3"/>
  <c r="G47" i="3" s="1"/>
  <c r="W36" i="3" s="1"/>
  <c r="F46" i="3"/>
  <c r="F47" i="3" s="1"/>
  <c r="W35" i="3" s="1"/>
  <c r="E46" i="3"/>
  <c r="D46" i="3"/>
  <c r="L45" i="3"/>
  <c r="K45" i="3"/>
  <c r="U40" i="3" s="1"/>
  <c r="J45" i="3"/>
  <c r="U39" i="3" s="1"/>
  <c r="N44" i="3"/>
  <c r="M44" i="3"/>
  <c r="L44" i="3"/>
  <c r="K44" i="3"/>
  <c r="J44" i="3"/>
  <c r="I44" i="3"/>
  <c r="I45" i="3" s="1"/>
  <c r="U38" i="3" s="1"/>
  <c r="H44" i="3"/>
  <c r="G44" i="3"/>
  <c r="F44" i="3"/>
  <c r="F45" i="3" s="1"/>
  <c r="E44" i="3"/>
  <c r="D44" i="3"/>
  <c r="K43" i="3"/>
  <c r="S40" i="3" s="1"/>
  <c r="J43" i="3"/>
  <c r="S39" i="3" s="1"/>
  <c r="R42" i="3"/>
  <c r="N42" i="3"/>
  <c r="M42" i="3"/>
  <c r="M48" i="3" s="1"/>
  <c r="L42" i="3"/>
  <c r="L48" i="3" s="1"/>
  <c r="K42" i="3"/>
  <c r="K48" i="3" s="1"/>
  <c r="J42" i="3"/>
  <c r="I42" i="3"/>
  <c r="H42" i="3"/>
  <c r="G42" i="3"/>
  <c r="F42" i="3"/>
  <c r="E42" i="3"/>
  <c r="E48" i="3" s="1"/>
  <c r="D42" i="3"/>
  <c r="D48" i="3" s="1"/>
  <c r="R41" i="3"/>
  <c r="W40" i="3"/>
  <c r="R40" i="3"/>
  <c r="R39" i="3"/>
  <c r="R38" i="3"/>
  <c r="R37" i="3"/>
  <c r="R36" i="3"/>
  <c r="R35" i="3"/>
  <c r="R34" i="3"/>
  <c r="W33" i="3"/>
  <c r="R33" i="3"/>
  <c r="J32" i="3"/>
  <c r="K32" i="3" s="1"/>
  <c r="L32" i="3" s="1"/>
  <c r="M32" i="3" s="1"/>
  <c r="I32" i="3"/>
  <c r="F32" i="3"/>
  <c r="G32" i="3" s="1"/>
  <c r="H32" i="3" s="1"/>
  <c r="E32" i="3"/>
  <c r="N23" i="3"/>
  <c r="G23" i="3"/>
  <c r="G24" i="3" s="1"/>
  <c r="Y11" i="3" s="1"/>
  <c r="I22" i="3"/>
  <c r="H22" i="3"/>
  <c r="W12" i="3" s="1"/>
  <c r="G22" i="3"/>
  <c r="W11" i="3" s="1"/>
  <c r="F22" i="3"/>
  <c r="N21" i="3"/>
  <c r="L21" i="3"/>
  <c r="L22" i="3" s="1"/>
  <c r="W16" i="3" s="1"/>
  <c r="K21" i="3"/>
  <c r="K22" i="3" s="1"/>
  <c r="J21" i="3"/>
  <c r="J22" i="3" s="1"/>
  <c r="I21" i="3"/>
  <c r="H21" i="3"/>
  <c r="G21" i="3"/>
  <c r="F21" i="3"/>
  <c r="E21" i="3"/>
  <c r="E22" i="3" s="1"/>
  <c r="W9" i="3" s="1"/>
  <c r="D21" i="3"/>
  <c r="L20" i="3"/>
  <c r="K20" i="3"/>
  <c r="F20" i="3"/>
  <c r="U10" i="3" s="1"/>
  <c r="E20" i="3"/>
  <c r="D20" i="3"/>
  <c r="N19" i="3"/>
  <c r="L19" i="3"/>
  <c r="K19" i="3"/>
  <c r="J19" i="3"/>
  <c r="J20" i="3" s="1"/>
  <c r="U14" i="3" s="1"/>
  <c r="I19" i="3"/>
  <c r="I20" i="3" s="1"/>
  <c r="U13" i="3" s="1"/>
  <c r="H19" i="3"/>
  <c r="H20" i="3" s="1"/>
  <c r="U12" i="3" s="1"/>
  <c r="G19" i="3"/>
  <c r="G20" i="3" s="1"/>
  <c r="U11" i="3" s="1"/>
  <c r="F19" i="3"/>
  <c r="E19" i="3"/>
  <c r="D19" i="3"/>
  <c r="O19" i="3" s="1"/>
  <c r="O20" i="3" s="1"/>
  <c r="Y17" i="3"/>
  <c r="W17" i="3"/>
  <c r="U17" i="3"/>
  <c r="V17" i="3" s="1"/>
  <c r="S17" i="3"/>
  <c r="R17" i="3"/>
  <c r="N17" i="3"/>
  <c r="L17" i="3"/>
  <c r="K17" i="3"/>
  <c r="K23" i="3" s="1"/>
  <c r="K24" i="3" s="1"/>
  <c r="Y15" i="3" s="1"/>
  <c r="J17" i="3"/>
  <c r="J23" i="3" s="1"/>
  <c r="J24" i="3" s="1"/>
  <c r="Y14" i="3" s="1"/>
  <c r="I17" i="3"/>
  <c r="I23" i="3" s="1"/>
  <c r="I24" i="3" s="1"/>
  <c r="Y13" i="3" s="1"/>
  <c r="H17" i="3"/>
  <c r="G17" i="3"/>
  <c r="F17" i="3"/>
  <c r="E17" i="3"/>
  <c r="E18" i="3" s="1"/>
  <c r="D17" i="3"/>
  <c r="U16" i="3"/>
  <c r="V16" i="3" s="1"/>
  <c r="R16" i="3"/>
  <c r="W15" i="3"/>
  <c r="U15" i="3"/>
  <c r="R15" i="3"/>
  <c r="W14" i="3"/>
  <c r="R14" i="3"/>
  <c r="W13" i="3"/>
  <c r="R13" i="3"/>
  <c r="R12" i="3"/>
  <c r="R11" i="3"/>
  <c r="W10" i="3"/>
  <c r="R10" i="3"/>
  <c r="U9" i="3"/>
  <c r="S9" i="3"/>
  <c r="R9" i="3"/>
  <c r="U8" i="3"/>
  <c r="V8" i="3" s="1"/>
  <c r="R8" i="3"/>
  <c r="E7" i="3"/>
  <c r="F7" i="3" s="1"/>
  <c r="G7" i="3" s="1"/>
  <c r="H7" i="3" s="1"/>
  <c r="I7" i="3" s="1"/>
  <c r="J7" i="3" s="1"/>
  <c r="K7" i="3" s="1"/>
  <c r="L7" i="3" s="1"/>
  <c r="M7" i="3" s="1"/>
  <c r="D48" i="2"/>
  <c r="H47" i="2"/>
  <c r="Z35" i="2" s="1"/>
  <c r="G47" i="2"/>
  <c r="Z34" i="2" s="1"/>
  <c r="F47" i="2"/>
  <c r="Z33" i="2" s="1"/>
  <c r="Q46" i="2"/>
  <c r="L46" i="2"/>
  <c r="L47" i="2" s="1"/>
  <c r="K46" i="2"/>
  <c r="K47" i="2" s="1"/>
  <c r="J46" i="2"/>
  <c r="J47" i="2" s="1"/>
  <c r="I46" i="2"/>
  <c r="I47" i="2" s="1"/>
  <c r="Z36" i="2" s="1"/>
  <c r="H46" i="2"/>
  <c r="G46" i="2"/>
  <c r="F46" i="2"/>
  <c r="E46" i="2"/>
  <c r="E47" i="2" s="1"/>
  <c r="Z32" i="2" s="1"/>
  <c r="D46" i="2"/>
  <c r="D47" i="2" s="1"/>
  <c r="Z31" i="2" s="1"/>
  <c r="L45" i="2"/>
  <c r="K45" i="2"/>
  <c r="X38" i="2" s="1"/>
  <c r="E45" i="2"/>
  <c r="X32" i="2" s="1"/>
  <c r="D45" i="2"/>
  <c r="X31" i="2" s="1"/>
  <c r="Q44" i="2"/>
  <c r="L44" i="2"/>
  <c r="K44" i="2"/>
  <c r="J44" i="2"/>
  <c r="J45" i="2" s="1"/>
  <c r="X37" i="2" s="1"/>
  <c r="I44" i="2"/>
  <c r="I45" i="2" s="1"/>
  <c r="H44" i="2"/>
  <c r="H45" i="2" s="1"/>
  <c r="G44" i="2"/>
  <c r="G45" i="2" s="1"/>
  <c r="X34" i="2" s="1"/>
  <c r="F44" i="2"/>
  <c r="F45" i="2" s="1"/>
  <c r="E44" i="2"/>
  <c r="D44" i="2"/>
  <c r="AB42" i="2"/>
  <c r="Z42" i="2"/>
  <c r="X42" i="2"/>
  <c r="V42" i="2"/>
  <c r="U42" i="2"/>
  <c r="Q42" i="2"/>
  <c r="I43" i="2" s="1"/>
  <c r="V36" i="2" s="1"/>
  <c r="L42" i="2"/>
  <c r="K42" i="2"/>
  <c r="J42" i="2"/>
  <c r="I42" i="2"/>
  <c r="H42" i="2"/>
  <c r="G42" i="2"/>
  <c r="F42" i="2"/>
  <c r="E42" i="2"/>
  <c r="E43" i="2" s="1"/>
  <c r="V32" i="2" s="1"/>
  <c r="D42" i="2"/>
  <c r="AB41" i="2"/>
  <c r="Z41" i="2"/>
  <c r="X41" i="2"/>
  <c r="V41" i="2"/>
  <c r="U41" i="2"/>
  <c r="AB40" i="2"/>
  <c r="Z40" i="2"/>
  <c r="X40" i="2"/>
  <c r="V40" i="2"/>
  <c r="U40" i="2"/>
  <c r="Z39" i="2"/>
  <c r="X39" i="2"/>
  <c r="U39" i="2"/>
  <c r="Z38" i="2"/>
  <c r="U38" i="2"/>
  <c r="Z37" i="2"/>
  <c r="AA37" i="2" s="1"/>
  <c r="U37" i="2"/>
  <c r="U36" i="2"/>
  <c r="U35" i="2"/>
  <c r="U34" i="2"/>
  <c r="X33" i="2"/>
  <c r="U33" i="2"/>
  <c r="U32" i="2"/>
  <c r="J32" i="2"/>
  <c r="K32" i="2" s="1"/>
  <c r="L32" i="2" s="1"/>
  <c r="M32" i="2" s="1"/>
  <c r="N32" i="2" s="1"/>
  <c r="O32" i="2" s="1"/>
  <c r="F32" i="2"/>
  <c r="G32" i="2" s="1"/>
  <c r="H32" i="2" s="1"/>
  <c r="I32" i="2" s="1"/>
  <c r="E32" i="2"/>
  <c r="U31" i="2"/>
  <c r="O22" i="2"/>
  <c r="N22" i="2"/>
  <c r="M22" i="2"/>
  <c r="Z15" i="2" s="1"/>
  <c r="L22" i="2"/>
  <c r="Z14" i="2" s="1"/>
  <c r="K22" i="2"/>
  <c r="Z13" i="2" s="1"/>
  <c r="G22" i="2"/>
  <c r="E22" i="2"/>
  <c r="D22" i="2"/>
  <c r="Q21" i="2"/>
  <c r="P21" i="2"/>
  <c r="P22" i="2" s="1"/>
  <c r="O21" i="2"/>
  <c r="N21" i="2"/>
  <c r="M21" i="2"/>
  <c r="L21" i="2"/>
  <c r="K21" i="2"/>
  <c r="J21" i="2"/>
  <c r="J22" i="2" s="1"/>
  <c r="I21" i="2"/>
  <c r="I22" i="2" s="1"/>
  <c r="Z11" i="2" s="1"/>
  <c r="AA11" i="2" s="1"/>
  <c r="H21" i="2"/>
  <c r="H22" i="2" s="1"/>
  <c r="Z10" i="2" s="1"/>
  <c r="AA10" i="2" s="1"/>
  <c r="G21" i="2"/>
  <c r="F21" i="2"/>
  <c r="F22" i="2" s="1"/>
  <c r="Z8" i="2" s="1"/>
  <c r="E21" i="2"/>
  <c r="D21" i="2"/>
  <c r="P20" i="2"/>
  <c r="L20" i="2"/>
  <c r="I20" i="2"/>
  <c r="H20" i="2"/>
  <c r="X10" i="2" s="1"/>
  <c r="D20" i="2"/>
  <c r="Q19" i="2"/>
  <c r="J20" i="2" s="1"/>
  <c r="X12" i="2" s="1"/>
  <c r="P19" i="2"/>
  <c r="O19" i="2"/>
  <c r="O23" i="2" s="1"/>
  <c r="N19" i="2"/>
  <c r="N23" i="2" s="1"/>
  <c r="M19" i="2"/>
  <c r="M20" i="2" s="1"/>
  <c r="X15" i="2" s="1"/>
  <c r="L19" i="2"/>
  <c r="K19" i="2"/>
  <c r="K20" i="2" s="1"/>
  <c r="J19" i="2"/>
  <c r="I19" i="2"/>
  <c r="H19" i="2"/>
  <c r="G19" i="2"/>
  <c r="G20" i="2" s="1"/>
  <c r="X9" i="2" s="1"/>
  <c r="F19" i="2"/>
  <c r="F20" i="2" s="1"/>
  <c r="X8" i="2" s="1"/>
  <c r="E19" i="2"/>
  <c r="D19" i="2"/>
  <c r="L18" i="2"/>
  <c r="V14" i="2" s="1"/>
  <c r="K18" i="2"/>
  <c r="V13" i="2" s="1"/>
  <c r="D18" i="2"/>
  <c r="V6" i="2" s="1"/>
  <c r="Z17" i="2"/>
  <c r="U17" i="2"/>
  <c r="Q17" i="2"/>
  <c r="P17" i="2"/>
  <c r="P18" i="2" s="1"/>
  <c r="O17" i="2"/>
  <c r="O18" i="2" s="1"/>
  <c r="V17" i="2" s="1"/>
  <c r="N17" i="2"/>
  <c r="N18" i="2" s="1"/>
  <c r="V16" i="2" s="1"/>
  <c r="M17" i="2"/>
  <c r="L17" i="2"/>
  <c r="L23" i="2" s="1"/>
  <c r="K17" i="2"/>
  <c r="K23" i="2" s="1"/>
  <c r="J17" i="2"/>
  <c r="I17" i="2"/>
  <c r="I18" i="2" s="1"/>
  <c r="V11" i="2" s="1"/>
  <c r="H17" i="2"/>
  <c r="G17" i="2"/>
  <c r="G23" i="2" s="1"/>
  <c r="F17" i="2"/>
  <c r="F23" i="2" s="1"/>
  <c r="E17" i="2"/>
  <c r="E23" i="2" s="1"/>
  <c r="D17" i="2"/>
  <c r="Z16" i="2"/>
  <c r="U16" i="2"/>
  <c r="U15" i="2"/>
  <c r="X14" i="2"/>
  <c r="U14" i="2"/>
  <c r="X13" i="2"/>
  <c r="U13" i="2"/>
  <c r="Z12" i="2"/>
  <c r="U12" i="2"/>
  <c r="X11" i="2"/>
  <c r="U11" i="2"/>
  <c r="U10" i="2"/>
  <c r="Z9" i="2"/>
  <c r="U9" i="2"/>
  <c r="U8" i="2"/>
  <c r="Z7" i="2"/>
  <c r="U7" i="2"/>
  <c r="J7" i="2"/>
  <c r="K7" i="2" s="1"/>
  <c r="L7" i="2" s="1"/>
  <c r="M7" i="2" s="1"/>
  <c r="N7" i="2" s="1"/>
  <c r="O7" i="2" s="1"/>
  <c r="P7" i="2" s="1"/>
  <c r="E7" i="2"/>
  <c r="F7" i="2" s="1"/>
  <c r="G7" i="2" s="1"/>
  <c r="H7" i="2" s="1"/>
  <c r="I7" i="2" s="1"/>
  <c r="Z6" i="2"/>
  <c r="X6" i="2"/>
  <c r="U6" i="2"/>
  <c r="F49" i="1"/>
  <c r="Y35" i="1" s="1"/>
  <c r="N48" i="1"/>
  <c r="K48" i="1"/>
  <c r="K49" i="1" s="1"/>
  <c r="Y40" i="1" s="1"/>
  <c r="J48" i="1"/>
  <c r="J49" i="1" s="1"/>
  <c r="Y39" i="1" s="1"/>
  <c r="I48" i="1"/>
  <c r="I49" i="1" s="1"/>
  <c r="Y38" i="1" s="1"/>
  <c r="F48" i="1"/>
  <c r="M47" i="1"/>
  <c r="W42" i="1" s="1"/>
  <c r="L47" i="1"/>
  <c r="W41" i="1" s="1"/>
  <c r="X41" i="1" s="1"/>
  <c r="F47" i="1"/>
  <c r="W35" i="1" s="1"/>
  <c r="E47" i="1"/>
  <c r="W34" i="1" s="1"/>
  <c r="D47" i="1"/>
  <c r="W33" i="1" s="1"/>
  <c r="N46" i="1"/>
  <c r="G47" i="1" s="1"/>
  <c r="W36" i="1" s="1"/>
  <c r="M46" i="1"/>
  <c r="L46" i="1"/>
  <c r="K46" i="1"/>
  <c r="K47" i="1" s="1"/>
  <c r="J46" i="1"/>
  <c r="J47" i="1" s="1"/>
  <c r="W39" i="1" s="1"/>
  <c r="X39" i="1" s="1"/>
  <c r="I46" i="1"/>
  <c r="I47" i="1" s="1"/>
  <c r="W38" i="1" s="1"/>
  <c r="H46" i="1"/>
  <c r="H47" i="1" s="1"/>
  <c r="W37" i="1" s="1"/>
  <c r="G46" i="1"/>
  <c r="F46" i="1"/>
  <c r="E46" i="1"/>
  <c r="D46" i="1"/>
  <c r="M45" i="1"/>
  <c r="L45" i="1"/>
  <c r="K45" i="1"/>
  <c r="U40" i="1" s="1"/>
  <c r="F45" i="1"/>
  <c r="E45" i="1"/>
  <c r="D45" i="1"/>
  <c r="U33" i="1" s="1"/>
  <c r="N44" i="1"/>
  <c r="M44" i="1"/>
  <c r="L44" i="1"/>
  <c r="K44" i="1"/>
  <c r="J44" i="1"/>
  <c r="J45" i="1" s="1"/>
  <c r="U39" i="1" s="1"/>
  <c r="I44" i="1"/>
  <c r="I45" i="1" s="1"/>
  <c r="U38" i="1" s="1"/>
  <c r="H44" i="1"/>
  <c r="H45" i="1" s="1"/>
  <c r="U37" i="1" s="1"/>
  <c r="G44" i="1"/>
  <c r="G45" i="1" s="1"/>
  <c r="F44" i="1"/>
  <c r="E44" i="1"/>
  <c r="D44" i="1"/>
  <c r="L43" i="1"/>
  <c r="S41" i="1" s="1"/>
  <c r="K43" i="1"/>
  <c r="S40" i="1" s="1"/>
  <c r="J43" i="1"/>
  <c r="S39" i="1" s="1"/>
  <c r="D43" i="1"/>
  <c r="S33" i="1" s="1"/>
  <c r="R42" i="1"/>
  <c r="N42" i="1"/>
  <c r="M42" i="1"/>
  <c r="M48" i="1" s="1"/>
  <c r="M49" i="1" s="1"/>
  <c r="Y42" i="1" s="1"/>
  <c r="L42" i="1"/>
  <c r="L48" i="1" s="1"/>
  <c r="L49" i="1" s="1"/>
  <c r="Y41" i="1" s="1"/>
  <c r="K42" i="1"/>
  <c r="J42" i="1"/>
  <c r="I42" i="1"/>
  <c r="I43" i="1" s="1"/>
  <c r="H42" i="1"/>
  <c r="G42" i="1"/>
  <c r="O42" i="1" s="1"/>
  <c r="O43" i="1" s="1"/>
  <c r="F42" i="1"/>
  <c r="F43" i="1" s="1"/>
  <c r="S35" i="1" s="1"/>
  <c r="E42" i="1"/>
  <c r="E48" i="1" s="1"/>
  <c r="E49" i="1" s="1"/>
  <c r="Y34" i="1" s="1"/>
  <c r="D42" i="1"/>
  <c r="D48" i="1" s="1"/>
  <c r="R41" i="1"/>
  <c r="W40" i="1"/>
  <c r="R40" i="1"/>
  <c r="R39" i="1"/>
  <c r="S38" i="1"/>
  <c r="R38" i="1"/>
  <c r="R37" i="1"/>
  <c r="U36" i="1"/>
  <c r="R36" i="1"/>
  <c r="U35" i="1"/>
  <c r="R35" i="1"/>
  <c r="U34" i="1"/>
  <c r="R34" i="1"/>
  <c r="R33" i="1"/>
  <c r="E32" i="1"/>
  <c r="F32" i="1" s="1"/>
  <c r="G32" i="1" s="1"/>
  <c r="H32" i="1" s="1"/>
  <c r="I32" i="1" s="1"/>
  <c r="J32" i="1" s="1"/>
  <c r="K32" i="1" s="1"/>
  <c r="L32" i="1" s="1"/>
  <c r="M32" i="1" s="1"/>
  <c r="N21" i="1"/>
  <c r="F22" i="1" s="1"/>
  <c r="W10" i="1" s="1"/>
  <c r="L21" i="1"/>
  <c r="L22" i="1" s="1"/>
  <c r="W16" i="1" s="1"/>
  <c r="K21" i="1"/>
  <c r="J21" i="1"/>
  <c r="I21" i="1"/>
  <c r="H21" i="1"/>
  <c r="G21" i="1"/>
  <c r="F21" i="1"/>
  <c r="E21" i="1"/>
  <c r="E22" i="1" s="1"/>
  <c r="W9" i="1" s="1"/>
  <c r="D21" i="1"/>
  <c r="G20" i="1"/>
  <c r="U11" i="1" s="1"/>
  <c r="F20" i="1"/>
  <c r="U10" i="1" s="1"/>
  <c r="E20" i="1"/>
  <c r="N19" i="1"/>
  <c r="L19" i="1"/>
  <c r="L20" i="1" s="1"/>
  <c r="K19" i="1"/>
  <c r="K20" i="1" s="1"/>
  <c r="U15" i="1" s="1"/>
  <c r="V15" i="1" s="1"/>
  <c r="J19" i="1"/>
  <c r="J20" i="1" s="1"/>
  <c r="U14" i="1" s="1"/>
  <c r="I19" i="1"/>
  <c r="I20" i="1" s="1"/>
  <c r="U13" i="1" s="1"/>
  <c r="H19" i="1"/>
  <c r="H20" i="1" s="1"/>
  <c r="U12" i="1" s="1"/>
  <c r="G19" i="1"/>
  <c r="F19" i="1"/>
  <c r="E19" i="1"/>
  <c r="D19" i="1"/>
  <c r="D20" i="1" s="1"/>
  <c r="L18" i="1"/>
  <c r="S16" i="1" s="1"/>
  <c r="K18" i="1"/>
  <c r="S15" i="1" s="1"/>
  <c r="J18" i="1"/>
  <c r="S14" i="1" s="1"/>
  <c r="D18" i="1"/>
  <c r="S8" i="1" s="1"/>
  <c r="N17" i="1"/>
  <c r="L17" i="1"/>
  <c r="K17" i="1"/>
  <c r="J17" i="1"/>
  <c r="I17" i="1"/>
  <c r="I18" i="1" s="1"/>
  <c r="S13" i="1" s="1"/>
  <c r="H17" i="1"/>
  <c r="H18" i="1" s="1"/>
  <c r="S12" i="1" s="1"/>
  <c r="G17" i="1"/>
  <c r="G18" i="1" s="1"/>
  <c r="S11" i="1" s="1"/>
  <c r="F17" i="1"/>
  <c r="F18" i="1" s="1"/>
  <c r="E17" i="1"/>
  <c r="D17" i="1"/>
  <c r="U16" i="1"/>
  <c r="R16" i="1"/>
  <c r="R15" i="1"/>
  <c r="R14" i="1"/>
  <c r="R13" i="1"/>
  <c r="R12" i="1"/>
  <c r="R11" i="1"/>
  <c r="S10" i="1"/>
  <c r="R10" i="1"/>
  <c r="U9" i="1"/>
  <c r="R9" i="1"/>
  <c r="U8" i="1"/>
  <c r="V14" i="1" s="1"/>
  <c r="R8" i="1"/>
  <c r="E7" i="1"/>
  <c r="F7" i="1" s="1"/>
  <c r="G7" i="1" s="1"/>
  <c r="H7" i="1" s="1"/>
  <c r="I7" i="1" s="1"/>
  <c r="J7" i="1" s="1"/>
  <c r="K7" i="1" s="1"/>
  <c r="L7" i="1" s="1"/>
  <c r="M7" i="1" s="1"/>
  <c r="X33" i="1" l="1"/>
  <c r="V11" i="1"/>
  <c r="X40" i="1"/>
  <c r="Y39" i="2"/>
  <c r="D24" i="4"/>
  <c r="Y8" i="4" s="1"/>
  <c r="Z42" i="1"/>
  <c r="Z40" i="1"/>
  <c r="AA13" i="2"/>
  <c r="X14" i="3"/>
  <c r="V16" i="1"/>
  <c r="X34" i="1"/>
  <c r="AA12" i="2"/>
  <c r="X38" i="3"/>
  <c r="V12" i="1"/>
  <c r="D49" i="1"/>
  <c r="Y33" i="1" s="1"/>
  <c r="Z38" i="1" s="1"/>
  <c r="V13" i="1"/>
  <c r="AA15" i="2"/>
  <c r="V8" i="1"/>
  <c r="X36" i="1"/>
  <c r="Y10" i="2"/>
  <c r="H23" i="1"/>
  <c r="H24" i="1" s="1"/>
  <c r="Y12" i="1" s="1"/>
  <c r="AA14" i="2"/>
  <c r="F43" i="2"/>
  <c r="V33" i="2" s="1"/>
  <c r="F48" i="2"/>
  <c r="X42" i="8"/>
  <c r="X33" i="8"/>
  <c r="X39" i="8"/>
  <c r="X40" i="8"/>
  <c r="X36" i="8"/>
  <c r="X37" i="1"/>
  <c r="AA17" i="2"/>
  <c r="E18" i="2"/>
  <c r="V7" i="2" s="1"/>
  <c r="W16" i="2" s="1"/>
  <c r="N20" i="2"/>
  <c r="X16" i="2" s="1"/>
  <c r="AA35" i="2"/>
  <c r="AA38" i="2"/>
  <c r="AA31" i="2"/>
  <c r="V14" i="3"/>
  <c r="R18" i="2"/>
  <c r="O20" i="2"/>
  <c r="X17" i="2" s="1"/>
  <c r="Y17" i="2" s="1"/>
  <c r="R21" i="2"/>
  <c r="R22" i="2" s="1"/>
  <c r="AA39" i="2"/>
  <c r="AA36" i="2"/>
  <c r="D49" i="2"/>
  <c r="AB31" i="2" s="1"/>
  <c r="R48" i="2"/>
  <c r="D22" i="3"/>
  <c r="W8" i="3" s="1"/>
  <c r="X10" i="3" s="1"/>
  <c r="O21" i="3"/>
  <c r="T17" i="4"/>
  <c r="G18" i="5"/>
  <c r="S11" i="5" s="1"/>
  <c r="G23" i="5"/>
  <c r="T8" i="5"/>
  <c r="T33" i="1"/>
  <c r="M23" i="2"/>
  <c r="E20" i="2"/>
  <c r="X7" i="2" s="1"/>
  <c r="Y8" i="2" s="1"/>
  <c r="R19" i="2"/>
  <c r="R20" i="2" s="1"/>
  <c r="Q48" i="2"/>
  <c r="J43" i="2"/>
  <c r="V37" i="2" s="1"/>
  <c r="T8" i="1"/>
  <c r="K23" i="1"/>
  <c r="K24" i="1" s="1"/>
  <c r="Y15" i="1" s="1"/>
  <c r="K22" i="1"/>
  <c r="W15" i="1" s="1"/>
  <c r="R42" i="2"/>
  <c r="R43" i="2" s="1"/>
  <c r="X35" i="8"/>
  <c r="X16" i="1"/>
  <c r="T40" i="1"/>
  <c r="G24" i="2"/>
  <c r="AB9" i="2" s="1"/>
  <c r="X35" i="1"/>
  <c r="H23" i="2"/>
  <c r="X42" i="1"/>
  <c r="Z35" i="1"/>
  <c r="I23" i="2"/>
  <c r="I24" i="2" s="1"/>
  <c r="AB11" i="2" s="1"/>
  <c r="AA42" i="2"/>
  <c r="Y38" i="2"/>
  <c r="E48" i="2"/>
  <c r="X9" i="3"/>
  <c r="O22" i="3"/>
  <c r="F48" i="3"/>
  <c r="F43" i="3"/>
  <c r="S35" i="3" s="1"/>
  <c r="O42" i="3"/>
  <c r="O43" i="3" s="1"/>
  <c r="N48" i="3"/>
  <c r="L43" i="3"/>
  <c r="S41" i="3" s="1"/>
  <c r="D43" i="3"/>
  <c r="S33" i="3" s="1"/>
  <c r="G23" i="1"/>
  <c r="G24" i="1" s="1"/>
  <c r="Y11" i="1" s="1"/>
  <c r="AA8" i="2"/>
  <c r="AA7" i="2"/>
  <c r="T15" i="1"/>
  <c r="D22" i="1"/>
  <c r="W8" i="1" s="1"/>
  <c r="O21" i="1"/>
  <c r="O22" i="1" s="1"/>
  <c r="X38" i="1"/>
  <c r="W41" i="2"/>
  <c r="H22" i="1"/>
  <c r="W12" i="1" s="1"/>
  <c r="X12" i="1" s="1"/>
  <c r="H48" i="1"/>
  <c r="H49" i="1" s="1"/>
  <c r="Y37" i="1" s="1"/>
  <c r="Z37" i="1" s="1"/>
  <c r="H43" i="1"/>
  <c r="S37" i="1" s="1"/>
  <c r="AA6" i="2"/>
  <c r="D23" i="1"/>
  <c r="I22" i="1"/>
  <c r="W13" i="1" s="1"/>
  <c r="E23" i="1"/>
  <c r="E24" i="1" s="1"/>
  <c r="Y9" i="1" s="1"/>
  <c r="E18" i="1"/>
  <c r="S9" i="1" s="1"/>
  <c r="T9" i="1" s="1"/>
  <c r="N23" i="1"/>
  <c r="J22" i="1"/>
  <c r="W14" i="1" s="1"/>
  <c r="O46" i="1"/>
  <c r="O47" i="1" s="1"/>
  <c r="AA9" i="2"/>
  <c r="Y11" i="2"/>
  <c r="K24" i="2"/>
  <c r="AB13" i="2" s="1"/>
  <c r="M18" i="2"/>
  <c r="V15" i="2" s="1"/>
  <c r="X36" i="2"/>
  <c r="Y36" i="2" s="1"/>
  <c r="X35" i="2"/>
  <c r="Y35" i="2" s="1"/>
  <c r="X17" i="6"/>
  <c r="Y6" i="2"/>
  <c r="J23" i="1"/>
  <c r="J24" i="1" s="1"/>
  <c r="Y14" i="1" s="1"/>
  <c r="G43" i="1"/>
  <c r="S36" i="1" s="1"/>
  <c r="G48" i="1"/>
  <c r="G49" i="1" s="1"/>
  <c r="Y36" i="1" s="1"/>
  <c r="Z36" i="1" s="1"/>
  <c r="U41" i="1"/>
  <c r="V35" i="1" s="1"/>
  <c r="U42" i="1"/>
  <c r="V42" i="1" s="1"/>
  <c r="L23" i="1"/>
  <c r="L24" i="1" s="1"/>
  <c r="Y16" i="1" s="1"/>
  <c r="G22" i="1"/>
  <c r="W11" i="1" s="1"/>
  <c r="V9" i="1"/>
  <c r="O17" i="1"/>
  <c r="O18" i="1" s="1"/>
  <c r="V10" i="1"/>
  <c r="F23" i="1"/>
  <c r="F24" i="1" s="1"/>
  <c r="Y10" i="1" s="1"/>
  <c r="O44" i="1"/>
  <c r="O45" i="1" s="1"/>
  <c r="D23" i="2"/>
  <c r="R17" i="2"/>
  <c r="Y40" i="2"/>
  <c r="D43" i="2"/>
  <c r="V31" i="2" s="1"/>
  <c r="L43" i="2"/>
  <c r="V39" i="2" s="1"/>
  <c r="L48" i="2"/>
  <c r="L49" i="2" s="1"/>
  <c r="AB39" i="2" s="1"/>
  <c r="H43" i="2"/>
  <c r="V35" i="2" s="1"/>
  <c r="W35" i="2" s="1"/>
  <c r="Y37" i="2"/>
  <c r="V15" i="3"/>
  <c r="I43" i="3"/>
  <c r="S38" i="3" s="1"/>
  <c r="U42" i="3"/>
  <c r="U41" i="3"/>
  <c r="T16" i="5"/>
  <c r="D43" i="8"/>
  <c r="S33" i="8" s="1"/>
  <c r="D48" i="8"/>
  <c r="O42" i="8"/>
  <c r="O43" i="8" s="1"/>
  <c r="E43" i="8"/>
  <c r="S34" i="8" s="1"/>
  <c r="N48" i="8"/>
  <c r="I43" i="8"/>
  <c r="S38" i="8" s="1"/>
  <c r="F43" i="8"/>
  <c r="S35" i="8" s="1"/>
  <c r="I23" i="1"/>
  <c r="I24" i="1" s="1"/>
  <c r="Y13" i="1" s="1"/>
  <c r="E43" i="1"/>
  <c r="S34" i="1" s="1"/>
  <c r="T34" i="1" s="1"/>
  <c r="M43" i="1"/>
  <c r="S42" i="1" s="1"/>
  <c r="T42" i="1" s="1"/>
  <c r="F18" i="2"/>
  <c r="V8" i="2" s="1"/>
  <c r="P23" i="2"/>
  <c r="G43" i="2"/>
  <c r="V34" i="2" s="1"/>
  <c r="D23" i="3"/>
  <c r="L23" i="3"/>
  <c r="L24" i="3" s="1"/>
  <c r="Y16" i="3" s="1"/>
  <c r="V11" i="3"/>
  <c r="X11" i="3"/>
  <c r="G48" i="3"/>
  <c r="G43" i="3"/>
  <c r="S36" i="3" s="1"/>
  <c r="O42" i="4"/>
  <c r="N42" i="4"/>
  <c r="H43" i="4" s="1"/>
  <c r="S37" i="4" s="1"/>
  <c r="D48" i="4"/>
  <c r="L48" i="4"/>
  <c r="V17" i="5"/>
  <c r="V9" i="5"/>
  <c r="V15" i="5"/>
  <c r="V8" i="5"/>
  <c r="H18" i="5"/>
  <c r="S12" i="5" s="1"/>
  <c r="H23" i="5"/>
  <c r="D48" i="5"/>
  <c r="D47" i="5"/>
  <c r="W33" i="5" s="1"/>
  <c r="X35" i="5" s="1"/>
  <c r="X34" i="8"/>
  <c r="G18" i="2"/>
  <c r="V9" i="2" s="1"/>
  <c r="Q23" i="2"/>
  <c r="O24" i="2" s="1"/>
  <c r="AB17" i="2" s="1"/>
  <c r="H48" i="2"/>
  <c r="H49" i="2" s="1"/>
  <c r="AB35" i="2" s="1"/>
  <c r="AA40" i="2"/>
  <c r="O18" i="3"/>
  <c r="V12" i="3"/>
  <c r="V10" i="3"/>
  <c r="H48" i="3"/>
  <c r="H43" i="3"/>
  <c r="S37" i="3" s="1"/>
  <c r="E45" i="3"/>
  <c r="U34" i="3" s="1"/>
  <c r="M45" i="3"/>
  <c r="X38" i="5"/>
  <c r="U36" i="5"/>
  <c r="U35" i="5"/>
  <c r="H18" i="2"/>
  <c r="V10" i="2" s="1"/>
  <c r="Y41" i="2"/>
  <c r="I48" i="2"/>
  <c r="I49" i="2" s="1"/>
  <c r="AB36" i="2" s="1"/>
  <c r="AA32" i="2"/>
  <c r="R47" i="2"/>
  <c r="V9" i="3"/>
  <c r="F18" i="3"/>
  <c r="S10" i="3" s="1"/>
  <c r="O17" i="3"/>
  <c r="I18" i="3"/>
  <c r="S13" i="3" s="1"/>
  <c r="V13" i="3"/>
  <c r="I48" i="3"/>
  <c r="O45" i="3"/>
  <c r="V13" i="4"/>
  <c r="H48" i="5"/>
  <c r="H49" i="5" s="1"/>
  <c r="Y37" i="5" s="1"/>
  <c r="H43" i="5"/>
  <c r="S37" i="5" s="1"/>
  <c r="O19" i="1"/>
  <c r="O20" i="1" s="1"/>
  <c r="AA16" i="2"/>
  <c r="AA41" i="2"/>
  <c r="J48" i="2"/>
  <c r="J49" i="2" s="1"/>
  <c r="AB37" i="2" s="1"/>
  <c r="R44" i="2"/>
  <c r="R45" i="2" s="1"/>
  <c r="AA33" i="2"/>
  <c r="X15" i="3"/>
  <c r="G18" i="3"/>
  <c r="S11" i="3" s="1"/>
  <c r="J18" i="3"/>
  <c r="S14" i="3" s="1"/>
  <c r="E23" i="3"/>
  <c r="E24" i="3" s="1"/>
  <c r="Y9" i="3" s="1"/>
  <c r="G45" i="3"/>
  <c r="O44" i="3"/>
  <c r="O46" i="3"/>
  <c r="O47" i="3" s="1"/>
  <c r="T11" i="4"/>
  <c r="D45" i="4"/>
  <c r="U33" i="4" s="1"/>
  <c r="O44" i="4"/>
  <c r="N44" i="4"/>
  <c r="L45" i="4"/>
  <c r="J23" i="2"/>
  <c r="J24" i="2" s="1"/>
  <c r="AB12" i="2" s="1"/>
  <c r="J18" i="2"/>
  <c r="V12" i="2" s="1"/>
  <c r="W12" i="2" s="1"/>
  <c r="K48" i="2"/>
  <c r="K49" i="2" s="1"/>
  <c r="AB38" i="2" s="1"/>
  <c r="Y34" i="2"/>
  <c r="Y42" i="2"/>
  <c r="Y31" i="2"/>
  <c r="AA34" i="2"/>
  <c r="H18" i="3"/>
  <c r="S12" i="3" s="1"/>
  <c r="K18" i="3"/>
  <c r="S15" i="3" s="1"/>
  <c r="T15" i="3" s="1"/>
  <c r="F23" i="3"/>
  <c r="F24" i="3" s="1"/>
  <c r="Y10" i="3" s="1"/>
  <c r="K49" i="3"/>
  <c r="Y40" i="3" s="1"/>
  <c r="H45" i="3"/>
  <c r="U37" i="3" s="1"/>
  <c r="D45" i="3"/>
  <c r="U33" i="3" s="1"/>
  <c r="N23" i="4"/>
  <c r="O18" i="4"/>
  <c r="I18" i="4"/>
  <c r="S13" i="4" s="1"/>
  <c r="T13" i="4" s="1"/>
  <c r="K43" i="2"/>
  <c r="V38" i="2" s="1"/>
  <c r="G48" i="2"/>
  <c r="G49" i="2" s="1"/>
  <c r="AB34" i="2" s="1"/>
  <c r="D18" i="3"/>
  <c r="S8" i="3" s="1"/>
  <c r="L18" i="3"/>
  <c r="S16" i="3" s="1"/>
  <c r="T16" i="3" s="1"/>
  <c r="H23" i="3"/>
  <c r="H24" i="3" s="1"/>
  <c r="Y12" i="3" s="1"/>
  <c r="E18" i="4"/>
  <c r="S9" i="4" s="1"/>
  <c r="T16" i="4" s="1"/>
  <c r="V10" i="5"/>
  <c r="I48" i="5"/>
  <c r="I49" i="5" s="1"/>
  <c r="Y38" i="5" s="1"/>
  <c r="I43" i="5"/>
  <c r="S38" i="5" s="1"/>
  <c r="J48" i="3"/>
  <c r="J49" i="3" s="1"/>
  <c r="Y39" i="3" s="1"/>
  <c r="E43" i="3"/>
  <c r="S34" i="3" s="1"/>
  <c r="M43" i="3"/>
  <c r="S42" i="3" s="1"/>
  <c r="T42" i="3" s="1"/>
  <c r="F18" i="4"/>
  <c r="S10" i="4" s="1"/>
  <c r="D20" i="4"/>
  <c r="U8" i="4" s="1"/>
  <c r="V14" i="4" s="1"/>
  <c r="O21" i="4"/>
  <c r="O22" i="4" s="1"/>
  <c r="O46" i="4"/>
  <c r="N46" i="4"/>
  <c r="K47" i="4" s="1"/>
  <c r="W40" i="4" s="1"/>
  <c r="V13" i="5"/>
  <c r="J49" i="5"/>
  <c r="Y39" i="5" s="1"/>
  <c r="X16" i="6"/>
  <c r="X8" i="6"/>
  <c r="R46" i="2"/>
  <c r="E20" i="4"/>
  <c r="U9" i="4" s="1"/>
  <c r="D22" i="4"/>
  <c r="W8" i="4" s="1"/>
  <c r="I45" i="4"/>
  <c r="U38" i="4" s="1"/>
  <c r="E47" i="4"/>
  <c r="W34" i="4" s="1"/>
  <c r="O23" i="5"/>
  <c r="V12" i="5"/>
  <c r="X10" i="6"/>
  <c r="M47" i="3"/>
  <c r="W42" i="3" s="1"/>
  <c r="X42" i="3" s="1"/>
  <c r="T15" i="4"/>
  <c r="V16" i="4"/>
  <c r="H23" i="4"/>
  <c r="H18" i="4"/>
  <c r="S12" i="4" s="1"/>
  <c r="F20" i="4"/>
  <c r="U10" i="4" s="1"/>
  <c r="J45" i="4"/>
  <c r="U39" i="4" s="1"/>
  <c r="V11" i="5"/>
  <c r="F24" i="5"/>
  <c r="Y10" i="5" s="1"/>
  <c r="V9" i="6"/>
  <c r="V10" i="6"/>
  <c r="W20" i="7"/>
  <c r="P39" i="7" s="1"/>
  <c r="G20" i="4"/>
  <c r="U11" i="4" s="1"/>
  <c r="V11" i="4" s="1"/>
  <c r="K48" i="4"/>
  <c r="K45" i="4"/>
  <c r="U40" i="4" s="1"/>
  <c r="T10" i="5"/>
  <c r="E49" i="5"/>
  <c r="Y34" i="5" s="1"/>
  <c r="X39" i="6"/>
  <c r="X40" i="6"/>
  <c r="G48" i="5"/>
  <c r="G49" i="5" s="1"/>
  <c r="Y36" i="5" s="1"/>
  <c r="E45" i="5"/>
  <c r="U34" i="5" s="1"/>
  <c r="V40" i="5" s="1"/>
  <c r="O21" i="6"/>
  <c r="O22" i="6" s="1"/>
  <c r="X12" i="6"/>
  <c r="D43" i="6"/>
  <c r="S33" i="6" s="1"/>
  <c r="D48" i="6"/>
  <c r="O42" i="6"/>
  <c r="F24" i="8"/>
  <c r="Y10" i="8" s="1"/>
  <c r="X41" i="8"/>
  <c r="J43" i="8"/>
  <c r="S39" i="8" s="1"/>
  <c r="F23" i="4"/>
  <c r="N23" i="5"/>
  <c r="O24" i="5" s="1"/>
  <c r="H22" i="5"/>
  <c r="W12" i="5" s="1"/>
  <c r="V37" i="5"/>
  <c r="G22" i="6"/>
  <c r="W11" i="6" s="1"/>
  <c r="G23" i="6"/>
  <c r="G24" i="6" s="1"/>
  <c r="Y11" i="6" s="1"/>
  <c r="X36" i="6"/>
  <c r="U36" i="6"/>
  <c r="U35" i="6"/>
  <c r="V35" i="6" s="1"/>
  <c r="X33" i="6"/>
  <c r="X35" i="6"/>
  <c r="O46" i="6"/>
  <c r="O47" i="6" s="1"/>
  <c r="V9" i="8"/>
  <c r="X16" i="8"/>
  <c r="I24" i="8"/>
  <c r="Y13" i="8" s="1"/>
  <c r="V14" i="5"/>
  <c r="O19" i="5"/>
  <c r="O20" i="5" s="1"/>
  <c r="O22" i="5"/>
  <c r="V16" i="6"/>
  <c r="AA15" i="7"/>
  <c r="E37" i="7"/>
  <c r="AC14" i="7"/>
  <c r="D39" i="7"/>
  <c r="AE16" i="7"/>
  <c r="F41" i="7"/>
  <c r="T17" i="5"/>
  <c r="D22" i="5"/>
  <c r="W8" i="5" s="1"/>
  <c r="X16" i="5" s="1"/>
  <c r="V12" i="6"/>
  <c r="H18" i="6"/>
  <c r="S12" i="6" s="1"/>
  <c r="T12" i="6" s="1"/>
  <c r="O19" i="6"/>
  <c r="O20" i="6" s="1"/>
  <c r="X37" i="6"/>
  <c r="X42" i="6"/>
  <c r="D18" i="7"/>
  <c r="AA1" i="7" s="1"/>
  <c r="L18" i="7"/>
  <c r="AA9" i="7" s="1"/>
  <c r="T18" i="7"/>
  <c r="E38" i="7"/>
  <c r="R20" i="7"/>
  <c r="D23" i="7"/>
  <c r="D22" i="7"/>
  <c r="AE1" i="7" s="1"/>
  <c r="W21" i="7"/>
  <c r="P40" i="7" s="1"/>
  <c r="T23" i="7"/>
  <c r="T22" i="7"/>
  <c r="V15" i="8"/>
  <c r="I18" i="8"/>
  <c r="S13" i="8" s="1"/>
  <c r="T13" i="8" s="1"/>
  <c r="H18" i="8"/>
  <c r="S12" i="8" s="1"/>
  <c r="N23" i="8"/>
  <c r="G24" i="8" s="1"/>
  <c r="Y11" i="8" s="1"/>
  <c r="E18" i="8"/>
  <c r="S9" i="8" s="1"/>
  <c r="T8" i="8" s="1"/>
  <c r="V8" i="8"/>
  <c r="V11" i="8"/>
  <c r="O17" i="5"/>
  <c r="O18" i="5" s="1"/>
  <c r="G43" i="5"/>
  <c r="S36" i="5" s="1"/>
  <c r="T42" i="5" s="1"/>
  <c r="V8" i="6"/>
  <c r="V15" i="6"/>
  <c r="H49" i="6"/>
  <c r="Y37" i="6" s="1"/>
  <c r="F38" i="7"/>
  <c r="S20" i="7"/>
  <c r="F48" i="5"/>
  <c r="F49" i="5" s="1"/>
  <c r="Y35" i="5" s="1"/>
  <c r="O44" i="5"/>
  <c r="O45" i="5" s="1"/>
  <c r="T11" i="6"/>
  <c r="V14" i="6"/>
  <c r="X15" i="6"/>
  <c r="O43" i="6"/>
  <c r="J43" i="6"/>
  <c r="S39" i="6" s="1"/>
  <c r="I43" i="6"/>
  <c r="S38" i="6" s="1"/>
  <c r="T38" i="6" s="1"/>
  <c r="F43" i="6"/>
  <c r="S35" i="6" s="1"/>
  <c r="E43" i="6"/>
  <c r="S34" i="6" s="1"/>
  <c r="N48" i="6"/>
  <c r="J49" i="6" s="1"/>
  <c r="Y39" i="6" s="1"/>
  <c r="F23" i="7"/>
  <c r="W17" i="7"/>
  <c r="N23" i="7"/>
  <c r="N18" i="7"/>
  <c r="AA11" i="7" s="1"/>
  <c r="V23" i="7"/>
  <c r="I24" i="7" s="1"/>
  <c r="AG6" i="7" s="1"/>
  <c r="Q18" i="7"/>
  <c r="M18" i="7"/>
  <c r="AA10" i="7" s="1"/>
  <c r="I18" i="7"/>
  <c r="AA6" i="7" s="1"/>
  <c r="W22" i="7"/>
  <c r="P41" i="7" s="1"/>
  <c r="G40" i="7"/>
  <c r="E24" i="8"/>
  <c r="Y9" i="8" s="1"/>
  <c r="V10" i="8"/>
  <c r="J22" i="8"/>
  <c r="W14" i="8" s="1"/>
  <c r="F22" i="8"/>
  <c r="W10" i="8" s="1"/>
  <c r="E49" i="6"/>
  <c r="Y34" i="6" s="1"/>
  <c r="X34" i="6"/>
  <c r="G23" i="7"/>
  <c r="G18" i="7"/>
  <c r="AA4" i="7" s="1"/>
  <c r="O23" i="7"/>
  <c r="O18" i="7"/>
  <c r="AA12" i="7" s="1"/>
  <c r="D20" i="7"/>
  <c r="AC1" i="7" s="1"/>
  <c r="L20" i="7"/>
  <c r="AC9" i="7" s="1"/>
  <c r="T20" i="7"/>
  <c r="O17" i="8"/>
  <c r="O18" i="8" s="1"/>
  <c r="D22" i="8"/>
  <c r="W8" i="8" s="1"/>
  <c r="O21" i="8"/>
  <c r="O22" i="8" s="1"/>
  <c r="E23" i="6"/>
  <c r="E24" i="6" s="1"/>
  <c r="Y9" i="6" s="1"/>
  <c r="F48" i="6"/>
  <c r="F49" i="6" s="1"/>
  <c r="Y35" i="6" s="1"/>
  <c r="H18" i="7"/>
  <c r="AA5" i="7" s="1"/>
  <c r="P18" i="7"/>
  <c r="AA13" i="7" s="1"/>
  <c r="E20" i="7"/>
  <c r="AC2" i="7" s="1"/>
  <c r="M20" i="7"/>
  <c r="AC10" i="7" s="1"/>
  <c r="U20" i="7"/>
  <c r="H39" i="7" s="1"/>
  <c r="V14" i="8"/>
  <c r="E22" i="8"/>
  <c r="W9" i="8" s="1"/>
  <c r="X37" i="8"/>
  <c r="O42" i="5"/>
  <c r="O43" i="5" s="1"/>
  <c r="J43" i="5"/>
  <c r="S39" i="5" s="1"/>
  <c r="T39" i="5" s="1"/>
  <c r="F23" i="6"/>
  <c r="F24" i="6" s="1"/>
  <c r="Y10" i="6" s="1"/>
  <c r="Z10" i="6" s="1"/>
  <c r="G43" i="6"/>
  <c r="S36" i="6" s="1"/>
  <c r="V13" i="8"/>
  <c r="F18" i="8"/>
  <c r="S10" i="8" s="1"/>
  <c r="G43" i="8"/>
  <c r="S36" i="8" s="1"/>
  <c r="T36" i="8" s="1"/>
  <c r="F49" i="8"/>
  <c r="Y35" i="8" s="1"/>
  <c r="J45" i="5"/>
  <c r="U39" i="5" s="1"/>
  <c r="V39" i="5" s="1"/>
  <c r="H43" i="6"/>
  <c r="S37" i="6" s="1"/>
  <c r="O44" i="6"/>
  <c r="O45" i="6" s="1"/>
  <c r="J23" i="7"/>
  <c r="R23" i="7"/>
  <c r="T15" i="8"/>
  <c r="G18" i="8"/>
  <c r="S11" i="8" s="1"/>
  <c r="V17" i="8"/>
  <c r="O19" i="8"/>
  <c r="O20" i="8" s="1"/>
  <c r="H43" i="8"/>
  <c r="S37" i="8" s="1"/>
  <c r="H48" i="8"/>
  <c r="H49" i="8" s="1"/>
  <c r="Y37" i="8" s="1"/>
  <c r="X38" i="8"/>
  <c r="G49" i="8"/>
  <c r="Y36" i="8" s="1"/>
  <c r="E18" i="5"/>
  <c r="S9" i="5" s="1"/>
  <c r="T9" i="5" s="1"/>
  <c r="X41" i="6"/>
  <c r="I49" i="6"/>
  <c r="Y38" i="6" s="1"/>
  <c r="X38" i="6"/>
  <c r="K23" i="7"/>
  <c r="K18" i="7"/>
  <c r="AA8" i="7" s="1"/>
  <c r="S23" i="7"/>
  <c r="S18" i="7"/>
  <c r="F36" i="7"/>
  <c r="H20" i="7"/>
  <c r="AC5" i="7" s="1"/>
  <c r="P20" i="7"/>
  <c r="AC13" i="7" s="1"/>
  <c r="H23" i="8"/>
  <c r="H24" i="8" s="1"/>
  <c r="Y12" i="8" s="1"/>
  <c r="H22" i="8"/>
  <c r="W12" i="8" s="1"/>
  <c r="I49" i="8"/>
  <c r="Y38" i="8" s="1"/>
  <c r="J49" i="8"/>
  <c r="Y39" i="8" s="1"/>
  <c r="Q22" i="7"/>
  <c r="D23" i="8"/>
  <c r="O44" i="8"/>
  <c r="K45" i="8"/>
  <c r="U40" i="8" s="1"/>
  <c r="R22" i="7"/>
  <c r="G36" i="7"/>
  <c r="O45" i="8"/>
  <c r="E45" i="8"/>
  <c r="U34" i="8" s="1"/>
  <c r="V39" i="8" s="1"/>
  <c r="F45" i="8"/>
  <c r="O46" i="8"/>
  <c r="U22" i="7"/>
  <c r="H41" i="7" s="1"/>
  <c r="O47" i="8"/>
  <c r="K48" i="8"/>
  <c r="K49" i="8" s="1"/>
  <c r="Y40" i="8" s="1"/>
  <c r="I45" i="8"/>
  <c r="U38" i="8" s="1"/>
  <c r="V38" i="8" s="1"/>
  <c r="Z14" i="4" l="1"/>
  <c r="S24" i="7"/>
  <c r="F42" i="7"/>
  <c r="Z36" i="8"/>
  <c r="V42" i="8"/>
  <c r="X8" i="8"/>
  <c r="X17" i="8"/>
  <c r="G24" i="7"/>
  <c r="AG4" i="7" s="1"/>
  <c r="T17" i="8"/>
  <c r="D37" i="7"/>
  <c r="AA14" i="7"/>
  <c r="AB14" i="7" s="1"/>
  <c r="T35" i="6"/>
  <c r="T12" i="8"/>
  <c r="W23" i="7"/>
  <c r="P42" i="7" s="1"/>
  <c r="D24" i="7"/>
  <c r="AG1" i="7" s="1"/>
  <c r="T34" i="5"/>
  <c r="V41" i="8"/>
  <c r="T33" i="6"/>
  <c r="T40" i="6"/>
  <c r="T42" i="6"/>
  <c r="X17" i="5"/>
  <c r="P24" i="7"/>
  <c r="AG13" i="7" s="1"/>
  <c r="X39" i="5"/>
  <c r="M47" i="4"/>
  <c r="W42" i="4" s="1"/>
  <c r="Z13" i="6"/>
  <c r="L47" i="4"/>
  <c r="W41" i="4" s="1"/>
  <c r="T38" i="5"/>
  <c r="T11" i="3"/>
  <c r="T10" i="3"/>
  <c r="V36" i="5"/>
  <c r="X11" i="5"/>
  <c r="O48" i="4"/>
  <c r="Z13" i="1"/>
  <c r="T42" i="8"/>
  <c r="T33" i="8"/>
  <c r="Z16" i="1"/>
  <c r="X8" i="1"/>
  <c r="V37" i="1"/>
  <c r="M49" i="3"/>
  <c r="Y42" i="3" s="1"/>
  <c r="Y16" i="2"/>
  <c r="T39" i="1"/>
  <c r="Z34" i="1"/>
  <c r="AC15" i="7"/>
  <c r="AD11" i="7" s="1"/>
  <c r="E39" i="7"/>
  <c r="T35" i="8"/>
  <c r="W13" i="2"/>
  <c r="Z8" i="4"/>
  <c r="K24" i="7"/>
  <c r="AG8" i="7" s="1"/>
  <c r="V36" i="6"/>
  <c r="E24" i="4"/>
  <c r="Y9" i="4" s="1"/>
  <c r="X35" i="3"/>
  <c r="V41" i="1"/>
  <c r="T35" i="3"/>
  <c r="X34" i="3"/>
  <c r="W32" i="2"/>
  <c r="X13" i="8"/>
  <c r="AA17" i="7"/>
  <c r="G37" i="7"/>
  <c r="T14" i="5"/>
  <c r="T17" i="6"/>
  <c r="K43" i="4"/>
  <c r="S40" i="4" s="1"/>
  <c r="E24" i="5"/>
  <c r="Y9" i="5" s="1"/>
  <c r="Z9" i="5" s="1"/>
  <c r="X8" i="4"/>
  <c r="X17" i="4"/>
  <c r="X9" i="4"/>
  <c r="X10" i="4"/>
  <c r="X15" i="4"/>
  <c r="D47" i="4"/>
  <c r="W33" i="4" s="1"/>
  <c r="X37" i="3"/>
  <c r="T12" i="3"/>
  <c r="L24" i="7"/>
  <c r="AG9" i="7" s="1"/>
  <c r="X36" i="3"/>
  <c r="X42" i="5"/>
  <c r="X12" i="4"/>
  <c r="H24" i="5"/>
  <c r="Y12" i="5" s="1"/>
  <c r="D43" i="4"/>
  <c r="S33" i="4" s="1"/>
  <c r="W34" i="2"/>
  <c r="V40" i="1"/>
  <c r="X13" i="1"/>
  <c r="F24" i="2"/>
  <c r="AB8" i="2" s="1"/>
  <c r="F49" i="3"/>
  <c r="Y35" i="3" s="1"/>
  <c r="Z39" i="3" s="1"/>
  <c r="R49" i="2"/>
  <c r="T15" i="5"/>
  <c r="E49" i="3"/>
  <c r="Y34" i="3" s="1"/>
  <c r="W11" i="2"/>
  <c r="T41" i="1"/>
  <c r="V39" i="1"/>
  <c r="E24" i="2"/>
  <c r="AB7" i="2" s="1"/>
  <c r="AC7" i="2" s="1"/>
  <c r="T10" i="1"/>
  <c r="T11" i="1"/>
  <c r="R24" i="7"/>
  <c r="E42" i="7"/>
  <c r="X13" i="5"/>
  <c r="X15" i="5"/>
  <c r="X14" i="5"/>
  <c r="X8" i="5"/>
  <c r="X12" i="5"/>
  <c r="Z8" i="6"/>
  <c r="Z16" i="3"/>
  <c r="D24" i="2"/>
  <c r="AB6" i="2" s="1"/>
  <c r="R23" i="2"/>
  <c r="T39" i="3"/>
  <c r="Z40" i="8"/>
  <c r="J24" i="7"/>
  <c r="AG7" i="7" s="1"/>
  <c r="Z12" i="6"/>
  <c r="T8" i="3"/>
  <c r="D24" i="3"/>
  <c r="Y8" i="3" s="1"/>
  <c r="O23" i="3"/>
  <c r="O24" i="3" s="1"/>
  <c r="W14" i="2"/>
  <c r="W37" i="2"/>
  <c r="T41" i="8"/>
  <c r="V42" i="6"/>
  <c r="X9" i="8"/>
  <c r="T41" i="6"/>
  <c r="X10" i="8"/>
  <c r="P36" i="7"/>
  <c r="W18" i="7"/>
  <c r="P37" i="7" s="1"/>
  <c r="O23" i="6"/>
  <c r="O24" i="6" s="1"/>
  <c r="X34" i="5"/>
  <c r="AE17" i="7"/>
  <c r="G41" i="7"/>
  <c r="J43" i="4"/>
  <c r="S39" i="4" s="1"/>
  <c r="T15" i="6"/>
  <c r="Z11" i="6"/>
  <c r="M24" i="7"/>
  <c r="AG10" i="7" s="1"/>
  <c r="T8" i="6"/>
  <c r="V37" i="6"/>
  <c r="V9" i="4"/>
  <c r="X37" i="5"/>
  <c r="W38" i="2"/>
  <c r="X10" i="5"/>
  <c r="T37" i="5"/>
  <c r="I49" i="3"/>
  <c r="Y38" i="3" s="1"/>
  <c r="W42" i="2"/>
  <c r="T12" i="5"/>
  <c r="X11" i="4"/>
  <c r="P24" i="2"/>
  <c r="W39" i="2"/>
  <c r="X41" i="3"/>
  <c r="D24" i="1"/>
  <c r="Y8" i="1" s="1"/>
  <c r="Z8" i="1" s="1"/>
  <c r="O23" i="1"/>
  <c r="O24" i="1" s="1"/>
  <c r="X10" i="1"/>
  <c r="T38" i="1"/>
  <c r="X40" i="3"/>
  <c r="T13" i="5"/>
  <c r="X16" i="3"/>
  <c r="Y32" i="2"/>
  <c r="V36" i="1"/>
  <c r="L49" i="3"/>
  <c r="Y41" i="3" s="1"/>
  <c r="Z41" i="3" s="1"/>
  <c r="T13" i="1"/>
  <c r="Z41" i="1"/>
  <c r="Y15" i="2"/>
  <c r="N24" i="2"/>
  <c r="AB16" i="2" s="1"/>
  <c r="Z17" i="6"/>
  <c r="T39" i="8"/>
  <c r="M43" i="4"/>
  <c r="S42" i="4" s="1"/>
  <c r="T42" i="4" s="1"/>
  <c r="E43" i="4"/>
  <c r="S34" i="4" s="1"/>
  <c r="O43" i="4"/>
  <c r="G43" i="4"/>
  <c r="S36" i="4" s="1"/>
  <c r="F43" i="4"/>
  <c r="S35" i="4" s="1"/>
  <c r="N48" i="4"/>
  <c r="W15" i="2"/>
  <c r="X9" i="5"/>
  <c r="Z12" i="1"/>
  <c r="Z37" i="8"/>
  <c r="T10" i="6"/>
  <c r="T40" i="8"/>
  <c r="T37" i="8"/>
  <c r="D24" i="8"/>
  <c r="Y8" i="8" s="1"/>
  <c r="O23" i="8"/>
  <c r="T37" i="6"/>
  <c r="Z9" i="6"/>
  <c r="Z15" i="6"/>
  <c r="X14" i="8"/>
  <c r="F24" i="7"/>
  <c r="AG3" i="7" s="1"/>
  <c r="Z16" i="6"/>
  <c r="G42" i="7"/>
  <c r="T24" i="7"/>
  <c r="X36" i="5"/>
  <c r="V37" i="8"/>
  <c r="I43" i="4"/>
  <c r="S38" i="4" s="1"/>
  <c r="AB7" i="7"/>
  <c r="X11" i="6"/>
  <c r="X9" i="6"/>
  <c r="F24" i="4"/>
  <c r="Y10" i="4" s="1"/>
  <c r="V33" i="6"/>
  <c r="X14" i="6"/>
  <c r="V34" i="6"/>
  <c r="V39" i="6"/>
  <c r="V10" i="4"/>
  <c r="G24" i="4"/>
  <c r="Y11" i="4" s="1"/>
  <c r="T13" i="6"/>
  <c r="U41" i="4"/>
  <c r="U42" i="4"/>
  <c r="U36" i="3"/>
  <c r="U35" i="3"/>
  <c r="V35" i="3" s="1"/>
  <c r="T36" i="3"/>
  <c r="W8" i="2"/>
  <c r="T34" i="8"/>
  <c r="W31" i="2"/>
  <c r="W40" i="2"/>
  <c r="T36" i="1"/>
  <c r="X39" i="3"/>
  <c r="T12" i="1"/>
  <c r="T33" i="3"/>
  <c r="H24" i="2"/>
  <c r="AB10" i="2" s="1"/>
  <c r="G24" i="5"/>
  <c r="Y11" i="5" s="1"/>
  <c r="F49" i="2"/>
  <c r="AB33" i="2" s="1"/>
  <c r="AC33" i="2" s="1"/>
  <c r="O48" i="3"/>
  <c r="O49" i="3" s="1"/>
  <c r="E49" i="8"/>
  <c r="Y34" i="8" s="1"/>
  <c r="T14" i="1"/>
  <c r="V34" i="1"/>
  <c r="T16" i="1"/>
  <c r="W24" i="7"/>
  <c r="P43" i="7" s="1"/>
  <c r="Q24" i="7"/>
  <c r="U24" i="7"/>
  <c r="H43" i="7" s="1"/>
  <c r="E24" i="7"/>
  <c r="AG2" i="7" s="1"/>
  <c r="O42" i="7"/>
  <c r="T36" i="5"/>
  <c r="T33" i="5"/>
  <c r="T35" i="5"/>
  <c r="H24" i="7"/>
  <c r="AG5" i="7" s="1"/>
  <c r="X40" i="5"/>
  <c r="X33" i="5"/>
  <c r="Z14" i="6"/>
  <c r="Z9" i="1"/>
  <c r="W7" i="2"/>
  <c r="E41" i="7"/>
  <c r="AE15" i="7"/>
  <c r="AF15" i="7" s="1"/>
  <c r="T10" i="8"/>
  <c r="G39" i="7"/>
  <c r="AC17" i="7"/>
  <c r="T34" i="3"/>
  <c r="T17" i="3"/>
  <c r="D49" i="5"/>
  <c r="Y33" i="5" s="1"/>
  <c r="O48" i="5"/>
  <c r="O49" i="5" s="1"/>
  <c r="T38" i="8"/>
  <c r="T16" i="8"/>
  <c r="N24" i="7"/>
  <c r="AG11" i="7" s="1"/>
  <c r="D41" i="7"/>
  <c r="AE14" i="7"/>
  <c r="AF6" i="7" s="1"/>
  <c r="V40" i="6"/>
  <c r="V36" i="8"/>
  <c r="O24" i="7"/>
  <c r="AG12" i="7" s="1"/>
  <c r="X15" i="8"/>
  <c r="T9" i="8"/>
  <c r="G49" i="6"/>
  <c r="Y36" i="6" s="1"/>
  <c r="T40" i="5"/>
  <c r="V35" i="8"/>
  <c r="V38" i="5"/>
  <c r="X11" i="8"/>
  <c r="T16" i="6"/>
  <c r="V34" i="5"/>
  <c r="V33" i="5"/>
  <c r="V41" i="5"/>
  <c r="V42" i="5"/>
  <c r="V41" i="6"/>
  <c r="I24" i="4"/>
  <c r="Y13" i="4" s="1"/>
  <c r="T12" i="4"/>
  <c r="X41" i="5"/>
  <c r="V8" i="4"/>
  <c r="V15" i="4"/>
  <c r="V17" i="4"/>
  <c r="V12" i="4"/>
  <c r="T9" i="4"/>
  <c r="T14" i="4"/>
  <c r="T9" i="6"/>
  <c r="M45" i="4"/>
  <c r="E45" i="4"/>
  <c r="U34" i="4" s="1"/>
  <c r="O45" i="4"/>
  <c r="F45" i="4"/>
  <c r="H45" i="4"/>
  <c r="U37" i="4" s="1"/>
  <c r="G45" i="4"/>
  <c r="Z9" i="3"/>
  <c r="T13" i="3"/>
  <c r="W10" i="2"/>
  <c r="T37" i="3"/>
  <c r="R24" i="2"/>
  <c r="G49" i="3"/>
  <c r="Y36" i="3" s="1"/>
  <c r="Z14" i="1"/>
  <c r="X14" i="1"/>
  <c r="T37" i="1"/>
  <c r="W6" i="2"/>
  <c r="T41" i="3"/>
  <c r="T9" i="3"/>
  <c r="V38" i="1"/>
  <c r="Y7" i="2"/>
  <c r="Y12" i="2"/>
  <c r="Y13" i="2"/>
  <c r="T11" i="5"/>
  <c r="X8" i="3"/>
  <c r="X12" i="3"/>
  <c r="X17" i="3"/>
  <c r="Y33" i="2"/>
  <c r="W33" i="2"/>
  <c r="D49" i="3"/>
  <c r="Y33" i="3" s="1"/>
  <c r="T40" i="3"/>
  <c r="O48" i="1"/>
  <c r="O49" i="1" s="1"/>
  <c r="Y9" i="2"/>
  <c r="O47" i="4"/>
  <c r="F47" i="4"/>
  <c r="W35" i="4" s="1"/>
  <c r="G47" i="4"/>
  <c r="W36" i="4" s="1"/>
  <c r="I47" i="4"/>
  <c r="W38" i="4" s="1"/>
  <c r="H47" i="4"/>
  <c r="W37" i="4" s="1"/>
  <c r="X37" i="4" s="1"/>
  <c r="X12" i="8"/>
  <c r="T39" i="6"/>
  <c r="V33" i="1"/>
  <c r="T14" i="8"/>
  <c r="W36" i="2"/>
  <c r="V40" i="8"/>
  <c r="V34" i="8"/>
  <c r="AA16" i="7"/>
  <c r="F37" i="7"/>
  <c r="T11" i="8"/>
  <c r="T36" i="6"/>
  <c r="AD10" i="7"/>
  <c r="T34" i="6"/>
  <c r="F39" i="7"/>
  <c r="AC16" i="7"/>
  <c r="AD16" i="7" s="1"/>
  <c r="T14" i="6"/>
  <c r="O24" i="8"/>
  <c r="AF5" i="7"/>
  <c r="T41" i="5"/>
  <c r="X13" i="6"/>
  <c r="V33" i="8"/>
  <c r="D49" i="6"/>
  <c r="Y33" i="6" s="1"/>
  <c r="Z38" i="6" s="1"/>
  <c r="O48" i="6"/>
  <c r="O49" i="6" s="1"/>
  <c r="X16" i="4"/>
  <c r="H24" i="4"/>
  <c r="Y12" i="4" s="1"/>
  <c r="D24" i="5"/>
  <c r="Y8" i="5" s="1"/>
  <c r="J24" i="8"/>
  <c r="Y14" i="8" s="1"/>
  <c r="T10" i="4"/>
  <c r="X14" i="4"/>
  <c r="J47" i="4"/>
  <c r="W39" i="4" s="1"/>
  <c r="X33" i="3"/>
  <c r="T14" i="3"/>
  <c r="X13" i="4"/>
  <c r="V35" i="5"/>
  <c r="H49" i="3"/>
  <c r="Y37" i="3" s="1"/>
  <c r="W9" i="2"/>
  <c r="V38" i="6"/>
  <c r="L43" i="4"/>
  <c r="S41" i="4" s="1"/>
  <c r="D49" i="8"/>
  <c r="Y33" i="8" s="1"/>
  <c r="Z35" i="8" s="1"/>
  <c r="O48" i="8"/>
  <c r="O49" i="8" s="1"/>
  <c r="T38" i="3"/>
  <c r="L24" i="2"/>
  <c r="AB14" i="2" s="1"/>
  <c r="X11" i="1"/>
  <c r="O23" i="4"/>
  <c r="O24" i="4" s="1"/>
  <c r="E49" i="2"/>
  <c r="AB32" i="2" s="1"/>
  <c r="X9" i="1"/>
  <c r="X15" i="1"/>
  <c r="M24" i="2"/>
  <c r="AB15" i="2" s="1"/>
  <c r="T8" i="4"/>
  <c r="X13" i="3"/>
  <c r="Z33" i="1"/>
  <c r="Y14" i="2"/>
  <c r="Z39" i="1"/>
  <c r="T35" i="1"/>
  <c r="W17" i="2"/>
  <c r="Z8" i="8" l="1"/>
  <c r="Z15" i="8"/>
  <c r="Z17" i="8"/>
  <c r="Z16" i="8"/>
  <c r="T33" i="4"/>
  <c r="Z14" i="8"/>
  <c r="Z42" i="5"/>
  <c r="Z33" i="5"/>
  <c r="Z41" i="5"/>
  <c r="Z40" i="5"/>
  <c r="V36" i="3"/>
  <c r="X34" i="4"/>
  <c r="AC8" i="2"/>
  <c r="T40" i="4"/>
  <c r="Z9" i="4"/>
  <c r="Z17" i="4"/>
  <c r="AC32" i="2"/>
  <c r="AB4" i="7"/>
  <c r="Z38" i="5"/>
  <c r="D43" i="7"/>
  <c r="AG14" i="7"/>
  <c r="AH14" i="7" s="1"/>
  <c r="Z37" i="5"/>
  <c r="Z11" i="4"/>
  <c r="T34" i="4"/>
  <c r="V40" i="3"/>
  <c r="AF17" i="7"/>
  <c r="AD1" i="7"/>
  <c r="AB17" i="7"/>
  <c r="Z16" i="4"/>
  <c r="X41" i="4"/>
  <c r="AC42" i="2"/>
  <c r="Z11" i="5"/>
  <c r="AC14" i="2"/>
  <c r="Z15" i="5"/>
  <c r="Z8" i="5"/>
  <c r="Z13" i="5"/>
  <c r="Z14" i="5"/>
  <c r="Z16" i="5"/>
  <c r="Z17" i="5"/>
  <c r="X36" i="4"/>
  <c r="Z33" i="3"/>
  <c r="Z40" i="3"/>
  <c r="AD5" i="7"/>
  <c r="AB8" i="7"/>
  <c r="AC10" i="2"/>
  <c r="AD14" i="7"/>
  <c r="AC31" i="2"/>
  <c r="AC36" i="2"/>
  <c r="Z8" i="3"/>
  <c r="Z17" i="3"/>
  <c r="Z11" i="3"/>
  <c r="Z13" i="3"/>
  <c r="Z14" i="3"/>
  <c r="Z15" i="3"/>
  <c r="Z11" i="1"/>
  <c r="X33" i="4"/>
  <c r="AD9" i="7"/>
  <c r="Z15" i="1"/>
  <c r="AG16" i="7"/>
  <c r="F43" i="7"/>
  <c r="Z36" i="6"/>
  <c r="AF14" i="7"/>
  <c r="AF8" i="7"/>
  <c r="AF9" i="7"/>
  <c r="AF4" i="7"/>
  <c r="AF3" i="7"/>
  <c r="AF11" i="7"/>
  <c r="AF7" i="7"/>
  <c r="AF12" i="7"/>
  <c r="X38" i="4"/>
  <c r="T38" i="4"/>
  <c r="Z12" i="5"/>
  <c r="Z35" i="5"/>
  <c r="Z15" i="4"/>
  <c r="Z12" i="4"/>
  <c r="AF13" i="7"/>
  <c r="X35" i="4"/>
  <c r="V38" i="3"/>
  <c r="AB12" i="7"/>
  <c r="AC40" i="2"/>
  <c r="O49" i="4"/>
  <c r="M49" i="4"/>
  <c r="Y42" i="4" s="1"/>
  <c r="E49" i="4"/>
  <c r="Y34" i="4" s="1"/>
  <c r="G49" i="4"/>
  <c r="Y36" i="4" s="1"/>
  <c r="H49" i="4"/>
  <c r="Y37" i="4" s="1"/>
  <c r="F49" i="4"/>
  <c r="Y35" i="4" s="1"/>
  <c r="I49" i="4"/>
  <c r="Y38" i="4" s="1"/>
  <c r="J49" i="4"/>
  <c r="Y39" i="4" s="1"/>
  <c r="Z39" i="4" s="1"/>
  <c r="Z38" i="3"/>
  <c r="Z10" i="8"/>
  <c r="Z12" i="8"/>
  <c r="AC9" i="2"/>
  <c r="AC38" i="2"/>
  <c r="AB15" i="7"/>
  <c r="T37" i="4"/>
  <c r="AB2" i="7"/>
  <c r="AC15" i="2"/>
  <c r="AC12" i="2"/>
  <c r="Z36" i="3"/>
  <c r="U36" i="4"/>
  <c r="V36" i="4" s="1"/>
  <c r="U35" i="4"/>
  <c r="V40" i="4" s="1"/>
  <c r="Z13" i="4"/>
  <c r="AB6" i="7"/>
  <c r="Z37" i="6"/>
  <c r="V37" i="3"/>
  <c r="AC41" i="2"/>
  <c r="T35" i="4"/>
  <c r="AC16" i="2"/>
  <c r="T39" i="4"/>
  <c r="AC6" i="2"/>
  <c r="Z10" i="1"/>
  <c r="Z10" i="5"/>
  <c r="Z42" i="3"/>
  <c r="Z10" i="3"/>
  <c r="AH1" i="7"/>
  <c r="Z11" i="8"/>
  <c r="AC17" i="2"/>
  <c r="Z33" i="6"/>
  <c r="Z41" i="6"/>
  <c r="Z40" i="6"/>
  <c r="Z42" i="6"/>
  <c r="Z37" i="3"/>
  <c r="V42" i="3"/>
  <c r="X42" i="4"/>
  <c r="Z41" i="8"/>
  <c r="Z33" i="8"/>
  <c r="Z42" i="8"/>
  <c r="Z34" i="5"/>
  <c r="AF10" i="7"/>
  <c r="AB16" i="7"/>
  <c r="AF16" i="7"/>
  <c r="L49" i="4"/>
  <c r="Y41" i="4" s="1"/>
  <c r="AD6" i="7"/>
  <c r="AC11" i="2"/>
  <c r="AD17" i="7"/>
  <c r="AH2" i="7"/>
  <c r="AC35" i="2"/>
  <c r="Z10" i="4"/>
  <c r="AB1" i="7"/>
  <c r="T36" i="4"/>
  <c r="V41" i="3"/>
  <c r="AC37" i="2"/>
  <c r="AD3" i="7"/>
  <c r="AB9" i="7"/>
  <c r="AD4" i="7"/>
  <c r="AD13" i="7"/>
  <c r="E43" i="7"/>
  <c r="AG15" i="7"/>
  <c r="Z34" i="3"/>
  <c r="AC39" i="2"/>
  <c r="AD8" i="7"/>
  <c r="Z34" i="6"/>
  <c r="D49" i="4"/>
  <c r="Y33" i="4" s="1"/>
  <c r="Z12" i="3"/>
  <c r="X40" i="4"/>
  <c r="AB3" i="7"/>
  <c r="V33" i="3"/>
  <c r="Z35" i="3"/>
  <c r="AC34" i="2"/>
  <c r="AB13" i="7"/>
  <c r="Z13" i="8"/>
  <c r="T41" i="4"/>
  <c r="X39" i="4"/>
  <c r="Z36" i="5"/>
  <c r="AF1" i="7"/>
  <c r="AB10" i="7"/>
  <c r="Z39" i="8"/>
  <c r="AB5" i="7"/>
  <c r="Z9" i="8"/>
  <c r="AD12" i="7"/>
  <c r="AC13" i="2"/>
  <c r="Z34" i="8"/>
  <c r="V34" i="3"/>
  <c r="Z39" i="5"/>
  <c r="G43" i="7"/>
  <c r="AG17" i="7"/>
  <c r="V39" i="3"/>
  <c r="K49" i="4"/>
  <c r="Y40" i="4" s="1"/>
  <c r="AD7" i="7"/>
  <c r="Z35" i="6"/>
  <c r="AB11" i="7"/>
  <c r="Z38" i="8"/>
  <c r="AD15" i="7"/>
  <c r="AD2" i="7"/>
  <c r="AF2" i="7"/>
  <c r="Z39" i="6"/>
  <c r="Z38" i="4" l="1"/>
  <c r="Z35" i="4"/>
  <c r="V41" i="4"/>
  <c r="AH7" i="7"/>
  <c r="AH9" i="7"/>
  <c r="AH13" i="7"/>
  <c r="AH12" i="7"/>
  <c r="Z37" i="4"/>
  <c r="AH11" i="7"/>
  <c r="V34" i="4"/>
  <c r="Z40" i="4"/>
  <c r="AH15" i="7"/>
  <c r="AH5" i="7"/>
  <c r="V38" i="4"/>
  <c r="Z36" i="4"/>
  <c r="AH10" i="7"/>
  <c r="V37" i="4"/>
  <c r="Z34" i="4"/>
  <c r="AH17" i="7"/>
  <c r="AH3" i="7"/>
  <c r="Z33" i="4"/>
  <c r="Z41" i="4"/>
  <c r="Z42" i="4"/>
  <c r="V42" i="4"/>
  <c r="V33" i="4"/>
  <c r="AH8" i="7"/>
  <c r="V39" i="4"/>
  <c r="V35" i="4"/>
  <c r="AH4" i="7"/>
  <c r="AH16" i="7"/>
  <c r="AH6" i="7"/>
</calcChain>
</file>

<file path=xl/sharedStrings.xml><?xml version="1.0" encoding="utf-8"?>
<sst xmlns="http://schemas.openxmlformats.org/spreadsheetml/2006/main" count="459" uniqueCount="141">
  <si>
    <t>２０５０年の北海道の姿について</t>
    <phoneticPr fontId="3"/>
  </si>
  <si>
    <t>２０５０年の北海道がどのような社会であってほしいと思いますか。次の中から３つまで選んでください。</t>
    <phoneticPr fontId="3"/>
  </si>
  <si>
    <t>回答者数</t>
    <rPh sb="0" eb="3">
      <t>カイトウシャ</t>
    </rPh>
    <rPh sb="3" eb="4">
      <t>スウ</t>
    </rPh>
    <phoneticPr fontId="3"/>
  </si>
  <si>
    <t>計</t>
    <rPh sb="0" eb="1">
      <t>ケイ</t>
    </rPh>
    <phoneticPr fontId="3"/>
  </si>
  <si>
    <t>企業</t>
    <rPh sb="0" eb="2">
      <t>キギョウ</t>
    </rPh>
    <phoneticPr fontId="3"/>
  </si>
  <si>
    <t>団体</t>
    <rPh sb="0" eb="2">
      <t>ダンタイ</t>
    </rPh>
    <phoneticPr fontId="3"/>
  </si>
  <si>
    <t>ＮＰＯ</t>
    <phoneticPr fontId="3"/>
  </si>
  <si>
    <t>全体</t>
    <rPh sb="0" eb="2">
      <t>ゼンタイ</t>
    </rPh>
    <phoneticPr fontId="3"/>
  </si>
  <si>
    <t>産業活動が活発で、経済の活力に満ちている</t>
    <phoneticPr fontId="3"/>
  </si>
  <si>
    <t>日常の買い物や公共交通の便、インターネット環境など、生活環境が整っている</t>
    <phoneticPr fontId="3"/>
  </si>
  <si>
    <t>高齢者や障がい者を含め、誰もが活躍できている</t>
    <phoneticPr fontId="3"/>
  </si>
  <si>
    <t>豊かな自然に恵まれている</t>
    <phoneticPr fontId="3"/>
  </si>
  <si>
    <t>ゆとりのある生活を送ることができている</t>
    <phoneticPr fontId="3"/>
  </si>
  <si>
    <t>一人ひとりの個性や能力が生かされている</t>
    <phoneticPr fontId="3"/>
  </si>
  <si>
    <t>教育や文化の水準が高まっている</t>
    <phoneticPr fontId="3"/>
  </si>
  <si>
    <t>その他</t>
    <rPh sb="2" eb="3">
      <t>タ</t>
    </rPh>
    <phoneticPr fontId="3"/>
  </si>
  <si>
    <t>無回答</t>
    <rPh sb="0" eb="3">
      <t>ムカイトウ</t>
    </rPh>
    <phoneticPr fontId="3"/>
  </si>
  <si>
    <t>回答数</t>
    <rPh sb="0" eb="3">
      <t>カイトウスウ</t>
    </rPh>
    <phoneticPr fontId="3"/>
  </si>
  <si>
    <t>回答率</t>
    <rPh sb="0" eb="3">
      <t>カイトウリツ</t>
    </rPh>
    <phoneticPr fontId="3"/>
  </si>
  <si>
    <t>経済・産業の活性化について</t>
    <phoneticPr fontId="3"/>
  </si>
  <si>
    <t>道内の経済・産業の活性化を図るため、今後、道はどのようなことに力を入れるべきだと思いますか。次の中から３つまで選んでください。</t>
    <phoneticPr fontId="3"/>
  </si>
  <si>
    <t>空港や港など、国際的な交通ネットワーク拠点や物流拠点の整備</t>
    <phoneticPr fontId="3"/>
  </si>
  <si>
    <t>食や観光、エネルギーなど、北海道の特性を生かした産業の振興</t>
    <phoneticPr fontId="3"/>
  </si>
  <si>
    <t>バイオテクノロジー（生物工学）やIT（情報関連）産業、DX（デジタルトランスフォーメーション）など先端産業の振興</t>
    <phoneticPr fontId="3"/>
  </si>
  <si>
    <t>産学官の連携による研究成果・技術・ノウハウの活用</t>
    <phoneticPr fontId="3"/>
  </si>
  <si>
    <t>戦略的な企業誘致や投資環境の整備</t>
    <phoneticPr fontId="3"/>
  </si>
  <si>
    <t>海外との経済交流の振興</t>
    <phoneticPr fontId="3"/>
  </si>
  <si>
    <t>農林水産業の振興</t>
    <phoneticPr fontId="3"/>
  </si>
  <si>
    <t>産業の担い手となる人材の育成</t>
    <phoneticPr fontId="3"/>
  </si>
  <si>
    <t>人口減少・少子高齢社会への対応について</t>
    <phoneticPr fontId="3"/>
  </si>
  <si>
    <t>人口減少・少子高齢化が進行する中、住みよい地域社会を実現していくために、今後、道はどのようなことに力を入れるべきだと思いますか。次の中から３つまで選んでください。</t>
    <phoneticPr fontId="3"/>
  </si>
  <si>
    <t>子どもを生みやすく、育てやすい環境づくり</t>
    <phoneticPr fontId="3"/>
  </si>
  <si>
    <t>十分な教育を受けることができる環境づくり</t>
    <phoneticPr fontId="3"/>
  </si>
  <si>
    <t>高齢者や女性、障がい者の活躍の場づくり</t>
    <phoneticPr fontId="3"/>
  </si>
  <si>
    <t>高齢者などの健康づくりと介護対策の充実</t>
    <phoneticPr fontId="3"/>
  </si>
  <si>
    <t>十分な医療や介護を受けることができる環境づくり</t>
    <phoneticPr fontId="3"/>
  </si>
  <si>
    <t>地域産業の振興</t>
    <phoneticPr fontId="3"/>
  </si>
  <si>
    <t>雇用の場づくり</t>
    <phoneticPr fontId="3"/>
  </si>
  <si>
    <t>買い物しやすい環境づくり</t>
    <phoneticPr fontId="3"/>
  </si>
  <si>
    <t>利用しやすい公共交通の整備</t>
    <phoneticPr fontId="3"/>
  </si>
  <si>
    <t>町内会などのコミュニティづくり</t>
    <phoneticPr fontId="3"/>
  </si>
  <si>
    <t>移住を希望する人たちの受入れ</t>
    <phoneticPr fontId="3"/>
  </si>
  <si>
    <t>その他</t>
    <phoneticPr fontId="3"/>
  </si>
  <si>
    <t>環境にやさしい地域社会について</t>
    <phoneticPr fontId="3"/>
  </si>
  <si>
    <t>人と自然が共生し、環境と調和した地域社会を構築していくに当たって、今後、道はどのようなことに力を入れるべきだと思いますか。次の中から３つまで選んでください。</t>
    <phoneticPr fontId="3"/>
  </si>
  <si>
    <t>自然環境の保全に対する道民意識の向上</t>
    <phoneticPr fontId="3"/>
  </si>
  <si>
    <t>環境保全に配慮した企業活動の一層の促進</t>
    <phoneticPr fontId="3"/>
  </si>
  <si>
    <t>省エネルギーや風力、太陽光、雪氷熱、バイオマスなど新エネルギー資源の利用</t>
    <phoneticPr fontId="3"/>
  </si>
  <si>
    <t>徒歩、自転車、水素・電気自動車の活用や公共交通機関の利用促進</t>
    <phoneticPr fontId="3"/>
  </si>
  <si>
    <t>豊かな森林、多様な動植物などの自然の保全・保護</t>
    <phoneticPr fontId="3"/>
  </si>
  <si>
    <t>二酸化炭素等の排出削減による温暖化防止など、地球的規模の環境問題に対する貢献</t>
    <phoneticPr fontId="3"/>
  </si>
  <si>
    <t>ごみ（廃棄物）の発生・排出の抑制やリサイクルなどの推進</t>
    <phoneticPr fontId="3"/>
  </si>
  <si>
    <t>地域の産業やくらしを支える人材の育成・確保について</t>
    <phoneticPr fontId="3"/>
  </si>
  <si>
    <t>地域の産業や暮らしを支える人材の育成・確保を図るため、今後、道はどのようなことに力を入れるべきだと思いますか。次の中から３つまで選んでください。</t>
    <phoneticPr fontId="3"/>
  </si>
  <si>
    <t>子どもたちに対する、ふるさとへの愛着を育む教育やキャリア教育の充実</t>
    <phoneticPr fontId="3"/>
  </si>
  <si>
    <t>若者が地域に定着し、様々な業種の担い手として活躍できる環境の整備</t>
    <phoneticPr fontId="3"/>
  </si>
  <si>
    <t>若者が世界にチャレンジできる環境の整備</t>
    <phoneticPr fontId="3"/>
  </si>
  <si>
    <t>家庭、地域、職場など、社会のあらゆる分野での女性の活躍</t>
    <phoneticPr fontId="3"/>
  </si>
  <si>
    <t>高齢者、障がいのある人々など多様な人材の活躍の場の確保</t>
    <phoneticPr fontId="3"/>
  </si>
  <si>
    <t>道外・海外から多様な人材を呼び込むための取組の推進</t>
    <phoneticPr fontId="3"/>
  </si>
  <si>
    <t>デジタル技術を使いこなすスキルを習得できる教育機会の充実</t>
    <phoneticPr fontId="3"/>
  </si>
  <si>
    <t>デジタル化について</t>
    <phoneticPr fontId="3"/>
  </si>
  <si>
    <t>本道では、全国を上回るスピードで急速に進行する人口減少や少子高齢化、広域分散型の社会構造などの課題解決に向けてICTやAIなどといった未来技術を活用した取組を一層進める必要があると考えられます。北海道の課題解決、地域振興に向けて、未来技術の活用がどのような場面で進むべきだと思いますか。次の中から特に進展が必要だと感じる分野を３つまで選んでください。</t>
    <phoneticPr fontId="3"/>
  </si>
  <si>
    <t>遠隔医療・遠隔診療の活用によるへき地医療や在宅医療の推進</t>
    <phoneticPr fontId="3"/>
  </si>
  <si>
    <t>介護ロボットの導入による介護従事者の業務負担軽減</t>
    <phoneticPr fontId="3"/>
  </si>
  <si>
    <t>遠隔・オンライン教育の推進による離島・小規模校における教育水準の維持向上</t>
    <phoneticPr fontId="3"/>
  </si>
  <si>
    <t>ICT技術の活用による児童生徒の理解度に沿った効果的な授業の展開</t>
    <phoneticPr fontId="3"/>
  </si>
  <si>
    <t>各種センサーやドローンを活用した防災・減災</t>
    <phoneticPr fontId="3"/>
  </si>
  <si>
    <t>自動運転技術やドローンによる無人交通、物流の実現</t>
    <phoneticPr fontId="3"/>
  </si>
  <si>
    <t>自動運転技術やドローンによる一次産業のスマート化の普及</t>
    <phoneticPr fontId="3"/>
  </si>
  <si>
    <t>建設現場のICT活用による少人数化、効率化の推進</t>
    <phoneticPr fontId="3"/>
  </si>
  <si>
    <t>デジタル技術（ＡＩ、ロボット、遠隔医療など）の活用に向けて、道はどのようなことに力を入れるべきだと思いますか。次の中から１つ選んでください。</t>
    <phoneticPr fontId="3"/>
  </si>
  <si>
    <t>通信網やデータセンターなど、基盤となるインフラの整備促進</t>
    <phoneticPr fontId="3"/>
  </si>
  <si>
    <t>学校や地域においてデジタルの活用について学ぶことのできる機会の確保・充実</t>
    <phoneticPr fontId="3"/>
  </si>
  <si>
    <t>高度な知識・技能を有するデジタル人材の育成・確保</t>
    <phoneticPr fontId="3"/>
  </si>
  <si>
    <t>デジタル技術を活用して地域の課題を解決した具体的事例の紹介・普及</t>
    <phoneticPr fontId="3"/>
  </si>
  <si>
    <t>農林水産業について</t>
    <phoneticPr fontId="3"/>
  </si>
  <si>
    <t>世界の食料需給等を巡るリスクが顕在化する中、食料安全保障への関心が高まっており、本道の農林水産業が果たす役割はますます重要になっています。農林水産業の振興に向け、本道のポテンシャルを最大限に発揮するために、今後、道はどのようなことに力を入れるべきだと思いますか。次の中から３つまで選んでください。</t>
    <phoneticPr fontId="3"/>
  </si>
  <si>
    <t>国内外の販路拡大</t>
    <phoneticPr fontId="3"/>
  </si>
  <si>
    <t>ブランド化など高付加価値化の推進</t>
    <phoneticPr fontId="3"/>
  </si>
  <si>
    <t>食品原材料や木材の道産品への転換促進</t>
    <phoneticPr fontId="3"/>
  </si>
  <si>
    <t>生産性の向上や労働負担の軽減に資するスマート技術の導入拡大</t>
    <phoneticPr fontId="3"/>
  </si>
  <si>
    <t>担い手の育成・確保</t>
    <phoneticPr fontId="3"/>
  </si>
  <si>
    <t>生産基盤の整備促進</t>
    <phoneticPr fontId="3"/>
  </si>
  <si>
    <t>農林漁業経営の維持のための支援</t>
    <phoneticPr fontId="3"/>
  </si>
  <si>
    <t>適正価格に対する消費者の理解促進</t>
    <phoneticPr fontId="3"/>
  </si>
  <si>
    <t xml:space="preserve">農林水産物を取り扱っている企業・団体・ＮＰＯの皆様にお伺いします。
農林水産物の購入に当たって重視することとして、貴社（貴団体）の考えに最も近いものを次の中から１つ選んでください。
</t>
    <phoneticPr fontId="3"/>
  </si>
  <si>
    <t>できるだけ北海道産の農林水産物を選ぶこと</t>
    <phoneticPr fontId="3"/>
  </si>
  <si>
    <t>できるだけ国産の農林水産物を選ぶこと（北海道産にはこだわらない）</t>
    <phoneticPr fontId="3"/>
  </si>
  <si>
    <t>特に意識していない</t>
    <phoneticPr fontId="3"/>
  </si>
  <si>
    <t>ゼロカーボン北海道について</t>
    <phoneticPr fontId="3"/>
  </si>
  <si>
    <t>道では、2050年までに温室効果ガス排出量と森林等による吸収量のバランスが取れ、環境と経済・社会が調和しながら成長を続ける「ゼロカーボン北海道」の実現を目標に掲げており、2030年度に、温室効果ガスを2013年度から48％削減し、2050年に実質ゼロにするという高い目標を設定しています。「ゼロカーボン北海道」の実現に向けて道民・企業等のみなさまが取り組むべきこととしてもっとも重要だと思うものを、次の中から１つ選んでください。</t>
    <phoneticPr fontId="3"/>
  </si>
  <si>
    <t>道全体での目標の共有、関係者の理解促進</t>
    <phoneticPr fontId="3"/>
  </si>
  <si>
    <t>各組織における地球温暖化対策（温室効果ガスの排出削減対策・吸収源対策）に取り組むための知識向上や人材育成</t>
    <phoneticPr fontId="3"/>
  </si>
  <si>
    <t>地球温暖化対策に掛かるコストの低下</t>
    <phoneticPr fontId="3"/>
  </si>
  <si>
    <t>地球温暖化対策の取り組み結果の法人や家庭ごとの可視化</t>
    <phoneticPr fontId="3"/>
  </si>
  <si>
    <t>地球温暖化対策による優遇措置等のメリットの充実</t>
    <phoneticPr fontId="3"/>
  </si>
  <si>
    <t>風力や太陽光・バイオマスなど、道内に豊富に存在する再生可能エネルギー資源の活用について、貴社（貴団体）の考えにもっとも近いものを１つ選んでください。</t>
    <phoneticPr fontId="3"/>
  </si>
  <si>
    <t>地域経済の活性化や地域振興などへの波及効果も期待できることから更に加速して進めるべき</t>
    <phoneticPr fontId="3"/>
  </si>
  <si>
    <t>利用するエネルギーのコストや使いやすさにも配慮しながら、時間をかけて進めるべき</t>
    <phoneticPr fontId="3"/>
  </si>
  <si>
    <t>従来のエネルギーに比べてコストが高くなる懸念があることから、進めるべきではない</t>
    <phoneticPr fontId="3"/>
  </si>
  <si>
    <t>ＳＤＧｓの推進について</t>
    <phoneticPr fontId="3"/>
  </si>
  <si>
    <t>北海道全体でＳＤＧｓを推進していくに当たって、行政に期待することを１つ選んでください。</t>
    <phoneticPr fontId="3"/>
  </si>
  <si>
    <t>ＳＤＧｓに関する計画やビジョン等の策定、普及</t>
    <phoneticPr fontId="3"/>
  </si>
  <si>
    <t>セミナーの開催など道民の意識を高めるための取組</t>
    <phoneticPr fontId="3"/>
  </si>
  <si>
    <t>市町村の支援など地域でのＳＤＧｓ推進に向けた取組</t>
    <phoneticPr fontId="3"/>
  </si>
  <si>
    <t>先進的な企業を認証するなど企業の取組促進に向けた取組</t>
    <phoneticPr fontId="3"/>
  </si>
  <si>
    <t>市町村、企業、団体、道民などの連携を進める取組</t>
    <phoneticPr fontId="3"/>
  </si>
  <si>
    <t>北海道内において、特に取り組むべきＳＤＧｓの目標は、どの目標と考えますか。次の中から３つまで選んでください。</t>
    <phoneticPr fontId="3"/>
  </si>
  <si>
    <t>ゴール１　貧困をなくそう</t>
    <phoneticPr fontId="3"/>
  </si>
  <si>
    <t>ゴール２　飢餓をゼロに</t>
    <phoneticPr fontId="3"/>
  </si>
  <si>
    <t>ゴール３　すべての人々に健康と福祉を</t>
    <phoneticPr fontId="3"/>
  </si>
  <si>
    <t>ゴール４　質の高い教育をみんなに</t>
    <phoneticPr fontId="3"/>
  </si>
  <si>
    <t>ゴール５　ジェンダー平等を実現しよう</t>
    <phoneticPr fontId="3"/>
  </si>
  <si>
    <t>ゴール６　安全な水とトイレを世界中に</t>
    <phoneticPr fontId="3"/>
  </si>
  <si>
    <t>ゴール７　エネルギーをみんなに　そしてクリーンに</t>
    <phoneticPr fontId="3"/>
  </si>
  <si>
    <t>ゴール８　働きがいも経済成長も</t>
    <phoneticPr fontId="3"/>
  </si>
  <si>
    <t>ゴール９　産業と技術革新の基盤をつくろう</t>
    <phoneticPr fontId="3"/>
  </si>
  <si>
    <t>ゴール10　人や国の不平等をなくそう</t>
    <phoneticPr fontId="3"/>
  </si>
  <si>
    <t>ゴール11　住み続けられるまちづくりを</t>
    <phoneticPr fontId="3"/>
  </si>
  <si>
    <t>ゴール12　つくる責任つかう責任</t>
    <phoneticPr fontId="3"/>
  </si>
  <si>
    <t>ゴール13　気候変動に具体的な対策を</t>
    <phoneticPr fontId="3"/>
  </si>
  <si>
    <t>ゴール14　海の豊かさを守ろう</t>
    <phoneticPr fontId="3"/>
  </si>
  <si>
    <t>ゴール15　陸の豊かさも守ろう</t>
    <phoneticPr fontId="3"/>
  </si>
  <si>
    <t>ゴール16　平和と公正を全ての人に</t>
    <phoneticPr fontId="3"/>
  </si>
  <si>
    <t>ゴール17　パートナーシップで目標を達成しよう</t>
    <phoneticPr fontId="3"/>
  </si>
  <si>
    <t xml:space="preserve"> </t>
  </si>
  <si>
    <t>新型コロナウイルス感染症の影響について</t>
    <phoneticPr fontId="3"/>
  </si>
  <si>
    <t>新型コロナウイルス感染症の収束後も貴社（貴団体）で継続していこうと考えている働き方の変化はありますか。次の中から当てはまるものを全て選んでください。</t>
    <phoneticPr fontId="3"/>
  </si>
  <si>
    <t>在宅勤務</t>
    <phoneticPr fontId="3"/>
  </si>
  <si>
    <t>自宅以外でのテレワーク（ワーケーションなど）</t>
    <phoneticPr fontId="3"/>
  </si>
  <si>
    <t>時差出勤</t>
    <phoneticPr fontId="3"/>
  </si>
  <si>
    <t>オンラインでの会議や商談など</t>
    <phoneticPr fontId="3"/>
  </si>
  <si>
    <t>特にない</t>
    <rPh sb="0" eb="1">
      <t>トク</t>
    </rPh>
    <phoneticPr fontId="3"/>
  </si>
  <si>
    <t>新型コロナウイルス感染症への対応を行う中で、貴社（貴団体）にとってよかったと思える面はありますか。次の中から当てはまるものを全て選んでください。</t>
    <phoneticPr fontId="3"/>
  </si>
  <si>
    <t>社内（団体内）のデジタル化が進んだ</t>
    <phoneticPr fontId="3"/>
  </si>
  <si>
    <t>働き方の見直しが進んだ</t>
    <phoneticPr fontId="3"/>
  </si>
  <si>
    <t>新商品や新サービスの開発に取り組んだ</t>
    <phoneticPr fontId="3"/>
  </si>
  <si>
    <t>他社（他団体）との連携が進んだ</t>
    <phoneticPr fontId="3"/>
  </si>
  <si>
    <t>売上げが増加した（団体においては、取組が進展した）</t>
    <phoneticPr fontId="3"/>
  </si>
  <si>
    <t>業種転換や新規分野参入の契機となった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</si>
</sst>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問&quot;0"/>
    <numFmt numFmtId="177" formatCode="0.0%"/>
  </numFmts>
  <fonts count="8" x14ac:knownFonts="1">
    <font>
      <sz val="11"/>
      <color theme="1"/>
      <name val="游ゴシック"/>
      <family val="2"/>
      <charset val="128"/>
      <scheme val="minor"/>
    </font>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8"/>
      <color theme="1"/>
      <name val="ＭＳ Ｐ明朝"/>
      <family val="1"/>
      <charset val="128"/>
    </font>
    <font>
      <sz val="7"/>
      <color theme="1"/>
      <name val="ＭＳ Ｐ明朝"/>
      <family val="1"/>
      <charset val="128"/>
    </font>
    <font>
      <sz val="9"/>
      <color theme="1"/>
      <name val="ＭＳ Ｐ明朝"/>
      <family val="1"/>
      <charset val="128"/>
    </font>
    <font>
      <b/>
      <sz val="14"/>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6">
    <xf numFmtId="0" fontId="0" fillId="0" borderId="0" xfId="0">
      <alignment vertical="center"/>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176" fontId="2" fillId="0" borderId="4" xfId="0" applyNumberFormat="1" applyFont="1" applyBorder="1" applyAlignment="1">
      <alignment horizontal="center" vertical="center" shrinkToFi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center" vertical="center" shrinkToFi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shrinkToFit="1"/>
    </xf>
    <xf numFmtId="0" fontId="2" fillId="0" borderId="10" xfId="0" applyFont="1" applyBorder="1" applyAlignment="1">
      <alignment horizontal="center" textRotation="255" wrapText="1"/>
    </xf>
    <xf numFmtId="0" fontId="2" fillId="0" borderId="11" xfId="0" applyFont="1" applyBorder="1" applyAlignment="1">
      <alignment horizontal="center" vertical="top" textRotation="255" wrapText="1"/>
    </xf>
    <xf numFmtId="0" fontId="4" fillId="0" borderId="11" xfId="0" applyFont="1" applyBorder="1" applyAlignment="1">
      <alignment horizontal="center" vertical="top" textRotation="255" wrapText="1"/>
    </xf>
    <xf numFmtId="177" fontId="2" fillId="0" borderId="0" xfId="0" applyNumberFormat="1" applyFont="1" applyBorder="1" applyAlignment="1">
      <alignment vertical="center" shrinkToFit="1"/>
    </xf>
    <xf numFmtId="0" fontId="2" fillId="0" borderId="0" xfId="1" applyNumberFormat="1" applyFont="1" applyBorder="1" applyAlignment="1">
      <alignment vertical="center" shrinkToFit="1"/>
    </xf>
    <xf numFmtId="0" fontId="2" fillId="0" borderId="12" xfId="0" applyFont="1" applyBorder="1" applyAlignment="1">
      <alignment horizontal="center" vertical="top" textRotation="255" wrapText="1"/>
    </xf>
    <xf numFmtId="0" fontId="4" fillId="0" borderId="12" xfId="0" applyFont="1" applyBorder="1" applyAlignment="1">
      <alignment horizontal="center" vertical="top" textRotation="255" wrapText="1"/>
    </xf>
    <xf numFmtId="0" fontId="2"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vertical="center" shrinkToFit="1"/>
    </xf>
    <xf numFmtId="177" fontId="2" fillId="0" borderId="10" xfId="1" applyNumberFormat="1" applyFont="1" applyBorder="1" applyAlignment="1">
      <alignment vertical="center" shrinkToFit="1"/>
    </xf>
    <xf numFmtId="9" fontId="2" fillId="0" borderId="10" xfId="1" applyFont="1" applyBorder="1" applyAlignment="1">
      <alignment vertical="center" shrinkToFit="1"/>
    </xf>
    <xf numFmtId="177" fontId="2" fillId="0" borderId="0" xfId="1" applyNumberFormat="1" applyFont="1" applyBorder="1" applyAlignment="1">
      <alignment vertical="center" shrinkToFit="1"/>
    </xf>
    <xf numFmtId="9" fontId="2" fillId="0" borderId="0" xfId="1" applyFont="1" applyBorder="1" applyAlignment="1">
      <alignment vertical="center" shrinkToFit="1"/>
    </xf>
    <xf numFmtId="0" fontId="5" fillId="0" borderId="11" xfId="0" applyFont="1" applyBorder="1" applyAlignment="1">
      <alignment horizontal="center" vertical="top" textRotation="255" wrapText="1"/>
    </xf>
    <xf numFmtId="177" fontId="2" fillId="0" borderId="0" xfId="0" applyNumberFormat="1" applyFont="1" applyBorder="1" applyAlignment="1">
      <alignment horizontal="right" vertical="center" shrinkToFit="1"/>
    </xf>
    <xf numFmtId="0" fontId="5" fillId="0" borderId="12" xfId="0" applyFont="1" applyBorder="1" applyAlignment="1">
      <alignment horizontal="center" vertical="top" textRotation="255" wrapText="1"/>
    </xf>
    <xf numFmtId="0" fontId="6" fillId="0" borderId="11" xfId="0" applyFont="1" applyBorder="1" applyAlignment="1">
      <alignment horizontal="center" vertical="top" textRotation="255" wrapText="1"/>
    </xf>
    <xf numFmtId="0" fontId="2" fillId="0" borderId="11" xfId="0" applyFont="1" applyBorder="1" applyAlignment="1">
      <alignment horizontal="center" vertical="top" textRotation="255" wrapText="1"/>
    </xf>
    <xf numFmtId="0" fontId="6" fillId="0" borderId="12" xfId="0" applyFont="1" applyBorder="1" applyAlignment="1">
      <alignment horizontal="center" vertical="top" textRotation="255" wrapText="1"/>
    </xf>
    <xf numFmtId="0" fontId="2" fillId="0" borderId="12" xfId="0" applyFont="1" applyBorder="1" applyAlignment="1">
      <alignment horizontal="center" vertical="top" textRotation="255"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horizontal="center" textRotation="255" wrapText="1"/>
    </xf>
    <xf numFmtId="0" fontId="2" fillId="0" borderId="11" xfId="0" applyFont="1" applyBorder="1" applyAlignment="1">
      <alignment horizontal="center" textRotation="255" wrapText="1"/>
    </xf>
    <xf numFmtId="0" fontId="2" fillId="0" borderId="12" xfId="0" applyFont="1" applyBorder="1" applyAlignment="1">
      <alignment horizontal="center" textRotation="255" wrapText="1"/>
    </xf>
    <xf numFmtId="0" fontId="7" fillId="0" borderId="0" xfId="0" applyFont="1" applyAlignment="1">
      <alignment horizontal="justify"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12</xdr:col>
      <xdr:colOff>288212</xdr:colOff>
      <xdr:row>46</xdr:row>
      <xdr:rowOff>194076</xdr:rowOff>
    </xdr:from>
    <xdr:to>
      <xdr:col>14</xdr:col>
      <xdr:colOff>108952</xdr:colOff>
      <xdr:row>49</xdr:row>
      <xdr:rowOff>179021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1812" y="8239526"/>
          <a:ext cx="620840" cy="613595"/>
        </a:xfrm>
        <a:prstGeom prst="rect">
          <a:avLst/>
        </a:prstGeom>
      </xdr:spPr>
    </xdr:pic>
    <xdr:clientData/>
  </xdr:twoCellAnchor>
  <xdr:twoCellAnchor editAs="oneCell">
    <xdr:from>
      <xdr:col>1</xdr:col>
      <xdr:colOff>0</xdr:colOff>
      <xdr:row>46</xdr:row>
      <xdr:rowOff>194075</xdr:rowOff>
    </xdr:from>
    <xdr:to>
      <xdr:col>2</xdr:col>
      <xdr:colOff>135335</xdr:colOff>
      <xdr:row>49</xdr:row>
      <xdr:rowOff>179021</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50" y="8239525"/>
          <a:ext cx="617935" cy="613596"/>
        </a:xfrm>
        <a:prstGeom prst="rect">
          <a:avLst/>
        </a:prstGeom>
      </xdr:spPr>
    </xdr:pic>
    <xdr:clientData/>
  </xdr:twoCellAnchor>
  <xdr:twoCellAnchor editAs="oneCell">
    <xdr:from>
      <xdr:col>14</xdr:col>
      <xdr:colOff>185655</xdr:colOff>
      <xdr:row>43</xdr:row>
      <xdr:rowOff>123744</xdr:rowOff>
    </xdr:from>
    <xdr:to>
      <xdr:col>16</xdr:col>
      <xdr:colOff>0</xdr:colOff>
      <xdr:row>46</xdr:row>
      <xdr:rowOff>161900</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59355" y="7597694"/>
          <a:ext cx="614445" cy="609656"/>
        </a:xfrm>
        <a:prstGeom prst="rect">
          <a:avLst/>
        </a:prstGeom>
      </xdr:spPr>
    </xdr:pic>
    <xdr:clientData/>
  </xdr:twoCellAnchor>
  <xdr:twoCellAnchor editAs="oneCell">
    <xdr:from>
      <xdr:col>1</xdr:col>
      <xdr:colOff>0</xdr:colOff>
      <xdr:row>43</xdr:row>
      <xdr:rowOff>121486</xdr:rowOff>
    </xdr:from>
    <xdr:to>
      <xdr:col>2</xdr:col>
      <xdr:colOff>129534</xdr:colOff>
      <xdr:row>46</xdr:row>
      <xdr:rowOff>164158</xdr:rowOff>
    </xdr:to>
    <xdr:pic>
      <xdr:nvPicPr>
        <xdr:cNvPr id="5" name="図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7950" y="7595436"/>
          <a:ext cx="612134" cy="614172"/>
        </a:xfrm>
        <a:prstGeom prst="rect">
          <a:avLst/>
        </a:prstGeom>
      </xdr:spPr>
    </xdr:pic>
    <xdr:clientData/>
  </xdr:twoCellAnchor>
  <xdr:twoCellAnchor>
    <xdr:from>
      <xdr:col>31</xdr:col>
      <xdr:colOff>646042</xdr:colOff>
      <xdr:row>63</xdr:row>
      <xdr:rowOff>140525</xdr:rowOff>
    </xdr:from>
    <xdr:to>
      <xdr:col>33</xdr:col>
      <xdr:colOff>60738</xdr:colOff>
      <xdr:row>67</xdr:row>
      <xdr:rowOff>148562</xdr:rowOff>
    </xdr:to>
    <xdr:sp macro="" textlink="">
      <xdr:nvSpPr>
        <xdr:cNvPr id="6" name="正方形/長方形 5"/>
        <xdr:cNvSpPr/>
      </xdr:nvSpPr>
      <xdr:spPr>
        <a:xfrm>
          <a:off x="16324192" y="11576875"/>
          <a:ext cx="735496" cy="61763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32</xdr:col>
      <xdr:colOff>2208</xdr:colOff>
      <xdr:row>65</xdr:row>
      <xdr:rowOff>52177</xdr:rowOff>
    </xdr:from>
    <xdr:ext cx="759888" cy="608400"/>
    <xdr:sp macro="" textlink="">
      <xdr:nvSpPr>
        <xdr:cNvPr id="7" name="テキスト ボックス 6"/>
        <xdr:cNvSpPr txBox="1"/>
      </xdr:nvSpPr>
      <xdr:spPr>
        <a:xfrm>
          <a:off x="16340758" y="11793327"/>
          <a:ext cx="759888" cy="608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明朝" panose="02020600040205080304" pitchFamily="18" charset="-128"/>
              <a:ea typeface="ＭＳ Ｐ明朝" panose="02020600040205080304" pitchFamily="18" charset="-128"/>
            </a:rPr>
            <a:t>(N=3,000)</a:t>
          </a:r>
          <a:endParaRPr kumimoji="1" lang="ja-JP" altLang="en-US" sz="1100">
            <a:latin typeface="ＭＳ Ｐ明朝" panose="02020600040205080304" pitchFamily="18" charset="-128"/>
            <a:ea typeface="ＭＳ Ｐ明朝" panose="02020600040205080304" pitchFamily="18" charset="-128"/>
          </a:endParaRPr>
        </a:p>
      </xdr:txBody>
    </xdr:sp>
    <xdr:clientData/>
  </xdr:oneCellAnchor>
  <xdr:twoCellAnchor>
    <xdr:from>
      <xdr:col>40</xdr:col>
      <xdr:colOff>431799</xdr:colOff>
      <xdr:row>62</xdr:row>
      <xdr:rowOff>102426</xdr:rowOff>
    </xdr:from>
    <xdr:to>
      <xdr:col>42</xdr:col>
      <xdr:colOff>362856</xdr:colOff>
      <xdr:row>67</xdr:row>
      <xdr:rowOff>38847</xdr:rowOff>
    </xdr:to>
    <xdr:sp macro="" textlink="">
      <xdr:nvSpPr>
        <xdr:cNvPr id="8" name="正方形/長方形 7"/>
        <xdr:cNvSpPr/>
      </xdr:nvSpPr>
      <xdr:spPr>
        <a:xfrm>
          <a:off x="22053549" y="11386376"/>
          <a:ext cx="1251857" cy="698421"/>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275258</xdr:colOff>
      <xdr:row>62</xdr:row>
      <xdr:rowOff>141078</xdr:rowOff>
    </xdr:from>
    <xdr:ext cx="759888" cy="275717"/>
    <xdr:sp macro="" textlink="">
      <xdr:nvSpPr>
        <xdr:cNvPr id="9" name="テキスト ボックス 8"/>
        <xdr:cNvSpPr txBox="1"/>
      </xdr:nvSpPr>
      <xdr:spPr>
        <a:xfrm>
          <a:off x="20576208" y="11425028"/>
          <a:ext cx="7598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明朝" panose="02020600040205080304" pitchFamily="18" charset="-128"/>
              <a:ea typeface="ＭＳ Ｐ明朝" panose="02020600040205080304" pitchFamily="18" charset="-128"/>
            </a:rPr>
            <a:t>(N=1,000)</a:t>
          </a:r>
          <a:endParaRPr kumimoji="1" lang="ja-JP" altLang="en-US" sz="1100">
            <a:latin typeface="ＭＳ Ｐ明朝" panose="02020600040205080304" pitchFamily="18" charset="-128"/>
            <a:ea typeface="ＭＳ Ｐ明朝" panose="02020600040205080304" pitchFamily="18" charset="-128"/>
          </a:endParaRPr>
        </a:p>
      </xdr:txBody>
    </xdr:sp>
    <xdr:clientData/>
  </xdr:oneCellAnchor>
  <xdr:oneCellAnchor>
    <xdr:from>
      <xdr:col>41</xdr:col>
      <xdr:colOff>275258</xdr:colOff>
      <xdr:row>64</xdr:row>
      <xdr:rowOff>52179</xdr:rowOff>
    </xdr:from>
    <xdr:ext cx="759888" cy="275717"/>
    <xdr:sp macro="" textlink="">
      <xdr:nvSpPr>
        <xdr:cNvPr id="10" name="テキスト ボックス 9"/>
        <xdr:cNvSpPr txBox="1"/>
      </xdr:nvSpPr>
      <xdr:spPr>
        <a:xfrm>
          <a:off x="22557408" y="11640929"/>
          <a:ext cx="7598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明朝" panose="02020600040205080304" pitchFamily="18" charset="-128"/>
              <a:ea typeface="ＭＳ Ｐ明朝" panose="02020600040205080304" pitchFamily="18" charset="-128"/>
            </a:rPr>
            <a:t>(N=1,000)</a:t>
          </a:r>
          <a:endParaRPr kumimoji="1" lang="ja-JP" altLang="en-US" sz="1100">
            <a:latin typeface="ＭＳ Ｐ明朝" panose="02020600040205080304" pitchFamily="18" charset="-128"/>
            <a:ea typeface="ＭＳ Ｐ明朝" panose="02020600040205080304" pitchFamily="18" charset="-128"/>
          </a:endParaRPr>
        </a:p>
      </xdr:txBody>
    </xdr:sp>
    <xdr:clientData/>
  </xdr:oneCellAnchor>
  <xdr:oneCellAnchor>
    <xdr:from>
      <xdr:col>41</xdr:col>
      <xdr:colOff>275258</xdr:colOff>
      <xdr:row>65</xdr:row>
      <xdr:rowOff>96628</xdr:rowOff>
    </xdr:from>
    <xdr:ext cx="759888" cy="275717"/>
    <xdr:sp macro="" textlink="">
      <xdr:nvSpPr>
        <xdr:cNvPr id="11" name="テキスト ボックス 10"/>
        <xdr:cNvSpPr txBox="1"/>
      </xdr:nvSpPr>
      <xdr:spPr>
        <a:xfrm>
          <a:off x="22557408" y="11837778"/>
          <a:ext cx="7598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明朝" panose="02020600040205080304" pitchFamily="18" charset="-128"/>
              <a:ea typeface="ＭＳ Ｐ明朝" panose="02020600040205080304" pitchFamily="18" charset="-128"/>
            </a:rPr>
            <a:t>(N=1,000)</a:t>
          </a:r>
          <a:endParaRPr kumimoji="1" lang="ja-JP" altLang="en-US" sz="1100">
            <a:latin typeface="ＭＳ Ｐ明朝" panose="02020600040205080304" pitchFamily="18" charset="-128"/>
            <a:ea typeface="ＭＳ Ｐ明朝" panose="02020600040205080304" pitchFamily="18" charset="-128"/>
          </a:endParaRPr>
        </a:p>
      </xdr:txBody>
    </xdr:sp>
    <xdr:clientData/>
  </xdr:oneCellAnchor>
  <xdr:twoCellAnchor editAs="oneCell">
    <xdr:from>
      <xdr:col>2</xdr:col>
      <xdr:colOff>213084</xdr:colOff>
      <xdr:row>43</xdr:row>
      <xdr:rowOff>121486</xdr:rowOff>
    </xdr:from>
    <xdr:to>
      <xdr:col>3</xdr:col>
      <xdr:colOff>342618</xdr:colOff>
      <xdr:row>46</xdr:row>
      <xdr:rowOff>164158</xdr:rowOff>
    </xdr:to>
    <xdr:pic>
      <xdr:nvPicPr>
        <xdr:cNvPr id="12" name="図 1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3634" y="7595436"/>
          <a:ext cx="612134" cy="614172"/>
        </a:xfrm>
        <a:prstGeom prst="rect">
          <a:avLst/>
        </a:prstGeom>
      </xdr:spPr>
    </xdr:pic>
    <xdr:clientData/>
  </xdr:twoCellAnchor>
  <xdr:twoCellAnchor editAs="oneCell">
    <xdr:from>
      <xdr:col>4</xdr:col>
      <xdr:colOff>28602</xdr:colOff>
      <xdr:row>43</xdr:row>
      <xdr:rowOff>122741</xdr:rowOff>
    </xdr:from>
    <xdr:to>
      <xdr:col>5</xdr:col>
      <xdr:colOff>234436</xdr:colOff>
      <xdr:row>46</xdr:row>
      <xdr:rowOff>162903</xdr:rowOff>
    </xdr:to>
    <xdr:pic>
      <xdr:nvPicPr>
        <xdr:cNvPr id="13" name="図 1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01802" y="7596691"/>
          <a:ext cx="605884" cy="611662"/>
        </a:xfrm>
        <a:prstGeom prst="rect">
          <a:avLst/>
        </a:prstGeom>
      </xdr:spPr>
    </xdr:pic>
    <xdr:clientData/>
  </xdr:twoCellAnchor>
  <xdr:twoCellAnchor editAs="oneCell">
    <xdr:from>
      <xdr:col>5</xdr:col>
      <xdr:colOff>317986</xdr:colOff>
      <xdr:row>43</xdr:row>
      <xdr:rowOff>122741</xdr:rowOff>
    </xdr:from>
    <xdr:to>
      <xdr:col>7</xdr:col>
      <xdr:colOff>132324</xdr:colOff>
      <xdr:row>46</xdr:row>
      <xdr:rowOff>162903</xdr:rowOff>
    </xdr:to>
    <xdr:pic>
      <xdr:nvPicPr>
        <xdr:cNvPr id="14" name="図 13"/>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91236" y="7596691"/>
          <a:ext cx="614438" cy="611662"/>
        </a:xfrm>
        <a:prstGeom prst="rect">
          <a:avLst/>
        </a:prstGeom>
      </xdr:spPr>
    </xdr:pic>
    <xdr:clientData/>
  </xdr:twoCellAnchor>
  <xdr:twoCellAnchor editAs="oneCell">
    <xdr:from>
      <xdr:col>7</xdr:col>
      <xdr:colOff>215874</xdr:colOff>
      <xdr:row>43</xdr:row>
      <xdr:rowOff>122740</xdr:rowOff>
    </xdr:from>
    <xdr:to>
      <xdr:col>9</xdr:col>
      <xdr:colOff>23732</xdr:colOff>
      <xdr:row>46</xdr:row>
      <xdr:rowOff>162903</xdr:rowOff>
    </xdr:to>
    <xdr:pic>
      <xdr:nvPicPr>
        <xdr:cNvPr id="15" name="図 14"/>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89224" y="7596690"/>
          <a:ext cx="607958" cy="611663"/>
        </a:xfrm>
        <a:prstGeom prst="rect">
          <a:avLst/>
        </a:prstGeom>
      </xdr:spPr>
    </xdr:pic>
    <xdr:clientData/>
  </xdr:twoCellAnchor>
  <xdr:twoCellAnchor editAs="oneCell">
    <xdr:from>
      <xdr:col>9</xdr:col>
      <xdr:colOff>107282</xdr:colOff>
      <xdr:row>43</xdr:row>
      <xdr:rowOff>122740</xdr:rowOff>
    </xdr:from>
    <xdr:to>
      <xdr:col>10</xdr:col>
      <xdr:colOff>312892</xdr:colOff>
      <xdr:row>46</xdr:row>
      <xdr:rowOff>162903</xdr:rowOff>
    </xdr:to>
    <xdr:pic>
      <xdr:nvPicPr>
        <xdr:cNvPr id="16" name="図 15"/>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580732" y="7596690"/>
          <a:ext cx="605660" cy="611663"/>
        </a:xfrm>
        <a:prstGeom prst="rect">
          <a:avLst/>
        </a:prstGeom>
      </xdr:spPr>
    </xdr:pic>
    <xdr:clientData/>
  </xdr:twoCellAnchor>
  <xdr:twoCellAnchor editAs="oneCell">
    <xdr:from>
      <xdr:col>10</xdr:col>
      <xdr:colOff>396442</xdr:colOff>
      <xdr:row>43</xdr:row>
      <xdr:rowOff>122740</xdr:rowOff>
    </xdr:from>
    <xdr:to>
      <xdr:col>12</xdr:col>
      <xdr:colOff>210739</xdr:colOff>
      <xdr:row>46</xdr:row>
      <xdr:rowOff>162903</xdr:rowOff>
    </xdr:to>
    <xdr:pic>
      <xdr:nvPicPr>
        <xdr:cNvPr id="17" name="図 16"/>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269942" y="7596690"/>
          <a:ext cx="614397" cy="611663"/>
        </a:xfrm>
        <a:prstGeom prst="rect">
          <a:avLst/>
        </a:prstGeom>
      </xdr:spPr>
    </xdr:pic>
    <xdr:clientData/>
  </xdr:twoCellAnchor>
  <xdr:twoCellAnchor editAs="oneCell">
    <xdr:from>
      <xdr:col>12</xdr:col>
      <xdr:colOff>294289</xdr:colOff>
      <xdr:row>43</xdr:row>
      <xdr:rowOff>122740</xdr:rowOff>
    </xdr:from>
    <xdr:to>
      <xdr:col>14</xdr:col>
      <xdr:colOff>102106</xdr:colOff>
      <xdr:row>46</xdr:row>
      <xdr:rowOff>162904</xdr:rowOff>
    </xdr:to>
    <xdr:pic>
      <xdr:nvPicPr>
        <xdr:cNvPr id="18" name="図 17"/>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967889" y="7596690"/>
          <a:ext cx="607917" cy="611664"/>
        </a:xfrm>
        <a:prstGeom prst="rect">
          <a:avLst/>
        </a:prstGeom>
      </xdr:spPr>
    </xdr:pic>
    <xdr:clientData/>
  </xdr:twoCellAnchor>
  <xdr:twoCellAnchor editAs="oneCell">
    <xdr:from>
      <xdr:col>2</xdr:col>
      <xdr:colOff>210526</xdr:colOff>
      <xdr:row>46</xdr:row>
      <xdr:rowOff>194075</xdr:rowOff>
    </xdr:from>
    <xdr:to>
      <xdr:col>3</xdr:col>
      <xdr:colOff>345908</xdr:colOff>
      <xdr:row>49</xdr:row>
      <xdr:rowOff>179021</xdr:rowOff>
    </xdr:to>
    <xdr:pic>
      <xdr:nvPicPr>
        <xdr:cNvPr id="19" name="図 18"/>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01076" y="8239525"/>
          <a:ext cx="617982" cy="613596"/>
        </a:xfrm>
        <a:prstGeom prst="rect">
          <a:avLst/>
        </a:prstGeom>
      </xdr:spPr>
    </xdr:pic>
    <xdr:clientData/>
  </xdr:twoCellAnchor>
  <xdr:twoCellAnchor editAs="oneCell">
    <xdr:from>
      <xdr:col>4</xdr:col>
      <xdr:colOff>23533</xdr:colOff>
      <xdr:row>46</xdr:row>
      <xdr:rowOff>194076</xdr:rowOff>
    </xdr:from>
    <xdr:to>
      <xdr:col>5</xdr:col>
      <xdr:colOff>243975</xdr:colOff>
      <xdr:row>49</xdr:row>
      <xdr:rowOff>179021</xdr:rowOff>
    </xdr:to>
    <xdr:pic>
      <xdr:nvPicPr>
        <xdr:cNvPr id="20" name="図 19"/>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496733" y="8239526"/>
          <a:ext cx="620492" cy="613595"/>
        </a:xfrm>
        <a:prstGeom prst="rect">
          <a:avLst/>
        </a:prstGeom>
      </xdr:spPr>
    </xdr:pic>
    <xdr:clientData/>
  </xdr:twoCellAnchor>
  <xdr:twoCellAnchor editAs="oneCell">
    <xdr:from>
      <xdr:col>5</xdr:col>
      <xdr:colOff>319166</xdr:colOff>
      <xdr:row>46</xdr:row>
      <xdr:rowOff>194076</xdr:rowOff>
    </xdr:from>
    <xdr:to>
      <xdr:col>7</xdr:col>
      <xdr:colOff>135841</xdr:colOff>
      <xdr:row>49</xdr:row>
      <xdr:rowOff>179021</xdr:rowOff>
    </xdr:to>
    <xdr:pic>
      <xdr:nvPicPr>
        <xdr:cNvPr id="21" name="図 20"/>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192416" y="8239526"/>
          <a:ext cx="616775" cy="613595"/>
        </a:xfrm>
        <a:prstGeom prst="rect">
          <a:avLst/>
        </a:prstGeom>
      </xdr:spPr>
    </xdr:pic>
    <xdr:clientData/>
  </xdr:twoCellAnchor>
  <xdr:twoCellAnchor editAs="oneCell">
    <xdr:from>
      <xdr:col>7</xdr:col>
      <xdr:colOff>211032</xdr:colOff>
      <xdr:row>46</xdr:row>
      <xdr:rowOff>194075</xdr:rowOff>
    </xdr:from>
    <xdr:to>
      <xdr:col>9</xdr:col>
      <xdr:colOff>27753</xdr:colOff>
      <xdr:row>49</xdr:row>
      <xdr:rowOff>179021</xdr:rowOff>
    </xdr:to>
    <xdr:pic>
      <xdr:nvPicPr>
        <xdr:cNvPr id="22" name="図 21"/>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884382" y="8239525"/>
          <a:ext cx="616821" cy="613596"/>
        </a:xfrm>
        <a:prstGeom prst="rect">
          <a:avLst/>
        </a:prstGeom>
      </xdr:spPr>
    </xdr:pic>
    <xdr:clientData/>
  </xdr:twoCellAnchor>
  <xdr:twoCellAnchor editAs="oneCell">
    <xdr:from>
      <xdr:col>9</xdr:col>
      <xdr:colOff>102944</xdr:colOff>
      <xdr:row>46</xdr:row>
      <xdr:rowOff>194075</xdr:rowOff>
    </xdr:from>
    <xdr:to>
      <xdr:col>10</xdr:col>
      <xdr:colOff>317277</xdr:colOff>
      <xdr:row>49</xdr:row>
      <xdr:rowOff>179021</xdr:rowOff>
    </xdr:to>
    <xdr:pic>
      <xdr:nvPicPr>
        <xdr:cNvPr id="23" name="図 22"/>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576394" y="8239525"/>
          <a:ext cx="614383" cy="613596"/>
        </a:xfrm>
        <a:prstGeom prst="rect">
          <a:avLst/>
        </a:prstGeom>
      </xdr:spPr>
    </xdr:pic>
    <xdr:clientData/>
  </xdr:twoCellAnchor>
  <xdr:twoCellAnchor editAs="oneCell">
    <xdr:from>
      <xdr:col>10</xdr:col>
      <xdr:colOff>392468</xdr:colOff>
      <xdr:row>46</xdr:row>
      <xdr:rowOff>195079</xdr:rowOff>
    </xdr:from>
    <xdr:to>
      <xdr:col>12</xdr:col>
      <xdr:colOff>213023</xdr:colOff>
      <xdr:row>49</xdr:row>
      <xdr:rowOff>178017</xdr:rowOff>
    </xdr:to>
    <xdr:pic>
      <xdr:nvPicPr>
        <xdr:cNvPr id="24" name="図 23"/>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265968" y="8240529"/>
          <a:ext cx="620655" cy="6115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8&#35336;&#30011;&#25512;&#36914;/&#65330;&#65301;&#35211;&#30452;&#12375;/&#36947;&#27665;&#24847;&#21521;&#25226;&#25569;/01_&#20225;&#26989;&#24847;&#21521;&#35519;&#26619;/02_&#32080;&#26524;/&#12304;&#36039;&#26009;&#12305;&#20225;&#26989;&#31561;&#24847;&#21521;&#35519;&#26619;(&#12467;&#12513;&#12531;&#12488;&#12394;&#12375;v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Ⅰ"/>
      <sheetName val="問1"/>
      <sheetName val="問1 (2)"/>
      <sheetName val="問2"/>
      <sheetName val="問2 (2)"/>
      <sheetName val="問3"/>
      <sheetName val="問3 (2)"/>
      <sheetName val="問4"/>
      <sheetName val="問4 (2)"/>
      <sheetName val="問5"/>
      <sheetName val="問5 (2)"/>
      <sheetName val="問6"/>
      <sheetName val="問6 (2)"/>
      <sheetName val="問7"/>
      <sheetName val="問7 (2)"/>
      <sheetName val="問8"/>
      <sheetName val="問8 (2)"/>
      <sheetName val="問9"/>
      <sheetName val="問9 (2)"/>
      <sheetName val="問10"/>
      <sheetName val="問10 (2)"/>
      <sheetName val="問11"/>
      <sheetName val="問11 (2)"/>
      <sheetName val="問12"/>
      <sheetName val="問12 (2)"/>
      <sheetName val="問13"/>
      <sheetName val="問13 (2)"/>
      <sheetName val="問14"/>
      <sheetName val="問14 (2)"/>
      <sheetName val="問15"/>
      <sheetName val="問15 (2)"/>
      <sheetName val="資料問1-2"/>
      <sheetName val="資料問3-4"/>
      <sheetName val="資料問5-6"/>
      <sheetName val="資料問7-8"/>
      <sheetName val="資料問9-10"/>
      <sheetName val="資料問11-12"/>
      <sheetName val="資料問13"/>
      <sheetName val="資料問14-15"/>
      <sheetName val="企業data"/>
      <sheetName val="団体data"/>
      <sheetName val="NPOdata_貼付"/>
      <sheetName val="企業_貼付"/>
      <sheetName val="企業全送付"/>
      <sheetName val="通し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3">
          <cell r="FD3">
            <v>5</v>
          </cell>
        </row>
        <row r="4">
          <cell r="A4">
            <v>317</v>
          </cell>
          <cell r="R4">
            <v>213</v>
          </cell>
          <cell r="S4">
            <v>119</v>
          </cell>
          <cell r="T4">
            <v>116</v>
          </cell>
          <cell r="U4">
            <v>110</v>
          </cell>
          <cell r="V4">
            <v>175</v>
          </cell>
          <cell r="W4">
            <v>65</v>
          </cell>
          <cell r="X4">
            <v>76</v>
          </cell>
          <cell r="Y4">
            <v>6</v>
          </cell>
          <cell r="AA4">
            <v>92</v>
          </cell>
          <cell r="AB4">
            <v>222</v>
          </cell>
          <cell r="AC4">
            <v>67</v>
          </cell>
          <cell r="AD4">
            <v>37</v>
          </cell>
          <cell r="AE4">
            <v>99</v>
          </cell>
          <cell r="AF4">
            <v>33</v>
          </cell>
          <cell r="AG4">
            <v>140</v>
          </cell>
          <cell r="AH4">
            <v>169</v>
          </cell>
          <cell r="AI4">
            <v>10</v>
          </cell>
          <cell r="AK4">
            <v>221</v>
          </cell>
          <cell r="AL4">
            <v>108</v>
          </cell>
          <cell r="AM4">
            <v>37</v>
          </cell>
          <cell r="AN4">
            <v>59</v>
          </cell>
          <cell r="AO4">
            <v>108</v>
          </cell>
          <cell r="AP4">
            <v>107</v>
          </cell>
          <cell r="AQ4">
            <v>94</v>
          </cell>
          <cell r="AR4">
            <v>29</v>
          </cell>
          <cell r="AS4">
            <v>58</v>
          </cell>
          <cell r="AT4">
            <v>17</v>
          </cell>
          <cell r="AU4">
            <v>53</v>
          </cell>
          <cell r="AV4">
            <v>13</v>
          </cell>
          <cell r="AX4">
            <v>142</v>
          </cell>
          <cell r="AY4">
            <v>103</v>
          </cell>
          <cell r="AZ4">
            <v>172</v>
          </cell>
          <cell r="BA4">
            <v>68</v>
          </cell>
          <cell r="BB4">
            <v>145</v>
          </cell>
          <cell r="BC4">
            <v>107</v>
          </cell>
          <cell r="BD4">
            <v>116</v>
          </cell>
          <cell r="BE4">
            <v>10</v>
          </cell>
          <cell r="BG4">
            <v>141</v>
          </cell>
          <cell r="BH4">
            <v>254</v>
          </cell>
          <cell r="BI4">
            <v>80</v>
          </cell>
          <cell r="BJ4">
            <v>99</v>
          </cell>
          <cell r="BK4">
            <v>92</v>
          </cell>
          <cell r="BL4">
            <v>80</v>
          </cell>
          <cell r="BM4">
            <v>97</v>
          </cell>
          <cell r="BN4">
            <v>8</v>
          </cell>
          <cell r="BP4">
            <v>195</v>
          </cell>
          <cell r="BQ4">
            <v>115</v>
          </cell>
          <cell r="BR4">
            <v>99</v>
          </cell>
          <cell r="BS4">
            <v>87</v>
          </cell>
          <cell r="BT4">
            <v>83</v>
          </cell>
          <cell r="BU4">
            <v>85</v>
          </cell>
          <cell r="BV4">
            <v>92</v>
          </cell>
          <cell r="BW4">
            <v>59</v>
          </cell>
          <cell r="BX4">
            <v>9</v>
          </cell>
          <cell r="BZ4">
            <v>114</v>
          </cell>
          <cell r="CA4">
            <v>90</v>
          </cell>
          <cell r="CB4">
            <v>78</v>
          </cell>
          <cell r="CC4">
            <v>39</v>
          </cell>
          <cell r="CD4">
            <v>6</v>
          </cell>
          <cell r="CF4">
            <v>107</v>
          </cell>
          <cell r="CG4">
            <v>111</v>
          </cell>
          <cell r="CH4">
            <v>102</v>
          </cell>
          <cell r="CI4">
            <v>119</v>
          </cell>
          <cell r="CJ4">
            <v>195</v>
          </cell>
          <cell r="CK4">
            <v>75</v>
          </cell>
          <cell r="CL4">
            <v>92</v>
          </cell>
          <cell r="CM4">
            <v>59</v>
          </cell>
          <cell r="CN4">
            <v>5</v>
          </cell>
          <cell r="CP4">
            <v>64</v>
          </cell>
          <cell r="CQ4">
            <v>32</v>
          </cell>
          <cell r="CR4">
            <v>17</v>
          </cell>
          <cell r="CS4">
            <v>2</v>
          </cell>
          <cell r="CU4">
            <v>84</v>
          </cell>
          <cell r="CV4">
            <v>85</v>
          </cell>
          <cell r="CW4">
            <v>61</v>
          </cell>
          <cell r="CX4">
            <v>30</v>
          </cell>
          <cell r="CY4">
            <v>56</v>
          </cell>
          <cell r="CZ4">
            <v>9</v>
          </cell>
          <cell r="DB4">
            <v>147</v>
          </cell>
          <cell r="DC4">
            <v>141</v>
          </cell>
          <cell r="DD4">
            <v>15</v>
          </cell>
          <cell r="DE4">
            <v>10</v>
          </cell>
          <cell r="DG4">
            <v>79</v>
          </cell>
          <cell r="DH4">
            <v>29</v>
          </cell>
          <cell r="DI4">
            <v>92</v>
          </cell>
          <cell r="DJ4">
            <v>37</v>
          </cell>
          <cell r="DK4">
            <v>58</v>
          </cell>
          <cell r="DL4">
            <v>11</v>
          </cell>
          <cell r="DN4">
            <v>58</v>
          </cell>
          <cell r="DO4">
            <v>16</v>
          </cell>
          <cell r="DP4">
            <v>106</v>
          </cell>
          <cell r="DQ4">
            <v>61</v>
          </cell>
          <cell r="DR4">
            <v>15</v>
          </cell>
          <cell r="DS4">
            <v>17</v>
          </cell>
          <cell r="DT4">
            <v>67</v>
          </cell>
          <cell r="DU4">
            <v>88</v>
          </cell>
          <cell r="DV4">
            <v>52</v>
          </cell>
          <cell r="DW4">
            <v>25</v>
          </cell>
          <cell r="DX4">
            <v>126</v>
          </cell>
          <cell r="DY4">
            <v>32</v>
          </cell>
          <cell r="DZ4">
            <v>54</v>
          </cell>
          <cell r="EA4">
            <v>44</v>
          </cell>
          <cell r="EB4">
            <v>33</v>
          </cell>
          <cell r="EC4">
            <v>40</v>
          </cell>
          <cell r="ED4">
            <v>10</v>
          </cell>
          <cell r="EE4">
            <v>36</v>
          </cell>
          <cell r="EF4">
            <v>24</v>
          </cell>
          <cell r="EG4">
            <v>36</v>
          </cell>
          <cell r="EH4">
            <v>89</v>
          </cell>
          <cell r="EI4">
            <v>19</v>
          </cell>
          <cell r="EJ4">
            <v>174</v>
          </cell>
          <cell r="EL4">
            <v>76</v>
          </cell>
          <cell r="EM4">
            <v>127</v>
          </cell>
          <cell r="EN4">
            <v>22</v>
          </cell>
          <cell r="EO4">
            <v>20</v>
          </cell>
          <cell r="EP4">
            <v>13</v>
          </cell>
          <cell r="EQ4">
            <v>12</v>
          </cell>
          <cell r="ER4">
            <v>48</v>
          </cell>
          <cell r="EZ4">
            <v>1</v>
          </cell>
          <cell r="FA4">
            <v>2</v>
          </cell>
          <cell r="FB4">
            <v>0</v>
          </cell>
          <cell r="FC4">
            <v>0</v>
          </cell>
          <cell r="FE4">
            <v>5</v>
          </cell>
          <cell r="FF4">
            <v>4</v>
          </cell>
          <cell r="FG4">
            <v>3</v>
          </cell>
          <cell r="FH4">
            <v>202</v>
          </cell>
          <cell r="FI4">
            <v>6</v>
          </cell>
          <cell r="FJ4">
            <v>5</v>
          </cell>
          <cell r="FK4">
            <v>11</v>
          </cell>
          <cell r="FL4">
            <v>10</v>
          </cell>
          <cell r="FM4">
            <v>10</v>
          </cell>
          <cell r="FN4">
            <v>59</v>
          </cell>
        </row>
      </sheetData>
      <sheetData sheetId="42">
        <row r="4">
          <cell r="A4">
            <v>221</v>
          </cell>
          <cell r="R4">
            <v>149</v>
          </cell>
          <cell r="S4">
            <v>80</v>
          </cell>
          <cell r="T4">
            <v>101</v>
          </cell>
          <cell r="U4">
            <v>84</v>
          </cell>
          <cell r="V4">
            <v>105</v>
          </cell>
          <cell r="W4">
            <v>47</v>
          </cell>
          <cell r="X4">
            <v>60</v>
          </cell>
          <cell r="Y4">
            <v>6</v>
          </cell>
          <cell r="AA4">
            <v>56</v>
          </cell>
          <cell r="AB4">
            <v>166</v>
          </cell>
          <cell r="AC4">
            <v>54</v>
          </cell>
          <cell r="AD4">
            <v>41</v>
          </cell>
          <cell r="AE4">
            <v>36</v>
          </cell>
          <cell r="AF4">
            <v>7</v>
          </cell>
          <cell r="AG4">
            <v>131</v>
          </cell>
          <cell r="AH4">
            <v>134</v>
          </cell>
          <cell r="AI4">
            <v>7</v>
          </cell>
          <cell r="AK4">
            <v>153</v>
          </cell>
          <cell r="AL4">
            <v>67</v>
          </cell>
          <cell r="AM4">
            <v>48</v>
          </cell>
          <cell r="AN4">
            <v>40</v>
          </cell>
          <cell r="AO4">
            <v>90</v>
          </cell>
          <cell r="AP4">
            <v>94</v>
          </cell>
          <cell r="AQ4">
            <v>71</v>
          </cell>
          <cell r="AR4">
            <v>8</v>
          </cell>
          <cell r="AS4">
            <v>38</v>
          </cell>
          <cell r="AT4">
            <v>9</v>
          </cell>
          <cell r="AU4">
            <v>20</v>
          </cell>
          <cell r="AV4">
            <v>1</v>
          </cell>
          <cell r="AX4">
            <v>80</v>
          </cell>
          <cell r="AY4">
            <v>83</v>
          </cell>
          <cell r="AZ4">
            <v>138</v>
          </cell>
          <cell r="BA4">
            <v>34</v>
          </cell>
          <cell r="BB4">
            <v>106</v>
          </cell>
          <cell r="BC4">
            <v>110</v>
          </cell>
          <cell r="BD4">
            <v>61</v>
          </cell>
          <cell r="BE4">
            <v>5</v>
          </cell>
          <cell r="BG4">
            <v>80</v>
          </cell>
          <cell r="BH4">
            <v>202</v>
          </cell>
          <cell r="BI4">
            <v>40</v>
          </cell>
          <cell r="BJ4">
            <v>84</v>
          </cell>
          <cell r="BK4">
            <v>97</v>
          </cell>
          <cell r="BL4">
            <v>56</v>
          </cell>
          <cell r="BM4">
            <v>64</v>
          </cell>
          <cell r="BN4">
            <v>3</v>
          </cell>
          <cell r="BP4">
            <v>147</v>
          </cell>
          <cell r="BQ4">
            <v>70</v>
          </cell>
          <cell r="BR4">
            <v>52</v>
          </cell>
          <cell r="BS4">
            <v>54</v>
          </cell>
          <cell r="BT4">
            <v>67</v>
          </cell>
          <cell r="BU4">
            <v>75</v>
          </cell>
          <cell r="BV4">
            <v>92</v>
          </cell>
          <cell r="BW4">
            <v>39</v>
          </cell>
          <cell r="BX4">
            <v>4</v>
          </cell>
          <cell r="BZ4">
            <v>92</v>
          </cell>
          <cell r="CA4">
            <v>44</v>
          </cell>
          <cell r="CB4">
            <v>61</v>
          </cell>
          <cell r="CC4">
            <v>23</v>
          </cell>
          <cell r="CD4">
            <v>1</v>
          </cell>
          <cell r="CF4">
            <v>70</v>
          </cell>
          <cell r="CG4">
            <v>52</v>
          </cell>
          <cell r="CH4">
            <v>68</v>
          </cell>
          <cell r="CI4">
            <v>94</v>
          </cell>
          <cell r="CJ4">
            <v>159</v>
          </cell>
          <cell r="CK4">
            <v>57</v>
          </cell>
          <cell r="CL4">
            <v>80</v>
          </cell>
          <cell r="CM4">
            <v>35</v>
          </cell>
          <cell r="CN4">
            <v>9</v>
          </cell>
          <cell r="CP4">
            <v>43</v>
          </cell>
          <cell r="CQ4">
            <v>12</v>
          </cell>
          <cell r="CR4">
            <v>4</v>
          </cell>
          <cell r="CS4">
            <v>0</v>
          </cell>
          <cell r="CU4">
            <v>73</v>
          </cell>
          <cell r="CV4">
            <v>60</v>
          </cell>
          <cell r="CW4">
            <v>23</v>
          </cell>
          <cell r="CX4">
            <v>22</v>
          </cell>
          <cell r="CY4">
            <v>40</v>
          </cell>
          <cell r="CZ4">
            <v>7</v>
          </cell>
          <cell r="DB4">
            <v>120</v>
          </cell>
          <cell r="DC4">
            <v>89</v>
          </cell>
          <cell r="DD4">
            <v>4</v>
          </cell>
          <cell r="DE4">
            <v>6</v>
          </cell>
          <cell r="DG4">
            <v>40</v>
          </cell>
          <cell r="DH4">
            <v>23</v>
          </cell>
          <cell r="DI4">
            <v>64</v>
          </cell>
          <cell r="DJ4">
            <v>26</v>
          </cell>
          <cell r="DK4">
            <v>59</v>
          </cell>
          <cell r="DL4">
            <v>5</v>
          </cell>
          <cell r="DN4">
            <v>43</v>
          </cell>
          <cell r="DO4">
            <v>10</v>
          </cell>
          <cell r="DP4">
            <v>96</v>
          </cell>
          <cell r="DQ4">
            <v>38</v>
          </cell>
          <cell r="DR4">
            <v>18</v>
          </cell>
          <cell r="DS4">
            <v>6</v>
          </cell>
          <cell r="DT4">
            <v>52</v>
          </cell>
          <cell r="DU4">
            <v>70</v>
          </cell>
          <cell r="DV4">
            <v>49</v>
          </cell>
          <cell r="DW4">
            <v>15</v>
          </cell>
          <cell r="DX4">
            <v>88</v>
          </cell>
          <cell r="DY4">
            <v>19</v>
          </cell>
          <cell r="DZ4">
            <v>43</v>
          </cell>
          <cell r="EA4">
            <v>27</v>
          </cell>
          <cell r="EB4">
            <v>31</v>
          </cell>
          <cell r="EC4">
            <v>15</v>
          </cell>
          <cell r="ED4">
            <v>7</v>
          </cell>
          <cell r="EE4">
            <v>34</v>
          </cell>
          <cell r="EF4">
            <v>16</v>
          </cell>
          <cell r="EG4">
            <v>40</v>
          </cell>
          <cell r="EH4">
            <v>135</v>
          </cell>
          <cell r="EI4">
            <v>7</v>
          </cell>
          <cell r="EJ4">
            <v>58</v>
          </cell>
          <cell r="EL4">
            <v>115</v>
          </cell>
          <cell r="EM4">
            <v>86</v>
          </cell>
          <cell r="EN4">
            <v>3</v>
          </cell>
          <cell r="EO4">
            <v>11</v>
          </cell>
          <cell r="EP4">
            <v>4</v>
          </cell>
          <cell r="EQ4">
            <v>1</v>
          </cell>
          <cell r="ER4">
            <v>33</v>
          </cell>
          <cell r="EZ4">
            <v>0</v>
          </cell>
          <cell r="FA4">
            <v>0</v>
          </cell>
          <cell r="FB4">
            <v>0</v>
          </cell>
          <cell r="FC4">
            <v>1</v>
          </cell>
          <cell r="FD4">
            <v>0</v>
          </cell>
          <cell r="FE4">
            <v>3</v>
          </cell>
          <cell r="FF4">
            <v>4</v>
          </cell>
          <cell r="FG4">
            <v>3</v>
          </cell>
          <cell r="FH4">
            <v>162</v>
          </cell>
          <cell r="FI4">
            <v>2</v>
          </cell>
          <cell r="FJ4">
            <v>2</v>
          </cell>
          <cell r="FK4">
            <v>4</v>
          </cell>
          <cell r="FL4">
            <v>2</v>
          </cell>
          <cell r="FM4">
            <v>2</v>
          </cell>
          <cell r="FN4">
            <v>19</v>
          </cell>
        </row>
      </sheetData>
      <sheetData sheetId="43">
        <row r="4">
          <cell r="A4">
            <v>160</v>
          </cell>
          <cell r="AE4">
            <v>69</v>
          </cell>
          <cell r="AF4">
            <v>40</v>
          </cell>
          <cell r="AG4">
            <v>92</v>
          </cell>
          <cell r="AH4">
            <v>68</v>
          </cell>
          <cell r="AI4">
            <v>59</v>
          </cell>
          <cell r="AJ4">
            <v>69</v>
          </cell>
          <cell r="AK4">
            <v>56</v>
          </cell>
          <cell r="AL4">
            <v>6</v>
          </cell>
          <cell r="AN4">
            <v>28</v>
          </cell>
          <cell r="AO4">
            <v>123</v>
          </cell>
          <cell r="AP4">
            <v>41</v>
          </cell>
          <cell r="AQ4">
            <v>30</v>
          </cell>
          <cell r="AR4">
            <v>19</v>
          </cell>
          <cell r="AS4">
            <v>15</v>
          </cell>
          <cell r="AT4">
            <v>83</v>
          </cell>
          <cell r="AU4">
            <v>101</v>
          </cell>
          <cell r="AV4">
            <v>7</v>
          </cell>
          <cell r="AX4">
            <v>106</v>
          </cell>
          <cell r="AY4">
            <v>53</v>
          </cell>
          <cell r="AZ4">
            <v>57</v>
          </cell>
          <cell r="BA4">
            <v>30</v>
          </cell>
          <cell r="BB4">
            <v>53</v>
          </cell>
          <cell r="BC4">
            <v>43</v>
          </cell>
          <cell r="BD4">
            <v>55</v>
          </cell>
          <cell r="BE4">
            <v>3</v>
          </cell>
          <cell r="BF4">
            <v>27</v>
          </cell>
          <cell r="BG4">
            <v>20</v>
          </cell>
          <cell r="BH4">
            <v>20</v>
          </cell>
          <cell r="BI4">
            <v>4</v>
          </cell>
          <cell r="BK4">
            <v>83</v>
          </cell>
          <cell r="BL4">
            <v>52</v>
          </cell>
          <cell r="BM4">
            <v>93</v>
          </cell>
          <cell r="BN4">
            <v>29</v>
          </cell>
          <cell r="BO4">
            <v>97</v>
          </cell>
          <cell r="BP4">
            <v>51</v>
          </cell>
          <cell r="BQ4">
            <v>52</v>
          </cell>
          <cell r="BR4">
            <v>6</v>
          </cell>
          <cell r="BT4">
            <v>67</v>
          </cell>
          <cell r="BU4">
            <v>130</v>
          </cell>
          <cell r="BV4">
            <v>56</v>
          </cell>
          <cell r="BW4">
            <v>54</v>
          </cell>
          <cell r="BX4">
            <v>74</v>
          </cell>
          <cell r="BY4">
            <v>36</v>
          </cell>
          <cell r="BZ4">
            <v>36</v>
          </cell>
          <cell r="CA4">
            <v>6</v>
          </cell>
          <cell r="CC4">
            <v>121</v>
          </cell>
          <cell r="CD4">
            <v>47</v>
          </cell>
          <cell r="CE4">
            <v>58</v>
          </cell>
          <cell r="CF4">
            <v>65</v>
          </cell>
          <cell r="CG4">
            <v>40</v>
          </cell>
          <cell r="CH4">
            <v>40</v>
          </cell>
          <cell r="CI4">
            <v>45</v>
          </cell>
          <cell r="CJ4">
            <v>21</v>
          </cell>
          <cell r="CK4">
            <v>5</v>
          </cell>
          <cell r="CM4">
            <v>59</v>
          </cell>
          <cell r="CN4">
            <v>33</v>
          </cell>
          <cell r="CO4">
            <v>37</v>
          </cell>
          <cell r="CP4">
            <v>26</v>
          </cell>
          <cell r="CQ4">
            <v>4</v>
          </cell>
          <cell r="CS4">
            <v>60</v>
          </cell>
          <cell r="CT4">
            <v>51</v>
          </cell>
          <cell r="CU4">
            <v>53</v>
          </cell>
          <cell r="CV4">
            <v>55</v>
          </cell>
          <cell r="CW4">
            <v>113</v>
          </cell>
          <cell r="CX4">
            <v>44</v>
          </cell>
          <cell r="CY4">
            <v>49</v>
          </cell>
          <cell r="CZ4">
            <v>25</v>
          </cell>
          <cell r="DA4">
            <v>4</v>
          </cell>
          <cell r="DC4">
            <v>51</v>
          </cell>
          <cell r="DD4">
            <v>20</v>
          </cell>
          <cell r="DE4">
            <v>4</v>
          </cell>
          <cell r="DF4">
            <v>0</v>
          </cell>
          <cell r="DH4">
            <v>45</v>
          </cell>
          <cell r="DI4">
            <v>45</v>
          </cell>
          <cell r="DJ4">
            <v>25</v>
          </cell>
          <cell r="DK4">
            <v>18</v>
          </cell>
          <cell r="DL4">
            <v>26</v>
          </cell>
          <cell r="DM4">
            <v>3</v>
          </cell>
          <cell r="DO4">
            <v>77</v>
          </cell>
          <cell r="DP4">
            <v>69</v>
          </cell>
          <cell r="DQ4">
            <v>7</v>
          </cell>
          <cell r="DR4">
            <v>7</v>
          </cell>
          <cell r="DT4">
            <v>27</v>
          </cell>
          <cell r="DU4">
            <v>14</v>
          </cell>
          <cell r="DV4">
            <v>46</v>
          </cell>
          <cell r="DW4">
            <v>15</v>
          </cell>
          <cell r="DX4">
            <v>51</v>
          </cell>
          <cell r="DY4">
            <v>6</v>
          </cell>
          <cell r="EA4">
            <v>36</v>
          </cell>
          <cell r="EB4">
            <v>7</v>
          </cell>
          <cell r="EC4">
            <v>81</v>
          </cell>
          <cell r="ED4">
            <v>36</v>
          </cell>
          <cell r="EE4">
            <v>13</v>
          </cell>
          <cell r="EF4">
            <v>8</v>
          </cell>
          <cell r="EG4">
            <v>26</v>
          </cell>
          <cell r="EH4">
            <v>27</v>
          </cell>
          <cell r="EI4">
            <v>17</v>
          </cell>
          <cell r="EJ4">
            <v>20</v>
          </cell>
          <cell r="EK4">
            <v>66</v>
          </cell>
          <cell r="EL4">
            <v>17</v>
          </cell>
          <cell r="EM4">
            <v>27</v>
          </cell>
          <cell r="EN4">
            <v>19</v>
          </cell>
          <cell r="EO4">
            <v>16</v>
          </cell>
          <cell r="EP4">
            <v>19</v>
          </cell>
          <cell r="EQ4">
            <v>5</v>
          </cell>
          <cell r="ER4">
            <v>32</v>
          </cell>
          <cell r="ES4">
            <v>26</v>
          </cell>
          <cell r="ET4">
            <v>18</v>
          </cell>
          <cell r="EU4">
            <v>88</v>
          </cell>
          <cell r="EV4">
            <v>16</v>
          </cell>
          <cell r="EW4">
            <v>55</v>
          </cell>
          <cell r="EY4">
            <v>70</v>
          </cell>
          <cell r="EZ4">
            <v>58</v>
          </cell>
          <cell r="FA4">
            <v>17</v>
          </cell>
          <cell r="FB4">
            <v>31</v>
          </cell>
          <cell r="FC4">
            <v>23</v>
          </cell>
          <cell r="FD4">
            <v>9</v>
          </cell>
          <cell r="FE4">
            <v>22</v>
          </cell>
          <cell r="FK4">
            <v>0</v>
          </cell>
          <cell r="FL4">
            <v>1</v>
          </cell>
          <cell r="FM4">
            <v>0</v>
          </cell>
          <cell r="FN4">
            <v>0</v>
          </cell>
          <cell r="FO4">
            <v>0</v>
          </cell>
          <cell r="FP4">
            <v>0</v>
          </cell>
          <cell r="FQ4">
            <v>1</v>
          </cell>
          <cell r="FR4">
            <v>0</v>
          </cell>
          <cell r="FS4">
            <v>85</v>
          </cell>
          <cell r="FT4">
            <v>0</v>
          </cell>
          <cell r="FU4">
            <v>0</v>
          </cell>
          <cell r="FV4">
            <v>1</v>
          </cell>
          <cell r="FW4">
            <v>1</v>
          </cell>
          <cell r="FX4">
            <v>1</v>
          </cell>
          <cell r="FY4">
            <v>1</v>
          </cell>
        </row>
      </sheetData>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tabSelected="1" view="pageBreakPreview" topLeftCell="A4" zoomScaleNormal="100" zoomScaleSheetLayoutView="100" workbookViewId="0">
      <selection activeCell="R4" sqref="R1:AA1048576"/>
    </sheetView>
  </sheetViews>
  <sheetFormatPr defaultRowHeight="12" x14ac:dyDescent="0.55000000000000004"/>
  <cols>
    <col min="1" max="1" width="1.4140625" style="2" customWidth="1"/>
    <col min="2" max="3" width="6.33203125" style="1" bestFit="1" customWidth="1"/>
    <col min="4" max="15" width="5.25" style="2" customWidth="1"/>
    <col min="16" max="16" width="1.4140625" style="2" customWidth="1"/>
    <col min="17" max="17" width="6.1640625" style="2" customWidth="1"/>
    <col min="18" max="18" width="35.75" style="2" hidden="1" customWidth="1"/>
    <col min="19" max="27" width="0" style="2" hidden="1" customWidth="1"/>
    <col min="28" max="16384" width="8.6640625" style="2"/>
  </cols>
  <sheetData>
    <row r="1" spans="2:26" ht="8.5" customHeight="1" x14ac:dyDescent="0.55000000000000004"/>
    <row r="2" spans="2:26" ht="17.5" customHeight="1" x14ac:dyDescent="0.55000000000000004">
      <c r="B2" s="3" t="s">
        <v>0</v>
      </c>
      <c r="C2" s="4"/>
      <c r="D2" s="4"/>
      <c r="E2" s="4"/>
      <c r="F2" s="4"/>
      <c r="G2" s="4"/>
      <c r="H2" s="4"/>
      <c r="I2" s="4"/>
      <c r="J2" s="4"/>
      <c r="K2" s="4"/>
      <c r="L2" s="4"/>
      <c r="M2" s="4"/>
      <c r="N2" s="4"/>
      <c r="O2" s="5"/>
    </row>
    <row r="3" spans="2:26" x14ac:dyDescent="0.55000000000000004">
      <c r="B3" s="6">
        <v>1</v>
      </c>
      <c r="C3" s="7" t="s">
        <v>1</v>
      </c>
      <c r="D3" s="7"/>
      <c r="E3" s="7"/>
      <c r="F3" s="7"/>
      <c r="G3" s="7"/>
      <c r="H3" s="7"/>
      <c r="I3" s="7"/>
      <c r="J3" s="7"/>
      <c r="K3" s="7"/>
      <c r="L3" s="7"/>
      <c r="M3" s="7"/>
      <c r="N3" s="7"/>
      <c r="O3" s="8"/>
    </row>
    <row r="4" spans="2:26" x14ac:dyDescent="0.55000000000000004">
      <c r="B4" s="6"/>
      <c r="C4" s="7"/>
      <c r="D4" s="7"/>
      <c r="E4" s="7"/>
      <c r="F4" s="7"/>
      <c r="G4" s="7"/>
      <c r="H4" s="7"/>
      <c r="I4" s="7"/>
      <c r="J4" s="7"/>
      <c r="K4" s="7"/>
      <c r="L4" s="7"/>
      <c r="M4" s="7"/>
      <c r="N4" s="7"/>
      <c r="O4" s="8"/>
    </row>
    <row r="5" spans="2:26" x14ac:dyDescent="0.55000000000000004">
      <c r="B5" s="9"/>
      <c r="C5" s="10"/>
      <c r="D5" s="10"/>
      <c r="E5" s="10"/>
      <c r="F5" s="10"/>
      <c r="G5" s="10"/>
      <c r="H5" s="10"/>
      <c r="I5" s="10"/>
      <c r="J5" s="10"/>
      <c r="K5" s="10"/>
      <c r="L5" s="10"/>
      <c r="M5" s="10"/>
      <c r="N5" s="10"/>
      <c r="O5" s="11"/>
    </row>
    <row r="6" spans="2:26" ht="8.5" customHeight="1" x14ac:dyDescent="0.55000000000000004"/>
    <row r="7" spans="2:26" x14ac:dyDescent="0.55000000000000004">
      <c r="D7" s="12">
        <v>1</v>
      </c>
      <c r="E7" s="12">
        <f>+D7+1</f>
        <v>2</v>
      </c>
      <c r="F7" s="12">
        <f t="shared" ref="F7:M7" si="0">+E7+1</f>
        <v>3</v>
      </c>
      <c r="G7" s="12">
        <f t="shared" si="0"/>
        <v>4</v>
      </c>
      <c r="H7" s="12">
        <f t="shared" si="0"/>
        <v>5</v>
      </c>
      <c r="I7" s="12">
        <f t="shared" si="0"/>
        <v>6</v>
      </c>
      <c r="J7" s="12">
        <f t="shared" si="0"/>
        <v>7</v>
      </c>
      <c r="K7" s="12">
        <f t="shared" si="0"/>
        <v>8</v>
      </c>
      <c r="L7" s="12">
        <f t="shared" si="0"/>
        <v>9</v>
      </c>
      <c r="M7" s="12">
        <f t="shared" si="0"/>
        <v>10</v>
      </c>
      <c r="N7" s="13" t="s">
        <v>2</v>
      </c>
      <c r="O7" s="13" t="s">
        <v>3</v>
      </c>
      <c r="S7" s="2" t="s">
        <v>4</v>
      </c>
      <c r="U7" s="2" t="s">
        <v>5</v>
      </c>
      <c r="W7" s="2" t="s">
        <v>6</v>
      </c>
      <c r="Y7" s="2" t="s">
        <v>7</v>
      </c>
    </row>
    <row r="8" spans="2:26" ht="18" customHeight="1" x14ac:dyDescent="0.55000000000000004">
      <c r="D8" s="14" t="s">
        <v>8</v>
      </c>
      <c r="E8" s="15" t="s">
        <v>9</v>
      </c>
      <c r="F8" s="14" t="s">
        <v>10</v>
      </c>
      <c r="G8" s="14" t="s">
        <v>11</v>
      </c>
      <c r="H8" s="14" t="s">
        <v>12</v>
      </c>
      <c r="I8" s="14" t="s">
        <v>13</v>
      </c>
      <c r="J8" s="14" t="s">
        <v>14</v>
      </c>
      <c r="K8" s="14" t="s">
        <v>15</v>
      </c>
      <c r="L8" s="14" t="s">
        <v>16</v>
      </c>
      <c r="M8" s="14"/>
      <c r="N8" s="13"/>
      <c r="O8" s="13"/>
      <c r="R8" s="2" t="str">
        <f>+D8</f>
        <v>産業活動が活発で、経済の活力に満ちている</v>
      </c>
      <c r="S8" s="16">
        <f>+D$18</f>
        <v>0.67192429022082023</v>
      </c>
      <c r="T8" s="17">
        <f>(RANK(S8,S$8:S$17,0))</f>
        <v>1</v>
      </c>
      <c r="U8" s="16">
        <f>+D$20</f>
        <v>0.67420814479638014</v>
      </c>
      <c r="V8" s="17">
        <f t="shared" ref="V8:V13" si="1">(RANK(U8,U$8:U$17,0))</f>
        <v>1</v>
      </c>
      <c r="W8" s="16">
        <f>+D$22</f>
        <v>0.43125000000000002</v>
      </c>
      <c r="X8" s="17">
        <f t="shared" ref="X8:Z14" si="2">(RANK(W8,W$8:W$17,0))</f>
        <v>2</v>
      </c>
      <c r="Y8" s="16">
        <f>+D$24</f>
        <v>0.61747851002865328</v>
      </c>
      <c r="Z8" s="17">
        <f t="shared" ref="Z8:Z13" si="3">(RANK(Y8,Y$8:Y$17,0))</f>
        <v>1</v>
      </c>
    </row>
    <row r="9" spans="2:26" ht="18" customHeight="1" x14ac:dyDescent="0.55000000000000004">
      <c r="D9" s="14"/>
      <c r="E9" s="15"/>
      <c r="F9" s="14"/>
      <c r="G9" s="14"/>
      <c r="H9" s="14"/>
      <c r="I9" s="14"/>
      <c r="J9" s="14"/>
      <c r="K9" s="14"/>
      <c r="L9" s="14"/>
      <c r="M9" s="14"/>
      <c r="N9" s="13"/>
      <c r="O9" s="13"/>
      <c r="R9" s="2" t="str">
        <f>+E8</f>
        <v>日常の買い物や公共交通の便、インターネット環境など、生活環境が整っている</v>
      </c>
      <c r="S9" s="16">
        <f>+E$18</f>
        <v>0.37539432176656151</v>
      </c>
      <c r="T9" s="17">
        <f t="shared" ref="T9:V16" si="4">(RANK(S9,S$8:S$17,0))</f>
        <v>3</v>
      </c>
      <c r="U9" s="16">
        <f>+E$20</f>
        <v>0.36199095022624433</v>
      </c>
      <c r="V9" s="17">
        <f t="shared" si="1"/>
        <v>5</v>
      </c>
      <c r="W9" s="16">
        <f>+E$22</f>
        <v>0.25</v>
      </c>
      <c r="X9" s="17">
        <f t="shared" si="2"/>
        <v>7</v>
      </c>
      <c r="Y9" s="16">
        <f>+E$24</f>
        <v>0.34240687679083093</v>
      </c>
      <c r="Z9" s="17">
        <f t="shared" si="3"/>
        <v>5</v>
      </c>
    </row>
    <row r="10" spans="2:26" ht="18" customHeight="1" x14ac:dyDescent="0.55000000000000004">
      <c r="D10" s="14"/>
      <c r="E10" s="15"/>
      <c r="F10" s="14"/>
      <c r="G10" s="14"/>
      <c r="H10" s="14"/>
      <c r="I10" s="14"/>
      <c r="J10" s="14"/>
      <c r="K10" s="14"/>
      <c r="L10" s="14"/>
      <c r="M10" s="14"/>
      <c r="N10" s="13"/>
      <c r="O10" s="13"/>
      <c r="R10" s="2" t="str">
        <f>+F8</f>
        <v>高齢者や障がい者を含め、誰もが活躍できている</v>
      </c>
      <c r="S10" s="16">
        <f>+F$18</f>
        <v>0.36593059936908517</v>
      </c>
      <c r="T10" s="17">
        <f t="shared" si="4"/>
        <v>4</v>
      </c>
      <c r="U10" s="16">
        <f>+F$20</f>
        <v>0.45701357466063347</v>
      </c>
      <c r="V10" s="17">
        <f t="shared" si="1"/>
        <v>3</v>
      </c>
      <c r="W10" s="16">
        <f>+F$22</f>
        <v>0.57499999999999996</v>
      </c>
      <c r="X10" s="17">
        <f t="shared" si="2"/>
        <v>1</v>
      </c>
      <c r="Y10" s="16">
        <f>+F$24</f>
        <v>0.44269340974212035</v>
      </c>
      <c r="Z10" s="17">
        <f t="shared" si="3"/>
        <v>3</v>
      </c>
    </row>
    <row r="11" spans="2:26" ht="18" customHeight="1" x14ac:dyDescent="0.55000000000000004">
      <c r="D11" s="14"/>
      <c r="E11" s="15"/>
      <c r="F11" s="14"/>
      <c r="G11" s="14"/>
      <c r="H11" s="14"/>
      <c r="I11" s="14"/>
      <c r="J11" s="14"/>
      <c r="K11" s="14"/>
      <c r="L11" s="14"/>
      <c r="M11" s="14"/>
      <c r="N11" s="13"/>
      <c r="O11" s="13"/>
      <c r="R11" s="2" t="str">
        <f>+G8</f>
        <v>豊かな自然に恵まれている</v>
      </c>
      <c r="S11" s="16">
        <f>+G$18</f>
        <v>0.3470031545741325</v>
      </c>
      <c r="T11" s="17">
        <f t="shared" si="4"/>
        <v>5</v>
      </c>
      <c r="U11" s="16">
        <f>+G$20</f>
        <v>0.38009049773755654</v>
      </c>
      <c r="V11" s="17">
        <f t="shared" si="1"/>
        <v>4</v>
      </c>
      <c r="W11" s="16">
        <f>+G$22</f>
        <v>0.42499999999999999</v>
      </c>
      <c r="X11" s="17">
        <f t="shared" si="2"/>
        <v>4</v>
      </c>
      <c r="Y11" s="16">
        <f>+G$24</f>
        <v>0.37535816618911177</v>
      </c>
      <c r="Z11" s="17">
        <f t="shared" si="3"/>
        <v>4</v>
      </c>
    </row>
    <row r="12" spans="2:26" ht="18" customHeight="1" x14ac:dyDescent="0.55000000000000004">
      <c r="D12" s="14"/>
      <c r="E12" s="15"/>
      <c r="F12" s="14"/>
      <c r="G12" s="14"/>
      <c r="H12" s="14"/>
      <c r="I12" s="14"/>
      <c r="J12" s="14"/>
      <c r="K12" s="14"/>
      <c r="L12" s="14"/>
      <c r="M12" s="14"/>
      <c r="N12" s="13"/>
      <c r="O12" s="13"/>
      <c r="R12" s="2" t="str">
        <f>+H8</f>
        <v>ゆとりのある生活を送ることができている</v>
      </c>
      <c r="S12" s="16">
        <f>+H$18</f>
        <v>0.55205047318611988</v>
      </c>
      <c r="T12" s="17">
        <f t="shared" si="4"/>
        <v>2</v>
      </c>
      <c r="U12" s="16">
        <f>+H$20</f>
        <v>0.47511312217194568</v>
      </c>
      <c r="V12" s="17">
        <f t="shared" si="1"/>
        <v>2</v>
      </c>
      <c r="W12" s="16">
        <f>+H$22</f>
        <v>0.36875000000000002</v>
      </c>
      <c r="X12" s="17">
        <f t="shared" si="2"/>
        <v>5</v>
      </c>
      <c r="Y12" s="16">
        <f>+H$24</f>
        <v>0.48567335243553006</v>
      </c>
      <c r="Z12" s="17">
        <f t="shared" si="3"/>
        <v>2</v>
      </c>
    </row>
    <row r="13" spans="2:26" ht="18" customHeight="1" x14ac:dyDescent="0.55000000000000004">
      <c r="D13" s="14"/>
      <c r="E13" s="15"/>
      <c r="F13" s="14"/>
      <c r="G13" s="14"/>
      <c r="H13" s="14"/>
      <c r="I13" s="14"/>
      <c r="J13" s="14"/>
      <c r="K13" s="14"/>
      <c r="L13" s="14"/>
      <c r="M13" s="14"/>
      <c r="N13" s="13"/>
      <c r="O13" s="13"/>
      <c r="R13" s="2" t="str">
        <f>+I8</f>
        <v>一人ひとりの個性や能力が生かされている</v>
      </c>
      <c r="S13" s="16">
        <f>+I$18</f>
        <v>0.20504731861198738</v>
      </c>
      <c r="T13" s="17">
        <f t="shared" si="4"/>
        <v>7</v>
      </c>
      <c r="U13" s="16">
        <f>+I$20</f>
        <v>0.21266968325791855</v>
      </c>
      <c r="V13" s="17">
        <f t="shared" si="1"/>
        <v>7</v>
      </c>
      <c r="W13" s="16">
        <f>+I$22</f>
        <v>0.43125000000000002</v>
      </c>
      <c r="X13" s="17">
        <f t="shared" si="2"/>
        <v>2</v>
      </c>
      <c r="Y13" s="16">
        <f>+I$24</f>
        <v>0.25931232091690543</v>
      </c>
      <c r="Z13" s="17">
        <f t="shared" si="3"/>
        <v>7</v>
      </c>
    </row>
    <row r="14" spans="2:26" ht="18" customHeight="1" x14ac:dyDescent="0.55000000000000004">
      <c r="D14" s="14"/>
      <c r="E14" s="15"/>
      <c r="F14" s="14"/>
      <c r="G14" s="14"/>
      <c r="H14" s="14"/>
      <c r="I14" s="14"/>
      <c r="J14" s="14"/>
      <c r="K14" s="14"/>
      <c r="L14" s="14"/>
      <c r="M14" s="14"/>
      <c r="N14" s="13"/>
      <c r="O14" s="13"/>
      <c r="R14" s="2" t="str">
        <f>+J8</f>
        <v>教育や文化の水準が高まっている</v>
      </c>
      <c r="S14" s="16">
        <f>+J$18</f>
        <v>0.23974763406940064</v>
      </c>
      <c r="T14" s="17">
        <f t="shared" si="4"/>
        <v>6</v>
      </c>
      <c r="U14" s="16">
        <f>+J$20</f>
        <v>0.27149321266968324</v>
      </c>
      <c r="V14" s="17">
        <f t="shared" si="4"/>
        <v>6</v>
      </c>
      <c r="W14" s="16">
        <f>+J$22</f>
        <v>0.35</v>
      </c>
      <c r="X14" s="17">
        <f t="shared" si="2"/>
        <v>6</v>
      </c>
      <c r="Y14" s="16">
        <f>+J$24</f>
        <v>0.27507163323782235</v>
      </c>
      <c r="Z14" s="17">
        <f t="shared" si="2"/>
        <v>6</v>
      </c>
    </row>
    <row r="15" spans="2:26" ht="18" customHeight="1" x14ac:dyDescent="0.55000000000000004">
      <c r="D15" s="14"/>
      <c r="E15" s="15"/>
      <c r="F15" s="14"/>
      <c r="G15" s="14"/>
      <c r="H15" s="14"/>
      <c r="I15" s="14"/>
      <c r="J15" s="14"/>
      <c r="K15" s="14"/>
      <c r="L15" s="14"/>
      <c r="M15" s="14"/>
      <c r="N15" s="13"/>
      <c r="O15" s="13"/>
      <c r="R15" s="2" t="str">
        <f>+K8</f>
        <v>その他</v>
      </c>
      <c r="S15" s="16">
        <f>+K$18</f>
        <v>1.8927444794952682E-2</v>
      </c>
      <c r="T15" s="17">
        <f t="shared" si="4"/>
        <v>8</v>
      </c>
      <c r="U15" s="16">
        <f>+K$20</f>
        <v>2.7149321266968326E-2</v>
      </c>
      <c r="V15" s="17">
        <f>(RANK(U15,U$8:U$17,0))</f>
        <v>8</v>
      </c>
      <c r="W15" s="16">
        <f>+K$22</f>
        <v>3.7499999999999999E-2</v>
      </c>
      <c r="X15" s="17">
        <f>(RANK(W15,W$8:W$17,0))</f>
        <v>8</v>
      </c>
      <c r="Y15" s="16">
        <f>+K$24</f>
        <v>2.5787965616045846E-2</v>
      </c>
      <c r="Z15" s="17">
        <f>(RANK(Y15,Y$8:Y$17,0))</f>
        <v>8</v>
      </c>
    </row>
    <row r="16" spans="2:26" ht="18" customHeight="1" x14ac:dyDescent="0.55000000000000004">
      <c r="D16" s="18"/>
      <c r="E16" s="19"/>
      <c r="F16" s="18"/>
      <c r="G16" s="18"/>
      <c r="H16" s="18"/>
      <c r="I16" s="18"/>
      <c r="J16" s="18"/>
      <c r="K16" s="18"/>
      <c r="L16" s="18"/>
      <c r="M16" s="18"/>
      <c r="N16" s="13"/>
      <c r="O16" s="13"/>
      <c r="R16" s="2" t="str">
        <f>+L8</f>
        <v>無回答</v>
      </c>
      <c r="S16" s="16">
        <f>+L$18</f>
        <v>3.1545741324921135E-3</v>
      </c>
      <c r="T16" s="17">
        <f t="shared" si="4"/>
        <v>9</v>
      </c>
      <c r="U16" s="16">
        <f>+L$20</f>
        <v>0</v>
      </c>
      <c r="V16" s="17">
        <f t="shared" si="4"/>
        <v>9</v>
      </c>
      <c r="W16" s="16">
        <f>+L$22</f>
        <v>0</v>
      </c>
      <c r="X16" s="17">
        <f t="shared" ref="X16:Z16" si="5">(RANK(W16,W$8:W$17,0))</f>
        <v>9</v>
      </c>
      <c r="Y16" s="16">
        <f>+L$24</f>
        <v>1.4326647564469914E-3</v>
      </c>
      <c r="Z16" s="17">
        <f t="shared" si="5"/>
        <v>9</v>
      </c>
    </row>
    <row r="17" spans="2:26" x14ac:dyDescent="0.55000000000000004">
      <c r="B17" s="20" t="s">
        <v>4</v>
      </c>
      <c r="C17" s="21" t="s">
        <v>17</v>
      </c>
      <c r="D17" s="22">
        <f>+[1]企業data!R4</f>
        <v>213</v>
      </c>
      <c r="E17" s="22">
        <f>+[1]企業data!S4</f>
        <v>119</v>
      </c>
      <c r="F17" s="22">
        <f>+[1]企業data!T4</f>
        <v>116</v>
      </c>
      <c r="G17" s="22">
        <f>+[1]企業data!U4</f>
        <v>110</v>
      </c>
      <c r="H17" s="22">
        <f>+[1]企業data!V4</f>
        <v>175</v>
      </c>
      <c r="I17" s="22">
        <f>+[1]企業data!W4</f>
        <v>65</v>
      </c>
      <c r="J17" s="22">
        <f>+[1]企業data!X4</f>
        <v>76</v>
      </c>
      <c r="K17" s="22">
        <f>+[1]企業data!Y4</f>
        <v>6</v>
      </c>
      <c r="L17" s="22">
        <f>+[1]企業data!EZ4</f>
        <v>1</v>
      </c>
      <c r="M17" s="22"/>
      <c r="N17" s="20">
        <f>[1]企業data!$A$4</f>
        <v>317</v>
      </c>
      <c r="O17" s="22">
        <f>SUM(D17:M17)</f>
        <v>881</v>
      </c>
      <c r="S17" s="16"/>
      <c r="T17" s="17"/>
      <c r="U17" s="16"/>
      <c r="V17" s="17"/>
      <c r="W17" s="16"/>
      <c r="X17" s="17"/>
      <c r="Y17" s="16"/>
      <c r="Z17" s="17"/>
    </row>
    <row r="18" spans="2:26" x14ac:dyDescent="0.55000000000000004">
      <c r="B18" s="20"/>
      <c r="C18" s="21" t="s">
        <v>18</v>
      </c>
      <c r="D18" s="23">
        <f>+D17/$N17</f>
        <v>0.67192429022082023</v>
      </c>
      <c r="E18" s="23">
        <f t="shared" ref="E18:J18" si="6">+E17/$N17</f>
        <v>0.37539432176656151</v>
      </c>
      <c r="F18" s="23">
        <f t="shared" si="6"/>
        <v>0.36593059936908517</v>
      </c>
      <c r="G18" s="23">
        <f t="shared" si="6"/>
        <v>0.3470031545741325</v>
      </c>
      <c r="H18" s="23">
        <f t="shared" si="6"/>
        <v>0.55205047318611988</v>
      </c>
      <c r="I18" s="23">
        <f t="shared" si="6"/>
        <v>0.20504731861198738</v>
      </c>
      <c r="J18" s="23">
        <f t="shared" si="6"/>
        <v>0.23974763406940064</v>
      </c>
      <c r="K18" s="23">
        <f>+K17/$N17</f>
        <v>1.8927444794952682E-2</v>
      </c>
      <c r="L18" s="23">
        <f>+L17/$N17</f>
        <v>3.1545741324921135E-3</v>
      </c>
      <c r="M18" s="23"/>
      <c r="N18" s="20"/>
      <c r="O18" s="24">
        <f>+O17/N17</f>
        <v>2.7791798107255521</v>
      </c>
    </row>
    <row r="19" spans="2:26" x14ac:dyDescent="0.55000000000000004">
      <c r="B19" s="20" t="s">
        <v>5</v>
      </c>
      <c r="C19" s="21" t="s">
        <v>17</v>
      </c>
      <c r="D19" s="22">
        <f>+[1]団体data!R4</f>
        <v>149</v>
      </c>
      <c r="E19" s="22">
        <f>+[1]団体data!S4</f>
        <v>80</v>
      </c>
      <c r="F19" s="22">
        <f>+[1]団体data!T4</f>
        <v>101</v>
      </c>
      <c r="G19" s="22">
        <f>+[1]団体data!U4</f>
        <v>84</v>
      </c>
      <c r="H19" s="22">
        <f>+[1]団体data!V4</f>
        <v>105</v>
      </c>
      <c r="I19" s="22">
        <f>+[1]団体data!W4</f>
        <v>47</v>
      </c>
      <c r="J19" s="22">
        <f>+[1]団体data!X4</f>
        <v>60</v>
      </c>
      <c r="K19" s="22">
        <f>+[1]団体data!Y4</f>
        <v>6</v>
      </c>
      <c r="L19" s="22">
        <f>+[1]団体data!EZ4</f>
        <v>0</v>
      </c>
      <c r="M19" s="22"/>
      <c r="N19" s="20">
        <f>+[1]団体data!$A$4</f>
        <v>221</v>
      </c>
      <c r="O19" s="22">
        <f>SUM(D19:M19)</f>
        <v>632</v>
      </c>
    </row>
    <row r="20" spans="2:26" x14ac:dyDescent="0.55000000000000004">
      <c r="B20" s="20"/>
      <c r="C20" s="21" t="s">
        <v>18</v>
      </c>
      <c r="D20" s="23">
        <f>+D19/$N19</f>
        <v>0.67420814479638014</v>
      </c>
      <c r="E20" s="23">
        <f t="shared" ref="E20:L20" si="7">+E19/$N19</f>
        <v>0.36199095022624433</v>
      </c>
      <c r="F20" s="23">
        <f t="shared" si="7"/>
        <v>0.45701357466063347</v>
      </c>
      <c r="G20" s="23">
        <f t="shared" si="7"/>
        <v>0.38009049773755654</v>
      </c>
      <c r="H20" s="23">
        <f t="shared" si="7"/>
        <v>0.47511312217194568</v>
      </c>
      <c r="I20" s="23">
        <f t="shared" si="7"/>
        <v>0.21266968325791855</v>
      </c>
      <c r="J20" s="23">
        <f t="shared" si="7"/>
        <v>0.27149321266968324</v>
      </c>
      <c r="K20" s="23">
        <f t="shared" si="7"/>
        <v>2.7149321266968326E-2</v>
      </c>
      <c r="L20" s="23">
        <f t="shared" si="7"/>
        <v>0</v>
      </c>
      <c r="M20" s="23"/>
      <c r="N20" s="20"/>
      <c r="O20" s="24">
        <f>+O19/N19</f>
        <v>2.8597285067873304</v>
      </c>
    </row>
    <row r="21" spans="2:26" x14ac:dyDescent="0.55000000000000004">
      <c r="B21" s="20" t="s">
        <v>6</v>
      </c>
      <c r="C21" s="21" t="s">
        <v>17</v>
      </c>
      <c r="D21" s="22">
        <f>+[1]NPOdata_貼付!AE4</f>
        <v>69</v>
      </c>
      <c r="E21" s="22">
        <f>+[1]NPOdata_貼付!AF4</f>
        <v>40</v>
      </c>
      <c r="F21" s="22">
        <f>+[1]NPOdata_貼付!AG4</f>
        <v>92</v>
      </c>
      <c r="G21" s="22">
        <f>+[1]NPOdata_貼付!AH4</f>
        <v>68</v>
      </c>
      <c r="H21" s="22">
        <f>+[1]NPOdata_貼付!AI4</f>
        <v>59</v>
      </c>
      <c r="I21" s="22">
        <f>+[1]NPOdata_貼付!AJ4</f>
        <v>69</v>
      </c>
      <c r="J21" s="22">
        <f>+[1]NPOdata_貼付!AK4</f>
        <v>56</v>
      </c>
      <c r="K21" s="22">
        <f>+[1]NPOdata_貼付!AL4</f>
        <v>6</v>
      </c>
      <c r="L21" s="22">
        <f>+[1]NPOdata_貼付!FK4</f>
        <v>0</v>
      </c>
      <c r="M21" s="22"/>
      <c r="N21" s="20">
        <f>+[1]NPOdata_貼付!$A$4</f>
        <v>160</v>
      </c>
      <c r="O21" s="22">
        <f>SUM(D21:M21)</f>
        <v>459</v>
      </c>
    </row>
    <row r="22" spans="2:26" x14ac:dyDescent="0.55000000000000004">
      <c r="B22" s="20"/>
      <c r="C22" s="21" t="s">
        <v>18</v>
      </c>
      <c r="D22" s="23">
        <f>+D21/$N21</f>
        <v>0.43125000000000002</v>
      </c>
      <c r="E22" s="23">
        <f t="shared" ref="E22:L22" si="8">+E21/$N21</f>
        <v>0.25</v>
      </c>
      <c r="F22" s="23">
        <f t="shared" si="8"/>
        <v>0.57499999999999996</v>
      </c>
      <c r="G22" s="23">
        <f t="shared" si="8"/>
        <v>0.42499999999999999</v>
      </c>
      <c r="H22" s="23">
        <f t="shared" si="8"/>
        <v>0.36875000000000002</v>
      </c>
      <c r="I22" s="23">
        <f t="shared" si="8"/>
        <v>0.43125000000000002</v>
      </c>
      <c r="J22" s="23">
        <f t="shared" si="8"/>
        <v>0.35</v>
      </c>
      <c r="K22" s="23">
        <f t="shared" si="8"/>
        <v>3.7499999999999999E-2</v>
      </c>
      <c r="L22" s="23">
        <f t="shared" si="8"/>
        <v>0</v>
      </c>
      <c r="M22" s="23"/>
      <c r="N22" s="20"/>
      <c r="O22" s="24">
        <f>+O21/N21</f>
        <v>2.8687499999999999</v>
      </c>
    </row>
    <row r="23" spans="2:26" x14ac:dyDescent="0.55000000000000004">
      <c r="B23" s="20" t="s">
        <v>7</v>
      </c>
      <c r="C23" s="21" t="s">
        <v>17</v>
      </c>
      <c r="D23" s="22">
        <f>+D17+D19+D21</f>
        <v>431</v>
      </c>
      <c r="E23" s="22">
        <f t="shared" ref="E23:L23" si="9">+E17+E19+E21</f>
        <v>239</v>
      </c>
      <c r="F23" s="22">
        <f t="shared" si="9"/>
        <v>309</v>
      </c>
      <c r="G23" s="22">
        <f t="shared" si="9"/>
        <v>262</v>
      </c>
      <c r="H23" s="22">
        <f t="shared" si="9"/>
        <v>339</v>
      </c>
      <c r="I23" s="22">
        <f t="shared" si="9"/>
        <v>181</v>
      </c>
      <c r="J23" s="22">
        <f t="shared" si="9"/>
        <v>192</v>
      </c>
      <c r="K23" s="22">
        <f t="shared" si="9"/>
        <v>18</v>
      </c>
      <c r="L23" s="22">
        <f t="shared" si="9"/>
        <v>1</v>
      </c>
      <c r="M23" s="22"/>
      <c r="N23" s="20">
        <f>+N17+N19+N21</f>
        <v>698</v>
      </c>
      <c r="O23" s="22">
        <f>SUM(D23:M23)</f>
        <v>1972</v>
      </c>
    </row>
    <row r="24" spans="2:26" x14ac:dyDescent="0.55000000000000004">
      <c r="B24" s="20"/>
      <c r="C24" s="21" t="s">
        <v>18</v>
      </c>
      <c r="D24" s="23">
        <f>+D23/$N23</f>
        <v>0.61747851002865328</v>
      </c>
      <c r="E24" s="23">
        <f t="shared" ref="E24:L24" si="10">+E23/$N23</f>
        <v>0.34240687679083093</v>
      </c>
      <c r="F24" s="23">
        <f t="shared" si="10"/>
        <v>0.44269340974212035</v>
      </c>
      <c r="G24" s="23">
        <f t="shared" si="10"/>
        <v>0.37535816618911177</v>
      </c>
      <c r="H24" s="23">
        <f t="shared" si="10"/>
        <v>0.48567335243553006</v>
      </c>
      <c r="I24" s="23">
        <f t="shared" si="10"/>
        <v>0.25931232091690543</v>
      </c>
      <c r="J24" s="23">
        <f t="shared" si="10"/>
        <v>0.27507163323782235</v>
      </c>
      <c r="K24" s="23">
        <f t="shared" si="10"/>
        <v>2.5787965616045846E-2</v>
      </c>
      <c r="L24" s="23">
        <f t="shared" si="10"/>
        <v>1.4326647564469914E-3</v>
      </c>
      <c r="M24" s="23"/>
      <c r="N24" s="20"/>
      <c r="O24" s="24">
        <f>+O23/N23</f>
        <v>2.8252148997134672</v>
      </c>
    </row>
    <row r="25" spans="2:26" x14ac:dyDescent="0.55000000000000004">
      <c r="D25" s="25"/>
      <c r="E25" s="25"/>
      <c r="F25" s="25"/>
      <c r="G25" s="25"/>
      <c r="H25" s="25"/>
      <c r="I25" s="25"/>
      <c r="J25" s="25"/>
      <c r="K25" s="25"/>
      <c r="L25" s="25"/>
      <c r="M25" s="25"/>
      <c r="N25" s="1"/>
      <c r="O25" s="26"/>
    </row>
    <row r="27" spans="2:26" ht="17.5" customHeight="1" x14ac:dyDescent="0.55000000000000004">
      <c r="B27" s="3" t="s">
        <v>19</v>
      </c>
      <c r="C27" s="4"/>
      <c r="D27" s="4"/>
      <c r="E27" s="4"/>
      <c r="F27" s="4"/>
      <c r="G27" s="4"/>
      <c r="H27" s="4"/>
      <c r="I27" s="4"/>
      <c r="J27" s="4"/>
      <c r="K27" s="4"/>
      <c r="L27" s="4"/>
      <c r="M27" s="4"/>
      <c r="N27" s="4"/>
      <c r="O27" s="5"/>
    </row>
    <row r="28" spans="2:26" x14ac:dyDescent="0.55000000000000004">
      <c r="B28" s="6">
        <v>2</v>
      </c>
      <c r="C28" s="7" t="s">
        <v>20</v>
      </c>
      <c r="D28" s="7"/>
      <c r="E28" s="7"/>
      <c r="F28" s="7"/>
      <c r="G28" s="7"/>
      <c r="H28" s="7"/>
      <c r="I28" s="7"/>
      <c r="J28" s="7"/>
      <c r="K28" s="7"/>
      <c r="L28" s="7"/>
      <c r="M28" s="7"/>
      <c r="N28" s="7"/>
      <c r="O28" s="8"/>
    </row>
    <row r="29" spans="2:26" x14ac:dyDescent="0.55000000000000004">
      <c r="B29" s="6"/>
      <c r="C29" s="7"/>
      <c r="D29" s="7"/>
      <c r="E29" s="7"/>
      <c r="F29" s="7"/>
      <c r="G29" s="7"/>
      <c r="H29" s="7"/>
      <c r="I29" s="7"/>
      <c r="J29" s="7"/>
      <c r="K29" s="7"/>
      <c r="L29" s="7"/>
      <c r="M29" s="7"/>
      <c r="N29" s="7"/>
      <c r="O29" s="8"/>
    </row>
    <row r="30" spans="2:26" x14ac:dyDescent="0.55000000000000004">
      <c r="B30" s="9"/>
      <c r="C30" s="10"/>
      <c r="D30" s="10"/>
      <c r="E30" s="10"/>
      <c r="F30" s="10"/>
      <c r="G30" s="10"/>
      <c r="H30" s="10"/>
      <c r="I30" s="10"/>
      <c r="J30" s="10"/>
      <c r="K30" s="10"/>
      <c r="L30" s="10"/>
      <c r="M30" s="10"/>
      <c r="N30" s="10"/>
      <c r="O30" s="11"/>
    </row>
    <row r="31" spans="2:26" ht="8.5" customHeight="1" x14ac:dyDescent="0.55000000000000004"/>
    <row r="32" spans="2:26" x14ac:dyDescent="0.55000000000000004">
      <c r="D32" s="12">
        <v>1</v>
      </c>
      <c r="E32" s="12">
        <f>+D32+1</f>
        <v>2</v>
      </c>
      <c r="F32" s="12">
        <f t="shared" ref="F32:M32" si="11">+E32+1</f>
        <v>3</v>
      </c>
      <c r="G32" s="12">
        <f t="shared" si="11"/>
        <v>4</v>
      </c>
      <c r="H32" s="12">
        <f t="shared" si="11"/>
        <v>5</v>
      </c>
      <c r="I32" s="12">
        <f t="shared" si="11"/>
        <v>6</v>
      </c>
      <c r="J32" s="12">
        <f t="shared" si="11"/>
        <v>7</v>
      </c>
      <c r="K32" s="12">
        <f t="shared" si="11"/>
        <v>8</v>
      </c>
      <c r="L32" s="12">
        <f t="shared" si="11"/>
        <v>9</v>
      </c>
      <c r="M32" s="12">
        <f t="shared" si="11"/>
        <v>10</v>
      </c>
      <c r="N32" s="13" t="s">
        <v>2</v>
      </c>
      <c r="O32" s="13" t="s">
        <v>3</v>
      </c>
      <c r="S32" s="2" t="s">
        <v>4</v>
      </c>
      <c r="U32" s="2" t="s">
        <v>5</v>
      </c>
      <c r="W32" s="2" t="s">
        <v>6</v>
      </c>
      <c r="Y32" s="2" t="s">
        <v>7</v>
      </c>
    </row>
    <row r="33" spans="2:26" ht="18" customHeight="1" x14ac:dyDescent="0.55000000000000004">
      <c r="D33" s="15" t="s">
        <v>21</v>
      </c>
      <c r="E33" s="15" t="s">
        <v>22</v>
      </c>
      <c r="F33" s="27" t="s">
        <v>23</v>
      </c>
      <c r="G33" s="14" t="s">
        <v>24</v>
      </c>
      <c r="H33" s="14" t="s">
        <v>25</v>
      </c>
      <c r="I33" s="14" t="s">
        <v>26</v>
      </c>
      <c r="J33" s="14" t="s">
        <v>27</v>
      </c>
      <c r="K33" s="14" t="s">
        <v>28</v>
      </c>
      <c r="L33" s="14" t="s">
        <v>15</v>
      </c>
      <c r="M33" s="14" t="s">
        <v>16</v>
      </c>
      <c r="N33" s="13"/>
      <c r="O33" s="13"/>
      <c r="R33" s="2" t="str">
        <f>+D33</f>
        <v>空港や港など、国際的な交通ネットワーク拠点や物流拠点の整備</v>
      </c>
      <c r="S33" s="16">
        <f>+D$43</f>
        <v>0.29022082018927448</v>
      </c>
      <c r="T33" s="17">
        <f>(RANK(S33,S$33:S$42,0))</f>
        <v>5</v>
      </c>
      <c r="U33" s="16">
        <f>+D45</f>
        <v>0.25339366515837103</v>
      </c>
      <c r="V33" s="17">
        <f>(RANK(U33,U$33:U$42,0))</f>
        <v>4</v>
      </c>
      <c r="W33" s="16">
        <f>+D47</f>
        <v>0.17499999999999999</v>
      </c>
      <c r="X33" s="17">
        <f>(RANK(W33,W$33:W$42,0))</f>
        <v>6</v>
      </c>
      <c r="Y33" s="16">
        <f>+D49</f>
        <v>0.25214899713467048</v>
      </c>
      <c r="Z33" s="17">
        <f>(RANK(Y33,Y$33:Y$42,0))</f>
        <v>4</v>
      </c>
    </row>
    <row r="34" spans="2:26" ht="18" customHeight="1" x14ac:dyDescent="0.55000000000000004">
      <c r="D34" s="15"/>
      <c r="E34" s="15"/>
      <c r="F34" s="27"/>
      <c r="G34" s="14"/>
      <c r="H34" s="14"/>
      <c r="I34" s="14"/>
      <c r="J34" s="14"/>
      <c r="K34" s="14"/>
      <c r="L34" s="14"/>
      <c r="M34" s="14"/>
      <c r="N34" s="13"/>
      <c r="O34" s="13"/>
      <c r="R34" s="2" t="str">
        <f>+E33</f>
        <v>食や観光、エネルギーなど、北海道の特性を生かした産業の振興</v>
      </c>
      <c r="S34" s="16">
        <f>+E$43</f>
        <v>0.70031545741324919</v>
      </c>
      <c r="T34" s="17">
        <f t="shared" ref="T34:V42" si="12">(RANK(S34,S$33:S$42,0))</f>
        <v>1</v>
      </c>
      <c r="U34" s="16">
        <f>+E$45</f>
        <v>0.75113122171945701</v>
      </c>
      <c r="V34" s="17">
        <f>(RANK(U34,U$33:U$42,0))</f>
        <v>1</v>
      </c>
      <c r="W34" s="16">
        <f>+E$47</f>
        <v>0.76875000000000004</v>
      </c>
      <c r="X34" s="17">
        <f>(RANK(W34,W$33:W$42,0))</f>
        <v>1</v>
      </c>
      <c r="Y34" s="16">
        <f>+E$49</f>
        <v>0.73209169054441259</v>
      </c>
      <c r="Z34" s="17">
        <f>(RANK(Y34,Y$33:Y$42,0))</f>
        <v>1</v>
      </c>
    </row>
    <row r="35" spans="2:26" ht="18" customHeight="1" x14ac:dyDescent="0.55000000000000004">
      <c r="D35" s="15"/>
      <c r="E35" s="15"/>
      <c r="F35" s="27"/>
      <c r="G35" s="14"/>
      <c r="H35" s="14"/>
      <c r="I35" s="14"/>
      <c r="J35" s="14"/>
      <c r="K35" s="14"/>
      <c r="L35" s="14"/>
      <c r="M35" s="14"/>
      <c r="N35" s="13"/>
      <c r="O35" s="13"/>
      <c r="R35" s="2" t="str">
        <f>+F33</f>
        <v>バイオテクノロジー（生物工学）やIT（情報関連）産業、DX（デジタルトランスフォーメーション）など先端産業の振興</v>
      </c>
      <c r="S35" s="16">
        <f>+F$43</f>
        <v>0.2113564668769716</v>
      </c>
      <c r="T35" s="17">
        <f t="shared" si="12"/>
        <v>6</v>
      </c>
      <c r="U35" s="16">
        <f>+G$45</f>
        <v>0.18552036199095023</v>
      </c>
      <c r="V35" s="17">
        <f>(RANK(U35,U$33:U$42,0))</f>
        <v>5</v>
      </c>
      <c r="W35" s="16">
        <f>+F$47</f>
        <v>0.25624999999999998</v>
      </c>
      <c r="X35" s="17">
        <f>(RANK(W35,W$33:W$42,0))</f>
        <v>4</v>
      </c>
      <c r="Y35" s="16">
        <f>+F$49</f>
        <v>0.23209169054441262</v>
      </c>
      <c r="Z35" s="17">
        <f>(RANK(Y35,Y$33:Y$42,0))</f>
        <v>5</v>
      </c>
    </row>
    <row r="36" spans="2:26" ht="18" customHeight="1" x14ac:dyDescent="0.55000000000000004">
      <c r="D36" s="15"/>
      <c r="E36" s="15"/>
      <c r="F36" s="27"/>
      <c r="G36" s="14"/>
      <c r="H36" s="14"/>
      <c r="I36" s="14"/>
      <c r="J36" s="14"/>
      <c r="K36" s="14"/>
      <c r="L36" s="14"/>
      <c r="M36" s="14"/>
      <c r="N36" s="13"/>
      <c r="O36" s="13"/>
      <c r="R36" s="2" t="str">
        <f>+G33</f>
        <v>産学官の連携による研究成果・技術・ノウハウの活用</v>
      </c>
      <c r="S36" s="16">
        <f>+G$43</f>
        <v>0.1167192429022082</v>
      </c>
      <c r="T36" s="17">
        <f t="shared" si="12"/>
        <v>7</v>
      </c>
      <c r="U36" s="28">
        <f>+G$45</f>
        <v>0.18552036199095023</v>
      </c>
      <c r="V36" s="17">
        <f t="shared" si="12"/>
        <v>5</v>
      </c>
      <c r="W36" s="16">
        <f>+G$47</f>
        <v>0.1875</v>
      </c>
      <c r="X36" s="17">
        <f t="shared" ref="X36:X42" si="13">(RANK(W36,W$33:W$42,0))</f>
        <v>5</v>
      </c>
      <c r="Y36" s="16">
        <f>+G$49</f>
        <v>0.15472779369627507</v>
      </c>
      <c r="Z36" s="17">
        <f t="shared" ref="Z36:Z42" si="14">(RANK(Y36,Y$33:Y$42,0))</f>
        <v>7</v>
      </c>
    </row>
    <row r="37" spans="2:26" ht="18" customHeight="1" x14ac:dyDescent="0.55000000000000004">
      <c r="D37" s="15"/>
      <c r="E37" s="15"/>
      <c r="F37" s="27"/>
      <c r="G37" s="14"/>
      <c r="H37" s="14"/>
      <c r="I37" s="14"/>
      <c r="J37" s="14"/>
      <c r="K37" s="14"/>
      <c r="L37" s="14"/>
      <c r="M37" s="14"/>
      <c r="N37" s="13"/>
      <c r="O37" s="13"/>
      <c r="R37" s="2" t="str">
        <f>+H33</f>
        <v>戦略的な企業誘致や投資環境の整備</v>
      </c>
      <c r="S37" s="16">
        <f>+H$43</f>
        <v>0.31230283911671924</v>
      </c>
      <c r="T37" s="17">
        <f t="shared" si="12"/>
        <v>4</v>
      </c>
      <c r="U37" s="16">
        <f>+H$45</f>
        <v>0.16289592760180996</v>
      </c>
      <c r="V37" s="17">
        <f t="shared" si="12"/>
        <v>7</v>
      </c>
      <c r="W37" s="16">
        <f>+H$47</f>
        <v>0.11874999999999999</v>
      </c>
      <c r="X37" s="17">
        <f t="shared" si="13"/>
        <v>7</v>
      </c>
      <c r="Y37" s="16">
        <f>+H$49</f>
        <v>0.22063037249283668</v>
      </c>
      <c r="Z37" s="17">
        <f t="shared" si="14"/>
        <v>6</v>
      </c>
    </row>
    <row r="38" spans="2:26" ht="18" customHeight="1" x14ac:dyDescent="0.55000000000000004">
      <c r="D38" s="15"/>
      <c r="E38" s="15"/>
      <c r="F38" s="27"/>
      <c r="G38" s="14"/>
      <c r="H38" s="14"/>
      <c r="I38" s="14"/>
      <c r="J38" s="14"/>
      <c r="K38" s="14"/>
      <c r="L38" s="14"/>
      <c r="M38" s="14"/>
      <c r="N38" s="13"/>
      <c r="O38" s="13"/>
      <c r="R38" s="2" t="str">
        <f>+I33</f>
        <v>海外との経済交流の振興</v>
      </c>
      <c r="S38" s="16">
        <f>+I$43</f>
        <v>0.10410094637223975</v>
      </c>
      <c r="T38" s="17">
        <f t="shared" si="12"/>
        <v>8</v>
      </c>
      <c r="U38" s="16">
        <f>+I$45</f>
        <v>3.1674208144796379E-2</v>
      </c>
      <c r="V38" s="17">
        <f t="shared" si="12"/>
        <v>8</v>
      </c>
      <c r="W38" s="16">
        <f>+I$47</f>
        <v>9.375E-2</v>
      </c>
      <c r="X38" s="17">
        <f t="shared" si="13"/>
        <v>8</v>
      </c>
      <c r="Y38" s="16">
        <f>+I$49</f>
        <v>7.8796561604584522E-2</v>
      </c>
      <c r="Z38" s="17">
        <f t="shared" si="14"/>
        <v>8</v>
      </c>
    </row>
    <row r="39" spans="2:26" ht="18" customHeight="1" x14ac:dyDescent="0.55000000000000004">
      <c r="D39" s="15"/>
      <c r="E39" s="15"/>
      <c r="F39" s="27"/>
      <c r="G39" s="14"/>
      <c r="H39" s="14"/>
      <c r="I39" s="14"/>
      <c r="J39" s="14"/>
      <c r="K39" s="14"/>
      <c r="L39" s="14"/>
      <c r="M39" s="14"/>
      <c r="N39" s="13"/>
      <c r="O39" s="13"/>
      <c r="R39" s="2" t="str">
        <f>+J33</f>
        <v>農林水産業の振興</v>
      </c>
      <c r="S39" s="16">
        <f>+J$43</f>
        <v>0.44164037854889587</v>
      </c>
      <c r="T39" s="17">
        <f t="shared" si="12"/>
        <v>3</v>
      </c>
      <c r="U39" s="16">
        <f>+J$45</f>
        <v>0.59276018099547512</v>
      </c>
      <c r="V39" s="17">
        <f t="shared" si="12"/>
        <v>3</v>
      </c>
      <c r="W39" s="16">
        <f>+J$47</f>
        <v>0.51875000000000004</v>
      </c>
      <c r="X39" s="17">
        <f t="shared" si="13"/>
        <v>3</v>
      </c>
      <c r="Y39" s="16">
        <f>+J$49</f>
        <v>0.50716332378223494</v>
      </c>
      <c r="Z39" s="17">
        <f t="shared" si="14"/>
        <v>3</v>
      </c>
    </row>
    <row r="40" spans="2:26" ht="18" customHeight="1" x14ac:dyDescent="0.55000000000000004">
      <c r="D40" s="15"/>
      <c r="E40" s="15"/>
      <c r="F40" s="27"/>
      <c r="G40" s="14"/>
      <c r="H40" s="14"/>
      <c r="I40" s="14"/>
      <c r="J40" s="14"/>
      <c r="K40" s="14"/>
      <c r="L40" s="14"/>
      <c r="M40" s="14"/>
      <c r="N40" s="13"/>
      <c r="O40" s="13"/>
      <c r="R40" s="2" t="str">
        <f>+K33</f>
        <v>産業の担い手となる人材の育成</v>
      </c>
      <c r="S40" s="16">
        <f>+K$43</f>
        <v>0.53312302839116721</v>
      </c>
      <c r="T40" s="17">
        <f t="shared" si="12"/>
        <v>2</v>
      </c>
      <c r="U40" s="16">
        <f>+K$45</f>
        <v>0.60633484162895923</v>
      </c>
      <c r="V40" s="17">
        <f t="shared" si="12"/>
        <v>2</v>
      </c>
      <c r="W40" s="16">
        <f>+K$47</f>
        <v>0.63124999999999998</v>
      </c>
      <c r="X40" s="17">
        <f t="shared" si="13"/>
        <v>2</v>
      </c>
      <c r="Y40" s="16">
        <f>+K$49</f>
        <v>0.57879656160458448</v>
      </c>
      <c r="Z40" s="17">
        <f t="shared" si="14"/>
        <v>2</v>
      </c>
    </row>
    <row r="41" spans="2:26" ht="18" customHeight="1" x14ac:dyDescent="0.55000000000000004">
      <c r="D41" s="19"/>
      <c r="E41" s="19"/>
      <c r="F41" s="29"/>
      <c r="G41" s="18"/>
      <c r="H41" s="18"/>
      <c r="I41" s="18"/>
      <c r="J41" s="18"/>
      <c r="K41" s="18"/>
      <c r="L41" s="18"/>
      <c r="M41" s="18"/>
      <c r="N41" s="13"/>
      <c r="O41" s="13"/>
      <c r="R41" s="2" t="str">
        <f>+L33</f>
        <v>その他</v>
      </c>
      <c r="S41" s="16">
        <f>+L$43</f>
        <v>3.1545741324921134E-2</v>
      </c>
      <c r="T41" s="17">
        <f t="shared" si="12"/>
        <v>9</v>
      </c>
      <c r="U41" s="16">
        <f>+L$45</f>
        <v>3.1674208144796379E-2</v>
      </c>
      <c r="V41" s="17">
        <f t="shared" si="12"/>
        <v>8</v>
      </c>
      <c r="W41" s="16">
        <f>+L$47</f>
        <v>4.3749999999999997E-2</v>
      </c>
      <c r="X41" s="17">
        <f t="shared" si="13"/>
        <v>9</v>
      </c>
      <c r="Y41" s="16">
        <f>+L$49</f>
        <v>3.4383954154727794E-2</v>
      </c>
      <c r="Z41" s="17">
        <f t="shared" si="14"/>
        <v>9</v>
      </c>
    </row>
    <row r="42" spans="2:26" x14ac:dyDescent="0.55000000000000004">
      <c r="B42" s="20" t="s">
        <v>4</v>
      </c>
      <c r="C42" s="21" t="s">
        <v>17</v>
      </c>
      <c r="D42" s="22">
        <f>+[1]企業data!AA4</f>
        <v>92</v>
      </c>
      <c r="E42" s="22">
        <f>+[1]企業data!AB4</f>
        <v>222</v>
      </c>
      <c r="F42" s="22">
        <f>+[1]企業data!AC4</f>
        <v>67</v>
      </c>
      <c r="G42" s="22">
        <f>+[1]企業data!AD4</f>
        <v>37</v>
      </c>
      <c r="H42" s="22">
        <f>+[1]企業data!AE4</f>
        <v>99</v>
      </c>
      <c r="I42" s="22">
        <f>+[1]企業data!AF4</f>
        <v>33</v>
      </c>
      <c r="J42" s="22">
        <f>+[1]企業data!AG4</f>
        <v>140</v>
      </c>
      <c r="K42" s="22">
        <f>+[1]企業data!AH4</f>
        <v>169</v>
      </c>
      <c r="L42" s="22">
        <f>+[1]企業data!AI4</f>
        <v>10</v>
      </c>
      <c r="M42" s="22">
        <f>+[1]企業data!FA4</f>
        <v>2</v>
      </c>
      <c r="N42" s="20">
        <f>[1]企業data!$A$4</f>
        <v>317</v>
      </c>
      <c r="O42" s="22">
        <f>SUM(D42:M42)</f>
        <v>871</v>
      </c>
      <c r="R42" s="2" t="str">
        <f>+M33</f>
        <v>無回答</v>
      </c>
      <c r="S42" s="16">
        <f>+M$43</f>
        <v>6.3091482649842269E-3</v>
      </c>
      <c r="T42" s="17">
        <f t="shared" si="12"/>
        <v>10</v>
      </c>
      <c r="U42" s="16">
        <f>+L$45</f>
        <v>3.1674208144796379E-2</v>
      </c>
      <c r="V42" s="17">
        <f t="shared" si="12"/>
        <v>8</v>
      </c>
      <c r="W42" s="16">
        <f>+M$47</f>
        <v>6.2500000000000003E-3</v>
      </c>
      <c r="X42" s="17">
        <f t="shared" si="13"/>
        <v>10</v>
      </c>
      <c r="Y42" s="16">
        <f>+M$49</f>
        <v>4.2979942693409743E-3</v>
      </c>
      <c r="Z42" s="17">
        <f t="shared" si="14"/>
        <v>10</v>
      </c>
    </row>
    <row r="43" spans="2:26" x14ac:dyDescent="0.55000000000000004">
      <c r="B43" s="20"/>
      <c r="C43" s="21" t="s">
        <v>18</v>
      </c>
      <c r="D43" s="23">
        <f>+D42/$N42</f>
        <v>0.29022082018927448</v>
      </c>
      <c r="E43" s="23">
        <f t="shared" ref="E43:M43" si="15">+E42/$N42</f>
        <v>0.70031545741324919</v>
      </c>
      <c r="F43" s="23">
        <f t="shared" si="15"/>
        <v>0.2113564668769716</v>
      </c>
      <c r="G43" s="23">
        <f t="shared" si="15"/>
        <v>0.1167192429022082</v>
      </c>
      <c r="H43" s="23">
        <f t="shared" si="15"/>
        <v>0.31230283911671924</v>
      </c>
      <c r="I43" s="23">
        <f t="shared" si="15"/>
        <v>0.10410094637223975</v>
      </c>
      <c r="J43" s="23">
        <f t="shared" si="15"/>
        <v>0.44164037854889587</v>
      </c>
      <c r="K43" s="23">
        <f t="shared" si="15"/>
        <v>0.53312302839116721</v>
      </c>
      <c r="L43" s="23">
        <f t="shared" si="15"/>
        <v>3.1545741324921134E-2</v>
      </c>
      <c r="M43" s="23">
        <f t="shared" si="15"/>
        <v>6.3091482649842269E-3</v>
      </c>
      <c r="N43" s="20"/>
      <c r="O43" s="24">
        <f>+O42/N42</f>
        <v>2.7476340694006307</v>
      </c>
      <c r="S43" s="16"/>
      <c r="T43" s="16"/>
    </row>
    <row r="44" spans="2:26" x14ac:dyDescent="0.55000000000000004">
      <c r="B44" s="20" t="s">
        <v>5</v>
      </c>
      <c r="C44" s="21" t="s">
        <v>17</v>
      </c>
      <c r="D44" s="22">
        <f>+[1]団体data!AA4</f>
        <v>56</v>
      </c>
      <c r="E44" s="22">
        <f>+[1]団体data!AB4</f>
        <v>166</v>
      </c>
      <c r="F44" s="22">
        <f>+[1]団体data!AC4</f>
        <v>54</v>
      </c>
      <c r="G44" s="22">
        <f>+[1]団体data!AD4</f>
        <v>41</v>
      </c>
      <c r="H44" s="22">
        <f>+[1]団体data!AE4</f>
        <v>36</v>
      </c>
      <c r="I44" s="22">
        <f>+[1]団体data!AF4</f>
        <v>7</v>
      </c>
      <c r="J44" s="22">
        <f>+[1]団体data!AG4</f>
        <v>131</v>
      </c>
      <c r="K44" s="22">
        <f>+[1]団体data!AH4</f>
        <v>134</v>
      </c>
      <c r="L44" s="22">
        <f>+[1]団体data!AI4</f>
        <v>7</v>
      </c>
      <c r="M44" s="22">
        <f>+[1]団体data!FA4</f>
        <v>0</v>
      </c>
      <c r="N44" s="20">
        <f>+[1]団体data!$A$4</f>
        <v>221</v>
      </c>
      <c r="O44" s="22">
        <f>SUM(D44:M44)</f>
        <v>632</v>
      </c>
    </row>
    <row r="45" spans="2:26" x14ac:dyDescent="0.55000000000000004">
      <c r="B45" s="20"/>
      <c r="C45" s="21" t="s">
        <v>18</v>
      </c>
      <c r="D45" s="23">
        <f>+D44/$N44</f>
        <v>0.25339366515837103</v>
      </c>
      <c r="E45" s="23">
        <f t="shared" ref="E45:M45" si="16">+E44/$N44</f>
        <v>0.75113122171945701</v>
      </c>
      <c r="F45" s="23">
        <f t="shared" si="16"/>
        <v>0.24434389140271492</v>
      </c>
      <c r="G45" s="23">
        <f t="shared" si="16"/>
        <v>0.18552036199095023</v>
      </c>
      <c r="H45" s="23">
        <f t="shared" si="16"/>
        <v>0.16289592760180996</v>
      </c>
      <c r="I45" s="23">
        <f t="shared" si="16"/>
        <v>3.1674208144796379E-2</v>
      </c>
      <c r="J45" s="23">
        <f t="shared" si="16"/>
        <v>0.59276018099547512</v>
      </c>
      <c r="K45" s="23">
        <f t="shared" si="16"/>
        <v>0.60633484162895923</v>
      </c>
      <c r="L45" s="23">
        <f t="shared" si="16"/>
        <v>3.1674208144796379E-2</v>
      </c>
      <c r="M45" s="23">
        <f t="shared" si="16"/>
        <v>0</v>
      </c>
      <c r="N45" s="20"/>
      <c r="O45" s="24">
        <f>+O44/N44</f>
        <v>2.8597285067873304</v>
      </c>
    </row>
    <row r="46" spans="2:26" x14ac:dyDescent="0.55000000000000004">
      <c r="B46" s="20" t="s">
        <v>6</v>
      </c>
      <c r="C46" s="21" t="s">
        <v>17</v>
      </c>
      <c r="D46" s="22">
        <f>+[1]NPOdata_貼付!AN4</f>
        <v>28</v>
      </c>
      <c r="E46" s="22">
        <f>+[1]NPOdata_貼付!AO4</f>
        <v>123</v>
      </c>
      <c r="F46" s="22">
        <f>+[1]NPOdata_貼付!AP4</f>
        <v>41</v>
      </c>
      <c r="G46" s="22">
        <f>+[1]NPOdata_貼付!AQ4</f>
        <v>30</v>
      </c>
      <c r="H46" s="22">
        <f>+[1]NPOdata_貼付!AR4</f>
        <v>19</v>
      </c>
      <c r="I46" s="22">
        <f>+[1]NPOdata_貼付!AS4</f>
        <v>15</v>
      </c>
      <c r="J46" s="22">
        <f>+[1]NPOdata_貼付!AT4</f>
        <v>83</v>
      </c>
      <c r="K46" s="22">
        <f>+[1]NPOdata_貼付!AU4</f>
        <v>101</v>
      </c>
      <c r="L46" s="22">
        <f>+[1]NPOdata_貼付!AV4</f>
        <v>7</v>
      </c>
      <c r="M46" s="22">
        <f>+[1]NPOdata_貼付!FL4</f>
        <v>1</v>
      </c>
      <c r="N46" s="20">
        <f>+[1]NPOdata_貼付!$A$4</f>
        <v>160</v>
      </c>
      <c r="O46" s="22">
        <f>SUM(D46:M46)</f>
        <v>448</v>
      </c>
    </row>
    <row r="47" spans="2:26" x14ac:dyDescent="0.55000000000000004">
      <c r="B47" s="20"/>
      <c r="C47" s="21" t="s">
        <v>18</v>
      </c>
      <c r="D47" s="23">
        <f t="shared" ref="D47:M47" si="17">+D46/$N46</f>
        <v>0.17499999999999999</v>
      </c>
      <c r="E47" s="23">
        <f t="shared" si="17"/>
        <v>0.76875000000000004</v>
      </c>
      <c r="F47" s="23">
        <f t="shared" si="17"/>
        <v>0.25624999999999998</v>
      </c>
      <c r="G47" s="23">
        <f t="shared" si="17"/>
        <v>0.1875</v>
      </c>
      <c r="H47" s="23">
        <f t="shared" si="17"/>
        <v>0.11874999999999999</v>
      </c>
      <c r="I47" s="23">
        <f t="shared" si="17"/>
        <v>9.375E-2</v>
      </c>
      <c r="J47" s="23">
        <f t="shared" si="17"/>
        <v>0.51875000000000004</v>
      </c>
      <c r="K47" s="23">
        <f t="shared" si="17"/>
        <v>0.63124999999999998</v>
      </c>
      <c r="L47" s="23">
        <f t="shared" si="17"/>
        <v>4.3749999999999997E-2</v>
      </c>
      <c r="M47" s="23">
        <f t="shared" si="17"/>
        <v>6.2500000000000003E-3</v>
      </c>
      <c r="N47" s="20"/>
      <c r="O47" s="24">
        <f>+O46/N46</f>
        <v>2.8</v>
      </c>
    </row>
    <row r="48" spans="2:26" x14ac:dyDescent="0.55000000000000004">
      <c r="B48" s="20" t="s">
        <v>7</v>
      </c>
      <c r="C48" s="21" t="s">
        <v>17</v>
      </c>
      <c r="D48" s="22">
        <f>+D42+D44+D46</f>
        <v>176</v>
      </c>
      <c r="E48" s="22">
        <f t="shared" ref="E48:M48" si="18">+E42+E44+E46</f>
        <v>511</v>
      </c>
      <c r="F48" s="22">
        <f t="shared" si="18"/>
        <v>162</v>
      </c>
      <c r="G48" s="22">
        <f t="shared" si="18"/>
        <v>108</v>
      </c>
      <c r="H48" s="22">
        <f t="shared" si="18"/>
        <v>154</v>
      </c>
      <c r="I48" s="22">
        <f t="shared" si="18"/>
        <v>55</v>
      </c>
      <c r="J48" s="22">
        <f t="shared" si="18"/>
        <v>354</v>
      </c>
      <c r="K48" s="22">
        <f t="shared" si="18"/>
        <v>404</v>
      </c>
      <c r="L48" s="22">
        <f t="shared" si="18"/>
        <v>24</v>
      </c>
      <c r="M48" s="22">
        <f t="shared" si="18"/>
        <v>3</v>
      </c>
      <c r="N48" s="20">
        <f>+N42+N44+N46</f>
        <v>698</v>
      </c>
      <c r="O48" s="22">
        <f>SUM(D48:M48)</f>
        <v>1951</v>
      </c>
    </row>
    <row r="49" spans="2:15" x14ac:dyDescent="0.55000000000000004">
      <c r="B49" s="20"/>
      <c r="C49" s="21" t="s">
        <v>18</v>
      </c>
      <c r="D49" s="23">
        <f>+D48/$N48</f>
        <v>0.25214899713467048</v>
      </c>
      <c r="E49" s="23">
        <f t="shared" ref="E49:M49" si="19">+E48/$N48</f>
        <v>0.73209169054441259</v>
      </c>
      <c r="F49" s="23">
        <f t="shared" si="19"/>
        <v>0.23209169054441262</v>
      </c>
      <c r="G49" s="23">
        <f t="shared" si="19"/>
        <v>0.15472779369627507</v>
      </c>
      <c r="H49" s="23">
        <f t="shared" si="19"/>
        <v>0.22063037249283668</v>
      </c>
      <c r="I49" s="23">
        <f t="shared" si="19"/>
        <v>7.8796561604584522E-2</v>
      </c>
      <c r="J49" s="23">
        <f t="shared" si="19"/>
        <v>0.50716332378223494</v>
      </c>
      <c r="K49" s="23">
        <f t="shared" si="19"/>
        <v>0.57879656160458448</v>
      </c>
      <c r="L49" s="23">
        <f t="shared" si="19"/>
        <v>3.4383954154727794E-2</v>
      </c>
      <c r="M49" s="23">
        <f t="shared" si="19"/>
        <v>4.2979942693409743E-3</v>
      </c>
      <c r="N49" s="20"/>
      <c r="O49" s="24">
        <f>+O48/N48</f>
        <v>2.7951289398280803</v>
      </c>
    </row>
  </sheetData>
  <mergeCells count="44">
    <mergeCell ref="B44:B45"/>
    <mergeCell ref="N44:N45"/>
    <mergeCell ref="B46:B47"/>
    <mergeCell ref="N46:N47"/>
    <mergeCell ref="B48:B49"/>
    <mergeCell ref="N48:N49"/>
    <mergeCell ref="J33:J41"/>
    <mergeCell ref="K33:K41"/>
    <mergeCell ref="L33:L41"/>
    <mergeCell ref="M33:M41"/>
    <mergeCell ref="B42:B43"/>
    <mergeCell ref="N42:N43"/>
    <mergeCell ref="B27:O27"/>
    <mergeCell ref="C28:O30"/>
    <mergeCell ref="N32:N41"/>
    <mergeCell ref="O32:O41"/>
    <mergeCell ref="D33:D41"/>
    <mergeCell ref="E33:E41"/>
    <mergeCell ref="F33:F41"/>
    <mergeCell ref="G33:G41"/>
    <mergeCell ref="H33:H41"/>
    <mergeCell ref="I33:I41"/>
    <mergeCell ref="B19:B20"/>
    <mergeCell ref="N19:N20"/>
    <mergeCell ref="B21:B22"/>
    <mergeCell ref="N21:N22"/>
    <mergeCell ref="B23:B24"/>
    <mergeCell ref="N23:N24"/>
    <mergeCell ref="J8:J16"/>
    <mergeCell ref="K8:K16"/>
    <mergeCell ref="L8:L16"/>
    <mergeCell ref="M8:M16"/>
    <mergeCell ref="B17:B18"/>
    <mergeCell ref="N17:N18"/>
    <mergeCell ref="B2:O2"/>
    <mergeCell ref="C3:O5"/>
    <mergeCell ref="N7:N16"/>
    <mergeCell ref="O7:O16"/>
    <mergeCell ref="D8:D16"/>
    <mergeCell ref="E8:E16"/>
    <mergeCell ref="F8:F16"/>
    <mergeCell ref="G8:G16"/>
    <mergeCell ref="H8:H16"/>
    <mergeCell ref="I8:I16"/>
  </mergeCells>
  <phoneticPr fontId="3"/>
  <pageMargins left="0.9055118110236221"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9"/>
  <sheetViews>
    <sheetView tabSelected="1" view="pageBreakPreview" zoomScale="115" zoomScaleNormal="100" zoomScaleSheetLayoutView="115" workbookViewId="0">
      <selection activeCell="R4" sqref="R1:AA1048576"/>
    </sheetView>
  </sheetViews>
  <sheetFormatPr defaultRowHeight="12" x14ac:dyDescent="0.55000000000000004"/>
  <cols>
    <col min="1" max="1" width="1.4140625" style="2" customWidth="1"/>
    <col min="2" max="3" width="6.33203125" style="1" bestFit="1" customWidth="1"/>
    <col min="4" max="18" width="4.5" style="2" customWidth="1"/>
    <col min="19" max="19" width="1.4140625" style="2" customWidth="1"/>
    <col min="20" max="20" width="6.1640625" style="2" customWidth="1"/>
    <col min="21" max="21" width="35.75" style="2" hidden="1" customWidth="1"/>
    <col min="22" max="29" width="0" style="2" hidden="1" customWidth="1"/>
    <col min="30" max="16384" width="8.6640625" style="2"/>
  </cols>
  <sheetData>
    <row r="1" spans="2:29" ht="8.5" customHeight="1" x14ac:dyDescent="0.55000000000000004"/>
    <row r="2" spans="2:29" ht="17.5" customHeight="1" x14ac:dyDescent="0.55000000000000004">
      <c r="B2" s="3" t="s">
        <v>29</v>
      </c>
      <c r="C2" s="4"/>
      <c r="D2" s="4"/>
      <c r="E2" s="4"/>
      <c r="F2" s="4"/>
      <c r="G2" s="4"/>
      <c r="H2" s="4"/>
      <c r="I2" s="4"/>
      <c r="J2" s="4"/>
      <c r="K2" s="4"/>
      <c r="L2" s="4"/>
      <c r="M2" s="4"/>
      <c r="N2" s="4"/>
      <c r="O2" s="4"/>
      <c r="P2" s="4"/>
      <c r="Q2" s="4"/>
      <c r="R2" s="5"/>
    </row>
    <row r="3" spans="2:29" x14ac:dyDescent="0.55000000000000004">
      <c r="B3" s="6">
        <v>3</v>
      </c>
      <c r="C3" s="7" t="s">
        <v>30</v>
      </c>
      <c r="D3" s="7"/>
      <c r="E3" s="7"/>
      <c r="F3" s="7"/>
      <c r="G3" s="7"/>
      <c r="H3" s="7"/>
      <c r="I3" s="7"/>
      <c r="J3" s="7"/>
      <c r="K3" s="7"/>
      <c r="L3" s="7"/>
      <c r="M3" s="7"/>
      <c r="N3" s="7"/>
      <c r="O3" s="7"/>
      <c r="P3" s="7"/>
      <c r="Q3" s="7"/>
      <c r="R3" s="8"/>
    </row>
    <row r="4" spans="2:29" x14ac:dyDescent="0.55000000000000004">
      <c r="B4" s="6"/>
      <c r="C4" s="7"/>
      <c r="D4" s="7"/>
      <c r="E4" s="7"/>
      <c r="F4" s="7"/>
      <c r="G4" s="7"/>
      <c r="H4" s="7"/>
      <c r="I4" s="7"/>
      <c r="J4" s="7"/>
      <c r="K4" s="7"/>
      <c r="L4" s="7"/>
      <c r="M4" s="7"/>
      <c r="N4" s="7"/>
      <c r="O4" s="7"/>
      <c r="P4" s="7"/>
      <c r="Q4" s="7"/>
      <c r="R4" s="8"/>
    </row>
    <row r="5" spans="2:29" x14ac:dyDescent="0.55000000000000004">
      <c r="B5" s="9"/>
      <c r="C5" s="10"/>
      <c r="D5" s="10"/>
      <c r="E5" s="10"/>
      <c r="F5" s="10"/>
      <c r="G5" s="10"/>
      <c r="H5" s="10"/>
      <c r="I5" s="10"/>
      <c r="J5" s="10"/>
      <c r="K5" s="10"/>
      <c r="L5" s="10"/>
      <c r="M5" s="10"/>
      <c r="N5" s="10"/>
      <c r="O5" s="10"/>
      <c r="P5" s="10"/>
      <c r="Q5" s="10"/>
      <c r="R5" s="11"/>
      <c r="V5" s="2" t="s">
        <v>4</v>
      </c>
      <c r="X5" s="2" t="s">
        <v>5</v>
      </c>
      <c r="Z5" s="2" t="s">
        <v>6</v>
      </c>
      <c r="AB5" s="2" t="s">
        <v>7</v>
      </c>
    </row>
    <row r="6" spans="2:29" ht="8.5" customHeight="1" x14ac:dyDescent="0.55000000000000004">
      <c r="U6" s="2" t="str">
        <f>+D8</f>
        <v>子どもを生みやすく、育てやすい環境づくり</v>
      </c>
      <c r="V6" s="16">
        <f>+D18</f>
        <v>0.69716088328075709</v>
      </c>
      <c r="W6" s="17">
        <f t="shared" ref="W6:Y7" si="0">(RANK(V6,V$6:V$17,0))</f>
        <v>1</v>
      </c>
      <c r="X6" s="16">
        <f>+D$20</f>
        <v>0.69230769230769229</v>
      </c>
      <c r="Y6" s="17">
        <f t="shared" si="0"/>
        <v>1</v>
      </c>
      <c r="Z6" s="16">
        <f>+D$22</f>
        <v>0.66249999999999998</v>
      </c>
      <c r="AA6" s="17">
        <f t="shared" ref="AA6:AA7" si="1">(RANK(Z6,Z$6:Z$17,0))</f>
        <v>1</v>
      </c>
      <c r="AB6" s="16">
        <f>+D$24</f>
        <v>0.68767908309455583</v>
      </c>
      <c r="AC6" s="17">
        <f t="shared" ref="AC6:AC7" si="2">(RANK(AB6,AB$6:AB$17,0))</f>
        <v>1</v>
      </c>
    </row>
    <row r="7" spans="2:29" x14ac:dyDescent="0.55000000000000004">
      <c r="D7" s="12">
        <v>1</v>
      </c>
      <c r="E7" s="12">
        <f>+D7+1</f>
        <v>2</v>
      </c>
      <c r="F7" s="12">
        <f t="shared" ref="F7:P7" si="3">+E7+1</f>
        <v>3</v>
      </c>
      <c r="G7" s="12">
        <f t="shared" si="3"/>
        <v>4</v>
      </c>
      <c r="H7" s="12">
        <f t="shared" si="3"/>
        <v>5</v>
      </c>
      <c r="I7" s="12">
        <f t="shared" si="3"/>
        <v>6</v>
      </c>
      <c r="J7" s="12">
        <f t="shared" si="3"/>
        <v>7</v>
      </c>
      <c r="K7" s="12">
        <f t="shared" si="3"/>
        <v>8</v>
      </c>
      <c r="L7" s="12">
        <f t="shared" si="3"/>
        <v>9</v>
      </c>
      <c r="M7" s="12">
        <f t="shared" si="3"/>
        <v>10</v>
      </c>
      <c r="N7" s="12">
        <f t="shared" si="3"/>
        <v>11</v>
      </c>
      <c r="O7" s="12">
        <f t="shared" si="3"/>
        <v>12</v>
      </c>
      <c r="P7" s="12">
        <f t="shared" si="3"/>
        <v>13</v>
      </c>
      <c r="Q7" s="13" t="s">
        <v>2</v>
      </c>
      <c r="R7" s="13" t="s">
        <v>3</v>
      </c>
      <c r="U7" s="2" t="str">
        <f>+E8</f>
        <v>十分な教育を受けることができる環境づくり</v>
      </c>
      <c r="V7" s="16">
        <f>+E18</f>
        <v>0.34069400630914826</v>
      </c>
      <c r="W7" s="17">
        <f t="shared" si="0"/>
        <v>2</v>
      </c>
      <c r="X7" s="16">
        <f>+E$20</f>
        <v>0.30316742081447962</v>
      </c>
      <c r="Y7" s="17">
        <f t="shared" si="0"/>
        <v>5</v>
      </c>
      <c r="Z7" s="16">
        <f>+E$22</f>
        <v>0.33124999999999999</v>
      </c>
      <c r="AA7" s="17">
        <f t="shared" si="1"/>
        <v>4</v>
      </c>
      <c r="AB7" s="16">
        <f>+E$24</f>
        <v>0.32664756446991405</v>
      </c>
      <c r="AC7" s="17">
        <f t="shared" si="2"/>
        <v>4</v>
      </c>
    </row>
    <row r="8" spans="2:29" ht="18" customHeight="1" x14ac:dyDescent="0.55000000000000004">
      <c r="D8" s="14" t="s">
        <v>31</v>
      </c>
      <c r="E8" s="14" t="s">
        <v>32</v>
      </c>
      <c r="F8" s="14" t="s">
        <v>33</v>
      </c>
      <c r="G8" s="14" t="s">
        <v>34</v>
      </c>
      <c r="H8" s="14" t="s">
        <v>35</v>
      </c>
      <c r="I8" s="14" t="s">
        <v>36</v>
      </c>
      <c r="J8" s="14" t="s">
        <v>37</v>
      </c>
      <c r="K8" s="14" t="s">
        <v>38</v>
      </c>
      <c r="L8" s="14" t="s">
        <v>39</v>
      </c>
      <c r="M8" s="14" t="s">
        <v>40</v>
      </c>
      <c r="N8" s="14" t="s">
        <v>41</v>
      </c>
      <c r="O8" s="14" t="s">
        <v>42</v>
      </c>
      <c r="P8" s="14" t="s">
        <v>16</v>
      </c>
      <c r="Q8" s="13"/>
      <c r="R8" s="13"/>
      <c r="U8" s="2" t="str">
        <f>+F8</f>
        <v>高齢者や女性、障がい者の活躍の場づくり</v>
      </c>
      <c r="V8" s="16">
        <f>+F$18</f>
        <v>0.1167192429022082</v>
      </c>
      <c r="W8" s="17">
        <f>(RANK(V8,V$6:V$17,0))</f>
        <v>9</v>
      </c>
      <c r="X8" s="16">
        <f>+F$20</f>
        <v>0.21719457013574661</v>
      </c>
      <c r="Y8" s="17">
        <f>(RANK(X8,X$6:X$17,0))</f>
        <v>6</v>
      </c>
      <c r="Z8" s="16">
        <f>+F$22</f>
        <v>0.35625000000000001</v>
      </c>
      <c r="AA8" s="17">
        <f>(RANK(Z8,Z$6:Z$17,0))</f>
        <v>2</v>
      </c>
      <c r="AB8" s="16">
        <f>+F$24</f>
        <v>0.20343839541547279</v>
      </c>
      <c r="AC8" s="17">
        <f>(RANK(AB8,AB$6:AB$17,0))</f>
        <v>6</v>
      </c>
    </row>
    <row r="9" spans="2:29" ht="18" customHeight="1" x14ac:dyDescent="0.55000000000000004">
      <c r="D9" s="14"/>
      <c r="E9" s="14"/>
      <c r="F9" s="14"/>
      <c r="G9" s="14"/>
      <c r="H9" s="14"/>
      <c r="I9" s="14"/>
      <c r="J9" s="14"/>
      <c r="K9" s="14"/>
      <c r="L9" s="14"/>
      <c r="M9" s="14"/>
      <c r="N9" s="14"/>
      <c r="O9" s="14"/>
      <c r="P9" s="14"/>
      <c r="Q9" s="13"/>
      <c r="R9" s="13"/>
      <c r="U9" s="2" t="str">
        <f>+G8</f>
        <v>高齢者などの健康づくりと介護対策の充実</v>
      </c>
      <c r="V9" s="16">
        <f>+G$18</f>
        <v>0.18611987381703471</v>
      </c>
      <c r="W9" s="17">
        <f t="shared" ref="W9:Y17" si="4">(RANK(V9,V$6:V$17,0))</f>
        <v>6</v>
      </c>
      <c r="X9" s="16">
        <f>+G$20</f>
        <v>0.18099547511312217</v>
      </c>
      <c r="Y9" s="17">
        <f t="shared" si="4"/>
        <v>7</v>
      </c>
      <c r="Z9" s="16">
        <f>+G$22</f>
        <v>0.1875</v>
      </c>
      <c r="AA9" s="17">
        <f t="shared" ref="AA9:AA17" si="5">(RANK(Z9,Z$6:Z$17,0))</f>
        <v>7</v>
      </c>
      <c r="AB9" s="16">
        <f>+G$24</f>
        <v>0.18481375358166188</v>
      </c>
      <c r="AC9" s="17">
        <f t="shared" ref="AC9:AC17" si="6">(RANK(AB9,AB$6:AB$17,0))</f>
        <v>7</v>
      </c>
    </row>
    <row r="10" spans="2:29" ht="18" customHeight="1" x14ac:dyDescent="0.55000000000000004">
      <c r="D10" s="14"/>
      <c r="E10" s="14"/>
      <c r="F10" s="14"/>
      <c r="G10" s="14"/>
      <c r="H10" s="14"/>
      <c r="I10" s="14"/>
      <c r="J10" s="14"/>
      <c r="K10" s="14"/>
      <c r="L10" s="14"/>
      <c r="M10" s="14"/>
      <c r="N10" s="14"/>
      <c r="O10" s="14"/>
      <c r="P10" s="14"/>
      <c r="Q10" s="13"/>
      <c r="R10" s="13"/>
      <c r="U10" s="2" t="str">
        <f>+H8</f>
        <v>十分な医療や介護を受けることができる環境づくり</v>
      </c>
      <c r="V10" s="16">
        <f>+H$18</f>
        <v>0.34069400630914826</v>
      </c>
      <c r="W10" s="17">
        <f t="shared" si="4"/>
        <v>2</v>
      </c>
      <c r="X10" s="16">
        <f>+H$20</f>
        <v>0.40723981900452488</v>
      </c>
      <c r="Y10" s="17">
        <f t="shared" si="4"/>
        <v>3</v>
      </c>
      <c r="Z10" s="16">
        <f>+H$22</f>
        <v>0.33124999999999999</v>
      </c>
      <c r="AA10" s="17">
        <f t="shared" si="5"/>
        <v>4</v>
      </c>
      <c r="AB10" s="16">
        <f>+H$24</f>
        <v>0.35959885386819485</v>
      </c>
      <c r="AC10" s="17">
        <f t="shared" si="6"/>
        <v>2</v>
      </c>
    </row>
    <row r="11" spans="2:29" ht="18" customHeight="1" x14ac:dyDescent="0.55000000000000004">
      <c r="D11" s="14"/>
      <c r="E11" s="14"/>
      <c r="F11" s="14"/>
      <c r="G11" s="14"/>
      <c r="H11" s="14"/>
      <c r="I11" s="14"/>
      <c r="J11" s="14"/>
      <c r="K11" s="14"/>
      <c r="L11" s="14"/>
      <c r="M11" s="14"/>
      <c r="N11" s="14"/>
      <c r="O11" s="14"/>
      <c r="P11" s="14"/>
      <c r="Q11" s="13"/>
      <c r="R11" s="13"/>
      <c r="U11" s="2" t="str">
        <f>+I8</f>
        <v>地域産業の振興</v>
      </c>
      <c r="V11" s="16">
        <f>+I$18</f>
        <v>0.33753943217665616</v>
      </c>
      <c r="W11" s="17">
        <f t="shared" si="4"/>
        <v>4</v>
      </c>
      <c r="X11" s="16">
        <f>+I$20</f>
        <v>0.42533936651583709</v>
      </c>
      <c r="Y11" s="17">
        <f t="shared" si="4"/>
        <v>2</v>
      </c>
      <c r="Z11" s="16">
        <f>+I$22</f>
        <v>0.26874999999999999</v>
      </c>
      <c r="AA11" s="17">
        <f t="shared" si="5"/>
        <v>6</v>
      </c>
      <c r="AB11" s="16">
        <f>+I$24</f>
        <v>0.34957020057306593</v>
      </c>
      <c r="AC11" s="17">
        <f t="shared" si="6"/>
        <v>3</v>
      </c>
    </row>
    <row r="12" spans="2:29" ht="18" customHeight="1" x14ac:dyDescent="0.55000000000000004">
      <c r="D12" s="14"/>
      <c r="E12" s="14"/>
      <c r="F12" s="14"/>
      <c r="G12" s="14"/>
      <c r="H12" s="14"/>
      <c r="I12" s="14"/>
      <c r="J12" s="14"/>
      <c r="K12" s="14"/>
      <c r="L12" s="14"/>
      <c r="M12" s="14"/>
      <c r="N12" s="14"/>
      <c r="O12" s="14"/>
      <c r="P12" s="14"/>
      <c r="Q12" s="13"/>
      <c r="R12" s="13"/>
      <c r="U12" s="2" t="str">
        <f>+J8</f>
        <v>雇用の場づくり</v>
      </c>
      <c r="V12" s="16">
        <f>+J$18</f>
        <v>0.29652996845425866</v>
      </c>
      <c r="W12" s="17">
        <f t="shared" si="4"/>
        <v>5</v>
      </c>
      <c r="X12" s="16">
        <f>+J$20</f>
        <v>0.32126696832579188</v>
      </c>
      <c r="Y12" s="17">
        <f t="shared" si="4"/>
        <v>4</v>
      </c>
      <c r="Z12" s="16">
        <f>+J$22</f>
        <v>0.34375</v>
      </c>
      <c r="AA12" s="17">
        <f t="shared" si="5"/>
        <v>3</v>
      </c>
      <c r="AB12" s="16">
        <f>+J$24</f>
        <v>0.31518624641833809</v>
      </c>
      <c r="AC12" s="17">
        <f t="shared" si="6"/>
        <v>5</v>
      </c>
    </row>
    <row r="13" spans="2:29" ht="18" customHeight="1" x14ac:dyDescent="0.55000000000000004">
      <c r="D13" s="14"/>
      <c r="E13" s="14"/>
      <c r="F13" s="14"/>
      <c r="G13" s="14"/>
      <c r="H13" s="14"/>
      <c r="I13" s="14"/>
      <c r="J13" s="14"/>
      <c r="K13" s="14"/>
      <c r="L13" s="14"/>
      <c r="M13" s="14"/>
      <c r="N13" s="14"/>
      <c r="O13" s="14"/>
      <c r="P13" s="14"/>
      <c r="Q13" s="13"/>
      <c r="R13" s="13"/>
      <c r="U13" s="2" t="str">
        <f>+K8</f>
        <v>買い物しやすい環境づくり</v>
      </c>
      <c r="V13" s="16">
        <f>+K$18</f>
        <v>9.1482649842271294E-2</v>
      </c>
      <c r="W13" s="17">
        <f t="shared" si="4"/>
        <v>10</v>
      </c>
      <c r="X13" s="16">
        <f>+K$20</f>
        <v>3.6199095022624438E-2</v>
      </c>
      <c r="Y13" s="17">
        <f t="shared" si="4"/>
        <v>11</v>
      </c>
      <c r="Z13" s="16">
        <f>+K$22</f>
        <v>1.8749999999999999E-2</v>
      </c>
      <c r="AA13" s="17">
        <f t="shared" si="5"/>
        <v>12</v>
      </c>
      <c r="AB13" s="16">
        <f>+K$24</f>
        <v>5.730659025787966E-2</v>
      </c>
      <c r="AC13" s="17">
        <f t="shared" si="6"/>
        <v>11</v>
      </c>
    </row>
    <row r="14" spans="2:29" ht="18" customHeight="1" x14ac:dyDescent="0.55000000000000004">
      <c r="D14" s="14"/>
      <c r="E14" s="14"/>
      <c r="F14" s="14"/>
      <c r="G14" s="14"/>
      <c r="H14" s="14"/>
      <c r="I14" s="14"/>
      <c r="J14" s="14"/>
      <c r="K14" s="14"/>
      <c r="L14" s="14"/>
      <c r="M14" s="14"/>
      <c r="N14" s="14"/>
      <c r="O14" s="14"/>
      <c r="P14" s="14"/>
      <c r="Q14" s="13"/>
      <c r="R14" s="13"/>
      <c r="U14" s="2" t="str">
        <f>+L8</f>
        <v>利用しやすい公共交通の整備</v>
      </c>
      <c r="V14" s="16">
        <f>+L$18</f>
        <v>0.18296529968454259</v>
      </c>
      <c r="W14" s="17">
        <f t="shared" si="4"/>
        <v>7</v>
      </c>
      <c r="X14" s="16">
        <f>+L$20</f>
        <v>0.17194570135746606</v>
      </c>
      <c r="Y14" s="17">
        <f t="shared" si="4"/>
        <v>8</v>
      </c>
      <c r="Z14" s="16">
        <f>+L$22</f>
        <v>0.16875000000000001</v>
      </c>
      <c r="AA14" s="17">
        <f t="shared" si="5"/>
        <v>8</v>
      </c>
      <c r="AB14" s="16">
        <f>+L$24</f>
        <v>0.17621776504297995</v>
      </c>
      <c r="AC14" s="17">
        <f t="shared" si="6"/>
        <v>8</v>
      </c>
    </row>
    <row r="15" spans="2:29" ht="18" customHeight="1" x14ac:dyDescent="0.55000000000000004">
      <c r="D15" s="14"/>
      <c r="E15" s="14"/>
      <c r="F15" s="14"/>
      <c r="G15" s="14"/>
      <c r="H15" s="14"/>
      <c r="I15" s="14"/>
      <c r="J15" s="14"/>
      <c r="K15" s="14"/>
      <c r="L15" s="14"/>
      <c r="M15" s="14"/>
      <c r="N15" s="14"/>
      <c r="O15" s="14"/>
      <c r="P15" s="14"/>
      <c r="Q15" s="13"/>
      <c r="R15" s="13"/>
      <c r="U15" s="2" t="str">
        <f>+M8</f>
        <v>町内会などのコミュニティづくり</v>
      </c>
      <c r="V15" s="16">
        <f>+M$18</f>
        <v>5.362776025236593E-2</v>
      </c>
      <c r="W15" s="17">
        <f t="shared" si="4"/>
        <v>11</v>
      </c>
      <c r="X15" s="16">
        <f>+M$20</f>
        <v>4.072398190045249E-2</v>
      </c>
      <c r="Y15" s="17">
        <f t="shared" si="4"/>
        <v>10</v>
      </c>
      <c r="Z15" s="16">
        <f>+M$22</f>
        <v>0.125</v>
      </c>
      <c r="AA15" s="17">
        <f t="shared" si="5"/>
        <v>9</v>
      </c>
      <c r="AB15" s="16">
        <f>+M$24</f>
        <v>6.5902578796561598E-2</v>
      </c>
      <c r="AC15" s="17">
        <f t="shared" si="6"/>
        <v>10</v>
      </c>
    </row>
    <row r="16" spans="2:29" ht="18" customHeight="1" x14ac:dyDescent="0.55000000000000004">
      <c r="D16" s="18"/>
      <c r="E16" s="18"/>
      <c r="F16" s="18"/>
      <c r="G16" s="18"/>
      <c r="H16" s="18"/>
      <c r="I16" s="18"/>
      <c r="J16" s="18"/>
      <c r="K16" s="18"/>
      <c r="L16" s="18"/>
      <c r="M16" s="18"/>
      <c r="N16" s="18"/>
      <c r="O16" s="18"/>
      <c r="P16" s="18"/>
      <c r="Q16" s="13"/>
      <c r="R16" s="13"/>
      <c r="U16" s="2" t="str">
        <f>+N8</f>
        <v>移住を希望する人たちの受入れ</v>
      </c>
      <c r="V16" s="16">
        <f>+N$18</f>
        <v>0.16719242902208201</v>
      </c>
      <c r="W16" s="17">
        <f t="shared" si="4"/>
        <v>8</v>
      </c>
      <c r="X16" s="16">
        <f>+N$20</f>
        <v>9.0497737556561084E-2</v>
      </c>
      <c r="Y16" s="17">
        <f t="shared" si="4"/>
        <v>9</v>
      </c>
      <c r="Z16" s="16">
        <f>+N$22</f>
        <v>0.125</v>
      </c>
      <c r="AA16" s="17">
        <f t="shared" si="5"/>
        <v>9</v>
      </c>
      <c r="AB16" s="16">
        <f>+N$24</f>
        <v>0.13323782234957021</v>
      </c>
      <c r="AC16" s="17">
        <f t="shared" si="6"/>
        <v>9</v>
      </c>
    </row>
    <row r="17" spans="2:29" x14ac:dyDescent="0.55000000000000004">
      <c r="B17" s="20" t="s">
        <v>4</v>
      </c>
      <c r="C17" s="21" t="s">
        <v>17</v>
      </c>
      <c r="D17" s="22">
        <f>+[1]企業data!AK4</f>
        <v>221</v>
      </c>
      <c r="E17" s="22">
        <f>+[1]企業data!AL4</f>
        <v>108</v>
      </c>
      <c r="F17" s="22">
        <f>+[1]企業data!AM4</f>
        <v>37</v>
      </c>
      <c r="G17" s="22">
        <f>+[1]企業data!AN4</f>
        <v>59</v>
      </c>
      <c r="H17" s="22">
        <f>+[1]企業data!AO4</f>
        <v>108</v>
      </c>
      <c r="I17" s="22">
        <f>+[1]企業data!AP4</f>
        <v>107</v>
      </c>
      <c r="J17" s="22">
        <f>+[1]企業data!AQ4</f>
        <v>94</v>
      </c>
      <c r="K17" s="22">
        <f>+[1]企業data!AR4</f>
        <v>29</v>
      </c>
      <c r="L17" s="22">
        <f>+[1]企業data!AS4</f>
        <v>58</v>
      </c>
      <c r="M17" s="22">
        <f>+[1]企業data!AT4</f>
        <v>17</v>
      </c>
      <c r="N17" s="22">
        <f>+[1]企業data!AU4</f>
        <v>53</v>
      </c>
      <c r="O17" s="22">
        <f>+[1]企業data!AV4</f>
        <v>13</v>
      </c>
      <c r="P17" s="22">
        <f>+[1]企業data!FB4</f>
        <v>0</v>
      </c>
      <c r="Q17" s="20">
        <f>[1]企業data!$A$4</f>
        <v>317</v>
      </c>
      <c r="R17" s="22">
        <f>SUM(D17:P17)</f>
        <v>904</v>
      </c>
      <c r="U17" s="2" t="str">
        <f>+O8</f>
        <v>その他</v>
      </c>
      <c r="V17" s="16">
        <f>+O$18</f>
        <v>4.1009463722397478E-2</v>
      </c>
      <c r="W17" s="17">
        <f t="shared" si="4"/>
        <v>12</v>
      </c>
      <c r="X17" s="16">
        <f>+O$20</f>
        <v>4.5248868778280547E-3</v>
      </c>
      <c r="Y17" s="17">
        <f t="shared" si="4"/>
        <v>12</v>
      </c>
      <c r="Z17" s="16">
        <f>+O$22</f>
        <v>2.5000000000000001E-2</v>
      </c>
      <c r="AA17" s="17">
        <f t="shared" si="5"/>
        <v>11</v>
      </c>
      <c r="AB17" s="16">
        <f>+O$24</f>
        <v>2.5787965616045846E-2</v>
      </c>
      <c r="AC17" s="17">
        <f t="shared" si="6"/>
        <v>12</v>
      </c>
    </row>
    <row r="18" spans="2:29" x14ac:dyDescent="0.55000000000000004">
      <c r="B18" s="20"/>
      <c r="C18" s="21" t="s">
        <v>18</v>
      </c>
      <c r="D18" s="23">
        <f t="shared" ref="D18:P18" si="7">+D17/$Q17</f>
        <v>0.69716088328075709</v>
      </c>
      <c r="E18" s="23">
        <f t="shared" si="7"/>
        <v>0.34069400630914826</v>
      </c>
      <c r="F18" s="23">
        <f t="shared" si="7"/>
        <v>0.1167192429022082</v>
      </c>
      <c r="G18" s="23">
        <f t="shared" si="7"/>
        <v>0.18611987381703471</v>
      </c>
      <c r="H18" s="23">
        <f t="shared" si="7"/>
        <v>0.34069400630914826</v>
      </c>
      <c r="I18" s="23">
        <f t="shared" si="7"/>
        <v>0.33753943217665616</v>
      </c>
      <c r="J18" s="23">
        <f t="shared" si="7"/>
        <v>0.29652996845425866</v>
      </c>
      <c r="K18" s="23">
        <f t="shared" si="7"/>
        <v>9.1482649842271294E-2</v>
      </c>
      <c r="L18" s="23">
        <f t="shared" si="7"/>
        <v>0.18296529968454259</v>
      </c>
      <c r="M18" s="23">
        <f t="shared" si="7"/>
        <v>5.362776025236593E-2</v>
      </c>
      <c r="N18" s="23">
        <f t="shared" si="7"/>
        <v>0.16719242902208201</v>
      </c>
      <c r="O18" s="23">
        <f t="shared" si="7"/>
        <v>4.1009463722397478E-2</v>
      </c>
      <c r="P18" s="23">
        <f t="shared" si="7"/>
        <v>0</v>
      </c>
      <c r="Q18" s="20"/>
      <c r="R18" s="24">
        <f>+Q17/R17</f>
        <v>0.35066371681415931</v>
      </c>
    </row>
    <row r="19" spans="2:29" x14ac:dyDescent="0.55000000000000004">
      <c r="B19" s="20" t="s">
        <v>5</v>
      </c>
      <c r="C19" s="21" t="s">
        <v>17</v>
      </c>
      <c r="D19" s="22">
        <f>+[1]団体data!AK4</f>
        <v>153</v>
      </c>
      <c r="E19" s="22">
        <f>+[1]団体data!AL4</f>
        <v>67</v>
      </c>
      <c r="F19" s="22">
        <f>+[1]団体data!AM4</f>
        <v>48</v>
      </c>
      <c r="G19" s="22">
        <f>+[1]団体data!AN4</f>
        <v>40</v>
      </c>
      <c r="H19" s="22">
        <f>+[1]団体data!AO4</f>
        <v>90</v>
      </c>
      <c r="I19" s="22">
        <f>+[1]団体data!AP4</f>
        <v>94</v>
      </c>
      <c r="J19" s="22">
        <f>+[1]団体data!AQ4</f>
        <v>71</v>
      </c>
      <c r="K19" s="22">
        <f>+[1]団体data!AR4</f>
        <v>8</v>
      </c>
      <c r="L19" s="22">
        <f>+[1]団体data!AS4</f>
        <v>38</v>
      </c>
      <c r="M19" s="22">
        <f>+[1]団体data!AT4</f>
        <v>9</v>
      </c>
      <c r="N19" s="22">
        <f>+[1]団体data!AU4</f>
        <v>20</v>
      </c>
      <c r="O19" s="22">
        <f>+[1]団体data!AV4</f>
        <v>1</v>
      </c>
      <c r="P19" s="22">
        <f>+[1]団体data!FB4</f>
        <v>0</v>
      </c>
      <c r="Q19" s="20">
        <f>+[1]団体data!$A$4</f>
        <v>221</v>
      </c>
      <c r="R19" s="22">
        <f>SUM(D19:P19)</f>
        <v>639</v>
      </c>
    </row>
    <row r="20" spans="2:29" x14ac:dyDescent="0.55000000000000004">
      <c r="B20" s="20"/>
      <c r="C20" s="21" t="s">
        <v>18</v>
      </c>
      <c r="D20" s="23">
        <f t="shared" ref="D20:P20" si="8">+D19/$Q19</f>
        <v>0.69230769230769229</v>
      </c>
      <c r="E20" s="23">
        <f t="shared" si="8"/>
        <v>0.30316742081447962</v>
      </c>
      <c r="F20" s="23">
        <f t="shared" si="8"/>
        <v>0.21719457013574661</v>
      </c>
      <c r="G20" s="23">
        <f t="shared" si="8"/>
        <v>0.18099547511312217</v>
      </c>
      <c r="H20" s="23">
        <f t="shared" si="8"/>
        <v>0.40723981900452488</v>
      </c>
      <c r="I20" s="23">
        <f t="shared" si="8"/>
        <v>0.42533936651583709</v>
      </c>
      <c r="J20" s="23">
        <f t="shared" si="8"/>
        <v>0.32126696832579188</v>
      </c>
      <c r="K20" s="23">
        <f t="shared" si="8"/>
        <v>3.6199095022624438E-2</v>
      </c>
      <c r="L20" s="23">
        <f t="shared" si="8"/>
        <v>0.17194570135746606</v>
      </c>
      <c r="M20" s="23">
        <f t="shared" si="8"/>
        <v>4.072398190045249E-2</v>
      </c>
      <c r="N20" s="23">
        <f t="shared" si="8"/>
        <v>9.0497737556561084E-2</v>
      </c>
      <c r="O20" s="23">
        <f t="shared" si="8"/>
        <v>4.5248868778280547E-3</v>
      </c>
      <c r="P20" s="23">
        <f t="shared" si="8"/>
        <v>0</v>
      </c>
      <c r="Q20" s="20"/>
      <c r="R20" s="24">
        <f>+Q19/R19</f>
        <v>0.34585289514866979</v>
      </c>
    </row>
    <row r="21" spans="2:29" x14ac:dyDescent="0.55000000000000004">
      <c r="B21" s="20" t="s">
        <v>6</v>
      </c>
      <c r="C21" s="21" t="s">
        <v>17</v>
      </c>
      <c r="D21" s="22">
        <f>+[1]NPOdata_貼付!AX4</f>
        <v>106</v>
      </c>
      <c r="E21" s="22">
        <f>+[1]NPOdata_貼付!AY4</f>
        <v>53</v>
      </c>
      <c r="F21" s="22">
        <f>+[1]NPOdata_貼付!AZ4</f>
        <v>57</v>
      </c>
      <c r="G21" s="22">
        <f>+[1]NPOdata_貼付!BA4</f>
        <v>30</v>
      </c>
      <c r="H21" s="22">
        <f>+[1]NPOdata_貼付!BB4</f>
        <v>53</v>
      </c>
      <c r="I21" s="22">
        <f>+[1]NPOdata_貼付!BC4</f>
        <v>43</v>
      </c>
      <c r="J21" s="22">
        <f>+[1]NPOdata_貼付!BD4</f>
        <v>55</v>
      </c>
      <c r="K21" s="22">
        <f>+[1]NPOdata_貼付!BE4</f>
        <v>3</v>
      </c>
      <c r="L21" s="22">
        <f>+[1]NPOdata_貼付!BF4</f>
        <v>27</v>
      </c>
      <c r="M21" s="22">
        <f>+[1]NPOdata_貼付!BG4</f>
        <v>20</v>
      </c>
      <c r="N21" s="22">
        <f>+[1]NPOdata_貼付!BH4</f>
        <v>20</v>
      </c>
      <c r="O21" s="22">
        <f>+[1]NPOdata_貼付!BI4</f>
        <v>4</v>
      </c>
      <c r="P21" s="22">
        <f>+[1]NPOdata_貼付!FM4</f>
        <v>0</v>
      </c>
      <c r="Q21" s="20">
        <f>+[1]NPOdata_貼付!$A$4</f>
        <v>160</v>
      </c>
      <c r="R21" s="22">
        <f>SUM(D21:P21)</f>
        <v>471</v>
      </c>
    </row>
    <row r="22" spans="2:29" x14ac:dyDescent="0.55000000000000004">
      <c r="B22" s="20"/>
      <c r="C22" s="21" t="s">
        <v>18</v>
      </c>
      <c r="D22" s="23">
        <f t="shared" ref="D22:P22" si="9">+D21/$Q21</f>
        <v>0.66249999999999998</v>
      </c>
      <c r="E22" s="23">
        <f t="shared" si="9"/>
        <v>0.33124999999999999</v>
      </c>
      <c r="F22" s="23">
        <f t="shared" si="9"/>
        <v>0.35625000000000001</v>
      </c>
      <c r="G22" s="23">
        <f t="shared" si="9"/>
        <v>0.1875</v>
      </c>
      <c r="H22" s="23">
        <f t="shared" si="9"/>
        <v>0.33124999999999999</v>
      </c>
      <c r="I22" s="23">
        <f t="shared" si="9"/>
        <v>0.26874999999999999</v>
      </c>
      <c r="J22" s="23">
        <f t="shared" si="9"/>
        <v>0.34375</v>
      </c>
      <c r="K22" s="23">
        <f t="shared" si="9"/>
        <v>1.8749999999999999E-2</v>
      </c>
      <c r="L22" s="23">
        <f t="shared" si="9"/>
        <v>0.16875000000000001</v>
      </c>
      <c r="M22" s="23">
        <f t="shared" si="9"/>
        <v>0.125</v>
      </c>
      <c r="N22" s="23">
        <f t="shared" si="9"/>
        <v>0.125</v>
      </c>
      <c r="O22" s="23">
        <f t="shared" si="9"/>
        <v>2.5000000000000001E-2</v>
      </c>
      <c r="P22" s="23">
        <f t="shared" si="9"/>
        <v>0</v>
      </c>
      <c r="Q22" s="20"/>
      <c r="R22" s="24">
        <f>+Q21/R21</f>
        <v>0.33970276008492567</v>
      </c>
    </row>
    <row r="23" spans="2:29" x14ac:dyDescent="0.55000000000000004">
      <c r="B23" s="20" t="s">
        <v>7</v>
      </c>
      <c r="C23" s="21" t="s">
        <v>17</v>
      </c>
      <c r="D23" s="22">
        <f>+D17+D19+D21</f>
        <v>480</v>
      </c>
      <c r="E23" s="22">
        <f t="shared" ref="E23:P23" si="10">+E17+E19+E21</f>
        <v>228</v>
      </c>
      <c r="F23" s="22">
        <f>+F17+F19+F21</f>
        <v>142</v>
      </c>
      <c r="G23" s="22">
        <f t="shared" si="10"/>
        <v>129</v>
      </c>
      <c r="H23" s="22">
        <f t="shared" si="10"/>
        <v>251</v>
      </c>
      <c r="I23" s="22">
        <f t="shared" si="10"/>
        <v>244</v>
      </c>
      <c r="J23" s="22">
        <f t="shared" si="10"/>
        <v>220</v>
      </c>
      <c r="K23" s="22">
        <f t="shared" si="10"/>
        <v>40</v>
      </c>
      <c r="L23" s="22">
        <f t="shared" si="10"/>
        <v>123</v>
      </c>
      <c r="M23" s="22">
        <f t="shared" si="10"/>
        <v>46</v>
      </c>
      <c r="N23" s="22">
        <f t="shared" si="10"/>
        <v>93</v>
      </c>
      <c r="O23" s="22">
        <f t="shared" si="10"/>
        <v>18</v>
      </c>
      <c r="P23" s="22">
        <f t="shared" si="10"/>
        <v>0</v>
      </c>
      <c r="Q23" s="20">
        <f>+Q17+Q19+Q21</f>
        <v>698</v>
      </c>
      <c r="R23" s="22">
        <f>SUM(D23:P23)</f>
        <v>2014</v>
      </c>
    </row>
    <row r="24" spans="2:29" x14ac:dyDescent="0.55000000000000004">
      <c r="B24" s="20"/>
      <c r="C24" s="21" t="s">
        <v>18</v>
      </c>
      <c r="D24" s="23">
        <f t="shared" ref="D24:P24" si="11">+D23/$Q23</f>
        <v>0.68767908309455583</v>
      </c>
      <c r="E24" s="23">
        <f t="shared" si="11"/>
        <v>0.32664756446991405</v>
      </c>
      <c r="F24" s="23">
        <f>+F23/$Q23</f>
        <v>0.20343839541547279</v>
      </c>
      <c r="G24" s="23">
        <f t="shared" si="11"/>
        <v>0.18481375358166188</v>
      </c>
      <c r="H24" s="23">
        <f t="shared" si="11"/>
        <v>0.35959885386819485</v>
      </c>
      <c r="I24" s="23">
        <f t="shared" si="11"/>
        <v>0.34957020057306593</v>
      </c>
      <c r="J24" s="23">
        <f t="shared" si="11"/>
        <v>0.31518624641833809</v>
      </c>
      <c r="K24" s="23">
        <f t="shared" si="11"/>
        <v>5.730659025787966E-2</v>
      </c>
      <c r="L24" s="23">
        <f t="shared" si="11"/>
        <v>0.17621776504297995</v>
      </c>
      <c r="M24" s="23">
        <f t="shared" si="11"/>
        <v>6.5902578796561598E-2</v>
      </c>
      <c r="N24" s="23">
        <f t="shared" si="11"/>
        <v>0.13323782234957021</v>
      </c>
      <c r="O24" s="23">
        <f t="shared" si="11"/>
        <v>2.5787965616045846E-2</v>
      </c>
      <c r="P24" s="23">
        <f t="shared" si="11"/>
        <v>0</v>
      </c>
      <c r="Q24" s="20"/>
      <c r="R24" s="24">
        <f>+Q23/R23</f>
        <v>0.34657398212512414</v>
      </c>
    </row>
    <row r="25" spans="2:29" x14ac:dyDescent="0.55000000000000004">
      <c r="D25" s="25"/>
      <c r="E25" s="25"/>
      <c r="F25" s="25"/>
      <c r="G25" s="25"/>
      <c r="H25" s="25"/>
      <c r="I25" s="25"/>
      <c r="J25" s="25"/>
      <c r="K25" s="25"/>
      <c r="L25" s="25"/>
      <c r="M25" s="25"/>
      <c r="N25" s="25"/>
      <c r="O25" s="25"/>
      <c r="P25" s="25"/>
      <c r="Q25" s="1"/>
      <c r="R25" s="26"/>
    </row>
    <row r="27" spans="2:29" ht="17.5" customHeight="1" x14ac:dyDescent="0.55000000000000004">
      <c r="B27" s="3" t="s">
        <v>43</v>
      </c>
      <c r="C27" s="4"/>
      <c r="D27" s="4"/>
      <c r="E27" s="4"/>
      <c r="F27" s="4"/>
      <c r="G27" s="4"/>
      <c r="H27" s="4"/>
      <c r="I27" s="4"/>
      <c r="J27" s="4"/>
      <c r="K27" s="4"/>
      <c r="L27" s="4"/>
      <c r="M27" s="4"/>
      <c r="N27" s="4"/>
      <c r="O27" s="4"/>
      <c r="P27" s="4"/>
      <c r="Q27" s="4"/>
      <c r="R27" s="5"/>
    </row>
    <row r="28" spans="2:29" x14ac:dyDescent="0.55000000000000004">
      <c r="B28" s="6">
        <v>4</v>
      </c>
      <c r="C28" s="7" t="s">
        <v>44</v>
      </c>
      <c r="D28" s="7"/>
      <c r="E28" s="7"/>
      <c r="F28" s="7"/>
      <c r="G28" s="7"/>
      <c r="H28" s="7"/>
      <c r="I28" s="7"/>
      <c r="J28" s="7"/>
      <c r="K28" s="7"/>
      <c r="L28" s="7"/>
      <c r="M28" s="7"/>
      <c r="N28" s="7"/>
      <c r="O28" s="7"/>
      <c r="P28" s="7"/>
      <c r="Q28" s="7"/>
      <c r="R28" s="8"/>
    </row>
    <row r="29" spans="2:29" x14ac:dyDescent="0.55000000000000004">
      <c r="B29" s="6"/>
      <c r="C29" s="7"/>
      <c r="D29" s="7"/>
      <c r="E29" s="7"/>
      <c r="F29" s="7"/>
      <c r="G29" s="7"/>
      <c r="H29" s="7"/>
      <c r="I29" s="7"/>
      <c r="J29" s="7"/>
      <c r="K29" s="7"/>
      <c r="L29" s="7"/>
      <c r="M29" s="7"/>
      <c r="N29" s="7"/>
      <c r="O29" s="7"/>
      <c r="P29" s="7"/>
      <c r="Q29" s="7"/>
      <c r="R29" s="8"/>
    </row>
    <row r="30" spans="2:29" x14ac:dyDescent="0.55000000000000004">
      <c r="B30" s="9"/>
      <c r="C30" s="10"/>
      <c r="D30" s="10"/>
      <c r="E30" s="10"/>
      <c r="F30" s="10"/>
      <c r="G30" s="10"/>
      <c r="H30" s="10"/>
      <c r="I30" s="10"/>
      <c r="J30" s="10"/>
      <c r="K30" s="10"/>
      <c r="L30" s="10"/>
      <c r="M30" s="10"/>
      <c r="N30" s="10"/>
      <c r="O30" s="10"/>
      <c r="P30" s="10"/>
      <c r="Q30" s="10"/>
      <c r="R30" s="11"/>
      <c r="V30" s="2" t="s">
        <v>4</v>
      </c>
      <c r="X30" s="2" t="s">
        <v>5</v>
      </c>
      <c r="Z30" s="2" t="s">
        <v>6</v>
      </c>
      <c r="AB30" s="2" t="s">
        <v>7</v>
      </c>
    </row>
    <row r="31" spans="2:29" ht="8.5" customHeight="1" x14ac:dyDescent="0.55000000000000004">
      <c r="U31" s="2" t="str">
        <f>+D33</f>
        <v>自然環境の保全に対する道民意識の向上</v>
      </c>
      <c r="V31" s="16">
        <f>+D$43</f>
        <v>0.44794952681388012</v>
      </c>
      <c r="W31" s="17">
        <f t="shared" ref="W31:Y32" si="12">(RANK(V31,V$31:V$42,0))</f>
        <v>3</v>
      </c>
      <c r="X31" s="16">
        <f>+D45</f>
        <v>0.36199095022624433</v>
      </c>
      <c r="Y31" s="17">
        <f t="shared" si="12"/>
        <v>5</v>
      </c>
      <c r="Z31" s="16">
        <f>+D47</f>
        <v>0.51875000000000004</v>
      </c>
      <c r="AA31" s="17">
        <f t="shared" ref="AA31:AA32" si="13">(RANK(Z31,Z$31:Z$42,0))</f>
        <v>3</v>
      </c>
      <c r="AB31" s="16">
        <f>+D49</f>
        <v>0.43696275071633239</v>
      </c>
      <c r="AC31" s="17">
        <f t="shared" ref="AC31:AC32" si="14">(RANK(AB31,AB$31:AB$42,0))</f>
        <v>3</v>
      </c>
    </row>
    <row r="32" spans="2:29" x14ac:dyDescent="0.55000000000000004">
      <c r="D32" s="12">
        <v>1</v>
      </c>
      <c r="E32" s="12">
        <f>+D32+1</f>
        <v>2</v>
      </c>
      <c r="F32" s="12">
        <f t="shared" ref="F32:O32" si="15">+E32+1</f>
        <v>3</v>
      </c>
      <c r="G32" s="12">
        <f t="shared" si="15"/>
        <v>4</v>
      </c>
      <c r="H32" s="12">
        <f t="shared" si="15"/>
        <v>5</v>
      </c>
      <c r="I32" s="12">
        <f t="shared" si="15"/>
        <v>6</v>
      </c>
      <c r="J32" s="12">
        <f t="shared" si="15"/>
        <v>7</v>
      </c>
      <c r="K32" s="12">
        <f t="shared" si="15"/>
        <v>8</v>
      </c>
      <c r="L32" s="12">
        <f t="shared" si="15"/>
        <v>9</v>
      </c>
      <c r="M32" s="12">
        <f t="shared" si="15"/>
        <v>10</v>
      </c>
      <c r="N32" s="12">
        <f t="shared" si="15"/>
        <v>11</v>
      </c>
      <c r="O32" s="12">
        <f t="shared" si="15"/>
        <v>12</v>
      </c>
      <c r="P32" s="12"/>
      <c r="Q32" s="13" t="s">
        <v>2</v>
      </c>
      <c r="R32" s="13" t="s">
        <v>3</v>
      </c>
      <c r="U32" s="2" t="str">
        <f>+E33</f>
        <v>環境保全に配慮した企業活動の一層の促進</v>
      </c>
      <c r="V32" s="16">
        <f>+E$43</f>
        <v>0.32492113564668768</v>
      </c>
      <c r="W32" s="17">
        <f t="shared" si="12"/>
        <v>6</v>
      </c>
      <c r="X32" s="16">
        <f>+E45</f>
        <v>0.3755656108597285</v>
      </c>
      <c r="Y32" s="17">
        <f t="shared" si="12"/>
        <v>4</v>
      </c>
      <c r="Z32" s="16">
        <f>+E47</f>
        <v>0.32500000000000001</v>
      </c>
      <c r="AA32" s="17">
        <f t="shared" si="13"/>
        <v>4</v>
      </c>
      <c r="AB32" s="16">
        <f>+E49</f>
        <v>0.34097421203438394</v>
      </c>
      <c r="AC32" s="17">
        <f t="shared" si="14"/>
        <v>5</v>
      </c>
    </row>
    <row r="33" spans="2:29" ht="18" customHeight="1" x14ac:dyDescent="0.55000000000000004">
      <c r="D33" s="14" t="s">
        <v>45</v>
      </c>
      <c r="E33" s="14" t="s">
        <v>46</v>
      </c>
      <c r="F33" s="15" t="s">
        <v>47</v>
      </c>
      <c r="G33" s="30" t="s">
        <v>48</v>
      </c>
      <c r="H33" s="14" t="s">
        <v>49</v>
      </c>
      <c r="I33" s="15" t="s">
        <v>50</v>
      </c>
      <c r="J33" s="30" t="s">
        <v>51</v>
      </c>
      <c r="K33" s="14" t="s">
        <v>42</v>
      </c>
      <c r="L33" s="14" t="s">
        <v>16</v>
      </c>
      <c r="M33" s="14"/>
      <c r="N33" s="14"/>
      <c r="O33" s="14"/>
      <c r="P33" s="31"/>
      <c r="Q33" s="13"/>
      <c r="R33" s="13"/>
      <c r="U33" s="2" t="str">
        <f>+F33</f>
        <v>省エネルギーや風力、太陽光、雪氷熱、バイオマスなど新エネルギー資源の利用</v>
      </c>
      <c r="V33" s="16">
        <f>+F$43</f>
        <v>0.54258675078864349</v>
      </c>
      <c r="W33" s="17">
        <f>(RANK(V33,V$31:V$42,0))</f>
        <v>1</v>
      </c>
      <c r="X33" s="16">
        <f>+F45</f>
        <v>0.6244343891402715</v>
      </c>
      <c r="Y33" s="17">
        <f>(RANK(X33,X$31:X$42,0))</f>
        <v>1</v>
      </c>
      <c r="Z33" s="16">
        <f>+F47</f>
        <v>0.58125000000000004</v>
      </c>
      <c r="AA33" s="17">
        <f>(RANK(Z33,Z$31:Z$42,0))</f>
        <v>2</v>
      </c>
      <c r="AB33" s="16">
        <f>+F49</f>
        <v>0.57736389684813749</v>
      </c>
      <c r="AC33" s="17">
        <f>(RANK(AB33,AB$31:AB$42,0))</f>
        <v>1</v>
      </c>
    </row>
    <row r="34" spans="2:29" ht="18" customHeight="1" x14ac:dyDescent="0.55000000000000004">
      <c r="D34" s="14"/>
      <c r="E34" s="14"/>
      <c r="F34" s="15"/>
      <c r="G34" s="30"/>
      <c r="H34" s="14"/>
      <c r="I34" s="15"/>
      <c r="J34" s="30"/>
      <c r="K34" s="14"/>
      <c r="L34" s="14"/>
      <c r="M34" s="14"/>
      <c r="N34" s="14"/>
      <c r="O34" s="14"/>
      <c r="P34" s="31"/>
      <c r="Q34" s="13"/>
      <c r="R34" s="13"/>
      <c r="U34" s="2" t="str">
        <f>+G33</f>
        <v>徒歩、自転車、水素・電気自動車の活用や公共交通機関の利用促進</v>
      </c>
      <c r="V34" s="16">
        <f>+G$43</f>
        <v>0.21451104100946372</v>
      </c>
      <c r="W34" s="17">
        <f t="shared" ref="W34:Y42" si="16">(RANK(V34,V$31:V$42,0))</f>
        <v>7</v>
      </c>
      <c r="X34" s="16">
        <f>+G$45</f>
        <v>0.15384615384615385</v>
      </c>
      <c r="Y34" s="17">
        <f t="shared" si="16"/>
        <v>7</v>
      </c>
      <c r="Z34" s="16">
        <f>+G$47</f>
        <v>0.18124999999999999</v>
      </c>
      <c r="AA34" s="17">
        <f t="shared" ref="AA34:AA42" si="17">(RANK(Z34,Z$31:Z$42,0))</f>
        <v>7</v>
      </c>
      <c r="AB34" s="16">
        <f>+G$49</f>
        <v>0.18767908309455589</v>
      </c>
      <c r="AC34" s="17">
        <f t="shared" ref="AC34:AC42" si="18">(RANK(AB34,AB$31:AB$42,0))</f>
        <v>7</v>
      </c>
    </row>
    <row r="35" spans="2:29" ht="18" customHeight="1" x14ac:dyDescent="0.55000000000000004">
      <c r="D35" s="14"/>
      <c r="E35" s="14"/>
      <c r="F35" s="15"/>
      <c r="G35" s="30"/>
      <c r="H35" s="14"/>
      <c r="I35" s="15"/>
      <c r="J35" s="30"/>
      <c r="K35" s="14"/>
      <c r="L35" s="14"/>
      <c r="M35" s="14"/>
      <c r="N35" s="14"/>
      <c r="O35" s="14"/>
      <c r="P35" s="31"/>
      <c r="Q35" s="13"/>
      <c r="R35" s="13"/>
      <c r="U35" s="2" t="str">
        <f>+H33</f>
        <v>豊かな森林、多様な動植物などの自然の保全・保護</v>
      </c>
      <c r="V35" s="16">
        <f>+H$43</f>
        <v>0.45741324921135645</v>
      </c>
      <c r="W35" s="17">
        <f t="shared" si="16"/>
        <v>2</v>
      </c>
      <c r="X35" s="16">
        <f>+I$45</f>
        <v>0.49773755656108598</v>
      </c>
      <c r="Y35" s="17">
        <f t="shared" si="16"/>
        <v>2</v>
      </c>
      <c r="Z35" s="16">
        <f>+H$47</f>
        <v>0.60624999999999996</v>
      </c>
      <c r="AA35" s="17">
        <f t="shared" si="17"/>
        <v>1</v>
      </c>
      <c r="AB35" s="16">
        <f>+H$49</f>
        <v>0.49856733524355301</v>
      </c>
      <c r="AC35" s="17">
        <f t="shared" si="18"/>
        <v>2</v>
      </c>
    </row>
    <row r="36" spans="2:29" ht="18" customHeight="1" x14ac:dyDescent="0.55000000000000004">
      <c r="D36" s="14"/>
      <c r="E36" s="14"/>
      <c r="F36" s="15"/>
      <c r="G36" s="30"/>
      <c r="H36" s="14"/>
      <c r="I36" s="15"/>
      <c r="J36" s="30"/>
      <c r="K36" s="14"/>
      <c r="L36" s="14"/>
      <c r="M36" s="14"/>
      <c r="N36" s="14"/>
      <c r="O36" s="14"/>
      <c r="P36" s="31"/>
      <c r="Q36" s="13"/>
      <c r="R36" s="13"/>
      <c r="U36" s="2" t="str">
        <f>+I33</f>
        <v>二酸化炭素等の排出削減による温暖化防止など、地球的規模の環境問題に対する貢献</v>
      </c>
      <c r="V36" s="16">
        <f>+I$43</f>
        <v>0.33753943217665616</v>
      </c>
      <c r="W36" s="17">
        <f t="shared" si="16"/>
        <v>5</v>
      </c>
      <c r="X36" s="28">
        <f>+I$45</f>
        <v>0.49773755656108598</v>
      </c>
      <c r="Y36" s="17">
        <f t="shared" si="16"/>
        <v>2</v>
      </c>
      <c r="Z36" s="16">
        <f>+I$47</f>
        <v>0.31874999999999998</v>
      </c>
      <c r="AA36" s="17">
        <f t="shared" si="17"/>
        <v>6</v>
      </c>
      <c r="AB36" s="16">
        <f>+I$49</f>
        <v>0.38395415472779371</v>
      </c>
      <c r="AC36" s="17">
        <f t="shared" si="18"/>
        <v>4</v>
      </c>
    </row>
    <row r="37" spans="2:29" ht="18" customHeight="1" x14ac:dyDescent="0.55000000000000004">
      <c r="D37" s="14"/>
      <c r="E37" s="14"/>
      <c r="F37" s="15"/>
      <c r="G37" s="30"/>
      <c r="H37" s="14"/>
      <c r="I37" s="15"/>
      <c r="J37" s="30"/>
      <c r="K37" s="14"/>
      <c r="L37" s="14"/>
      <c r="M37" s="14"/>
      <c r="N37" s="14"/>
      <c r="O37" s="14"/>
      <c r="P37" s="31"/>
      <c r="Q37" s="13"/>
      <c r="R37" s="13"/>
      <c r="U37" s="2" t="str">
        <f>+J33</f>
        <v>ごみ（廃棄物）の発生・排出の抑制やリサイクルなどの推進</v>
      </c>
      <c r="V37" s="16">
        <f>+J$43</f>
        <v>0.36593059936908517</v>
      </c>
      <c r="W37" s="17">
        <f t="shared" si="16"/>
        <v>4</v>
      </c>
      <c r="X37" s="16">
        <f>+J$45</f>
        <v>0.27601809954751133</v>
      </c>
      <c r="Y37" s="17">
        <f t="shared" si="16"/>
        <v>6</v>
      </c>
      <c r="Z37" s="16">
        <f>+J$47</f>
        <v>0.32500000000000001</v>
      </c>
      <c r="AA37" s="17">
        <f t="shared" si="17"/>
        <v>4</v>
      </c>
      <c r="AB37" s="16">
        <f>+J$49</f>
        <v>0.32808022922636104</v>
      </c>
      <c r="AC37" s="17">
        <f t="shared" si="18"/>
        <v>6</v>
      </c>
    </row>
    <row r="38" spans="2:29" ht="18" customHeight="1" x14ac:dyDescent="0.55000000000000004">
      <c r="D38" s="14"/>
      <c r="E38" s="14"/>
      <c r="F38" s="15"/>
      <c r="G38" s="30"/>
      <c r="H38" s="14"/>
      <c r="I38" s="15"/>
      <c r="J38" s="30"/>
      <c r="K38" s="14"/>
      <c r="L38" s="14"/>
      <c r="M38" s="14"/>
      <c r="N38" s="14"/>
      <c r="O38" s="14"/>
      <c r="P38" s="31"/>
      <c r="Q38" s="13"/>
      <c r="R38" s="13"/>
      <c r="U38" s="2" t="str">
        <f>+K33</f>
        <v>その他</v>
      </c>
      <c r="V38" s="16">
        <f>+K$43</f>
        <v>3.1545741324921134E-2</v>
      </c>
      <c r="W38" s="17">
        <f t="shared" si="16"/>
        <v>8</v>
      </c>
      <c r="X38" s="16">
        <f>+K$45</f>
        <v>2.2624434389140271E-2</v>
      </c>
      <c r="Y38" s="17">
        <f t="shared" si="16"/>
        <v>8</v>
      </c>
      <c r="Z38" s="16">
        <f>+K$47</f>
        <v>3.7499999999999999E-2</v>
      </c>
      <c r="AA38" s="17">
        <f t="shared" si="17"/>
        <v>8</v>
      </c>
      <c r="AB38" s="16">
        <f>+K$49</f>
        <v>3.0085959885386818E-2</v>
      </c>
      <c r="AC38" s="17">
        <f t="shared" si="18"/>
        <v>8</v>
      </c>
    </row>
    <row r="39" spans="2:29" ht="18" customHeight="1" x14ac:dyDescent="0.55000000000000004">
      <c r="D39" s="14"/>
      <c r="E39" s="14"/>
      <c r="F39" s="15"/>
      <c r="G39" s="30"/>
      <c r="H39" s="14"/>
      <c r="I39" s="15"/>
      <c r="J39" s="30"/>
      <c r="K39" s="14"/>
      <c r="L39" s="14"/>
      <c r="M39" s="14"/>
      <c r="N39" s="14"/>
      <c r="O39" s="14"/>
      <c r="P39" s="31"/>
      <c r="Q39" s="13"/>
      <c r="R39" s="13"/>
      <c r="U39" s="2" t="str">
        <f>+L33</f>
        <v>無回答</v>
      </c>
      <c r="V39" s="16">
        <f>+L$43</f>
        <v>0</v>
      </c>
      <c r="W39" s="17">
        <f t="shared" si="16"/>
        <v>9</v>
      </c>
      <c r="X39" s="16">
        <f>+L$45</f>
        <v>4.5248868778280547E-3</v>
      </c>
      <c r="Y39" s="17">
        <f t="shared" si="16"/>
        <v>9</v>
      </c>
      <c r="Z39" s="16">
        <f>+L$47</f>
        <v>0</v>
      </c>
      <c r="AA39" s="17">
        <f t="shared" si="17"/>
        <v>9</v>
      </c>
      <c r="AB39" s="16">
        <f>+L$49</f>
        <v>1.4326647564469914E-3</v>
      </c>
      <c r="AC39" s="17">
        <f t="shared" si="18"/>
        <v>9</v>
      </c>
    </row>
    <row r="40" spans="2:29" ht="18" customHeight="1" x14ac:dyDescent="0.55000000000000004">
      <c r="D40" s="14"/>
      <c r="E40" s="14"/>
      <c r="F40" s="15"/>
      <c r="G40" s="30"/>
      <c r="H40" s="14"/>
      <c r="I40" s="15"/>
      <c r="J40" s="30"/>
      <c r="K40" s="14"/>
      <c r="L40" s="14"/>
      <c r="M40" s="14"/>
      <c r="N40" s="14"/>
      <c r="O40" s="14"/>
      <c r="P40" s="31"/>
      <c r="Q40" s="13"/>
      <c r="R40" s="13"/>
      <c r="U40" s="2">
        <f>+M33</f>
        <v>0</v>
      </c>
      <c r="V40" s="16">
        <f>+M$43</f>
        <v>0</v>
      </c>
      <c r="W40" s="17">
        <f t="shared" si="16"/>
        <v>9</v>
      </c>
      <c r="X40" s="16">
        <f>+M$45</f>
        <v>0</v>
      </c>
      <c r="Y40" s="17">
        <f t="shared" si="16"/>
        <v>10</v>
      </c>
      <c r="Z40" s="16">
        <f>+M$47</f>
        <v>0</v>
      </c>
      <c r="AA40" s="17">
        <f t="shared" si="17"/>
        <v>9</v>
      </c>
      <c r="AB40" s="16">
        <f>+M$49</f>
        <v>0</v>
      </c>
      <c r="AC40" s="17">
        <f t="shared" si="18"/>
        <v>10</v>
      </c>
    </row>
    <row r="41" spans="2:29" ht="18" customHeight="1" x14ac:dyDescent="0.55000000000000004">
      <c r="D41" s="18"/>
      <c r="E41" s="18"/>
      <c r="F41" s="19"/>
      <c r="G41" s="32"/>
      <c r="H41" s="18"/>
      <c r="I41" s="19"/>
      <c r="J41" s="32"/>
      <c r="K41" s="18"/>
      <c r="L41" s="18"/>
      <c r="M41" s="18"/>
      <c r="N41" s="18"/>
      <c r="O41" s="18"/>
      <c r="P41" s="33"/>
      <c r="Q41" s="13"/>
      <c r="R41" s="13"/>
      <c r="U41" s="2">
        <f>+N33</f>
        <v>0</v>
      </c>
      <c r="V41" s="16">
        <f>+N$43</f>
        <v>0</v>
      </c>
      <c r="W41" s="17">
        <f t="shared" si="16"/>
        <v>9</v>
      </c>
      <c r="X41" s="16">
        <f>+N$45</f>
        <v>0</v>
      </c>
      <c r="Y41" s="17">
        <f t="shared" si="16"/>
        <v>10</v>
      </c>
      <c r="Z41" s="16">
        <f>+N$47</f>
        <v>0</v>
      </c>
      <c r="AA41" s="17">
        <f t="shared" si="17"/>
        <v>9</v>
      </c>
      <c r="AB41" s="16">
        <f>+N$49</f>
        <v>0</v>
      </c>
      <c r="AC41" s="17">
        <f t="shared" si="18"/>
        <v>10</v>
      </c>
    </row>
    <row r="42" spans="2:29" x14ac:dyDescent="0.55000000000000004">
      <c r="B42" s="20" t="s">
        <v>4</v>
      </c>
      <c r="C42" s="21" t="s">
        <v>17</v>
      </c>
      <c r="D42" s="22">
        <f>+[1]企業data!AX4</f>
        <v>142</v>
      </c>
      <c r="E42" s="22">
        <f>+[1]企業data!AY4</f>
        <v>103</v>
      </c>
      <c r="F42" s="22">
        <f>+[1]企業data!AZ4</f>
        <v>172</v>
      </c>
      <c r="G42" s="22">
        <f>+[1]企業data!BA4</f>
        <v>68</v>
      </c>
      <c r="H42" s="22">
        <f>+[1]企業data!BB4</f>
        <v>145</v>
      </c>
      <c r="I42" s="22">
        <f>+[1]企業data!BC4</f>
        <v>107</v>
      </c>
      <c r="J42" s="22">
        <f>+[1]企業data!BD4</f>
        <v>116</v>
      </c>
      <c r="K42" s="22">
        <f>+[1]企業data!BE4</f>
        <v>10</v>
      </c>
      <c r="L42" s="22">
        <f>+[1]企業data!FC4</f>
        <v>0</v>
      </c>
      <c r="M42" s="22"/>
      <c r="N42" s="22"/>
      <c r="O42" s="22"/>
      <c r="P42" s="22"/>
      <c r="Q42" s="20">
        <f>[1]企業data!$A$4</f>
        <v>317</v>
      </c>
      <c r="R42" s="22">
        <f>SUM(D42:O42)</f>
        <v>863</v>
      </c>
      <c r="U42" s="2">
        <f>+O33</f>
        <v>0</v>
      </c>
      <c r="V42" s="16">
        <f>+O$43</f>
        <v>0</v>
      </c>
      <c r="W42" s="17">
        <f t="shared" si="16"/>
        <v>9</v>
      </c>
      <c r="X42" s="16">
        <f>+N$45</f>
        <v>0</v>
      </c>
      <c r="Y42" s="17">
        <f t="shared" si="16"/>
        <v>10</v>
      </c>
      <c r="Z42" s="16">
        <f>+O$47</f>
        <v>0</v>
      </c>
      <c r="AA42" s="17">
        <f t="shared" si="17"/>
        <v>9</v>
      </c>
      <c r="AB42" s="16">
        <f>+O$49</f>
        <v>0</v>
      </c>
      <c r="AC42" s="17">
        <f t="shared" si="18"/>
        <v>10</v>
      </c>
    </row>
    <row r="43" spans="2:29" x14ac:dyDescent="0.55000000000000004">
      <c r="B43" s="20"/>
      <c r="C43" s="21" t="s">
        <v>18</v>
      </c>
      <c r="D43" s="23">
        <f>+D42/$Q42</f>
        <v>0.44794952681388012</v>
      </c>
      <c r="E43" s="23">
        <f t="shared" ref="E43:L43" si="19">+E42/$Q42</f>
        <v>0.32492113564668768</v>
      </c>
      <c r="F43" s="23">
        <f t="shared" si="19"/>
        <v>0.54258675078864349</v>
      </c>
      <c r="G43" s="23">
        <f t="shared" si="19"/>
        <v>0.21451104100946372</v>
      </c>
      <c r="H43" s="23">
        <f t="shared" si="19"/>
        <v>0.45741324921135645</v>
      </c>
      <c r="I43" s="23">
        <f t="shared" si="19"/>
        <v>0.33753943217665616</v>
      </c>
      <c r="J43" s="23">
        <f t="shared" si="19"/>
        <v>0.36593059936908517</v>
      </c>
      <c r="K43" s="23">
        <f t="shared" si="19"/>
        <v>3.1545741324921134E-2</v>
      </c>
      <c r="L43" s="23">
        <f t="shared" si="19"/>
        <v>0</v>
      </c>
      <c r="M43" s="23"/>
      <c r="N43" s="23"/>
      <c r="O43" s="23"/>
      <c r="P43" s="23"/>
      <c r="Q43" s="20"/>
      <c r="R43" s="24">
        <f>+Q42/R42</f>
        <v>0.36732329084588644</v>
      </c>
      <c r="V43" s="16"/>
      <c r="W43" s="16"/>
    </row>
    <row r="44" spans="2:29" x14ac:dyDescent="0.55000000000000004">
      <c r="B44" s="20" t="s">
        <v>5</v>
      </c>
      <c r="C44" s="21" t="s">
        <v>17</v>
      </c>
      <c r="D44" s="22">
        <f>+[1]団体data!AX4</f>
        <v>80</v>
      </c>
      <c r="E44" s="22">
        <f>+[1]団体data!AY4</f>
        <v>83</v>
      </c>
      <c r="F44" s="22">
        <f>+[1]団体data!AZ4</f>
        <v>138</v>
      </c>
      <c r="G44" s="22">
        <f>+[1]団体data!BA4</f>
        <v>34</v>
      </c>
      <c r="H44" s="22">
        <f>+[1]団体data!BB4</f>
        <v>106</v>
      </c>
      <c r="I44" s="22">
        <f>+[1]団体data!BC4</f>
        <v>110</v>
      </c>
      <c r="J44" s="22">
        <f>+[1]団体data!BD4</f>
        <v>61</v>
      </c>
      <c r="K44" s="22">
        <f>+[1]団体data!BE4</f>
        <v>5</v>
      </c>
      <c r="L44" s="22">
        <f>+[1]団体data!FC4</f>
        <v>1</v>
      </c>
      <c r="M44" s="22"/>
      <c r="N44" s="22"/>
      <c r="O44" s="22"/>
      <c r="P44" s="22"/>
      <c r="Q44" s="20">
        <f>+[1]団体data!$A$4</f>
        <v>221</v>
      </c>
      <c r="R44" s="22">
        <f>SUM(D44:O44)</f>
        <v>618</v>
      </c>
    </row>
    <row r="45" spans="2:29" x14ac:dyDescent="0.55000000000000004">
      <c r="B45" s="20"/>
      <c r="C45" s="21" t="s">
        <v>18</v>
      </c>
      <c r="D45" s="23">
        <f>+D44/$Q44</f>
        <v>0.36199095022624433</v>
      </c>
      <c r="E45" s="23">
        <f t="shared" ref="E45:L45" si="20">+E44/$Q44</f>
        <v>0.3755656108597285</v>
      </c>
      <c r="F45" s="23">
        <f t="shared" si="20"/>
        <v>0.6244343891402715</v>
      </c>
      <c r="G45" s="23">
        <f t="shared" si="20"/>
        <v>0.15384615384615385</v>
      </c>
      <c r="H45" s="23">
        <f t="shared" si="20"/>
        <v>0.47963800904977377</v>
      </c>
      <c r="I45" s="23">
        <f t="shared" si="20"/>
        <v>0.49773755656108598</v>
      </c>
      <c r="J45" s="23">
        <f t="shared" si="20"/>
        <v>0.27601809954751133</v>
      </c>
      <c r="K45" s="23">
        <f t="shared" si="20"/>
        <v>2.2624434389140271E-2</v>
      </c>
      <c r="L45" s="23">
        <f t="shared" si="20"/>
        <v>4.5248868778280547E-3</v>
      </c>
      <c r="M45" s="23"/>
      <c r="N45" s="23"/>
      <c r="O45" s="23"/>
      <c r="P45" s="23"/>
      <c r="Q45" s="20"/>
      <c r="R45" s="24">
        <f>+Q44/R44</f>
        <v>0.35760517799352753</v>
      </c>
    </row>
    <row r="46" spans="2:29" x14ac:dyDescent="0.55000000000000004">
      <c r="B46" s="20" t="s">
        <v>6</v>
      </c>
      <c r="C46" s="21" t="s">
        <v>17</v>
      </c>
      <c r="D46" s="22">
        <f>+[1]NPOdata_貼付!BK4</f>
        <v>83</v>
      </c>
      <c r="E46" s="22">
        <f>+[1]NPOdata_貼付!BL4</f>
        <v>52</v>
      </c>
      <c r="F46" s="22">
        <f>+[1]NPOdata_貼付!BM4</f>
        <v>93</v>
      </c>
      <c r="G46" s="22">
        <f>+[1]NPOdata_貼付!BN4</f>
        <v>29</v>
      </c>
      <c r="H46" s="22">
        <f>+[1]NPOdata_貼付!BO4</f>
        <v>97</v>
      </c>
      <c r="I46" s="22">
        <f>+[1]NPOdata_貼付!BP4</f>
        <v>51</v>
      </c>
      <c r="J46" s="22">
        <f>+[1]NPOdata_貼付!BQ4</f>
        <v>52</v>
      </c>
      <c r="K46" s="22">
        <f>+[1]NPOdata_貼付!BR4</f>
        <v>6</v>
      </c>
      <c r="L46" s="22">
        <f>+[1]NPOdata_貼付!FN4</f>
        <v>0</v>
      </c>
      <c r="M46" s="22"/>
      <c r="N46" s="22"/>
      <c r="O46" s="22"/>
      <c r="P46" s="22"/>
      <c r="Q46" s="20">
        <f>+[1]NPOdata_貼付!$A$4</f>
        <v>160</v>
      </c>
      <c r="R46" s="22">
        <f>SUM(D46:O46)</f>
        <v>463</v>
      </c>
    </row>
    <row r="47" spans="2:29" x14ac:dyDescent="0.55000000000000004">
      <c r="B47" s="20"/>
      <c r="C47" s="21" t="s">
        <v>18</v>
      </c>
      <c r="D47" s="23">
        <f>+D46/$Q46</f>
        <v>0.51875000000000004</v>
      </c>
      <c r="E47" s="23">
        <f t="shared" ref="E47:L47" si="21">+E46/$Q46</f>
        <v>0.32500000000000001</v>
      </c>
      <c r="F47" s="23">
        <f t="shared" si="21"/>
        <v>0.58125000000000004</v>
      </c>
      <c r="G47" s="23">
        <f t="shared" si="21"/>
        <v>0.18124999999999999</v>
      </c>
      <c r="H47" s="23">
        <f t="shared" si="21"/>
        <v>0.60624999999999996</v>
      </c>
      <c r="I47" s="23">
        <f t="shared" si="21"/>
        <v>0.31874999999999998</v>
      </c>
      <c r="J47" s="23">
        <f t="shared" si="21"/>
        <v>0.32500000000000001</v>
      </c>
      <c r="K47" s="23">
        <f t="shared" si="21"/>
        <v>3.7499999999999999E-2</v>
      </c>
      <c r="L47" s="23">
        <f t="shared" si="21"/>
        <v>0</v>
      </c>
      <c r="M47" s="23"/>
      <c r="N47" s="23"/>
      <c r="O47" s="23"/>
      <c r="P47" s="23"/>
      <c r="Q47" s="20"/>
      <c r="R47" s="24">
        <f>+Q46/R46</f>
        <v>0.34557235421166305</v>
      </c>
    </row>
    <row r="48" spans="2:29" x14ac:dyDescent="0.55000000000000004">
      <c r="B48" s="20" t="s">
        <v>7</v>
      </c>
      <c r="C48" s="21" t="s">
        <v>17</v>
      </c>
      <c r="D48" s="22">
        <f>+D42+D44+D46</f>
        <v>305</v>
      </c>
      <c r="E48" s="22">
        <f t="shared" ref="E48:L48" si="22">+E42+E44+E46</f>
        <v>238</v>
      </c>
      <c r="F48" s="22">
        <f t="shared" si="22"/>
        <v>403</v>
      </c>
      <c r="G48" s="22">
        <f t="shared" si="22"/>
        <v>131</v>
      </c>
      <c r="H48" s="22">
        <f t="shared" si="22"/>
        <v>348</v>
      </c>
      <c r="I48" s="22">
        <f t="shared" si="22"/>
        <v>268</v>
      </c>
      <c r="J48" s="22">
        <f t="shared" si="22"/>
        <v>229</v>
      </c>
      <c r="K48" s="22">
        <f t="shared" si="22"/>
        <v>21</v>
      </c>
      <c r="L48" s="22">
        <f t="shared" si="22"/>
        <v>1</v>
      </c>
      <c r="M48" s="22"/>
      <c r="N48" s="22"/>
      <c r="O48" s="22"/>
      <c r="P48" s="22"/>
      <c r="Q48" s="20">
        <f>+Q42+Q44+Q46</f>
        <v>698</v>
      </c>
      <c r="R48" s="22">
        <f>SUM(D48:O48)</f>
        <v>1944</v>
      </c>
    </row>
    <row r="49" spans="2:18" x14ac:dyDescent="0.55000000000000004">
      <c r="B49" s="20"/>
      <c r="C49" s="21" t="s">
        <v>18</v>
      </c>
      <c r="D49" s="23">
        <f>+D48/$Q48</f>
        <v>0.43696275071633239</v>
      </c>
      <c r="E49" s="23">
        <f t="shared" ref="E49:L49" si="23">+E48/$Q48</f>
        <v>0.34097421203438394</v>
      </c>
      <c r="F49" s="23">
        <f t="shared" si="23"/>
        <v>0.57736389684813749</v>
      </c>
      <c r="G49" s="23">
        <f t="shared" si="23"/>
        <v>0.18767908309455589</v>
      </c>
      <c r="H49" s="23">
        <f t="shared" si="23"/>
        <v>0.49856733524355301</v>
      </c>
      <c r="I49" s="23">
        <f t="shared" si="23"/>
        <v>0.38395415472779371</v>
      </c>
      <c r="J49" s="23">
        <f t="shared" si="23"/>
        <v>0.32808022922636104</v>
      </c>
      <c r="K49" s="23">
        <f t="shared" si="23"/>
        <v>3.0085959885386818E-2</v>
      </c>
      <c r="L49" s="23">
        <f t="shared" si="23"/>
        <v>1.4326647564469914E-3</v>
      </c>
      <c r="M49" s="23"/>
      <c r="N49" s="23"/>
      <c r="O49" s="23"/>
      <c r="P49" s="23"/>
      <c r="Q49" s="20"/>
      <c r="R49" s="24">
        <f>+Q48/R48</f>
        <v>0.35905349794238683</v>
      </c>
    </row>
  </sheetData>
  <mergeCells count="49">
    <mergeCell ref="B46:B47"/>
    <mergeCell ref="Q46:Q47"/>
    <mergeCell ref="B48:B49"/>
    <mergeCell ref="Q48:Q49"/>
    <mergeCell ref="N33:N41"/>
    <mergeCell ref="O33:O41"/>
    <mergeCell ref="B42:B43"/>
    <mergeCell ref="Q42:Q43"/>
    <mergeCell ref="B44:B45"/>
    <mergeCell ref="Q44:Q45"/>
    <mergeCell ref="H33:H41"/>
    <mergeCell ref="I33:I41"/>
    <mergeCell ref="J33:J41"/>
    <mergeCell ref="K33:K41"/>
    <mergeCell ref="L33:L41"/>
    <mergeCell ref="M33:M41"/>
    <mergeCell ref="B23:B24"/>
    <mergeCell ref="Q23:Q24"/>
    <mergeCell ref="B27:R27"/>
    <mergeCell ref="C28:R30"/>
    <mergeCell ref="Q32:Q41"/>
    <mergeCell ref="R32:R41"/>
    <mergeCell ref="D33:D41"/>
    <mergeCell ref="E33:E41"/>
    <mergeCell ref="F33:F41"/>
    <mergeCell ref="G33:G41"/>
    <mergeCell ref="P8:P16"/>
    <mergeCell ref="B17:B18"/>
    <mergeCell ref="Q17:Q18"/>
    <mergeCell ref="B19:B20"/>
    <mergeCell ref="Q19:Q20"/>
    <mergeCell ref="B21:B22"/>
    <mergeCell ref="Q21:Q22"/>
    <mergeCell ref="J8:J16"/>
    <mergeCell ref="K8:K16"/>
    <mergeCell ref="L8:L16"/>
    <mergeCell ref="M8:M16"/>
    <mergeCell ref="N8:N16"/>
    <mergeCell ref="O8:O16"/>
    <mergeCell ref="B2:R2"/>
    <mergeCell ref="C3:R5"/>
    <mergeCell ref="Q7:Q16"/>
    <mergeCell ref="R7:R16"/>
    <mergeCell ref="D8:D16"/>
    <mergeCell ref="E8:E16"/>
    <mergeCell ref="F8:F16"/>
    <mergeCell ref="G8:G16"/>
    <mergeCell ref="H8:H16"/>
    <mergeCell ref="I8:I16"/>
  </mergeCells>
  <phoneticPr fontId="3"/>
  <pageMargins left="0.9055118110236221" right="0.11811023622047245"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tabSelected="1" view="pageBreakPreview" topLeftCell="A19" zoomScale="115" zoomScaleNormal="100" zoomScaleSheetLayoutView="115" workbookViewId="0">
      <selection activeCell="R4" sqref="R1:AA1048576"/>
    </sheetView>
  </sheetViews>
  <sheetFormatPr defaultRowHeight="12" x14ac:dyDescent="0.55000000000000004"/>
  <cols>
    <col min="1" max="1" width="1.4140625" style="2" customWidth="1"/>
    <col min="2" max="3" width="6.33203125" style="1" bestFit="1" customWidth="1"/>
    <col min="4" max="15" width="5.25" style="2" customWidth="1"/>
    <col min="16" max="16" width="1.4140625" style="2" customWidth="1"/>
    <col min="17" max="17" width="6.1640625" style="2" customWidth="1"/>
    <col min="18" max="18" width="35.75" style="2" hidden="1" customWidth="1"/>
    <col min="19" max="26" width="0" style="2" hidden="1" customWidth="1"/>
    <col min="27" max="16384" width="8.6640625" style="2"/>
  </cols>
  <sheetData>
    <row r="1" spans="2:26" ht="8.5" customHeight="1" x14ac:dyDescent="0.55000000000000004"/>
    <row r="2" spans="2:26" ht="17.5" customHeight="1" x14ac:dyDescent="0.55000000000000004">
      <c r="B2" s="3" t="s">
        <v>52</v>
      </c>
      <c r="C2" s="4"/>
      <c r="D2" s="4"/>
      <c r="E2" s="4"/>
      <c r="F2" s="4"/>
      <c r="G2" s="4"/>
      <c r="H2" s="4"/>
      <c r="I2" s="4"/>
      <c r="J2" s="4"/>
      <c r="K2" s="4"/>
      <c r="L2" s="4"/>
      <c r="M2" s="4"/>
      <c r="N2" s="4"/>
      <c r="O2" s="5"/>
    </row>
    <row r="3" spans="2:26" x14ac:dyDescent="0.55000000000000004">
      <c r="B3" s="6">
        <v>5</v>
      </c>
      <c r="C3" s="7" t="s">
        <v>53</v>
      </c>
      <c r="D3" s="7"/>
      <c r="E3" s="7"/>
      <c r="F3" s="7"/>
      <c r="G3" s="7"/>
      <c r="H3" s="7"/>
      <c r="I3" s="7"/>
      <c r="J3" s="7"/>
      <c r="K3" s="7"/>
      <c r="L3" s="7"/>
      <c r="M3" s="7"/>
      <c r="N3" s="7"/>
      <c r="O3" s="8"/>
    </row>
    <row r="4" spans="2:26" x14ac:dyDescent="0.55000000000000004">
      <c r="B4" s="6"/>
      <c r="C4" s="7"/>
      <c r="D4" s="7"/>
      <c r="E4" s="7"/>
      <c r="F4" s="7"/>
      <c r="G4" s="7"/>
      <c r="H4" s="7"/>
      <c r="I4" s="7"/>
      <c r="J4" s="7"/>
      <c r="K4" s="7"/>
      <c r="L4" s="7"/>
      <c r="M4" s="7"/>
      <c r="N4" s="7"/>
      <c r="O4" s="8"/>
    </row>
    <row r="5" spans="2:26" x14ac:dyDescent="0.55000000000000004">
      <c r="B5" s="9"/>
      <c r="C5" s="10"/>
      <c r="D5" s="10"/>
      <c r="E5" s="10"/>
      <c r="F5" s="10"/>
      <c r="G5" s="10"/>
      <c r="H5" s="10"/>
      <c r="I5" s="10"/>
      <c r="J5" s="10"/>
      <c r="K5" s="10"/>
      <c r="L5" s="10"/>
      <c r="M5" s="10"/>
      <c r="N5" s="10"/>
      <c r="O5" s="11"/>
    </row>
    <row r="6" spans="2:26" ht="8.5" customHeight="1" x14ac:dyDescent="0.55000000000000004"/>
    <row r="7" spans="2:26" x14ac:dyDescent="0.55000000000000004">
      <c r="D7" s="12">
        <v>1</v>
      </c>
      <c r="E7" s="12">
        <f>+D7+1</f>
        <v>2</v>
      </c>
      <c r="F7" s="12">
        <f t="shared" ref="F7:M7" si="0">+E7+1</f>
        <v>3</v>
      </c>
      <c r="G7" s="12">
        <f t="shared" si="0"/>
        <v>4</v>
      </c>
      <c r="H7" s="12">
        <f t="shared" si="0"/>
        <v>5</v>
      </c>
      <c r="I7" s="12">
        <f t="shared" si="0"/>
        <v>6</v>
      </c>
      <c r="J7" s="12">
        <f t="shared" si="0"/>
        <v>7</v>
      </c>
      <c r="K7" s="12">
        <f t="shared" si="0"/>
        <v>8</v>
      </c>
      <c r="L7" s="12">
        <f t="shared" si="0"/>
        <v>9</v>
      </c>
      <c r="M7" s="12">
        <f t="shared" si="0"/>
        <v>10</v>
      </c>
      <c r="N7" s="13" t="s">
        <v>2</v>
      </c>
      <c r="O7" s="13" t="s">
        <v>3</v>
      </c>
      <c r="S7" s="2" t="s">
        <v>4</v>
      </c>
      <c r="U7" s="2" t="s">
        <v>5</v>
      </c>
      <c r="W7" s="2" t="s">
        <v>6</v>
      </c>
      <c r="Y7" s="2" t="s">
        <v>7</v>
      </c>
    </row>
    <row r="8" spans="2:26" ht="18" customHeight="1" x14ac:dyDescent="0.55000000000000004">
      <c r="D8" s="15" t="s">
        <v>54</v>
      </c>
      <c r="E8" s="30" t="s">
        <v>55</v>
      </c>
      <c r="F8" s="14" t="s">
        <v>56</v>
      </c>
      <c r="G8" s="30" t="s">
        <v>57</v>
      </c>
      <c r="H8" s="30" t="s">
        <v>58</v>
      </c>
      <c r="I8" s="14" t="s">
        <v>59</v>
      </c>
      <c r="J8" s="30" t="s">
        <v>60</v>
      </c>
      <c r="K8" s="14" t="s">
        <v>42</v>
      </c>
      <c r="L8" s="14" t="s">
        <v>16</v>
      </c>
      <c r="M8" s="14"/>
      <c r="N8" s="13"/>
      <c r="O8" s="13"/>
      <c r="R8" s="2" t="str">
        <f>+D8</f>
        <v>子どもたちに対する、ふるさとへの愛着を育む教育やキャリア教育の充実</v>
      </c>
      <c r="S8" s="16">
        <f>+D$18</f>
        <v>0.44479495268138802</v>
      </c>
      <c r="T8" s="17">
        <f>(RANK(S8,S$8:S$17,0))</f>
        <v>2</v>
      </c>
      <c r="U8" s="16">
        <f>+D$20</f>
        <v>0.36199095022624433</v>
      </c>
      <c r="V8" s="17">
        <f t="shared" ref="V8:V13" si="1">(RANK(U8,U$8:U$17,0))</f>
        <v>4</v>
      </c>
      <c r="W8" s="16">
        <f>+D$22</f>
        <v>0.41875000000000001</v>
      </c>
      <c r="X8" s="17">
        <f t="shared" ref="X8:Z14" si="2">(RANK(W8,W$8:W$17,0))</f>
        <v>3</v>
      </c>
      <c r="Y8" s="16">
        <f>+D$24</f>
        <v>0.41260744985673353</v>
      </c>
      <c r="Z8" s="17">
        <f t="shared" ref="Z8:Z13" si="3">(RANK(Y8,Y$8:Y$17,0))</f>
        <v>2</v>
      </c>
    </row>
    <row r="9" spans="2:26" ht="18" customHeight="1" x14ac:dyDescent="0.55000000000000004">
      <c r="D9" s="15"/>
      <c r="E9" s="30"/>
      <c r="F9" s="14"/>
      <c r="G9" s="30"/>
      <c r="H9" s="30"/>
      <c r="I9" s="14"/>
      <c r="J9" s="30"/>
      <c r="K9" s="14"/>
      <c r="L9" s="14"/>
      <c r="M9" s="14"/>
      <c r="N9" s="13"/>
      <c r="O9" s="13"/>
      <c r="R9" s="2" t="str">
        <f>+E8</f>
        <v>若者が地域に定着し、様々な業種の担い手として活躍できる環境の整備</v>
      </c>
      <c r="S9" s="16">
        <f>+E$18</f>
        <v>0.80126182965299686</v>
      </c>
      <c r="T9" s="17">
        <f t="shared" ref="T9:V17" si="4">(RANK(S9,S$8:S$17,0))</f>
        <v>1</v>
      </c>
      <c r="U9" s="16">
        <f>+E$20</f>
        <v>0.91402714932126694</v>
      </c>
      <c r="V9" s="17">
        <f t="shared" si="1"/>
        <v>1</v>
      </c>
      <c r="W9" s="16">
        <f>+E$22</f>
        <v>0.8125</v>
      </c>
      <c r="X9" s="17">
        <f t="shared" si="2"/>
        <v>1</v>
      </c>
      <c r="Y9" s="16">
        <f>+E$24</f>
        <v>0.83954154727793695</v>
      </c>
      <c r="Z9" s="17">
        <f t="shared" si="3"/>
        <v>1</v>
      </c>
    </row>
    <row r="10" spans="2:26" ht="18" customHeight="1" x14ac:dyDescent="0.55000000000000004">
      <c r="D10" s="15"/>
      <c r="E10" s="30"/>
      <c r="F10" s="14"/>
      <c r="G10" s="30"/>
      <c r="H10" s="30"/>
      <c r="I10" s="14"/>
      <c r="J10" s="30"/>
      <c r="K10" s="14"/>
      <c r="L10" s="14"/>
      <c r="M10" s="14"/>
      <c r="N10" s="13"/>
      <c r="O10" s="13"/>
      <c r="R10" s="2" t="str">
        <f>+F8</f>
        <v>若者が世界にチャレンジできる環境の整備</v>
      </c>
      <c r="S10" s="16">
        <f>+F$18</f>
        <v>0.25236593059936907</v>
      </c>
      <c r="T10" s="17">
        <f t="shared" si="4"/>
        <v>6</v>
      </c>
      <c r="U10" s="16">
        <f>+F$20</f>
        <v>0.18099547511312217</v>
      </c>
      <c r="V10" s="17">
        <f t="shared" si="1"/>
        <v>7</v>
      </c>
      <c r="W10" s="16">
        <f>+F$22</f>
        <v>0.35</v>
      </c>
      <c r="X10" s="17">
        <f t="shared" si="2"/>
        <v>4</v>
      </c>
      <c r="Y10" s="16">
        <f>+F$24</f>
        <v>0.25214899713467048</v>
      </c>
      <c r="Z10" s="17">
        <f t="shared" si="3"/>
        <v>6</v>
      </c>
    </row>
    <row r="11" spans="2:26" ht="18" customHeight="1" x14ac:dyDescent="0.55000000000000004">
      <c r="D11" s="15"/>
      <c r="E11" s="30"/>
      <c r="F11" s="14"/>
      <c r="G11" s="30"/>
      <c r="H11" s="30"/>
      <c r="I11" s="14"/>
      <c r="J11" s="30"/>
      <c r="K11" s="14"/>
      <c r="L11" s="14"/>
      <c r="M11" s="14"/>
      <c r="N11" s="13"/>
      <c r="O11" s="13"/>
      <c r="R11" s="2" t="str">
        <f>+G8</f>
        <v>家庭、地域、職場など、社会のあらゆる分野での女性の活躍</v>
      </c>
      <c r="S11" s="16">
        <f>+G$18</f>
        <v>0.31230283911671924</v>
      </c>
      <c r="T11" s="17">
        <f t="shared" si="4"/>
        <v>3</v>
      </c>
      <c r="U11" s="16">
        <f>+G$20</f>
        <v>0.38009049773755654</v>
      </c>
      <c r="V11" s="17">
        <f t="shared" si="1"/>
        <v>3</v>
      </c>
      <c r="W11" s="16">
        <f>+G$22</f>
        <v>0.33750000000000002</v>
      </c>
      <c r="X11" s="17">
        <f t="shared" si="2"/>
        <v>5</v>
      </c>
      <c r="Y11" s="16">
        <f>+G$24</f>
        <v>0.33954154727793695</v>
      </c>
      <c r="Z11" s="17">
        <f t="shared" si="3"/>
        <v>4</v>
      </c>
    </row>
    <row r="12" spans="2:26" ht="18" customHeight="1" x14ac:dyDescent="0.55000000000000004">
      <c r="D12" s="15"/>
      <c r="E12" s="30"/>
      <c r="F12" s="14"/>
      <c r="G12" s="30"/>
      <c r="H12" s="30"/>
      <c r="I12" s="14"/>
      <c r="J12" s="30"/>
      <c r="K12" s="14"/>
      <c r="L12" s="14"/>
      <c r="M12" s="14"/>
      <c r="N12" s="13"/>
      <c r="O12" s="13"/>
      <c r="R12" s="2" t="str">
        <f>+H8</f>
        <v>高齢者、障がいのある人々など多様な人材の活躍の場の確保</v>
      </c>
      <c r="S12" s="16">
        <f>+H$18</f>
        <v>0.29022082018927448</v>
      </c>
      <c r="T12" s="17">
        <f t="shared" si="4"/>
        <v>5</v>
      </c>
      <c r="U12" s="16">
        <f>+H$20</f>
        <v>0.43891402714932126</v>
      </c>
      <c r="V12" s="17">
        <f t="shared" si="1"/>
        <v>2</v>
      </c>
      <c r="W12" s="16">
        <f>+H$22</f>
        <v>0.46250000000000002</v>
      </c>
      <c r="X12" s="17">
        <f t="shared" si="2"/>
        <v>2</v>
      </c>
      <c r="Y12" s="16">
        <f>+H$24</f>
        <v>0.37679083094555876</v>
      </c>
      <c r="Z12" s="17">
        <f t="shared" si="3"/>
        <v>3</v>
      </c>
    </row>
    <row r="13" spans="2:26" ht="18" customHeight="1" x14ac:dyDescent="0.55000000000000004">
      <c r="D13" s="15"/>
      <c r="E13" s="30"/>
      <c r="F13" s="14"/>
      <c r="G13" s="30"/>
      <c r="H13" s="30"/>
      <c r="I13" s="14"/>
      <c r="J13" s="30"/>
      <c r="K13" s="14"/>
      <c r="L13" s="14"/>
      <c r="M13" s="14"/>
      <c r="N13" s="13"/>
      <c r="O13" s="13"/>
      <c r="R13" s="2" t="str">
        <f>+I8</f>
        <v>道外・海外から多様な人材を呼び込むための取組の推進</v>
      </c>
      <c r="S13" s="16">
        <f>+I$18</f>
        <v>0.25236593059936907</v>
      </c>
      <c r="T13" s="17">
        <f t="shared" si="4"/>
        <v>6</v>
      </c>
      <c r="U13" s="16">
        <f>+I$20</f>
        <v>0.25339366515837103</v>
      </c>
      <c r="V13" s="17">
        <f t="shared" si="1"/>
        <v>6</v>
      </c>
      <c r="W13" s="16">
        <f>+I$22</f>
        <v>0.22500000000000001</v>
      </c>
      <c r="X13" s="17">
        <f t="shared" si="2"/>
        <v>6</v>
      </c>
      <c r="Y13" s="16">
        <f>+I$24</f>
        <v>0.24641833810888253</v>
      </c>
      <c r="Z13" s="17">
        <f t="shared" si="3"/>
        <v>7</v>
      </c>
    </row>
    <row r="14" spans="2:26" ht="18" customHeight="1" x14ac:dyDescent="0.55000000000000004">
      <c r="D14" s="15"/>
      <c r="E14" s="30"/>
      <c r="F14" s="14"/>
      <c r="G14" s="30"/>
      <c r="H14" s="30"/>
      <c r="I14" s="14"/>
      <c r="J14" s="30"/>
      <c r="K14" s="14"/>
      <c r="L14" s="14"/>
      <c r="M14" s="14"/>
      <c r="N14" s="13"/>
      <c r="O14" s="13"/>
      <c r="R14" s="2" t="str">
        <f>+J8</f>
        <v>デジタル技術を使いこなすスキルを習得できる教育機会の充実</v>
      </c>
      <c r="S14" s="16">
        <f>+J$18</f>
        <v>0.305993690851735</v>
      </c>
      <c r="T14" s="17">
        <f t="shared" si="4"/>
        <v>4</v>
      </c>
      <c r="U14" s="16">
        <f>+J$20</f>
        <v>0.2895927601809955</v>
      </c>
      <c r="V14" s="17">
        <f t="shared" si="4"/>
        <v>5</v>
      </c>
      <c r="W14" s="16">
        <f>+J$22</f>
        <v>0.22500000000000001</v>
      </c>
      <c r="X14" s="17">
        <f t="shared" si="2"/>
        <v>6</v>
      </c>
      <c r="Y14" s="16">
        <f>+J$24</f>
        <v>0.2822349570200573</v>
      </c>
      <c r="Z14" s="17">
        <f t="shared" si="2"/>
        <v>5</v>
      </c>
    </row>
    <row r="15" spans="2:26" ht="18" customHeight="1" x14ac:dyDescent="0.55000000000000004">
      <c r="D15" s="15"/>
      <c r="E15" s="30"/>
      <c r="F15" s="14"/>
      <c r="G15" s="30"/>
      <c r="H15" s="30"/>
      <c r="I15" s="14"/>
      <c r="J15" s="30"/>
      <c r="K15" s="14"/>
      <c r="L15" s="14"/>
      <c r="M15" s="14"/>
      <c r="N15" s="13"/>
      <c r="O15" s="13"/>
      <c r="R15" s="2" t="str">
        <f>+K8</f>
        <v>その他</v>
      </c>
      <c r="S15" s="16">
        <f>+K$18</f>
        <v>2.5236593059936908E-2</v>
      </c>
      <c r="T15" s="17">
        <f t="shared" si="4"/>
        <v>8</v>
      </c>
      <c r="U15" s="16">
        <f>+K$20</f>
        <v>1.3574660633484163E-2</v>
      </c>
      <c r="V15" s="17">
        <f>(RANK(U15,U$8:U$17,0))</f>
        <v>8</v>
      </c>
      <c r="W15" s="16">
        <f>+K$22</f>
        <v>3.7499999999999999E-2</v>
      </c>
      <c r="X15" s="17">
        <f>(RANK(W15,W$8:W$17,0))</f>
        <v>8</v>
      </c>
      <c r="Y15" s="16">
        <f>+K$24</f>
        <v>2.4355300859598854E-2</v>
      </c>
      <c r="Z15" s="17">
        <f>(RANK(Y15,Y$8:Y$17,0))</f>
        <v>8</v>
      </c>
    </row>
    <row r="16" spans="2:26" ht="18" customHeight="1" x14ac:dyDescent="0.55000000000000004">
      <c r="D16" s="19"/>
      <c r="E16" s="32"/>
      <c r="F16" s="18"/>
      <c r="G16" s="32"/>
      <c r="H16" s="32"/>
      <c r="I16" s="18"/>
      <c r="J16" s="32"/>
      <c r="K16" s="18"/>
      <c r="L16" s="18"/>
      <c r="M16" s="18"/>
      <c r="N16" s="13"/>
      <c r="O16" s="13"/>
      <c r="R16" s="2" t="str">
        <f>+L8</f>
        <v>無回答</v>
      </c>
      <c r="S16" s="16">
        <f>+L$18</f>
        <v>1.5772870662460567E-2</v>
      </c>
      <c r="T16" s="17">
        <f t="shared" si="4"/>
        <v>9</v>
      </c>
      <c r="U16" s="16">
        <f>+L$20</f>
        <v>0</v>
      </c>
      <c r="V16" s="17">
        <f t="shared" si="4"/>
        <v>9</v>
      </c>
      <c r="W16" s="16">
        <f>+L$22</f>
        <v>0</v>
      </c>
      <c r="X16" s="17">
        <f t="shared" ref="X16:Z17" si="5">(RANK(W16,W$8:W$17,0))</f>
        <v>9</v>
      </c>
      <c r="Y16" s="16">
        <f>+L$24</f>
        <v>7.1633237822349575E-3</v>
      </c>
      <c r="Z16" s="17">
        <f t="shared" si="5"/>
        <v>9</v>
      </c>
    </row>
    <row r="17" spans="2:26" x14ac:dyDescent="0.55000000000000004">
      <c r="B17" s="20" t="s">
        <v>4</v>
      </c>
      <c r="C17" s="21" t="s">
        <v>17</v>
      </c>
      <c r="D17" s="22">
        <f>+[1]企業data!BG4</f>
        <v>141</v>
      </c>
      <c r="E17" s="22">
        <f>+[1]企業data!BH4</f>
        <v>254</v>
      </c>
      <c r="F17" s="22">
        <f>+[1]企業data!BI4</f>
        <v>80</v>
      </c>
      <c r="G17" s="22">
        <f>+[1]企業data!BJ4</f>
        <v>99</v>
      </c>
      <c r="H17" s="22">
        <f>+[1]企業data!BK4</f>
        <v>92</v>
      </c>
      <c r="I17" s="22">
        <f>+[1]企業data!BL4</f>
        <v>80</v>
      </c>
      <c r="J17" s="22">
        <f>+[1]企業data!BM4</f>
        <v>97</v>
      </c>
      <c r="K17" s="22">
        <f>+[1]企業data!BN4</f>
        <v>8</v>
      </c>
      <c r="L17" s="22">
        <f>+[1]企業data!FD3</f>
        <v>5</v>
      </c>
      <c r="M17" s="22"/>
      <c r="N17" s="20">
        <f>[1]企業data!$A$4</f>
        <v>317</v>
      </c>
      <c r="O17" s="22">
        <f>SUM(D17:M17)</f>
        <v>856</v>
      </c>
      <c r="R17" s="2">
        <f>+M8</f>
        <v>0</v>
      </c>
      <c r="S17" s="16">
        <f>+M$18</f>
        <v>0</v>
      </c>
      <c r="T17" s="17">
        <f t="shared" si="4"/>
        <v>10</v>
      </c>
      <c r="U17" s="16">
        <f>+M$20</f>
        <v>0</v>
      </c>
      <c r="V17" s="17">
        <f t="shared" si="4"/>
        <v>9</v>
      </c>
      <c r="W17" s="16">
        <f>+M$22</f>
        <v>0</v>
      </c>
      <c r="X17" s="17">
        <f t="shared" si="5"/>
        <v>9</v>
      </c>
      <c r="Y17" s="16">
        <f>+M$24</f>
        <v>0</v>
      </c>
      <c r="Z17" s="17">
        <f t="shared" si="5"/>
        <v>10</v>
      </c>
    </row>
    <row r="18" spans="2:26" x14ac:dyDescent="0.55000000000000004">
      <c r="B18" s="20"/>
      <c r="C18" s="21" t="s">
        <v>18</v>
      </c>
      <c r="D18" s="23">
        <f>+D17/$N17</f>
        <v>0.44479495268138802</v>
      </c>
      <c r="E18" s="23">
        <f t="shared" ref="E18:L18" si="6">+E17/$N17</f>
        <v>0.80126182965299686</v>
      </c>
      <c r="F18" s="23">
        <f t="shared" si="6"/>
        <v>0.25236593059936907</v>
      </c>
      <c r="G18" s="23">
        <f t="shared" si="6"/>
        <v>0.31230283911671924</v>
      </c>
      <c r="H18" s="23">
        <f t="shared" si="6"/>
        <v>0.29022082018927448</v>
      </c>
      <c r="I18" s="23">
        <f t="shared" si="6"/>
        <v>0.25236593059936907</v>
      </c>
      <c r="J18" s="23">
        <f t="shared" si="6"/>
        <v>0.305993690851735</v>
      </c>
      <c r="K18" s="23">
        <f t="shared" si="6"/>
        <v>2.5236593059936908E-2</v>
      </c>
      <c r="L18" s="23">
        <f t="shared" si="6"/>
        <v>1.5772870662460567E-2</v>
      </c>
      <c r="M18" s="23"/>
      <c r="N18" s="20"/>
      <c r="O18" s="24">
        <f>+N17/O17</f>
        <v>0.37032710280373832</v>
      </c>
    </row>
    <row r="19" spans="2:26" x14ac:dyDescent="0.55000000000000004">
      <c r="B19" s="20" t="s">
        <v>5</v>
      </c>
      <c r="C19" s="21" t="s">
        <v>17</v>
      </c>
      <c r="D19" s="22">
        <f>+[1]団体data!BG4</f>
        <v>80</v>
      </c>
      <c r="E19" s="22">
        <f>+[1]団体data!BH4</f>
        <v>202</v>
      </c>
      <c r="F19" s="22">
        <f>+[1]団体data!BI4</f>
        <v>40</v>
      </c>
      <c r="G19" s="22">
        <f>+[1]団体data!BJ4</f>
        <v>84</v>
      </c>
      <c r="H19" s="22">
        <f>+[1]団体data!BK4</f>
        <v>97</v>
      </c>
      <c r="I19" s="22">
        <f>+[1]団体data!BL4</f>
        <v>56</v>
      </c>
      <c r="J19" s="22">
        <f>+[1]団体data!BM4</f>
        <v>64</v>
      </c>
      <c r="K19" s="22">
        <f>+[1]団体data!BN4</f>
        <v>3</v>
      </c>
      <c r="L19" s="22">
        <f>+[1]団体data!FD4</f>
        <v>0</v>
      </c>
      <c r="M19" s="22"/>
      <c r="N19" s="20">
        <f>+[1]団体data!$A$4</f>
        <v>221</v>
      </c>
      <c r="O19" s="22">
        <f>SUM(D19:M19)</f>
        <v>626</v>
      </c>
    </row>
    <row r="20" spans="2:26" x14ac:dyDescent="0.55000000000000004">
      <c r="B20" s="20"/>
      <c r="C20" s="21" t="s">
        <v>18</v>
      </c>
      <c r="D20" s="23">
        <f>+D19/$N19</f>
        <v>0.36199095022624433</v>
      </c>
      <c r="E20" s="23">
        <f t="shared" ref="E20:L20" si="7">+E19/$N19</f>
        <v>0.91402714932126694</v>
      </c>
      <c r="F20" s="23">
        <f t="shared" si="7"/>
        <v>0.18099547511312217</v>
      </c>
      <c r="G20" s="23">
        <f t="shared" si="7"/>
        <v>0.38009049773755654</v>
      </c>
      <c r="H20" s="23">
        <f t="shared" si="7"/>
        <v>0.43891402714932126</v>
      </c>
      <c r="I20" s="23">
        <f t="shared" si="7"/>
        <v>0.25339366515837103</v>
      </c>
      <c r="J20" s="23">
        <f t="shared" si="7"/>
        <v>0.2895927601809955</v>
      </c>
      <c r="K20" s="23">
        <f t="shared" si="7"/>
        <v>1.3574660633484163E-2</v>
      </c>
      <c r="L20" s="23">
        <f t="shared" si="7"/>
        <v>0</v>
      </c>
      <c r="M20" s="23"/>
      <c r="N20" s="20"/>
      <c r="O20" s="24">
        <f>+N19/O19</f>
        <v>0.35303514376996803</v>
      </c>
    </row>
    <row r="21" spans="2:26" x14ac:dyDescent="0.55000000000000004">
      <c r="B21" s="20" t="s">
        <v>6</v>
      </c>
      <c r="C21" s="21" t="s">
        <v>17</v>
      </c>
      <c r="D21" s="22">
        <f>+[1]NPOdata_貼付!BT4</f>
        <v>67</v>
      </c>
      <c r="E21" s="22">
        <f>+[1]NPOdata_貼付!BU4</f>
        <v>130</v>
      </c>
      <c r="F21" s="22">
        <f>+[1]NPOdata_貼付!BV4</f>
        <v>56</v>
      </c>
      <c r="G21" s="22">
        <f>+[1]NPOdata_貼付!BW4</f>
        <v>54</v>
      </c>
      <c r="H21" s="22">
        <f>+[1]NPOdata_貼付!BX4</f>
        <v>74</v>
      </c>
      <c r="I21" s="22">
        <f>+[1]NPOdata_貼付!BY4</f>
        <v>36</v>
      </c>
      <c r="J21" s="22">
        <f>+[1]NPOdata_貼付!BZ4</f>
        <v>36</v>
      </c>
      <c r="K21" s="22">
        <f>+[1]NPOdata_貼付!CA4</f>
        <v>6</v>
      </c>
      <c r="L21" s="22">
        <f>+[1]NPOdata_貼付!FO4</f>
        <v>0</v>
      </c>
      <c r="M21" s="22"/>
      <c r="N21" s="20">
        <f>+[1]NPOdata_貼付!$A$4</f>
        <v>160</v>
      </c>
      <c r="O21" s="22">
        <f>SUM(D21:M21)</f>
        <v>459</v>
      </c>
    </row>
    <row r="22" spans="2:26" x14ac:dyDescent="0.55000000000000004">
      <c r="B22" s="20"/>
      <c r="C22" s="21" t="s">
        <v>18</v>
      </c>
      <c r="D22" s="23">
        <f>+D21/$N21</f>
        <v>0.41875000000000001</v>
      </c>
      <c r="E22" s="23">
        <f t="shared" ref="E22:L22" si="8">+E21/$N21</f>
        <v>0.8125</v>
      </c>
      <c r="F22" s="23">
        <f t="shared" si="8"/>
        <v>0.35</v>
      </c>
      <c r="G22" s="23">
        <f t="shared" si="8"/>
        <v>0.33750000000000002</v>
      </c>
      <c r="H22" s="23">
        <f t="shared" si="8"/>
        <v>0.46250000000000002</v>
      </c>
      <c r="I22" s="23">
        <f t="shared" si="8"/>
        <v>0.22500000000000001</v>
      </c>
      <c r="J22" s="23">
        <f t="shared" si="8"/>
        <v>0.22500000000000001</v>
      </c>
      <c r="K22" s="23">
        <f t="shared" si="8"/>
        <v>3.7499999999999999E-2</v>
      </c>
      <c r="L22" s="23">
        <f t="shared" si="8"/>
        <v>0</v>
      </c>
      <c r="M22" s="23"/>
      <c r="N22" s="20"/>
      <c r="O22" s="24">
        <f>+N21/O21</f>
        <v>0.34858387799564272</v>
      </c>
    </row>
    <row r="23" spans="2:26" x14ac:dyDescent="0.55000000000000004">
      <c r="B23" s="20" t="s">
        <v>7</v>
      </c>
      <c r="C23" s="21" t="s">
        <v>17</v>
      </c>
      <c r="D23" s="22">
        <f>+D17+D19+D21</f>
        <v>288</v>
      </c>
      <c r="E23" s="22">
        <f t="shared" ref="E23:L23" si="9">+E17+E19+E21</f>
        <v>586</v>
      </c>
      <c r="F23" s="22">
        <f t="shared" si="9"/>
        <v>176</v>
      </c>
      <c r="G23" s="22">
        <f t="shared" si="9"/>
        <v>237</v>
      </c>
      <c r="H23" s="22">
        <f t="shared" si="9"/>
        <v>263</v>
      </c>
      <c r="I23" s="22">
        <f t="shared" si="9"/>
        <v>172</v>
      </c>
      <c r="J23" s="22">
        <f t="shared" si="9"/>
        <v>197</v>
      </c>
      <c r="K23" s="22">
        <f t="shared" si="9"/>
        <v>17</v>
      </c>
      <c r="L23" s="22">
        <f t="shared" si="9"/>
        <v>5</v>
      </c>
      <c r="M23" s="22"/>
      <c r="N23" s="20">
        <f>+N17+N19+N21</f>
        <v>698</v>
      </c>
      <c r="O23" s="22">
        <f>SUM(D23:M23)</f>
        <v>1941</v>
      </c>
    </row>
    <row r="24" spans="2:26" x14ac:dyDescent="0.55000000000000004">
      <c r="B24" s="20"/>
      <c r="C24" s="21" t="s">
        <v>18</v>
      </c>
      <c r="D24" s="23">
        <f>+D23/$N23</f>
        <v>0.41260744985673353</v>
      </c>
      <c r="E24" s="23">
        <f t="shared" ref="E24:L24" si="10">+E23/$N23</f>
        <v>0.83954154727793695</v>
      </c>
      <c r="F24" s="23">
        <f t="shared" si="10"/>
        <v>0.25214899713467048</v>
      </c>
      <c r="G24" s="23">
        <f t="shared" si="10"/>
        <v>0.33954154727793695</v>
      </c>
      <c r="H24" s="23">
        <f t="shared" si="10"/>
        <v>0.37679083094555876</v>
      </c>
      <c r="I24" s="23">
        <f t="shared" si="10"/>
        <v>0.24641833810888253</v>
      </c>
      <c r="J24" s="23">
        <f t="shared" si="10"/>
        <v>0.2822349570200573</v>
      </c>
      <c r="K24" s="23">
        <f t="shared" si="10"/>
        <v>2.4355300859598854E-2</v>
      </c>
      <c r="L24" s="23">
        <f t="shared" si="10"/>
        <v>7.1633237822349575E-3</v>
      </c>
      <c r="M24" s="23"/>
      <c r="N24" s="20"/>
      <c r="O24" s="24">
        <f>+N23/O23</f>
        <v>0.35960844925296237</v>
      </c>
    </row>
    <row r="25" spans="2:26" x14ac:dyDescent="0.55000000000000004">
      <c r="D25" s="25"/>
      <c r="E25" s="25"/>
      <c r="F25" s="25"/>
      <c r="G25" s="25"/>
      <c r="H25" s="25"/>
      <c r="I25" s="25"/>
      <c r="J25" s="25"/>
      <c r="K25" s="25"/>
      <c r="L25" s="25"/>
      <c r="M25" s="25"/>
      <c r="N25" s="1"/>
      <c r="O25" s="26"/>
    </row>
    <row r="27" spans="2:26" ht="17.5" customHeight="1" x14ac:dyDescent="0.55000000000000004">
      <c r="B27" s="3" t="s">
        <v>61</v>
      </c>
      <c r="C27" s="4"/>
      <c r="D27" s="4"/>
      <c r="E27" s="4"/>
      <c r="F27" s="4"/>
      <c r="G27" s="4"/>
      <c r="H27" s="4"/>
      <c r="I27" s="4"/>
      <c r="J27" s="4"/>
      <c r="K27" s="4"/>
      <c r="L27" s="4"/>
      <c r="M27" s="4"/>
      <c r="N27" s="4"/>
      <c r="O27" s="5"/>
    </row>
    <row r="28" spans="2:26" x14ac:dyDescent="0.55000000000000004">
      <c r="B28" s="6">
        <v>6</v>
      </c>
      <c r="C28" s="34" t="s">
        <v>62</v>
      </c>
      <c r="D28" s="34"/>
      <c r="E28" s="34"/>
      <c r="F28" s="34"/>
      <c r="G28" s="34"/>
      <c r="H28" s="34"/>
      <c r="I28" s="34"/>
      <c r="J28" s="34"/>
      <c r="K28" s="34"/>
      <c r="L28" s="34"/>
      <c r="M28" s="34"/>
      <c r="N28" s="34"/>
      <c r="O28" s="35"/>
    </row>
    <row r="29" spans="2:26" x14ac:dyDescent="0.55000000000000004">
      <c r="B29" s="6"/>
      <c r="C29" s="34"/>
      <c r="D29" s="34"/>
      <c r="E29" s="34"/>
      <c r="F29" s="34"/>
      <c r="G29" s="34"/>
      <c r="H29" s="34"/>
      <c r="I29" s="34"/>
      <c r="J29" s="34"/>
      <c r="K29" s="34"/>
      <c r="L29" s="34"/>
      <c r="M29" s="34"/>
      <c r="N29" s="34"/>
      <c r="O29" s="35"/>
    </row>
    <row r="30" spans="2:26" x14ac:dyDescent="0.55000000000000004">
      <c r="B30" s="9"/>
      <c r="C30" s="36"/>
      <c r="D30" s="36"/>
      <c r="E30" s="36"/>
      <c r="F30" s="36"/>
      <c r="G30" s="36"/>
      <c r="H30" s="36"/>
      <c r="I30" s="36"/>
      <c r="J30" s="36"/>
      <c r="K30" s="36"/>
      <c r="L30" s="36"/>
      <c r="M30" s="36"/>
      <c r="N30" s="36"/>
      <c r="O30" s="37"/>
    </row>
    <row r="31" spans="2:26" ht="8.5" customHeight="1" x14ac:dyDescent="0.55000000000000004"/>
    <row r="32" spans="2:26" x14ac:dyDescent="0.55000000000000004">
      <c r="D32" s="12">
        <v>1</v>
      </c>
      <c r="E32" s="12">
        <f>+D32+1</f>
        <v>2</v>
      </c>
      <c r="F32" s="12">
        <f t="shared" ref="F32:M32" si="11">+E32+1</f>
        <v>3</v>
      </c>
      <c r="G32" s="12">
        <f t="shared" si="11"/>
        <v>4</v>
      </c>
      <c r="H32" s="12">
        <f t="shared" si="11"/>
        <v>5</v>
      </c>
      <c r="I32" s="12">
        <f t="shared" si="11"/>
        <v>6</v>
      </c>
      <c r="J32" s="12">
        <f t="shared" si="11"/>
        <v>7</v>
      </c>
      <c r="K32" s="12">
        <f t="shared" si="11"/>
        <v>8</v>
      </c>
      <c r="L32" s="12">
        <f t="shared" si="11"/>
        <v>9</v>
      </c>
      <c r="M32" s="12">
        <f t="shared" si="11"/>
        <v>10</v>
      </c>
      <c r="N32" s="13" t="s">
        <v>2</v>
      </c>
      <c r="O32" s="13" t="s">
        <v>3</v>
      </c>
      <c r="S32" s="2" t="s">
        <v>4</v>
      </c>
      <c r="U32" s="2" t="s">
        <v>5</v>
      </c>
      <c r="W32" s="2" t="s">
        <v>6</v>
      </c>
      <c r="Y32" s="2" t="s">
        <v>7</v>
      </c>
    </row>
    <row r="33" spans="2:26" ht="18" customHeight="1" x14ac:dyDescent="0.55000000000000004">
      <c r="D33" s="30" t="s">
        <v>63</v>
      </c>
      <c r="E33" s="14" t="s">
        <v>64</v>
      </c>
      <c r="F33" s="15" t="s">
        <v>65</v>
      </c>
      <c r="G33" s="15" t="s">
        <v>66</v>
      </c>
      <c r="H33" s="14" t="s">
        <v>67</v>
      </c>
      <c r="I33" s="14" t="s">
        <v>68</v>
      </c>
      <c r="J33" s="30" t="s">
        <v>69</v>
      </c>
      <c r="K33" s="14" t="s">
        <v>70</v>
      </c>
      <c r="L33" s="14" t="s">
        <v>15</v>
      </c>
      <c r="M33" s="14" t="s">
        <v>16</v>
      </c>
      <c r="N33" s="13"/>
      <c r="O33" s="13"/>
      <c r="R33" s="2" t="str">
        <f>+D33</f>
        <v>遠隔医療・遠隔診療の活用によるへき地医療や在宅医療の推進</v>
      </c>
      <c r="S33" s="16">
        <f>+D$43</f>
        <v>0.6151419558359621</v>
      </c>
      <c r="T33" s="17">
        <f>(RANK(S33,S$33:S$42,0))</f>
        <v>1</v>
      </c>
      <c r="U33" s="16">
        <f>+D45</f>
        <v>0.66515837104072395</v>
      </c>
      <c r="V33" s="17">
        <f>(RANK(U33,U$33:U$42,0))</f>
        <v>1</v>
      </c>
      <c r="W33" s="16">
        <f>+D47</f>
        <v>0.75624999999999998</v>
      </c>
      <c r="X33" s="17">
        <f>(RANK(W33,W$33:W$42,0))</f>
        <v>1</v>
      </c>
      <c r="Y33" s="16">
        <f>+D49</f>
        <v>0.66332378223495703</v>
      </c>
      <c r="Z33" s="17">
        <f>(RANK(Y33,Y$33:Y$42,0))</f>
        <v>1</v>
      </c>
    </row>
    <row r="34" spans="2:26" ht="18" customHeight="1" x14ac:dyDescent="0.55000000000000004">
      <c r="D34" s="30"/>
      <c r="E34" s="14"/>
      <c r="F34" s="15"/>
      <c r="G34" s="15"/>
      <c r="H34" s="14"/>
      <c r="I34" s="14"/>
      <c r="J34" s="30"/>
      <c r="K34" s="14"/>
      <c r="L34" s="14"/>
      <c r="M34" s="14"/>
      <c r="N34" s="13"/>
      <c r="O34" s="13"/>
      <c r="R34" s="2" t="str">
        <f>+E33</f>
        <v>介護ロボットの導入による介護従事者の業務負担軽減</v>
      </c>
      <c r="S34" s="16">
        <f>+E$43</f>
        <v>0.36277602523659308</v>
      </c>
      <c r="T34" s="17">
        <f t="shared" ref="T34:V42" si="12">(RANK(S34,S$33:S$42,0))</f>
        <v>2</v>
      </c>
      <c r="U34" s="16">
        <f>+E$45</f>
        <v>0.31674208144796379</v>
      </c>
      <c r="V34" s="17">
        <f>(RANK(U34,U$33:U$42,0))</f>
        <v>4</v>
      </c>
      <c r="W34" s="16">
        <f>+E$47</f>
        <v>0.29375000000000001</v>
      </c>
      <c r="X34" s="17">
        <f>(RANK(W34,W$33:W$42,0))</f>
        <v>4</v>
      </c>
      <c r="Y34" s="16">
        <f>+E$49</f>
        <v>0.33237822349570201</v>
      </c>
      <c r="Z34" s="17">
        <f>(RANK(Y34,Y$33:Y$42,0))</f>
        <v>2</v>
      </c>
    </row>
    <row r="35" spans="2:26" ht="18" customHeight="1" x14ac:dyDescent="0.55000000000000004">
      <c r="D35" s="30"/>
      <c r="E35" s="14"/>
      <c r="F35" s="15"/>
      <c r="G35" s="15"/>
      <c r="H35" s="14"/>
      <c r="I35" s="14"/>
      <c r="J35" s="30"/>
      <c r="K35" s="14"/>
      <c r="L35" s="14"/>
      <c r="M35" s="14"/>
      <c r="N35" s="13"/>
      <c r="O35" s="13"/>
      <c r="R35" s="2" t="str">
        <f>+F33</f>
        <v>遠隔・オンライン教育の推進による離島・小規模校における教育水準の維持向上</v>
      </c>
      <c r="S35" s="16">
        <f>+F$43</f>
        <v>0.31230283911671924</v>
      </c>
      <c r="T35" s="17">
        <f t="shared" si="12"/>
        <v>3</v>
      </c>
      <c r="U35" s="16">
        <f>+G$45</f>
        <v>0.24434389140271492</v>
      </c>
      <c r="V35" s="17">
        <f>(RANK(U35,U$33:U$42,0))</f>
        <v>6</v>
      </c>
      <c r="W35" s="16">
        <f>+F$47</f>
        <v>0.36249999999999999</v>
      </c>
      <c r="X35" s="17">
        <f>(RANK(W35,W$33:W$42,0))</f>
        <v>3</v>
      </c>
      <c r="Y35" s="16">
        <f>+F$49</f>
        <v>0.29942693409742122</v>
      </c>
      <c r="Z35" s="17">
        <f>(RANK(Y35,Y$33:Y$42,0))</f>
        <v>4</v>
      </c>
    </row>
    <row r="36" spans="2:26" ht="18" customHeight="1" x14ac:dyDescent="0.55000000000000004">
      <c r="D36" s="30"/>
      <c r="E36" s="14"/>
      <c r="F36" s="15"/>
      <c r="G36" s="15"/>
      <c r="H36" s="14"/>
      <c r="I36" s="14"/>
      <c r="J36" s="30"/>
      <c r="K36" s="14"/>
      <c r="L36" s="14"/>
      <c r="M36" s="14"/>
      <c r="N36" s="13"/>
      <c r="O36" s="13"/>
      <c r="R36" s="2" t="str">
        <f>+G33</f>
        <v>ICT技術の活用による児童生徒の理解度に沿った効果的な授業の展開</v>
      </c>
      <c r="S36" s="16">
        <f>+G$43</f>
        <v>0.27444794952681389</v>
      </c>
      <c r="T36" s="17">
        <f t="shared" si="12"/>
        <v>5</v>
      </c>
      <c r="U36" s="28">
        <f>+G$45</f>
        <v>0.24434389140271492</v>
      </c>
      <c r="V36" s="17">
        <f t="shared" si="12"/>
        <v>6</v>
      </c>
      <c r="W36" s="16">
        <f>+G$47</f>
        <v>0.40625</v>
      </c>
      <c r="X36" s="17">
        <f t="shared" ref="X36:X42" si="13">(RANK(W36,W$33:W$42,0))</f>
        <v>2</v>
      </c>
      <c r="Y36" s="16">
        <f>+G$49</f>
        <v>0.29512893982808025</v>
      </c>
      <c r="Z36" s="17">
        <f t="shared" ref="Z36:Z42" si="14">(RANK(Y36,Y$33:Y$42,0))</f>
        <v>5</v>
      </c>
    </row>
    <row r="37" spans="2:26" ht="18" customHeight="1" x14ac:dyDescent="0.55000000000000004">
      <c r="D37" s="30"/>
      <c r="E37" s="14"/>
      <c r="F37" s="15"/>
      <c r="G37" s="15"/>
      <c r="H37" s="14"/>
      <c r="I37" s="14"/>
      <c r="J37" s="30"/>
      <c r="K37" s="14"/>
      <c r="L37" s="14"/>
      <c r="M37" s="14"/>
      <c r="N37" s="13"/>
      <c r="O37" s="13"/>
      <c r="R37" s="2" t="str">
        <f>+H33</f>
        <v>各種センサーやドローンを活用した防災・減災</v>
      </c>
      <c r="S37" s="16">
        <f>+H$43</f>
        <v>0.26182965299684541</v>
      </c>
      <c r="T37" s="17">
        <f t="shared" si="12"/>
        <v>7</v>
      </c>
      <c r="U37" s="16">
        <f>+H$45</f>
        <v>0.30316742081447962</v>
      </c>
      <c r="V37" s="17">
        <f t="shared" si="12"/>
        <v>5</v>
      </c>
      <c r="W37" s="16">
        <f>+H$47</f>
        <v>0.25</v>
      </c>
      <c r="X37" s="17">
        <f t="shared" si="13"/>
        <v>6</v>
      </c>
      <c r="Y37" s="16">
        <f>+H$49</f>
        <v>0.27220630372492838</v>
      </c>
      <c r="Z37" s="17">
        <f t="shared" si="14"/>
        <v>7</v>
      </c>
    </row>
    <row r="38" spans="2:26" ht="18" customHeight="1" x14ac:dyDescent="0.55000000000000004">
      <c r="D38" s="30"/>
      <c r="E38" s="14"/>
      <c r="F38" s="15"/>
      <c r="G38" s="15"/>
      <c r="H38" s="14"/>
      <c r="I38" s="14"/>
      <c r="J38" s="30"/>
      <c r="K38" s="14"/>
      <c r="L38" s="14"/>
      <c r="M38" s="14"/>
      <c r="N38" s="13"/>
      <c r="O38" s="13"/>
      <c r="R38" s="2" t="str">
        <f>+I33</f>
        <v>自動運転技術やドローンによる無人交通、物流の実現</v>
      </c>
      <c r="S38" s="16">
        <f>+I$43</f>
        <v>0.26813880126182965</v>
      </c>
      <c r="T38" s="17">
        <f t="shared" si="12"/>
        <v>6</v>
      </c>
      <c r="U38" s="16">
        <f>+I$45</f>
        <v>0.33936651583710409</v>
      </c>
      <c r="V38" s="17">
        <f t="shared" si="12"/>
        <v>3</v>
      </c>
      <c r="W38" s="16">
        <f>+I$47</f>
        <v>0.25</v>
      </c>
      <c r="X38" s="17">
        <f t="shared" si="13"/>
        <v>6</v>
      </c>
      <c r="Y38" s="16">
        <f>+I$49</f>
        <v>0.28653295128939826</v>
      </c>
      <c r="Z38" s="17">
        <f t="shared" si="14"/>
        <v>6</v>
      </c>
    </row>
    <row r="39" spans="2:26" ht="18" customHeight="1" x14ac:dyDescent="0.55000000000000004">
      <c r="D39" s="30"/>
      <c r="E39" s="14"/>
      <c r="F39" s="15"/>
      <c r="G39" s="15"/>
      <c r="H39" s="14"/>
      <c r="I39" s="14"/>
      <c r="J39" s="30"/>
      <c r="K39" s="14"/>
      <c r="L39" s="14"/>
      <c r="M39" s="14"/>
      <c r="N39" s="13"/>
      <c r="O39" s="13"/>
      <c r="R39" s="2" t="str">
        <f>+J33</f>
        <v>自動運転技術やドローンによる一次産業のスマート化の普及</v>
      </c>
      <c r="S39" s="16">
        <f>+J$43</f>
        <v>0.29022082018927448</v>
      </c>
      <c r="T39" s="17">
        <f t="shared" si="12"/>
        <v>4</v>
      </c>
      <c r="U39" s="16">
        <f>+J$45</f>
        <v>0.41628959276018102</v>
      </c>
      <c r="V39" s="17">
        <f t="shared" si="12"/>
        <v>2</v>
      </c>
      <c r="W39" s="16">
        <f>+J$47</f>
        <v>0.28125</v>
      </c>
      <c r="X39" s="17">
        <f t="shared" si="13"/>
        <v>5</v>
      </c>
      <c r="Y39" s="16">
        <f>+J$49</f>
        <v>0.32808022922636104</v>
      </c>
      <c r="Z39" s="17">
        <f t="shared" si="14"/>
        <v>3</v>
      </c>
    </row>
    <row r="40" spans="2:26" ht="18" customHeight="1" x14ac:dyDescent="0.55000000000000004">
      <c r="D40" s="30"/>
      <c r="E40" s="14"/>
      <c r="F40" s="15"/>
      <c r="G40" s="15"/>
      <c r="H40" s="14"/>
      <c r="I40" s="14"/>
      <c r="J40" s="30"/>
      <c r="K40" s="14"/>
      <c r="L40" s="14"/>
      <c r="M40" s="14"/>
      <c r="N40" s="13"/>
      <c r="O40" s="13"/>
      <c r="R40" s="2" t="str">
        <f>+K33</f>
        <v>建設現場のICT活用による少人数化、効率化の推進</v>
      </c>
      <c r="S40" s="16">
        <f>+K$43</f>
        <v>0.18611987381703471</v>
      </c>
      <c r="T40" s="17">
        <f t="shared" si="12"/>
        <v>8</v>
      </c>
      <c r="U40" s="16">
        <f>+K$45</f>
        <v>0.17647058823529413</v>
      </c>
      <c r="V40" s="17">
        <f t="shared" si="12"/>
        <v>8</v>
      </c>
      <c r="W40" s="16">
        <f>+K$47</f>
        <v>0.13125000000000001</v>
      </c>
      <c r="X40" s="17">
        <f t="shared" si="13"/>
        <v>8</v>
      </c>
      <c r="Y40" s="16">
        <f>+K$49</f>
        <v>0.17048710601719197</v>
      </c>
      <c r="Z40" s="17">
        <f t="shared" si="14"/>
        <v>8</v>
      </c>
    </row>
    <row r="41" spans="2:26" ht="18" customHeight="1" x14ac:dyDescent="0.55000000000000004">
      <c r="D41" s="32"/>
      <c r="E41" s="18"/>
      <c r="F41" s="19"/>
      <c r="G41" s="19"/>
      <c r="H41" s="18"/>
      <c r="I41" s="18"/>
      <c r="J41" s="32"/>
      <c r="K41" s="18"/>
      <c r="L41" s="18"/>
      <c r="M41" s="18"/>
      <c r="N41" s="13"/>
      <c r="O41" s="13"/>
      <c r="R41" s="2" t="str">
        <f>+L33</f>
        <v>その他</v>
      </c>
      <c r="S41" s="16">
        <f>+L$43</f>
        <v>2.8391167192429023E-2</v>
      </c>
      <c r="T41" s="17">
        <f t="shared" si="12"/>
        <v>9</v>
      </c>
      <c r="U41" s="16">
        <f>+L$45</f>
        <v>1.8099547511312219E-2</v>
      </c>
      <c r="V41" s="17">
        <f t="shared" si="12"/>
        <v>9</v>
      </c>
      <c r="W41" s="16">
        <f>+L$47</f>
        <v>3.125E-2</v>
      </c>
      <c r="X41" s="17">
        <f t="shared" si="13"/>
        <v>9</v>
      </c>
      <c r="Y41" s="16">
        <f>+L$49</f>
        <v>2.5787965616045846E-2</v>
      </c>
      <c r="Z41" s="17">
        <f t="shared" si="14"/>
        <v>9</v>
      </c>
    </row>
    <row r="42" spans="2:26" x14ac:dyDescent="0.55000000000000004">
      <c r="B42" s="20" t="s">
        <v>4</v>
      </c>
      <c r="C42" s="21" t="s">
        <v>17</v>
      </c>
      <c r="D42" s="22">
        <f>+[1]企業data!BP4</f>
        <v>195</v>
      </c>
      <c r="E42" s="22">
        <f>+[1]企業data!BQ4</f>
        <v>115</v>
      </c>
      <c r="F42" s="22">
        <f>+[1]企業data!BR4</f>
        <v>99</v>
      </c>
      <c r="G42" s="22">
        <f>+[1]企業data!BS4</f>
        <v>87</v>
      </c>
      <c r="H42" s="22">
        <f>+[1]企業data!BT4</f>
        <v>83</v>
      </c>
      <c r="I42" s="22">
        <f>+[1]企業data!BU4</f>
        <v>85</v>
      </c>
      <c r="J42" s="22">
        <f>+[1]企業data!BV4</f>
        <v>92</v>
      </c>
      <c r="K42" s="22">
        <f>+[1]企業data!BW4</f>
        <v>59</v>
      </c>
      <c r="L42" s="22">
        <f>+[1]企業data!BX4</f>
        <v>9</v>
      </c>
      <c r="M42" s="22">
        <f>+[1]企業data!FE4</f>
        <v>5</v>
      </c>
      <c r="N42" s="20">
        <f>[1]企業data!$A$4</f>
        <v>317</v>
      </c>
      <c r="O42" s="22">
        <f>SUM(D42:M42)</f>
        <v>829</v>
      </c>
      <c r="R42" s="2" t="str">
        <f>+M33</f>
        <v>無回答</v>
      </c>
      <c r="S42" s="16">
        <f>+M$43</f>
        <v>1.5772870662460567E-2</v>
      </c>
      <c r="T42" s="17">
        <f t="shared" si="12"/>
        <v>10</v>
      </c>
      <c r="U42" s="16">
        <f>+L$45</f>
        <v>1.8099547511312219E-2</v>
      </c>
      <c r="V42" s="17">
        <f t="shared" si="12"/>
        <v>9</v>
      </c>
      <c r="W42" s="16">
        <f>+M$47</f>
        <v>0</v>
      </c>
      <c r="X42" s="17">
        <f t="shared" si="13"/>
        <v>10</v>
      </c>
      <c r="Y42" s="16">
        <f>+M$49</f>
        <v>1.1461318051575931E-2</v>
      </c>
      <c r="Z42" s="17">
        <f t="shared" si="14"/>
        <v>10</v>
      </c>
    </row>
    <row r="43" spans="2:26" x14ac:dyDescent="0.55000000000000004">
      <c r="B43" s="20"/>
      <c r="C43" s="21" t="s">
        <v>18</v>
      </c>
      <c r="D43" s="23">
        <f>+D42/$N42</f>
        <v>0.6151419558359621</v>
      </c>
      <c r="E43" s="23">
        <f t="shared" ref="E43:M43" si="15">+E42/$N42</f>
        <v>0.36277602523659308</v>
      </c>
      <c r="F43" s="23">
        <f t="shared" si="15"/>
        <v>0.31230283911671924</v>
      </c>
      <c r="G43" s="23">
        <f t="shared" si="15"/>
        <v>0.27444794952681389</v>
      </c>
      <c r="H43" s="23">
        <f t="shared" si="15"/>
        <v>0.26182965299684541</v>
      </c>
      <c r="I43" s="23">
        <f t="shared" si="15"/>
        <v>0.26813880126182965</v>
      </c>
      <c r="J43" s="23">
        <f t="shared" si="15"/>
        <v>0.29022082018927448</v>
      </c>
      <c r="K43" s="23">
        <f t="shared" si="15"/>
        <v>0.18611987381703471</v>
      </c>
      <c r="L43" s="23">
        <f t="shared" si="15"/>
        <v>2.8391167192429023E-2</v>
      </c>
      <c r="M43" s="23">
        <f t="shared" si="15"/>
        <v>1.5772870662460567E-2</v>
      </c>
      <c r="N43" s="20"/>
      <c r="O43" s="24">
        <f>+N42/O42</f>
        <v>0.38238841978287091</v>
      </c>
      <c r="S43" s="16"/>
      <c r="T43" s="16"/>
    </row>
    <row r="44" spans="2:26" x14ac:dyDescent="0.55000000000000004">
      <c r="B44" s="20" t="s">
        <v>5</v>
      </c>
      <c r="C44" s="21" t="s">
        <v>17</v>
      </c>
      <c r="D44" s="22">
        <f>+[1]団体data!BP4</f>
        <v>147</v>
      </c>
      <c r="E44" s="22">
        <f>+[1]団体data!BQ4</f>
        <v>70</v>
      </c>
      <c r="F44" s="22">
        <f>+[1]団体data!BR4</f>
        <v>52</v>
      </c>
      <c r="G44" s="22">
        <f>+[1]団体data!BS4</f>
        <v>54</v>
      </c>
      <c r="H44" s="22">
        <f>+[1]団体data!BT4</f>
        <v>67</v>
      </c>
      <c r="I44" s="22">
        <f>+[1]団体data!BU4</f>
        <v>75</v>
      </c>
      <c r="J44" s="22">
        <f>+[1]団体data!BV4</f>
        <v>92</v>
      </c>
      <c r="K44" s="22">
        <f>+[1]団体data!BW4</f>
        <v>39</v>
      </c>
      <c r="L44" s="22">
        <f>+[1]団体data!BX4</f>
        <v>4</v>
      </c>
      <c r="M44" s="22">
        <f>+[1]団体data!FE4</f>
        <v>3</v>
      </c>
      <c r="N44" s="20">
        <f>+[1]団体data!$A$4</f>
        <v>221</v>
      </c>
      <c r="O44" s="22">
        <f>SUM(D44:M44)</f>
        <v>603</v>
      </c>
    </row>
    <row r="45" spans="2:26" x14ac:dyDescent="0.55000000000000004">
      <c r="B45" s="20"/>
      <c r="C45" s="21" t="s">
        <v>18</v>
      </c>
      <c r="D45" s="23">
        <f>+D44/$N44</f>
        <v>0.66515837104072395</v>
      </c>
      <c r="E45" s="23">
        <f t="shared" ref="E45:M45" si="16">+E44/$N44</f>
        <v>0.31674208144796379</v>
      </c>
      <c r="F45" s="23">
        <f t="shared" si="16"/>
        <v>0.23529411764705882</v>
      </c>
      <c r="G45" s="23">
        <f t="shared" si="16"/>
        <v>0.24434389140271492</v>
      </c>
      <c r="H45" s="23">
        <f t="shared" si="16"/>
        <v>0.30316742081447962</v>
      </c>
      <c r="I45" s="23">
        <f t="shared" si="16"/>
        <v>0.33936651583710409</v>
      </c>
      <c r="J45" s="23">
        <f t="shared" si="16"/>
        <v>0.41628959276018102</v>
      </c>
      <c r="K45" s="23">
        <f t="shared" si="16"/>
        <v>0.17647058823529413</v>
      </c>
      <c r="L45" s="23">
        <f t="shared" si="16"/>
        <v>1.8099547511312219E-2</v>
      </c>
      <c r="M45" s="23">
        <f t="shared" si="16"/>
        <v>1.3574660633484163E-2</v>
      </c>
      <c r="N45" s="20"/>
      <c r="O45" s="24">
        <f>+N44/O44</f>
        <v>0.36650082918739635</v>
      </c>
    </row>
    <row r="46" spans="2:26" x14ac:dyDescent="0.55000000000000004">
      <c r="B46" s="20" t="s">
        <v>6</v>
      </c>
      <c r="C46" s="21" t="s">
        <v>17</v>
      </c>
      <c r="D46" s="22">
        <f>+[1]NPOdata_貼付!CC4</f>
        <v>121</v>
      </c>
      <c r="E46" s="22">
        <f>+[1]NPOdata_貼付!CD4</f>
        <v>47</v>
      </c>
      <c r="F46" s="22">
        <f>+[1]NPOdata_貼付!CE4</f>
        <v>58</v>
      </c>
      <c r="G46" s="22">
        <f>+[1]NPOdata_貼付!CF4</f>
        <v>65</v>
      </c>
      <c r="H46" s="22">
        <f>+[1]NPOdata_貼付!CG4</f>
        <v>40</v>
      </c>
      <c r="I46" s="22">
        <f>+[1]NPOdata_貼付!CH4</f>
        <v>40</v>
      </c>
      <c r="J46" s="22">
        <f>+[1]NPOdata_貼付!CI4</f>
        <v>45</v>
      </c>
      <c r="K46" s="22">
        <f>+[1]NPOdata_貼付!CJ4</f>
        <v>21</v>
      </c>
      <c r="L46" s="22">
        <f>+[1]NPOdata_貼付!CK4</f>
        <v>5</v>
      </c>
      <c r="M46" s="22">
        <f>+[1]NPOdata_貼付!FP4</f>
        <v>0</v>
      </c>
      <c r="N46" s="20">
        <f>+[1]NPOdata_貼付!$A$4</f>
        <v>160</v>
      </c>
      <c r="O46" s="22">
        <f>SUM(D46:M46)</f>
        <v>442</v>
      </c>
    </row>
    <row r="47" spans="2:26" x14ac:dyDescent="0.55000000000000004">
      <c r="B47" s="20"/>
      <c r="C47" s="21" t="s">
        <v>18</v>
      </c>
      <c r="D47" s="23">
        <f>+D46/$N46</f>
        <v>0.75624999999999998</v>
      </c>
      <c r="E47" s="23">
        <f t="shared" ref="E47:M47" si="17">+E46/$N46</f>
        <v>0.29375000000000001</v>
      </c>
      <c r="F47" s="23">
        <f t="shared" si="17"/>
        <v>0.36249999999999999</v>
      </c>
      <c r="G47" s="23">
        <f t="shared" si="17"/>
        <v>0.40625</v>
      </c>
      <c r="H47" s="23">
        <f t="shared" si="17"/>
        <v>0.25</v>
      </c>
      <c r="I47" s="23">
        <f t="shared" si="17"/>
        <v>0.25</v>
      </c>
      <c r="J47" s="23">
        <f t="shared" si="17"/>
        <v>0.28125</v>
      </c>
      <c r="K47" s="23">
        <f t="shared" si="17"/>
        <v>0.13125000000000001</v>
      </c>
      <c r="L47" s="23">
        <f t="shared" si="17"/>
        <v>3.125E-2</v>
      </c>
      <c r="M47" s="23">
        <f t="shared" si="17"/>
        <v>0</v>
      </c>
      <c r="N47" s="20"/>
      <c r="O47" s="24">
        <f>+N46/O46</f>
        <v>0.36199095022624433</v>
      </c>
    </row>
    <row r="48" spans="2:26" x14ac:dyDescent="0.55000000000000004">
      <c r="B48" s="20" t="s">
        <v>7</v>
      </c>
      <c r="C48" s="21" t="s">
        <v>17</v>
      </c>
      <c r="D48" s="22">
        <f>+D42+D44+D46</f>
        <v>463</v>
      </c>
      <c r="E48" s="22">
        <f t="shared" ref="E48:M48" si="18">+E42+E44+E46</f>
        <v>232</v>
      </c>
      <c r="F48" s="22">
        <f t="shared" si="18"/>
        <v>209</v>
      </c>
      <c r="G48" s="22">
        <f t="shared" si="18"/>
        <v>206</v>
      </c>
      <c r="H48" s="22">
        <f t="shared" si="18"/>
        <v>190</v>
      </c>
      <c r="I48" s="22">
        <f t="shared" si="18"/>
        <v>200</v>
      </c>
      <c r="J48" s="22">
        <f t="shared" si="18"/>
        <v>229</v>
      </c>
      <c r="K48" s="22">
        <f t="shared" si="18"/>
        <v>119</v>
      </c>
      <c r="L48" s="22">
        <f t="shared" si="18"/>
        <v>18</v>
      </c>
      <c r="M48" s="22">
        <f t="shared" si="18"/>
        <v>8</v>
      </c>
      <c r="N48" s="20">
        <f>+N42+N44+N46</f>
        <v>698</v>
      </c>
      <c r="O48" s="22">
        <f>SUM(D48:M48)</f>
        <v>1874</v>
      </c>
    </row>
    <row r="49" spans="2:15" x14ac:dyDescent="0.55000000000000004">
      <c r="B49" s="20"/>
      <c r="C49" s="21" t="s">
        <v>18</v>
      </c>
      <c r="D49" s="23">
        <f>+D48/$N48</f>
        <v>0.66332378223495703</v>
      </c>
      <c r="E49" s="23">
        <f t="shared" ref="E49:M49" si="19">+E48/$N48</f>
        <v>0.33237822349570201</v>
      </c>
      <c r="F49" s="23">
        <f t="shared" si="19"/>
        <v>0.29942693409742122</v>
      </c>
      <c r="G49" s="23">
        <f t="shared" si="19"/>
        <v>0.29512893982808025</v>
      </c>
      <c r="H49" s="23">
        <f t="shared" si="19"/>
        <v>0.27220630372492838</v>
      </c>
      <c r="I49" s="23">
        <f t="shared" si="19"/>
        <v>0.28653295128939826</v>
      </c>
      <c r="J49" s="23">
        <f t="shared" si="19"/>
        <v>0.32808022922636104</v>
      </c>
      <c r="K49" s="23">
        <f t="shared" si="19"/>
        <v>0.17048710601719197</v>
      </c>
      <c r="L49" s="23">
        <f t="shared" si="19"/>
        <v>2.5787965616045846E-2</v>
      </c>
      <c r="M49" s="23">
        <f t="shared" si="19"/>
        <v>1.1461318051575931E-2</v>
      </c>
      <c r="N49" s="20"/>
      <c r="O49" s="24">
        <f>+N48/O48</f>
        <v>0.37246531483457845</v>
      </c>
    </row>
  </sheetData>
  <mergeCells count="44">
    <mergeCell ref="B44:B45"/>
    <mergeCell ref="N44:N45"/>
    <mergeCell ref="B46:B47"/>
    <mergeCell ref="N46:N47"/>
    <mergeCell ref="B48:B49"/>
    <mergeCell ref="N48:N49"/>
    <mergeCell ref="J33:J41"/>
    <mergeCell ref="K33:K41"/>
    <mergeCell ref="L33:L41"/>
    <mergeCell ref="M33:M41"/>
    <mergeCell ref="B42:B43"/>
    <mergeCell ref="N42:N43"/>
    <mergeCell ref="B27:O27"/>
    <mergeCell ref="C28:O30"/>
    <mergeCell ref="N32:N41"/>
    <mergeCell ref="O32:O41"/>
    <mergeCell ref="D33:D41"/>
    <mergeCell ref="E33:E41"/>
    <mergeCell ref="F33:F41"/>
    <mergeCell ref="G33:G41"/>
    <mergeCell ref="H33:H41"/>
    <mergeCell ref="I33:I41"/>
    <mergeCell ref="B19:B20"/>
    <mergeCell ref="N19:N20"/>
    <mergeCell ref="B21:B22"/>
    <mergeCell ref="N21:N22"/>
    <mergeCell ref="B23:B24"/>
    <mergeCell ref="N23:N24"/>
    <mergeCell ref="J8:J16"/>
    <mergeCell ref="K8:K16"/>
    <mergeCell ref="L8:L16"/>
    <mergeCell ref="M8:M16"/>
    <mergeCell ref="B17:B18"/>
    <mergeCell ref="N17:N18"/>
    <mergeCell ref="B2:O2"/>
    <mergeCell ref="C3:O5"/>
    <mergeCell ref="N7:N16"/>
    <mergeCell ref="O7:O16"/>
    <mergeCell ref="D8:D16"/>
    <mergeCell ref="E8:E16"/>
    <mergeCell ref="F8:F16"/>
    <mergeCell ref="G8:G16"/>
    <mergeCell ref="H8:H16"/>
    <mergeCell ref="I8:I16"/>
  </mergeCells>
  <phoneticPr fontId="3"/>
  <pageMargins left="0.9055118110236221" right="0.11811023622047245"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tabSelected="1" view="pageBreakPreview" zoomScaleNormal="100" zoomScaleSheetLayoutView="100" workbookViewId="0">
      <selection activeCell="R4" sqref="R1:AA1048576"/>
    </sheetView>
  </sheetViews>
  <sheetFormatPr defaultRowHeight="12" x14ac:dyDescent="0.55000000000000004"/>
  <cols>
    <col min="1" max="1" width="1.4140625" style="2" customWidth="1"/>
    <col min="2" max="3" width="6.33203125" style="1" bestFit="1" customWidth="1"/>
    <col min="4" max="15" width="5.25" style="2" customWidth="1"/>
    <col min="16" max="16" width="1.4140625" style="2" customWidth="1"/>
    <col min="17" max="17" width="6.1640625" style="2" customWidth="1"/>
    <col min="18" max="18" width="35.75" style="2" hidden="1" customWidth="1"/>
    <col min="19" max="26" width="0" style="2" hidden="1" customWidth="1"/>
    <col min="27" max="16384" width="8.6640625" style="2"/>
  </cols>
  <sheetData>
    <row r="1" spans="2:26" ht="8.5" customHeight="1" x14ac:dyDescent="0.55000000000000004"/>
    <row r="2" spans="2:26" ht="17.5" customHeight="1" x14ac:dyDescent="0.55000000000000004">
      <c r="B2" s="3" t="s">
        <v>61</v>
      </c>
      <c r="C2" s="4"/>
      <c r="D2" s="4"/>
      <c r="E2" s="4"/>
      <c r="F2" s="4"/>
      <c r="G2" s="4"/>
      <c r="H2" s="4"/>
      <c r="I2" s="4"/>
      <c r="J2" s="4"/>
      <c r="K2" s="4"/>
      <c r="L2" s="4"/>
      <c r="M2" s="4"/>
      <c r="N2" s="4"/>
      <c r="O2" s="5"/>
    </row>
    <row r="3" spans="2:26" x14ac:dyDescent="0.55000000000000004">
      <c r="B3" s="6">
        <v>7</v>
      </c>
      <c r="C3" s="7" t="s">
        <v>71</v>
      </c>
      <c r="D3" s="7"/>
      <c r="E3" s="7"/>
      <c r="F3" s="7"/>
      <c r="G3" s="7"/>
      <c r="H3" s="7"/>
      <c r="I3" s="7"/>
      <c r="J3" s="7"/>
      <c r="K3" s="7"/>
      <c r="L3" s="7"/>
      <c r="M3" s="7"/>
      <c r="N3" s="7"/>
      <c r="O3" s="8"/>
    </row>
    <row r="4" spans="2:26" x14ac:dyDescent="0.55000000000000004">
      <c r="B4" s="6"/>
      <c r="C4" s="7"/>
      <c r="D4" s="7"/>
      <c r="E4" s="7"/>
      <c r="F4" s="7"/>
      <c r="G4" s="7"/>
      <c r="H4" s="7"/>
      <c r="I4" s="7"/>
      <c r="J4" s="7"/>
      <c r="K4" s="7"/>
      <c r="L4" s="7"/>
      <c r="M4" s="7"/>
      <c r="N4" s="7"/>
      <c r="O4" s="8"/>
    </row>
    <row r="5" spans="2:26" x14ac:dyDescent="0.55000000000000004">
      <c r="B5" s="9"/>
      <c r="C5" s="10"/>
      <c r="D5" s="10"/>
      <c r="E5" s="10"/>
      <c r="F5" s="10"/>
      <c r="G5" s="10"/>
      <c r="H5" s="10"/>
      <c r="I5" s="10"/>
      <c r="J5" s="10"/>
      <c r="K5" s="10"/>
      <c r="L5" s="10"/>
      <c r="M5" s="10"/>
      <c r="N5" s="10"/>
      <c r="O5" s="11"/>
    </row>
    <row r="6" spans="2:26" ht="8.5" customHeight="1" x14ac:dyDescent="0.55000000000000004"/>
    <row r="7" spans="2:26" x14ac:dyDescent="0.55000000000000004">
      <c r="D7" s="12">
        <v>1</v>
      </c>
      <c r="E7" s="12">
        <f>+D7+1</f>
        <v>2</v>
      </c>
      <c r="F7" s="12">
        <f t="shared" ref="F7:M7" si="0">+E7+1</f>
        <v>3</v>
      </c>
      <c r="G7" s="12">
        <f t="shared" si="0"/>
        <v>4</v>
      </c>
      <c r="H7" s="12">
        <f t="shared" si="0"/>
        <v>5</v>
      </c>
      <c r="I7" s="12">
        <f t="shared" si="0"/>
        <v>6</v>
      </c>
      <c r="J7" s="12">
        <f t="shared" si="0"/>
        <v>7</v>
      </c>
      <c r="K7" s="12">
        <f t="shared" si="0"/>
        <v>8</v>
      </c>
      <c r="L7" s="12">
        <f t="shared" si="0"/>
        <v>9</v>
      </c>
      <c r="M7" s="12">
        <f t="shared" si="0"/>
        <v>10</v>
      </c>
      <c r="N7" s="13" t="s">
        <v>2</v>
      </c>
      <c r="O7" s="13" t="s">
        <v>3</v>
      </c>
      <c r="S7" s="2" t="s">
        <v>4</v>
      </c>
      <c r="U7" s="2" t="s">
        <v>5</v>
      </c>
      <c r="W7" s="2" t="s">
        <v>6</v>
      </c>
      <c r="Y7" s="2" t="s">
        <v>7</v>
      </c>
    </row>
    <row r="8" spans="2:26" ht="18" customHeight="1" x14ac:dyDescent="0.55000000000000004">
      <c r="D8" s="30" t="s">
        <v>72</v>
      </c>
      <c r="E8" s="15" t="s">
        <v>73</v>
      </c>
      <c r="F8" s="14" t="s">
        <v>74</v>
      </c>
      <c r="G8" s="15" t="s">
        <v>75</v>
      </c>
      <c r="H8" s="14" t="s">
        <v>15</v>
      </c>
      <c r="I8" s="14" t="s">
        <v>16</v>
      </c>
      <c r="J8" s="14"/>
      <c r="K8" s="14"/>
      <c r="L8" s="14"/>
      <c r="M8" s="14"/>
      <c r="N8" s="13"/>
      <c r="O8" s="13"/>
      <c r="R8" s="2" t="str">
        <f>+D8</f>
        <v>通信網やデータセンターなど、基盤となるインフラの整備促進</v>
      </c>
      <c r="S8" s="16">
        <f>+D$18</f>
        <v>0.35962145110410093</v>
      </c>
      <c r="T8" s="17">
        <f>(RANK(S8,S$8:S$17,0))</f>
        <v>1</v>
      </c>
      <c r="U8" s="16">
        <f>+D$20</f>
        <v>0.41628959276018102</v>
      </c>
      <c r="V8" s="17">
        <f t="shared" ref="V8:V13" si="1">(RANK(U8,U$8:U$17,0))</f>
        <v>1</v>
      </c>
      <c r="W8" s="16">
        <f>+D$22</f>
        <v>0.36875000000000002</v>
      </c>
      <c r="X8" s="17">
        <f t="shared" ref="X8:Z14" si="2">(RANK(W8,W$8:W$17,0))</f>
        <v>1</v>
      </c>
      <c r="Y8" s="16">
        <f>+D$24</f>
        <v>0.37965616045845274</v>
      </c>
      <c r="Z8" s="17">
        <f t="shared" ref="Z8:Z13" si="3">(RANK(Y8,Y$8:Y$17,0))</f>
        <v>1</v>
      </c>
    </row>
    <row r="9" spans="2:26" ht="18" customHeight="1" x14ac:dyDescent="0.55000000000000004">
      <c r="D9" s="30"/>
      <c r="E9" s="15"/>
      <c r="F9" s="14"/>
      <c r="G9" s="15"/>
      <c r="H9" s="14"/>
      <c r="I9" s="14"/>
      <c r="J9" s="14"/>
      <c r="K9" s="14"/>
      <c r="L9" s="14"/>
      <c r="M9" s="14"/>
      <c r="N9" s="13"/>
      <c r="O9" s="13"/>
      <c r="R9" s="2" t="str">
        <f>+E8</f>
        <v>学校や地域においてデジタルの活用について学ぶことのできる機会の確保・充実</v>
      </c>
      <c r="S9" s="16">
        <f>+E$18</f>
        <v>0.28391167192429023</v>
      </c>
      <c r="T9" s="17">
        <f t="shared" ref="T9:V17" si="4">(RANK(S9,S$8:S$17,0))</f>
        <v>2</v>
      </c>
      <c r="U9" s="16">
        <f>+E$20</f>
        <v>0.19909502262443438</v>
      </c>
      <c r="V9" s="17">
        <f t="shared" si="1"/>
        <v>3</v>
      </c>
      <c r="W9" s="16">
        <f>+E$22</f>
        <v>0.20624999999999999</v>
      </c>
      <c r="X9" s="17">
        <f t="shared" si="2"/>
        <v>3</v>
      </c>
      <c r="Y9" s="16">
        <f>+E$24</f>
        <v>0.23925501432664756</v>
      </c>
      <c r="Z9" s="17">
        <f t="shared" si="3"/>
        <v>3</v>
      </c>
    </row>
    <row r="10" spans="2:26" ht="18" customHeight="1" x14ac:dyDescent="0.55000000000000004">
      <c r="D10" s="30"/>
      <c r="E10" s="15"/>
      <c r="F10" s="14"/>
      <c r="G10" s="15"/>
      <c r="H10" s="14"/>
      <c r="I10" s="14"/>
      <c r="J10" s="14"/>
      <c r="K10" s="14"/>
      <c r="L10" s="14"/>
      <c r="M10" s="14"/>
      <c r="N10" s="13"/>
      <c r="O10" s="13"/>
      <c r="R10" s="2" t="str">
        <f>+F8</f>
        <v>高度な知識・技能を有するデジタル人材の育成・確保</v>
      </c>
      <c r="S10" s="16">
        <f>+F$18</f>
        <v>0.24605678233438485</v>
      </c>
      <c r="T10" s="17">
        <f t="shared" si="4"/>
        <v>3</v>
      </c>
      <c r="U10" s="16">
        <f>+F$20</f>
        <v>0.27601809954751133</v>
      </c>
      <c r="V10" s="17">
        <f t="shared" si="1"/>
        <v>2</v>
      </c>
      <c r="W10" s="16">
        <f>+F$22</f>
        <v>0.23125000000000001</v>
      </c>
      <c r="X10" s="17">
        <f t="shared" si="2"/>
        <v>2</v>
      </c>
      <c r="Y10" s="16">
        <f>+F$24</f>
        <v>0.25214899713467048</v>
      </c>
      <c r="Z10" s="17">
        <f t="shared" si="3"/>
        <v>2</v>
      </c>
    </row>
    <row r="11" spans="2:26" ht="18" customHeight="1" x14ac:dyDescent="0.55000000000000004">
      <c r="D11" s="30"/>
      <c r="E11" s="15"/>
      <c r="F11" s="14"/>
      <c r="G11" s="15"/>
      <c r="H11" s="14"/>
      <c r="I11" s="14"/>
      <c r="J11" s="14"/>
      <c r="K11" s="14"/>
      <c r="L11" s="14"/>
      <c r="M11" s="14"/>
      <c r="N11" s="13"/>
      <c r="O11" s="13"/>
      <c r="R11" s="2" t="str">
        <f>+G8</f>
        <v>デジタル技術を活用して地域の課題を解決した具体的事例の紹介・普及</v>
      </c>
      <c r="S11" s="16">
        <f>+G$18</f>
        <v>0.12302839116719243</v>
      </c>
      <c r="T11" s="17">
        <f t="shared" si="4"/>
        <v>4</v>
      </c>
      <c r="U11" s="16">
        <f>+G$20</f>
        <v>0.10407239819004525</v>
      </c>
      <c r="V11" s="17">
        <f t="shared" si="1"/>
        <v>4</v>
      </c>
      <c r="W11" s="16">
        <f>+G$22</f>
        <v>0.16250000000000001</v>
      </c>
      <c r="X11" s="17">
        <f t="shared" si="2"/>
        <v>4</v>
      </c>
      <c r="Y11" s="16">
        <f>+G$24</f>
        <v>0.12607449856733524</v>
      </c>
      <c r="Z11" s="17">
        <f t="shared" si="3"/>
        <v>4</v>
      </c>
    </row>
    <row r="12" spans="2:26" ht="18" customHeight="1" x14ac:dyDescent="0.55000000000000004">
      <c r="D12" s="30"/>
      <c r="E12" s="15"/>
      <c r="F12" s="14"/>
      <c r="G12" s="15"/>
      <c r="H12" s="14"/>
      <c r="I12" s="14"/>
      <c r="J12" s="14"/>
      <c r="K12" s="14"/>
      <c r="L12" s="14"/>
      <c r="M12" s="14"/>
      <c r="N12" s="13"/>
      <c r="O12" s="13"/>
      <c r="R12" s="2" t="str">
        <f>+H8</f>
        <v>その他</v>
      </c>
      <c r="S12" s="16">
        <f>+H$18</f>
        <v>1.8927444794952682E-2</v>
      </c>
      <c r="T12" s="17">
        <f t="shared" si="4"/>
        <v>5</v>
      </c>
      <c r="U12" s="16">
        <f>+H$20</f>
        <v>4.5248868778280547E-3</v>
      </c>
      <c r="V12" s="17">
        <f t="shared" si="1"/>
        <v>6</v>
      </c>
      <c r="W12" s="16">
        <f>+H$22</f>
        <v>2.5000000000000001E-2</v>
      </c>
      <c r="X12" s="17">
        <f t="shared" si="2"/>
        <v>5</v>
      </c>
      <c r="Y12" s="16">
        <f>+H$24</f>
        <v>1.5759312320916905E-2</v>
      </c>
      <c r="Z12" s="17">
        <f t="shared" si="3"/>
        <v>5</v>
      </c>
    </row>
    <row r="13" spans="2:26" ht="18" customHeight="1" x14ac:dyDescent="0.55000000000000004">
      <c r="D13" s="30"/>
      <c r="E13" s="15"/>
      <c r="F13" s="14"/>
      <c r="G13" s="15"/>
      <c r="H13" s="14"/>
      <c r="I13" s="14"/>
      <c r="J13" s="14"/>
      <c r="K13" s="14"/>
      <c r="L13" s="14"/>
      <c r="M13" s="14"/>
      <c r="N13" s="13"/>
      <c r="O13" s="13"/>
      <c r="R13" s="2" t="str">
        <f>+I8</f>
        <v>無回答</v>
      </c>
      <c r="S13" s="16">
        <f>+I$18</f>
        <v>1.2618296529968454E-2</v>
      </c>
      <c r="T13" s="17">
        <f t="shared" si="4"/>
        <v>6</v>
      </c>
      <c r="U13" s="16">
        <f>+I$20</f>
        <v>1.8099547511312219E-2</v>
      </c>
      <c r="V13" s="17">
        <f t="shared" si="1"/>
        <v>5</v>
      </c>
      <c r="W13" s="16">
        <f>+I$22</f>
        <v>6.2500000000000003E-3</v>
      </c>
      <c r="X13" s="17">
        <f t="shared" si="2"/>
        <v>6</v>
      </c>
      <c r="Y13" s="16">
        <f>+I$24</f>
        <v>1.2893982808022923E-2</v>
      </c>
      <c r="Z13" s="17">
        <f t="shared" si="3"/>
        <v>6</v>
      </c>
    </row>
    <row r="14" spans="2:26" ht="18" customHeight="1" x14ac:dyDescent="0.55000000000000004">
      <c r="D14" s="30"/>
      <c r="E14" s="15"/>
      <c r="F14" s="14"/>
      <c r="G14" s="15"/>
      <c r="H14" s="14"/>
      <c r="I14" s="14"/>
      <c r="J14" s="14"/>
      <c r="K14" s="14"/>
      <c r="L14" s="14"/>
      <c r="M14" s="14"/>
      <c r="N14" s="13"/>
      <c r="O14" s="13"/>
      <c r="R14" s="2">
        <f>+J8</f>
        <v>0</v>
      </c>
      <c r="S14" s="16">
        <f>+J$18</f>
        <v>0</v>
      </c>
      <c r="T14" s="17">
        <f t="shared" si="4"/>
        <v>7</v>
      </c>
      <c r="U14" s="16">
        <f>+J$20</f>
        <v>0</v>
      </c>
      <c r="V14" s="17">
        <f t="shared" si="4"/>
        <v>7</v>
      </c>
      <c r="W14" s="16">
        <f>+J$22</f>
        <v>0</v>
      </c>
      <c r="X14" s="17">
        <f t="shared" si="2"/>
        <v>7</v>
      </c>
      <c r="Y14" s="16">
        <f>+J$24</f>
        <v>0</v>
      </c>
      <c r="Z14" s="17">
        <f t="shared" si="2"/>
        <v>7</v>
      </c>
    </row>
    <row r="15" spans="2:26" ht="18" customHeight="1" x14ac:dyDescent="0.55000000000000004">
      <c r="D15" s="30"/>
      <c r="E15" s="15"/>
      <c r="F15" s="14"/>
      <c r="G15" s="15"/>
      <c r="H15" s="14"/>
      <c r="I15" s="14"/>
      <c r="J15" s="14"/>
      <c r="K15" s="14"/>
      <c r="L15" s="14"/>
      <c r="M15" s="14"/>
      <c r="N15" s="13"/>
      <c r="O15" s="13"/>
      <c r="R15" s="2">
        <f>+K8</f>
        <v>0</v>
      </c>
      <c r="S15" s="16">
        <f>+K$18</f>
        <v>0</v>
      </c>
      <c r="T15" s="17">
        <f t="shared" si="4"/>
        <v>7</v>
      </c>
      <c r="U15" s="16">
        <f>+K$20</f>
        <v>0</v>
      </c>
      <c r="V15" s="17">
        <f>(RANK(U15,U$8:U$17,0))</f>
        <v>7</v>
      </c>
      <c r="W15" s="16">
        <f>+K$22</f>
        <v>0</v>
      </c>
      <c r="X15" s="17">
        <f>(RANK(W15,W$8:W$17,0))</f>
        <v>7</v>
      </c>
      <c r="Y15" s="16">
        <f>+K$24</f>
        <v>0</v>
      </c>
      <c r="Z15" s="17">
        <f>(RANK(Y15,Y$8:Y$17,0))</f>
        <v>7</v>
      </c>
    </row>
    <row r="16" spans="2:26" ht="18" customHeight="1" x14ac:dyDescent="0.55000000000000004">
      <c r="D16" s="32"/>
      <c r="E16" s="19"/>
      <c r="F16" s="18"/>
      <c r="G16" s="19"/>
      <c r="H16" s="18"/>
      <c r="I16" s="18"/>
      <c r="J16" s="18"/>
      <c r="K16" s="18"/>
      <c r="L16" s="18"/>
      <c r="M16" s="18"/>
      <c r="N16" s="13"/>
      <c r="O16" s="13"/>
      <c r="R16" s="2">
        <f>+L8</f>
        <v>0</v>
      </c>
      <c r="S16" s="16">
        <f>+L$18</f>
        <v>0</v>
      </c>
      <c r="T16" s="17">
        <f t="shared" si="4"/>
        <v>7</v>
      </c>
      <c r="U16" s="16">
        <f>+L$20</f>
        <v>0</v>
      </c>
      <c r="V16" s="17">
        <f t="shared" si="4"/>
        <v>7</v>
      </c>
      <c r="W16" s="16">
        <f>+L$22</f>
        <v>0</v>
      </c>
      <c r="X16" s="17">
        <f t="shared" ref="X16:Z17" si="5">(RANK(W16,W$8:W$17,0))</f>
        <v>7</v>
      </c>
      <c r="Y16" s="16">
        <f>+L$24</f>
        <v>0</v>
      </c>
      <c r="Z16" s="17">
        <f t="shared" si="5"/>
        <v>7</v>
      </c>
    </row>
    <row r="17" spans="2:26" x14ac:dyDescent="0.55000000000000004">
      <c r="B17" s="20" t="s">
        <v>4</v>
      </c>
      <c r="C17" s="21" t="s">
        <v>17</v>
      </c>
      <c r="D17" s="22">
        <f>+[1]企業data!BZ4</f>
        <v>114</v>
      </c>
      <c r="E17" s="22">
        <f>+[1]企業data!CA4</f>
        <v>90</v>
      </c>
      <c r="F17" s="22">
        <f>+[1]企業data!CB4</f>
        <v>78</v>
      </c>
      <c r="G17" s="22">
        <f>+[1]企業data!CC4</f>
        <v>39</v>
      </c>
      <c r="H17" s="22">
        <f>+[1]企業data!CD4</f>
        <v>6</v>
      </c>
      <c r="I17" s="22">
        <f>+[1]企業data!FF4</f>
        <v>4</v>
      </c>
      <c r="J17" s="22"/>
      <c r="K17" s="22"/>
      <c r="L17" s="22"/>
      <c r="M17" s="22"/>
      <c r="N17" s="20">
        <f>[1]企業data!$A$4</f>
        <v>317</v>
      </c>
      <c r="O17" s="22">
        <f>SUM(D17:M17)</f>
        <v>331</v>
      </c>
      <c r="R17" s="2">
        <f>+M8</f>
        <v>0</v>
      </c>
      <c r="S17" s="16">
        <f>+M$18</f>
        <v>0</v>
      </c>
      <c r="T17" s="17">
        <f t="shared" si="4"/>
        <v>7</v>
      </c>
      <c r="U17" s="16">
        <f>+M$20</f>
        <v>0</v>
      </c>
      <c r="V17" s="17">
        <f t="shared" si="4"/>
        <v>7</v>
      </c>
      <c r="W17" s="16">
        <f>+M$22</f>
        <v>0</v>
      </c>
      <c r="X17" s="17">
        <f t="shared" si="5"/>
        <v>7</v>
      </c>
      <c r="Y17" s="16">
        <f>+M$24</f>
        <v>0</v>
      </c>
      <c r="Z17" s="17">
        <f t="shared" si="5"/>
        <v>7</v>
      </c>
    </row>
    <row r="18" spans="2:26" x14ac:dyDescent="0.55000000000000004">
      <c r="B18" s="20"/>
      <c r="C18" s="21" t="s">
        <v>18</v>
      </c>
      <c r="D18" s="23">
        <f>+D17/$N17</f>
        <v>0.35962145110410093</v>
      </c>
      <c r="E18" s="23">
        <f t="shared" ref="E18:I18" si="6">+E17/$N17</f>
        <v>0.28391167192429023</v>
      </c>
      <c r="F18" s="23">
        <f t="shared" si="6"/>
        <v>0.24605678233438485</v>
      </c>
      <c r="G18" s="23">
        <f t="shared" si="6"/>
        <v>0.12302839116719243</v>
      </c>
      <c r="H18" s="23">
        <f t="shared" si="6"/>
        <v>1.8927444794952682E-2</v>
      </c>
      <c r="I18" s="23">
        <f t="shared" si="6"/>
        <v>1.2618296529968454E-2</v>
      </c>
      <c r="J18" s="23"/>
      <c r="K18" s="23"/>
      <c r="L18" s="23"/>
      <c r="M18" s="23"/>
      <c r="N18" s="20"/>
      <c r="O18" s="24">
        <f>+N17/O17</f>
        <v>0.95770392749244715</v>
      </c>
    </row>
    <row r="19" spans="2:26" x14ac:dyDescent="0.55000000000000004">
      <c r="B19" s="20" t="s">
        <v>5</v>
      </c>
      <c r="C19" s="21" t="s">
        <v>17</v>
      </c>
      <c r="D19" s="22">
        <f>+[1]団体data!BZ4</f>
        <v>92</v>
      </c>
      <c r="E19" s="22">
        <f>+[1]団体data!CA4</f>
        <v>44</v>
      </c>
      <c r="F19" s="22">
        <f>+[1]団体data!CB4</f>
        <v>61</v>
      </c>
      <c r="G19" s="22">
        <f>+[1]団体data!CC4</f>
        <v>23</v>
      </c>
      <c r="H19" s="22">
        <f>+[1]団体data!CD4</f>
        <v>1</v>
      </c>
      <c r="I19" s="22">
        <f>+[1]団体data!FF4</f>
        <v>4</v>
      </c>
      <c r="J19" s="22"/>
      <c r="K19" s="22"/>
      <c r="L19" s="22"/>
      <c r="M19" s="22"/>
      <c r="N19" s="20">
        <f>+[1]団体data!$A$4</f>
        <v>221</v>
      </c>
      <c r="O19" s="22">
        <f>SUM(D19:M19)</f>
        <v>225</v>
      </c>
    </row>
    <row r="20" spans="2:26" x14ac:dyDescent="0.55000000000000004">
      <c r="B20" s="20"/>
      <c r="C20" s="21" t="s">
        <v>18</v>
      </c>
      <c r="D20" s="23">
        <f>+D19/$N19</f>
        <v>0.41628959276018102</v>
      </c>
      <c r="E20" s="23">
        <f t="shared" ref="E20:I20" si="7">+E19/$N19</f>
        <v>0.19909502262443438</v>
      </c>
      <c r="F20" s="23">
        <f t="shared" si="7"/>
        <v>0.27601809954751133</v>
      </c>
      <c r="G20" s="23">
        <f t="shared" si="7"/>
        <v>0.10407239819004525</v>
      </c>
      <c r="H20" s="23">
        <f t="shared" si="7"/>
        <v>4.5248868778280547E-3</v>
      </c>
      <c r="I20" s="23">
        <f t="shared" si="7"/>
        <v>1.8099547511312219E-2</v>
      </c>
      <c r="J20" s="23"/>
      <c r="K20" s="23"/>
      <c r="L20" s="23"/>
      <c r="M20" s="23"/>
      <c r="N20" s="20"/>
      <c r="O20" s="24">
        <f>+N19/O19</f>
        <v>0.98222222222222222</v>
      </c>
    </row>
    <row r="21" spans="2:26" x14ac:dyDescent="0.55000000000000004">
      <c r="B21" s="20" t="s">
        <v>6</v>
      </c>
      <c r="C21" s="21" t="s">
        <v>17</v>
      </c>
      <c r="D21" s="22">
        <f>+[1]NPOdata_貼付!CM4</f>
        <v>59</v>
      </c>
      <c r="E21" s="22">
        <f>+[1]NPOdata_貼付!CN4</f>
        <v>33</v>
      </c>
      <c r="F21" s="22">
        <f>+[1]NPOdata_貼付!CO4</f>
        <v>37</v>
      </c>
      <c r="G21" s="22">
        <f>+[1]NPOdata_貼付!CP4</f>
        <v>26</v>
      </c>
      <c r="H21" s="22">
        <f>+[1]NPOdata_貼付!CQ4</f>
        <v>4</v>
      </c>
      <c r="I21" s="22">
        <f>+[1]NPOdata_貼付!FQ4</f>
        <v>1</v>
      </c>
      <c r="J21" s="22"/>
      <c r="K21" s="22"/>
      <c r="L21" s="22"/>
      <c r="M21" s="22"/>
      <c r="N21" s="20">
        <f>+[1]NPOdata_貼付!$A$4</f>
        <v>160</v>
      </c>
      <c r="O21" s="22">
        <f>SUM(D21:M21)</f>
        <v>160</v>
      </c>
    </row>
    <row r="22" spans="2:26" x14ac:dyDescent="0.55000000000000004">
      <c r="B22" s="20"/>
      <c r="C22" s="21" t="s">
        <v>18</v>
      </c>
      <c r="D22" s="23">
        <f>+D21/$N21</f>
        <v>0.36875000000000002</v>
      </c>
      <c r="E22" s="23">
        <f t="shared" ref="E22:I22" si="8">+E21/$N21</f>
        <v>0.20624999999999999</v>
      </c>
      <c r="F22" s="23">
        <f t="shared" si="8"/>
        <v>0.23125000000000001</v>
      </c>
      <c r="G22" s="23">
        <f t="shared" si="8"/>
        <v>0.16250000000000001</v>
      </c>
      <c r="H22" s="23">
        <f t="shared" si="8"/>
        <v>2.5000000000000001E-2</v>
      </c>
      <c r="I22" s="23">
        <f t="shared" si="8"/>
        <v>6.2500000000000003E-3</v>
      </c>
      <c r="J22" s="23"/>
      <c r="K22" s="23"/>
      <c r="L22" s="23"/>
      <c r="M22" s="23"/>
      <c r="N22" s="20"/>
      <c r="O22" s="24">
        <f>+N21/O21</f>
        <v>1</v>
      </c>
    </row>
    <row r="23" spans="2:26" x14ac:dyDescent="0.55000000000000004">
      <c r="B23" s="20" t="s">
        <v>7</v>
      </c>
      <c r="C23" s="21" t="s">
        <v>17</v>
      </c>
      <c r="D23" s="22">
        <f>+D17+D19+D21</f>
        <v>265</v>
      </c>
      <c r="E23" s="22">
        <f t="shared" ref="E23:I23" si="9">+E17+E19+E21</f>
        <v>167</v>
      </c>
      <c r="F23" s="22">
        <f t="shared" si="9"/>
        <v>176</v>
      </c>
      <c r="G23" s="22">
        <f t="shared" si="9"/>
        <v>88</v>
      </c>
      <c r="H23" s="22">
        <f t="shared" si="9"/>
        <v>11</v>
      </c>
      <c r="I23" s="22">
        <f t="shared" si="9"/>
        <v>9</v>
      </c>
      <c r="J23" s="22"/>
      <c r="K23" s="22"/>
      <c r="L23" s="22"/>
      <c r="M23" s="22"/>
      <c r="N23" s="20">
        <f>+N17+N19+N21</f>
        <v>698</v>
      </c>
      <c r="O23" s="22">
        <f>SUM(D23:M23)</f>
        <v>716</v>
      </c>
    </row>
    <row r="24" spans="2:26" x14ac:dyDescent="0.55000000000000004">
      <c r="B24" s="20"/>
      <c r="C24" s="21" t="s">
        <v>18</v>
      </c>
      <c r="D24" s="23">
        <f>+D23/$N23</f>
        <v>0.37965616045845274</v>
      </c>
      <c r="E24" s="23">
        <f t="shared" ref="E24:I24" si="10">+E23/$N23</f>
        <v>0.23925501432664756</v>
      </c>
      <c r="F24" s="23">
        <f t="shared" si="10"/>
        <v>0.25214899713467048</v>
      </c>
      <c r="G24" s="23">
        <f t="shared" si="10"/>
        <v>0.12607449856733524</v>
      </c>
      <c r="H24" s="23">
        <f t="shared" si="10"/>
        <v>1.5759312320916905E-2</v>
      </c>
      <c r="I24" s="23">
        <f t="shared" si="10"/>
        <v>1.2893982808022923E-2</v>
      </c>
      <c r="J24" s="23"/>
      <c r="K24" s="23"/>
      <c r="L24" s="23"/>
      <c r="M24" s="23"/>
      <c r="N24" s="20"/>
      <c r="O24" s="24">
        <f>+N23/O23</f>
        <v>0.97486033519553073</v>
      </c>
    </row>
    <row r="25" spans="2:26" x14ac:dyDescent="0.55000000000000004">
      <c r="D25" s="25"/>
      <c r="E25" s="25"/>
      <c r="F25" s="25"/>
      <c r="G25" s="25"/>
      <c r="H25" s="25"/>
      <c r="I25" s="25"/>
      <c r="J25" s="25"/>
      <c r="K25" s="25"/>
      <c r="L25" s="25"/>
      <c r="M25" s="25"/>
      <c r="N25" s="1"/>
      <c r="O25" s="26"/>
    </row>
    <row r="27" spans="2:26" ht="17.5" customHeight="1" x14ac:dyDescent="0.55000000000000004">
      <c r="B27" s="3" t="s">
        <v>76</v>
      </c>
      <c r="C27" s="4"/>
      <c r="D27" s="4"/>
      <c r="E27" s="4"/>
      <c r="F27" s="4"/>
      <c r="G27" s="4"/>
      <c r="H27" s="4"/>
      <c r="I27" s="4"/>
      <c r="J27" s="4"/>
      <c r="K27" s="4"/>
      <c r="L27" s="4"/>
      <c r="M27" s="4"/>
      <c r="N27" s="4"/>
      <c r="O27" s="5"/>
    </row>
    <row r="28" spans="2:26" x14ac:dyDescent="0.55000000000000004">
      <c r="B28" s="6">
        <v>8</v>
      </c>
      <c r="C28" s="38" t="s">
        <v>77</v>
      </c>
      <c r="D28" s="38"/>
      <c r="E28" s="38"/>
      <c r="F28" s="38"/>
      <c r="G28" s="38"/>
      <c r="H28" s="38"/>
      <c r="I28" s="38"/>
      <c r="J28" s="38"/>
      <c r="K28" s="38"/>
      <c r="L28" s="38"/>
      <c r="M28" s="38"/>
      <c r="N28" s="38"/>
      <c r="O28" s="39"/>
    </row>
    <row r="29" spans="2:26" x14ac:dyDescent="0.55000000000000004">
      <c r="B29" s="6"/>
      <c r="C29" s="38"/>
      <c r="D29" s="38"/>
      <c r="E29" s="38"/>
      <c r="F29" s="38"/>
      <c r="G29" s="38"/>
      <c r="H29" s="38"/>
      <c r="I29" s="38"/>
      <c r="J29" s="38"/>
      <c r="K29" s="38"/>
      <c r="L29" s="38"/>
      <c r="M29" s="38"/>
      <c r="N29" s="38"/>
      <c r="O29" s="39"/>
    </row>
    <row r="30" spans="2:26" x14ac:dyDescent="0.55000000000000004">
      <c r="B30" s="9"/>
      <c r="C30" s="40"/>
      <c r="D30" s="40"/>
      <c r="E30" s="40"/>
      <c r="F30" s="40"/>
      <c r="G30" s="40"/>
      <c r="H30" s="40"/>
      <c r="I30" s="40"/>
      <c r="J30" s="40"/>
      <c r="K30" s="40"/>
      <c r="L30" s="40"/>
      <c r="M30" s="40"/>
      <c r="N30" s="40"/>
      <c r="O30" s="41"/>
    </row>
    <row r="31" spans="2:26" ht="8.5" customHeight="1" x14ac:dyDescent="0.55000000000000004"/>
    <row r="32" spans="2:26" x14ac:dyDescent="0.55000000000000004">
      <c r="D32" s="12">
        <v>1</v>
      </c>
      <c r="E32" s="12">
        <f>+D32+1</f>
        <v>2</v>
      </c>
      <c r="F32" s="12">
        <f t="shared" ref="F32:M32" si="11">+E32+1</f>
        <v>3</v>
      </c>
      <c r="G32" s="12">
        <f t="shared" si="11"/>
        <v>4</v>
      </c>
      <c r="H32" s="12">
        <f t="shared" si="11"/>
        <v>5</v>
      </c>
      <c r="I32" s="12">
        <f t="shared" si="11"/>
        <v>6</v>
      </c>
      <c r="J32" s="12">
        <f t="shared" si="11"/>
        <v>7</v>
      </c>
      <c r="K32" s="12">
        <f t="shared" si="11"/>
        <v>8</v>
      </c>
      <c r="L32" s="12">
        <f t="shared" si="11"/>
        <v>9</v>
      </c>
      <c r="M32" s="12">
        <f t="shared" si="11"/>
        <v>10</v>
      </c>
      <c r="N32" s="13" t="s">
        <v>2</v>
      </c>
      <c r="O32" s="13" t="s">
        <v>3</v>
      </c>
      <c r="S32" s="2" t="s">
        <v>4</v>
      </c>
      <c r="U32" s="2" t="s">
        <v>5</v>
      </c>
      <c r="W32" s="2" t="s">
        <v>6</v>
      </c>
      <c r="Y32" s="2" t="s">
        <v>7</v>
      </c>
    </row>
    <row r="33" spans="2:26" ht="18" customHeight="1" x14ac:dyDescent="0.55000000000000004">
      <c r="D33" s="14" t="s">
        <v>78</v>
      </c>
      <c r="E33" s="14" t="s">
        <v>79</v>
      </c>
      <c r="F33" s="14" t="s">
        <v>80</v>
      </c>
      <c r="G33" s="30" t="s">
        <v>81</v>
      </c>
      <c r="H33" s="14" t="s">
        <v>82</v>
      </c>
      <c r="I33" s="14" t="s">
        <v>83</v>
      </c>
      <c r="J33" s="14" t="s">
        <v>84</v>
      </c>
      <c r="K33" s="14" t="s">
        <v>85</v>
      </c>
      <c r="L33" s="14" t="s">
        <v>15</v>
      </c>
      <c r="M33" s="14" t="s">
        <v>16</v>
      </c>
      <c r="N33" s="13"/>
      <c r="O33" s="13"/>
      <c r="R33" s="2" t="str">
        <f>+D33</f>
        <v>国内外の販路拡大</v>
      </c>
      <c r="S33" s="16">
        <f>+D$43</f>
        <v>0.12327188940092165</v>
      </c>
      <c r="T33" s="17">
        <f>(RANK(S33,S$33:S$42,0))</f>
        <v>4</v>
      </c>
      <c r="U33" s="16">
        <f>+D45</f>
        <v>0.11164274322169059</v>
      </c>
      <c r="V33" s="17">
        <f>(RANK(U33,U$33:U$42,0))</f>
        <v>5</v>
      </c>
      <c r="W33" s="16">
        <f>+D47</f>
        <v>0.13215859030837004</v>
      </c>
      <c r="X33" s="17">
        <f>(RANK(W33,W$33:W$42,0))</f>
        <v>2</v>
      </c>
      <c r="Y33" s="16">
        <f>+D49</f>
        <v>0.12160082093381221</v>
      </c>
      <c r="Z33" s="17">
        <f>(RANK(Y33,Y$33:Y$42,0))</f>
        <v>3</v>
      </c>
    </row>
    <row r="34" spans="2:26" ht="18" customHeight="1" x14ac:dyDescent="0.55000000000000004">
      <c r="D34" s="14"/>
      <c r="E34" s="14"/>
      <c r="F34" s="14"/>
      <c r="G34" s="30"/>
      <c r="H34" s="14"/>
      <c r="I34" s="14"/>
      <c r="J34" s="14"/>
      <c r="K34" s="14"/>
      <c r="L34" s="14"/>
      <c r="M34" s="14"/>
      <c r="N34" s="13"/>
      <c r="O34" s="13"/>
      <c r="R34" s="2" t="str">
        <f>+E33</f>
        <v>ブランド化など高付加価値化の推進</v>
      </c>
      <c r="S34" s="16">
        <f>+E$43</f>
        <v>0.12788018433179724</v>
      </c>
      <c r="T34" s="17">
        <f t="shared" ref="T34:V42" si="12">(RANK(S34,S$33:S$42,0))</f>
        <v>3</v>
      </c>
      <c r="U34" s="16">
        <f>+E$45</f>
        <v>8.2934609250398722E-2</v>
      </c>
      <c r="V34" s="17">
        <f>(RANK(U34,U$33:U$42,0))</f>
        <v>7</v>
      </c>
      <c r="W34" s="16">
        <f>+E$47</f>
        <v>0.11233480176211454</v>
      </c>
      <c r="X34" s="17">
        <f>(RANK(W34,W$33:W$42,0))</f>
        <v>5</v>
      </c>
      <c r="Y34" s="16">
        <f>+E$49</f>
        <v>0.10979989738327348</v>
      </c>
      <c r="Z34" s="17">
        <f>(RANK(Y34,Y$33:Y$42,0))</f>
        <v>6</v>
      </c>
    </row>
    <row r="35" spans="2:26" ht="18" customHeight="1" x14ac:dyDescent="0.55000000000000004">
      <c r="D35" s="14"/>
      <c r="E35" s="14"/>
      <c r="F35" s="14"/>
      <c r="G35" s="30"/>
      <c r="H35" s="14"/>
      <c r="I35" s="14"/>
      <c r="J35" s="14"/>
      <c r="K35" s="14"/>
      <c r="L35" s="14"/>
      <c r="M35" s="14"/>
      <c r="N35" s="13"/>
      <c r="O35" s="13"/>
      <c r="R35" s="2" t="str">
        <f>+F33</f>
        <v>食品原材料や木材の道産品への転換促進</v>
      </c>
      <c r="S35" s="16">
        <f>+F$43</f>
        <v>0.11751152073732719</v>
      </c>
      <c r="T35" s="17">
        <f t="shared" si="12"/>
        <v>5</v>
      </c>
      <c r="U35" s="16">
        <f>+G$45</f>
        <v>0.14992025518341306</v>
      </c>
      <c r="V35" s="17">
        <f>(RANK(U35,U$33:U$42,0))</f>
        <v>2</v>
      </c>
      <c r="W35" s="16">
        <f>+F$47</f>
        <v>0.11674008810572688</v>
      </c>
      <c r="X35" s="17">
        <f>(RANK(W35,W$33:W$42,0))</f>
        <v>4</v>
      </c>
      <c r="Y35" s="16">
        <f>+F$49</f>
        <v>0.11441765007696254</v>
      </c>
      <c r="Z35" s="17">
        <f>(RANK(Y35,Y$33:Y$42,0))</f>
        <v>4</v>
      </c>
    </row>
    <row r="36" spans="2:26" ht="18" customHeight="1" x14ac:dyDescent="0.55000000000000004">
      <c r="D36" s="14"/>
      <c r="E36" s="14"/>
      <c r="F36" s="14"/>
      <c r="G36" s="30"/>
      <c r="H36" s="14"/>
      <c r="I36" s="14"/>
      <c r="J36" s="14"/>
      <c r="K36" s="14"/>
      <c r="L36" s="14"/>
      <c r="M36" s="14"/>
      <c r="N36" s="13"/>
      <c r="O36" s="13"/>
      <c r="R36" s="2" t="str">
        <f>+G33</f>
        <v>生産性の向上や労働負担の軽減に資するスマート技術の導入拡大</v>
      </c>
      <c r="S36" s="16">
        <f>+G$43</f>
        <v>0.13709677419354838</v>
      </c>
      <c r="T36" s="17">
        <f t="shared" si="12"/>
        <v>2</v>
      </c>
      <c r="U36" s="28">
        <f>+G$45</f>
        <v>0.14992025518341306</v>
      </c>
      <c r="V36" s="17">
        <f t="shared" si="12"/>
        <v>2</v>
      </c>
      <c r="W36" s="16">
        <f>+G$47</f>
        <v>0.1211453744493392</v>
      </c>
      <c r="X36" s="17">
        <f t="shared" ref="X36:X42" si="13">(RANK(W36,W$33:W$42,0))</f>
        <v>3</v>
      </c>
      <c r="Y36" s="16">
        <f>+G$49</f>
        <v>0.13750641354540791</v>
      </c>
      <c r="Z36" s="17">
        <f t="shared" ref="Z36:Z42" si="14">(RANK(Y36,Y$33:Y$42,0))</f>
        <v>2</v>
      </c>
    </row>
    <row r="37" spans="2:26" ht="18" customHeight="1" x14ac:dyDescent="0.55000000000000004">
      <c r="D37" s="14"/>
      <c r="E37" s="14"/>
      <c r="F37" s="14"/>
      <c r="G37" s="30"/>
      <c r="H37" s="14"/>
      <c r="I37" s="14"/>
      <c r="J37" s="14"/>
      <c r="K37" s="14"/>
      <c r="L37" s="14"/>
      <c r="M37" s="14"/>
      <c r="N37" s="13"/>
      <c r="O37" s="13"/>
      <c r="R37" s="2" t="str">
        <f>+H33</f>
        <v>担い手の育成・確保</v>
      </c>
      <c r="S37" s="16">
        <f>+H$43</f>
        <v>0.22465437788018433</v>
      </c>
      <c r="T37" s="17">
        <f t="shared" si="12"/>
        <v>1</v>
      </c>
      <c r="U37" s="16">
        <f>+H$45</f>
        <v>0.25358851674641147</v>
      </c>
      <c r="V37" s="17">
        <f t="shared" si="12"/>
        <v>1</v>
      </c>
      <c r="W37" s="16">
        <f>+H$47</f>
        <v>0.24889867841409691</v>
      </c>
      <c r="X37" s="17">
        <f t="shared" si="13"/>
        <v>1</v>
      </c>
      <c r="Y37" s="16">
        <f>+H$49</f>
        <v>0.23961005643919958</v>
      </c>
      <c r="Z37" s="17">
        <f t="shared" si="14"/>
        <v>1</v>
      </c>
    </row>
    <row r="38" spans="2:26" ht="18" customHeight="1" x14ac:dyDescent="0.55000000000000004">
      <c r="D38" s="14"/>
      <c r="E38" s="14"/>
      <c r="F38" s="14"/>
      <c r="G38" s="30"/>
      <c r="H38" s="14"/>
      <c r="I38" s="14"/>
      <c r="J38" s="14"/>
      <c r="K38" s="14"/>
      <c r="L38" s="14"/>
      <c r="M38" s="14"/>
      <c r="N38" s="13"/>
      <c r="O38" s="13"/>
      <c r="R38" s="2" t="str">
        <f>+I33</f>
        <v>生産基盤の整備促進</v>
      </c>
      <c r="S38" s="16">
        <f>+I$43</f>
        <v>8.6405529953917051E-2</v>
      </c>
      <c r="T38" s="17">
        <f t="shared" si="12"/>
        <v>7</v>
      </c>
      <c r="U38" s="16">
        <f>+I$45</f>
        <v>9.0909090909090912E-2</v>
      </c>
      <c r="V38" s="17">
        <f t="shared" si="12"/>
        <v>6</v>
      </c>
      <c r="W38" s="16">
        <f>+I$47</f>
        <v>9.6916299559471369E-2</v>
      </c>
      <c r="X38" s="17">
        <f t="shared" si="13"/>
        <v>7</v>
      </c>
      <c r="Y38" s="16">
        <f>+I$49</f>
        <v>9.0302719343252943E-2</v>
      </c>
      <c r="Z38" s="17">
        <f t="shared" si="14"/>
        <v>7</v>
      </c>
    </row>
    <row r="39" spans="2:26" ht="18" customHeight="1" x14ac:dyDescent="0.55000000000000004">
      <c r="D39" s="14"/>
      <c r="E39" s="14"/>
      <c r="F39" s="14"/>
      <c r="G39" s="30"/>
      <c r="H39" s="14"/>
      <c r="I39" s="14"/>
      <c r="J39" s="14"/>
      <c r="K39" s="14"/>
      <c r="L39" s="14"/>
      <c r="M39" s="14"/>
      <c r="N39" s="13"/>
      <c r="O39" s="13"/>
      <c r="R39" s="2" t="str">
        <f>+J33</f>
        <v>農林漁業経営の維持のための支援</v>
      </c>
      <c r="S39" s="16">
        <f>+J$43</f>
        <v>0.10599078341013825</v>
      </c>
      <c r="T39" s="17">
        <f t="shared" si="12"/>
        <v>6</v>
      </c>
      <c r="U39" s="16">
        <f>+J$45</f>
        <v>0.12759170653907495</v>
      </c>
      <c r="V39" s="17">
        <f t="shared" si="12"/>
        <v>4</v>
      </c>
      <c r="W39" s="16">
        <f>+J$47</f>
        <v>0.10792951541850221</v>
      </c>
      <c r="X39" s="17">
        <f t="shared" si="13"/>
        <v>6</v>
      </c>
      <c r="Y39" s="16">
        <f>+J$49</f>
        <v>0.11339148281169831</v>
      </c>
      <c r="Z39" s="17">
        <f t="shared" si="14"/>
        <v>5</v>
      </c>
    </row>
    <row r="40" spans="2:26" ht="18" customHeight="1" x14ac:dyDescent="0.55000000000000004">
      <c r="D40" s="14"/>
      <c r="E40" s="14"/>
      <c r="F40" s="14"/>
      <c r="G40" s="30"/>
      <c r="H40" s="14"/>
      <c r="I40" s="14"/>
      <c r="J40" s="14"/>
      <c r="K40" s="14"/>
      <c r="L40" s="14"/>
      <c r="M40" s="14"/>
      <c r="N40" s="13"/>
      <c r="O40" s="13"/>
      <c r="R40" s="2" t="str">
        <f>+K33</f>
        <v>適正価格に対する消費者の理解促進</v>
      </c>
      <c r="S40" s="16">
        <f>+K$43</f>
        <v>6.7972350230414744E-2</v>
      </c>
      <c r="T40" s="17">
        <f t="shared" si="12"/>
        <v>8</v>
      </c>
      <c r="U40" s="16">
        <f>+K$45</f>
        <v>5.5821371610845293E-2</v>
      </c>
      <c r="V40" s="17">
        <f t="shared" si="12"/>
        <v>8</v>
      </c>
      <c r="W40" s="16">
        <f>+K$47</f>
        <v>5.5066079295154183E-2</v>
      </c>
      <c r="X40" s="17">
        <f t="shared" si="13"/>
        <v>8</v>
      </c>
      <c r="Y40" s="16">
        <f>+K$49</f>
        <v>6.1056952283222166E-2</v>
      </c>
      <c r="Z40" s="17">
        <f t="shared" si="14"/>
        <v>8</v>
      </c>
    </row>
    <row r="41" spans="2:26" ht="18" customHeight="1" x14ac:dyDescent="0.55000000000000004">
      <c r="D41" s="18"/>
      <c r="E41" s="18"/>
      <c r="F41" s="18"/>
      <c r="G41" s="32"/>
      <c r="H41" s="18"/>
      <c r="I41" s="18"/>
      <c r="J41" s="18"/>
      <c r="K41" s="18"/>
      <c r="L41" s="18"/>
      <c r="M41" s="18"/>
      <c r="N41" s="13"/>
      <c r="O41" s="13"/>
      <c r="R41" s="2" t="str">
        <f>+L33</f>
        <v>その他</v>
      </c>
      <c r="S41" s="16">
        <f>+L$43</f>
        <v>5.7603686635944703E-3</v>
      </c>
      <c r="T41" s="17">
        <f t="shared" si="12"/>
        <v>9</v>
      </c>
      <c r="U41" s="16">
        <f>+L$45</f>
        <v>1.4354066985645933E-2</v>
      </c>
      <c r="V41" s="17">
        <f t="shared" si="12"/>
        <v>9</v>
      </c>
      <c r="W41" s="16">
        <f>+L$47</f>
        <v>8.8105726872246704E-3</v>
      </c>
      <c r="X41" s="17">
        <f t="shared" si="13"/>
        <v>9</v>
      </c>
      <c r="Y41" s="16">
        <f>+L$49</f>
        <v>9.2355053873781432E-3</v>
      </c>
      <c r="Z41" s="17">
        <f t="shared" si="14"/>
        <v>9</v>
      </c>
    </row>
    <row r="42" spans="2:26" x14ac:dyDescent="0.55000000000000004">
      <c r="B42" s="20" t="s">
        <v>4</v>
      </c>
      <c r="C42" s="21" t="s">
        <v>17</v>
      </c>
      <c r="D42" s="22">
        <f>+[1]企業data!CF4</f>
        <v>107</v>
      </c>
      <c r="E42" s="22">
        <f>+[1]企業data!CG4</f>
        <v>111</v>
      </c>
      <c r="F42" s="22">
        <f>+[1]企業data!CH4</f>
        <v>102</v>
      </c>
      <c r="G42" s="22">
        <f>+[1]企業data!CI4</f>
        <v>119</v>
      </c>
      <c r="H42" s="22">
        <f>+[1]企業data!CJ4</f>
        <v>195</v>
      </c>
      <c r="I42" s="22">
        <f>+[1]企業data!CK4</f>
        <v>75</v>
      </c>
      <c r="J42" s="22">
        <f>+[1]企業data!CL4</f>
        <v>92</v>
      </c>
      <c r="K42" s="22">
        <f>+[1]企業data!CM4</f>
        <v>59</v>
      </c>
      <c r="L42" s="22">
        <f>+[1]企業data!CN4</f>
        <v>5</v>
      </c>
      <c r="M42" s="22">
        <f>+[1]企業data!FG4</f>
        <v>3</v>
      </c>
      <c r="N42" s="20">
        <f>SUM(D42:M42)</f>
        <v>868</v>
      </c>
      <c r="O42" s="22">
        <f>SUM(D42:M42)</f>
        <v>868</v>
      </c>
      <c r="R42" s="2" t="str">
        <f>+M33</f>
        <v>無回答</v>
      </c>
      <c r="S42" s="16">
        <f>+M$43</f>
        <v>3.4562211981566822E-3</v>
      </c>
      <c r="T42" s="17">
        <f t="shared" si="12"/>
        <v>10</v>
      </c>
      <c r="U42" s="16">
        <f>+L$45</f>
        <v>1.4354066985645933E-2</v>
      </c>
      <c r="V42" s="17">
        <f t="shared" si="12"/>
        <v>9</v>
      </c>
      <c r="W42" s="16">
        <f>+M$47</f>
        <v>0</v>
      </c>
      <c r="X42" s="17">
        <f t="shared" si="13"/>
        <v>10</v>
      </c>
      <c r="Y42" s="16">
        <f>+M$49</f>
        <v>3.0785017957927143E-3</v>
      </c>
      <c r="Z42" s="17">
        <f t="shared" si="14"/>
        <v>10</v>
      </c>
    </row>
    <row r="43" spans="2:26" x14ac:dyDescent="0.55000000000000004">
      <c r="B43" s="20"/>
      <c r="C43" s="21" t="s">
        <v>18</v>
      </c>
      <c r="D43" s="23">
        <f>+D42/$N42</f>
        <v>0.12327188940092165</v>
      </c>
      <c r="E43" s="23">
        <f t="shared" ref="E43:M43" si="15">+E42/$N42</f>
        <v>0.12788018433179724</v>
      </c>
      <c r="F43" s="23">
        <f t="shared" si="15"/>
        <v>0.11751152073732719</v>
      </c>
      <c r="G43" s="23">
        <f t="shared" si="15"/>
        <v>0.13709677419354838</v>
      </c>
      <c r="H43" s="23">
        <f t="shared" si="15"/>
        <v>0.22465437788018433</v>
      </c>
      <c r="I43" s="23">
        <f t="shared" si="15"/>
        <v>8.6405529953917051E-2</v>
      </c>
      <c r="J43" s="23">
        <f t="shared" si="15"/>
        <v>0.10599078341013825</v>
      </c>
      <c r="K43" s="23">
        <f t="shared" si="15"/>
        <v>6.7972350230414744E-2</v>
      </c>
      <c r="L43" s="23">
        <f t="shared" si="15"/>
        <v>5.7603686635944703E-3</v>
      </c>
      <c r="M43" s="23">
        <f t="shared" si="15"/>
        <v>3.4562211981566822E-3</v>
      </c>
      <c r="N43" s="20"/>
      <c r="O43" s="24">
        <f>+N42/O42</f>
        <v>1</v>
      </c>
      <c r="S43" s="16"/>
      <c r="T43" s="16"/>
    </row>
    <row r="44" spans="2:26" x14ac:dyDescent="0.55000000000000004">
      <c r="B44" s="20" t="s">
        <v>5</v>
      </c>
      <c r="C44" s="21" t="s">
        <v>17</v>
      </c>
      <c r="D44" s="22">
        <f>+[1]団体data!CF4</f>
        <v>70</v>
      </c>
      <c r="E44" s="22">
        <f>+[1]団体data!CG4</f>
        <v>52</v>
      </c>
      <c r="F44" s="22">
        <f>+[1]団体data!CH4</f>
        <v>68</v>
      </c>
      <c r="G44" s="22">
        <f>+[1]団体data!CI4</f>
        <v>94</v>
      </c>
      <c r="H44" s="22">
        <f>+[1]団体data!CJ4</f>
        <v>159</v>
      </c>
      <c r="I44" s="22">
        <f>+[1]団体data!CK4</f>
        <v>57</v>
      </c>
      <c r="J44" s="22">
        <f>+[1]団体data!CL4</f>
        <v>80</v>
      </c>
      <c r="K44" s="22">
        <f>+[1]団体data!CM4</f>
        <v>35</v>
      </c>
      <c r="L44" s="22">
        <f>+[1]団体data!CN4</f>
        <v>9</v>
      </c>
      <c r="M44" s="22">
        <f>+[1]団体data!FG4</f>
        <v>3</v>
      </c>
      <c r="N44" s="20">
        <f>SUM(D44:M44)</f>
        <v>627</v>
      </c>
      <c r="O44" s="22">
        <f>SUM(D44:M44)</f>
        <v>627</v>
      </c>
    </row>
    <row r="45" spans="2:26" x14ac:dyDescent="0.55000000000000004">
      <c r="B45" s="20"/>
      <c r="C45" s="21" t="s">
        <v>18</v>
      </c>
      <c r="D45" s="23">
        <f>+D44/$N44</f>
        <v>0.11164274322169059</v>
      </c>
      <c r="E45" s="23">
        <f t="shared" ref="E45:M45" si="16">+E44/$N44</f>
        <v>8.2934609250398722E-2</v>
      </c>
      <c r="F45" s="23">
        <f t="shared" si="16"/>
        <v>0.10845295055821372</v>
      </c>
      <c r="G45" s="23">
        <f t="shared" si="16"/>
        <v>0.14992025518341306</v>
      </c>
      <c r="H45" s="23">
        <f t="shared" si="16"/>
        <v>0.25358851674641147</v>
      </c>
      <c r="I45" s="23">
        <f t="shared" si="16"/>
        <v>9.0909090909090912E-2</v>
      </c>
      <c r="J45" s="23">
        <f t="shared" si="16"/>
        <v>0.12759170653907495</v>
      </c>
      <c r="K45" s="23">
        <f t="shared" si="16"/>
        <v>5.5821371610845293E-2</v>
      </c>
      <c r="L45" s="23">
        <f t="shared" si="16"/>
        <v>1.4354066985645933E-2</v>
      </c>
      <c r="M45" s="23">
        <f t="shared" si="16"/>
        <v>4.7846889952153108E-3</v>
      </c>
      <c r="N45" s="20"/>
      <c r="O45" s="24">
        <f>+N44/O44</f>
        <v>1</v>
      </c>
    </row>
    <row r="46" spans="2:26" x14ac:dyDescent="0.55000000000000004">
      <c r="B46" s="20" t="s">
        <v>6</v>
      </c>
      <c r="C46" s="21" t="s">
        <v>17</v>
      </c>
      <c r="D46" s="22">
        <f>+[1]NPOdata_貼付!CS4</f>
        <v>60</v>
      </c>
      <c r="E46" s="22">
        <f>+[1]NPOdata_貼付!CT4</f>
        <v>51</v>
      </c>
      <c r="F46" s="22">
        <f>+[1]NPOdata_貼付!CU4</f>
        <v>53</v>
      </c>
      <c r="G46" s="22">
        <f>+[1]NPOdata_貼付!CV4</f>
        <v>55</v>
      </c>
      <c r="H46" s="22">
        <f>+[1]NPOdata_貼付!CW4</f>
        <v>113</v>
      </c>
      <c r="I46" s="22">
        <f>+[1]NPOdata_貼付!CX4</f>
        <v>44</v>
      </c>
      <c r="J46" s="22">
        <f>+[1]NPOdata_貼付!CY4</f>
        <v>49</v>
      </c>
      <c r="K46" s="22">
        <f>+[1]NPOdata_貼付!CZ4</f>
        <v>25</v>
      </c>
      <c r="L46" s="22">
        <f>+[1]NPOdata_貼付!DA4</f>
        <v>4</v>
      </c>
      <c r="M46" s="22">
        <f>+[1]NPOdata_貼付!FR4</f>
        <v>0</v>
      </c>
      <c r="N46" s="20">
        <f>SUM(D46:M46)</f>
        <v>454</v>
      </c>
      <c r="O46" s="22">
        <f>SUM(D46:M46)</f>
        <v>454</v>
      </c>
    </row>
    <row r="47" spans="2:26" x14ac:dyDescent="0.55000000000000004">
      <c r="B47" s="20"/>
      <c r="C47" s="21" t="s">
        <v>18</v>
      </c>
      <c r="D47" s="23">
        <f>+D46/$N46</f>
        <v>0.13215859030837004</v>
      </c>
      <c r="E47" s="23">
        <f t="shared" ref="E47:M47" si="17">+E46/$N46</f>
        <v>0.11233480176211454</v>
      </c>
      <c r="F47" s="23">
        <f t="shared" si="17"/>
        <v>0.11674008810572688</v>
      </c>
      <c r="G47" s="23">
        <f t="shared" si="17"/>
        <v>0.1211453744493392</v>
      </c>
      <c r="H47" s="23">
        <f t="shared" si="17"/>
        <v>0.24889867841409691</v>
      </c>
      <c r="I47" s="23">
        <f t="shared" si="17"/>
        <v>9.6916299559471369E-2</v>
      </c>
      <c r="J47" s="23">
        <f t="shared" si="17"/>
        <v>0.10792951541850221</v>
      </c>
      <c r="K47" s="23">
        <f t="shared" si="17"/>
        <v>5.5066079295154183E-2</v>
      </c>
      <c r="L47" s="23">
        <f t="shared" si="17"/>
        <v>8.8105726872246704E-3</v>
      </c>
      <c r="M47" s="23">
        <f t="shared" si="17"/>
        <v>0</v>
      </c>
      <c r="N47" s="20"/>
      <c r="O47" s="24">
        <f>+N46/O46</f>
        <v>1</v>
      </c>
    </row>
    <row r="48" spans="2:26" x14ac:dyDescent="0.55000000000000004">
      <c r="B48" s="20" t="s">
        <v>7</v>
      </c>
      <c r="C48" s="21" t="s">
        <v>17</v>
      </c>
      <c r="D48" s="22">
        <f>+D42+D44+D46</f>
        <v>237</v>
      </c>
      <c r="E48" s="22">
        <f t="shared" ref="E48:M48" si="18">+E42+E44+E46</f>
        <v>214</v>
      </c>
      <c r="F48" s="22">
        <f t="shared" si="18"/>
        <v>223</v>
      </c>
      <c r="G48" s="22">
        <f t="shared" si="18"/>
        <v>268</v>
      </c>
      <c r="H48" s="22">
        <f t="shared" si="18"/>
        <v>467</v>
      </c>
      <c r="I48" s="22">
        <f t="shared" si="18"/>
        <v>176</v>
      </c>
      <c r="J48" s="22">
        <f t="shared" si="18"/>
        <v>221</v>
      </c>
      <c r="K48" s="22">
        <f t="shared" si="18"/>
        <v>119</v>
      </c>
      <c r="L48" s="22">
        <f t="shared" si="18"/>
        <v>18</v>
      </c>
      <c r="M48" s="22">
        <f t="shared" si="18"/>
        <v>6</v>
      </c>
      <c r="N48" s="20">
        <f>+N42+N44+N46</f>
        <v>1949</v>
      </c>
      <c r="O48" s="22">
        <f>SUM(D48:M48)</f>
        <v>1949</v>
      </c>
    </row>
    <row r="49" spans="2:15" x14ac:dyDescent="0.55000000000000004">
      <c r="B49" s="20"/>
      <c r="C49" s="21" t="s">
        <v>18</v>
      </c>
      <c r="D49" s="23">
        <f>+D48/$N48</f>
        <v>0.12160082093381221</v>
      </c>
      <c r="E49" s="23">
        <f t="shared" ref="E49:M49" si="19">+E48/$N48</f>
        <v>0.10979989738327348</v>
      </c>
      <c r="F49" s="23">
        <f t="shared" si="19"/>
        <v>0.11441765007696254</v>
      </c>
      <c r="G49" s="23">
        <f t="shared" si="19"/>
        <v>0.13750641354540791</v>
      </c>
      <c r="H49" s="23">
        <f t="shared" si="19"/>
        <v>0.23961005643919958</v>
      </c>
      <c r="I49" s="23">
        <f t="shared" si="19"/>
        <v>9.0302719343252943E-2</v>
      </c>
      <c r="J49" s="23">
        <f t="shared" si="19"/>
        <v>0.11339148281169831</v>
      </c>
      <c r="K49" s="23">
        <f t="shared" si="19"/>
        <v>6.1056952283222166E-2</v>
      </c>
      <c r="L49" s="23">
        <f t="shared" si="19"/>
        <v>9.2355053873781432E-3</v>
      </c>
      <c r="M49" s="23">
        <f t="shared" si="19"/>
        <v>3.0785017957927143E-3</v>
      </c>
      <c r="N49" s="20"/>
      <c r="O49" s="24">
        <f>+N48/O48</f>
        <v>1</v>
      </c>
    </row>
  </sheetData>
  <mergeCells count="44">
    <mergeCell ref="B44:B45"/>
    <mergeCell ref="N44:N45"/>
    <mergeCell ref="B46:B47"/>
    <mergeCell ref="N46:N47"/>
    <mergeCell ref="B48:B49"/>
    <mergeCell ref="N48:N49"/>
    <mergeCell ref="J33:J41"/>
    <mergeCell ref="K33:K41"/>
    <mergeCell ref="L33:L41"/>
    <mergeCell ref="M33:M41"/>
    <mergeCell ref="B42:B43"/>
    <mergeCell ref="N42:N43"/>
    <mergeCell ref="B27:O27"/>
    <mergeCell ref="C28:O30"/>
    <mergeCell ref="N32:N41"/>
    <mergeCell ref="O32:O41"/>
    <mergeCell ref="D33:D41"/>
    <mergeCell ref="E33:E41"/>
    <mergeCell ref="F33:F41"/>
    <mergeCell ref="G33:G41"/>
    <mergeCell ref="H33:H41"/>
    <mergeCell ref="I33:I41"/>
    <mergeCell ref="B19:B20"/>
    <mergeCell ref="N19:N20"/>
    <mergeCell ref="B21:B22"/>
    <mergeCell ref="N21:N22"/>
    <mergeCell ref="B23:B24"/>
    <mergeCell ref="N23:N24"/>
    <mergeCell ref="J8:J16"/>
    <mergeCell ref="K8:K16"/>
    <mergeCell ref="L8:L16"/>
    <mergeCell ref="M8:M16"/>
    <mergeCell ref="B17:B18"/>
    <mergeCell ref="N17:N18"/>
    <mergeCell ref="B2:O2"/>
    <mergeCell ref="C3:O5"/>
    <mergeCell ref="N7:N16"/>
    <mergeCell ref="O7:O16"/>
    <mergeCell ref="D8:D16"/>
    <mergeCell ref="E8:E16"/>
    <mergeCell ref="F8:F16"/>
    <mergeCell ref="G8:G16"/>
    <mergeCell ref="H8:H16"/>
    <mergeCell ref="I8:I16"/>
  </mergeCells>
  <phoneticPr fontId="3"/>
  <pageMargins left="0.9055118110236221" right="0.11811023622047245"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tabSelected="1" view="pageBreakPreview" zoomScale="115" zoomScaleNormal="100" zoomScaleSheetLayoutView="115" workbookViewId="0">
      <selection activeCell="R4" sqref="R1:AA1048576"/>
    </sheetView>
  </sheetViews>
  <sheetFormatPr defaultRowHeight="12" x14ac:dyDescent="0.55000000000000004"/>
  <cols>
    <col min="1" max="1" width="1.4140625" style="2" customWidth="1"/>
    <col min="2" max="3" width="6.33203125" style="1" bestFit="1" customWidth="1"/>
    <col min="4" max="15" width="5.25" style="2" customWidth="1"/>
    <col min="16" max="16" width="1.4140625" style="2" customWidth="1"/>
    <col min="17" max="17" width="6.1640625" style="2" customWidth="1"/>
    <col min="18" max="18" width="35.75" style="2" hidden="1" customWidth="1"/>
    <col min="19" max="26" width="0" style="2" hidden="1" customWidth="1"/>
    <col min="27" max="16384" width="8.6640625" style="2"/>
  </cols>
  <sheetData>
    <row r="1" spans="2:26" ht="8.5" customHeight="1" x14ac:dyDescent="0.55000000000000004"/>
    <row r="2" spans="2:26" ht="17.5" customHeight="1" x14ac:dyDescent="0.55000000000000004">
      <c r="B2" s="3" t="s">
        <v>76</v>
      </c>
      <c r="C2" s="4"/>
      <c r="D2" s="4"/>
      <c r="E2" s="4"/>
      <c r="F2" s="4"/>
      <c r="G2" s="4"/>
      <c r="H2" s="4"/>
      <c r="I2" s="4"/>
      <c r="J2" s="4"/>
      <c r="K2" s="4"/>
      <c r="L2" s="4"/>
      <c r="M2" s="4"/>
      <c r="N2" s="4"/>
      <c r="O2" s="5"/>
    </row>
    <row r="3" spans="2:26" x14ac:dyDescent="0.55000000000000004">
      <c r="B3" s="6">
        <v>9</v>
      </c>
      <c r="C3" s="7" t="s">
        <v>86</v>
      </c>
      <c r="D3" s="7"/>
      <c r="E3" s="7"/>
      <c r="F3" s="7"/>
      <c r="G3" s="7"/>
      <c r="H3" s="7"/>
      <c r="I3" s="7"/>
      <c r="J3" s="7"/>
      <c r="K3" s="7"/>
      <c r="L3" s="7"/>
      <c r="M3" s="7"/>
      <c r="N3" s="7"/>
      <c r="O3" s="8"/>
    </row>
    <row r="4" spans="2:26" x14ac:dyDescent="0.55000000000000004">
      <c r="B4" s="6"/>
      <c r="C4" s="7"/>
      <c r="D4" s="7"/>
      <c r="E4" s="7"/>
      <c r="F4" s="7"/>
      <c r="G4" s="7"/>
      <c r="H4" s="7"/>
      <c r="I4" s="7"/>
      <c r="J4" s="7"/>
      <c r="K4" s="7"/>
      <c r="L4" s="7"/>
      <c r="M4" s="7"/>
      <c r="N4" s="7"/>
      <c r="O4" s="8"/>
    </row>
    <row r="5" spans="2:26" x14ac:dyDescent="0.55000000000000004">
      <c r="B5" s="9"/>
      <c r="C5" s="10"/>
      <c r="D5" s="10"/>
      <c r="E5" s="10"/>
      <c r="F5" s="10"/>
      <c r="G5" s="10"/>
      <c r="H5" s="10"/>
      <c r="I5" s="10"/>
      <c r="J5" s="10"/>
      <c r="K5" s="10"/>
      <c r="L5" s="10"/>
      <c r="M5" s="10"/>
      <c r="N5" s="10"/>
      <c r="O5" s="11"/>
    </row>
    <row r="6" spans="2:26" ht="8.5" customHeight="1" x14ac:dyDescent="0.55000000000000004"/>
    <row r="7" spans="2:26" x14ac:dyDescent="0.55000000000000004">
      <c r="D7" s="12">
        <v>1</v>
      </c>
      <c r="E7" s="12">
        <f>+D7+1</f>
        <v>2</v>
      </c>
      <c r="F7" s="12">
        <f t="shared" ref="F7:M7" si="0">+E7+1</f>
        <v>3</v>
      </c>
      <c r="G7" s="12">
        <f t="shared" si="0"/>
        <v>4</v>
      </c>
      <c r="H7" s="12">
        <f t="shared" si="0"/>
        <v>5</v>
      </c>
      <c r="I7" s="12">
        <f t="shared" si="0"/>
        <v>6</v>
      </c>
      <c r="J7" s="12">
        <f t="shared" si="0"/>
        <v>7</v>
      </c>
      <c r="K7" s="12">
        <f t="shared" si="0"/>
        <v>8</v>
      </c>
      <c r="L7" s="12">
        <f t="shared" si="0"/>
        <v>9</v>
      </c>
      <c r="M7" s="12">
        <f t="shared" si="0"/>
        <v>10</v>
      </c>
      <c r="N7" s="13" t="s">
        <v>2</v>
      </c>
      <c r="O7" s="13" t="s">
        <v>3</v>
      </c>
      <c r="S7" s="2" t="s">
        <v>4</v>
      </c>
      <c r="U7" s="2" t="s">
        <v>5</v>
      </c>
      <c r="W7" s="2" t="s">
        <v>6</v>
      </c>
      <c r="Y7" s="2" t="s">
        <v>7</v>
      </c>
    </row>
    <row r="8" spans="2:26" ht="18" customHeight="1" x14ac:dyDescent="0.55000000000000004">
      <c r="D8" s="14" t="s">
        <v>87</v>
      </c>
      <c r="E8" s="30" t="s">
        <v>88</v>
      </c>
      <c r="F8" s="14" t="s">
        <v>89</v>
      </c>
      <c r="G8" s="14" t="s">
        <v>15</v>
      </c>
      <c r="H8" s="14" t="s">
        <v>16</v>
      </c>
      <c r="I8" s="14"/>
      <c r="J8" s="14"/>
      <c r="K8" s="14"/>
      <c r="L8" s="14"/>
      <c r="M8" s="14"/>
      <c r="N8" s="13"/>
      <c r="O8" s="13"/>
      <c r="R8" s="2" t="str">
        <f>+D8</f>
        <v>できるだけ北海道産の農林水産物を選ぶこと</v>
      </c>
      <c r="S8" s="16">
        <f>+D$18</f>
        <v>0.20189274447949526</v>
      </c>
      <c r="T8" s="17">
        <f>(RANK(S8,S$8:S$17,0))</f>
        <v>2</v>
      </c>
      <c r="U8" s="16">
        <f>+D$20</f>
        <v>0.19457013574660634</v>
      </c>
      <c r="V8" s="17">
        <f t="shared" ref="V8:V13" si="1">(RANK(U8,U$8:U$17,0))</f>
        <v>2</v>
      </c>
      <c r="W8" s="16">
        <f>+D$22</f>
        <v>0.31874999999999998</v>
      </c>
      <c r="X8" s="17">
        <f t="shared" ref="X8:Z14" si="2">(RANK(W8,W$8:W$17,0))</f>
        <v>2</v>
      </c>
      <c r="Y8" s="16">
        <f>+D$24</f>
        <v>0.22636103151862463</v>
      </c>
      <c r="Z8" s="17">
        <f t="shared" ref="Z8:Z13" si="3">(RANK(Y8,Y$8:Y$17,0))</f>
        <v>2</v>
      </c>
    </row>
    <row r="9" spans="2:26" ht="18" customHeight="1" x14ac:dyDescent="0.55000000000000004">
      <c r="D9" s="14"/>
      <c r="E9" s="30"/>
      <c r="F9" s="14"/>
      <c r="G9" s="14"/>
      <c r="H9" s="14"/>
      <c r="I9" s="14"/>
      <c r="J9" s="14"/>
      <c r="K9" s="14"/>
      <c r="L9" s="14"/>
      <c r="M9" s="14"/>
      <c r="N9" s="13"/>
      <c r="O9" s="13"/>
      <c r="R9" s="2" t="str">
        <f>+E8</f>
        <v>できるだけ国産の農林水産物を選ぶこと（北海道産にはこだわらない）</v>
      </c>
      <c r="S9" s="16">
        <f>+E$18</f>
        <v>0.10094637223974763</v>
      </c>
      <c r="T9" s="17">
        <f t="shared" ref="T9:V17" si="4">(RANK(S9,S$8:S$17,0))</f>
        <v>3</v>
      </c>
      <c r="U9" s="16">
        <f>+E$20</f>
        <v>5.4298642533936653E-2</v>
      </c>
      <c r="V9" s="17">
        <f t="shared" si="1"/>
        <v>3</v>
      </c>
      <c r="W9" s="16">
        <f>+E$22</f>
        <v>0.125</v>
      </c>
      <c r="X9" s="17">
        <f t="shared" si="2"/>
        <v>3</v>
      </c>
      <c r="Y9" s="16">
        <f>+E$24</f>
        <v>9.1690544412607447E-2</v>
      </c>
      <c r="Z9" s="17">
        <f t="shared" si="3"/>
        <v>3</v>
      </c>
    </row>
    <row r="10" spans="2:26" ht="18" customHeight="1" x14ac:dyDescent="0.55000000000000004">
      <c r="D10" s="14"/>
      <c r="E10" s="30"/>
      <c r="F10" s="14"/>
      <c r="G10" s="14"/>
      <c r="H10" s="14"/>
      <c r="I10" s="14"/>
      <c r="J10" s="14"/>
      <c r="K10" s="14"/>
      <c r="L10" s="14"/>
      <c r="M10" s="14"/>
      <c r="N10" s="13"/>
      <c r="O10" s="13"/>
      <c r="R10" s="2" t="str">
        <f>+F8</f>
        <v>特に意識していない</v>
      </c>
      <c r="S10" s="16">
        <f>+F$18</f>
        <v>5.362776025236593E-2</v>
      </c>
      <c r="T10" s="17">
        <f t="shared" si="4"/>
        <v>4</v>
      </c>
      <c r="U10" s="16">
        <f>+F$20</f>
        <v>1.8099547511312219E-2</v>
      </c>
      <c r="V10" s="17">
        <f t="shared" si="1"/>
        <v>4</v>
      </c>
      <c r="W10" s="16">
        <f>+F$22</f>
        <v>2.5000000000000001E-2</v>
      </c>
      <c r="X10" s="17">
        <f t="shared" si="2"/>
        <v>4</v>
      </c>
      <c r="Y10" s="16">
        <f>+F$24</f>
        <v>3.5816618911174783E-2</v>
      </c>
      <c r="Z10" s="17">
        <f t="shared" si="3"/>
        <v>4</v>
      </c>
    </row>
    <row r="11" spans="2:26" ht="18" customHeight="1" x14ac:dyDescent="0.55000000000000004">
      <c r="D11" s="14"/>
      <c r="E11" s="30"/>
      <c r="F11" s="14"/>
      <c r="G11" s="14"/>
      <c r="H11" s="14"/>
      <c r="I11" s="14"/>
      <c r="J11" s="14"/>
      <c r="K11" s="14"/>
      <c r="L11" s="14"/>
      <c r="M11" s="14"/>
      <c r="N11" s="13"/>
      <c r="O11" s="13"/>
      <c r="R11" s="2" t="str">
        <f>+G8</f>
        <v>その他</v>
      </c>
      <c r="S11" s="16">
        <f>+G$18</f>
        <v>6.3091482649842269E-3</v>
      </c>
      <c r="T11" s="17">
        <f t="shared" si="4"/>
        <v>5</v>
      </c>
      <c r="U11" s="16">
        <f>+G$20</f>
        <v>0</v>
      </c>
      <c r="V11" s="17">
        <f t="shared" si="1"/>
        <v>5</v>
      </c>
      <c r="W11" s="16">
        <f>+G$22</f>
        <v>0</v>
      </c>
      <c r="X11" s="17">
        <f t="shared" si="2"/>
        <v>5</v>
      </c>
      <c r="Y11" s="16">
        <f>+G$24</f>
        <v>2.8653295128939827E-3</v>
      </c>
      <c r="Z11" s="17">
        <f t="shared" si="3"/>
        <v>5</v>
      </c>
    </row>
    <row r="12" spans="2:26" ht="18" customHeight="1" x14ac:dyDescent="0.55000000000000004">
      <c r="D12" s="14"/>
      <c r="E12" s="30"/>
      <c r="F12" s="14"/>
      <c r="G12" s="14"/>
      <c r="H12" s="14"/>
      <c r="I12" s="14"/>
      <c r="J12" s="14"/>
      <c r="K12" s="14"/>
      <c r="L12" s="14"/>
      <c r="M12" s="14"/>
      <c r="N12" s="13"/>
      <c r="O12" s="13"/>
      <c r="R12" s="2" t="str">
        <f>+H8</f>
        <v>無回答</v>
      </c>
      <c r="S12" s="16">
        <f>+H$18</f>
        <v>0.63722397476340698</v>
      </c>
      <c r="T12" s="17">
        <f t="shared" si="4"/>
        <v>1</v>
      </c>
      <c r="U12" s="16">
        <f>+H$20</f>
        <v>0.73303167420814475</v>
      </c>
      <c r="V12" s="17">
        <f t="shared" si="1"/>
        <v>1</v>
      </c>
      <c r="W12" s="16">
        <f>+H$22</f>
        <v>0.53125</v>
      </c>
      <c r="X12" s="17">
        <f t="shared" si="2"/>
        <v>1</v>
      </c>
      <c r="Y12" s="16">
        <f>+H$24</f>
        <v>0.64326647564469919</v>
      </c>
      <c r="Z12" s="17">
        <f t="shared" si="3"/>
        <v>1</v>
      </c>
    </row>
    <row r="13" spans="2:26" ht="18" customHeight="1" x14ac:dyDescent="0.55000000000000004">
      <c r="D13" s="14"/>
      <c r="E13" s="30"/>
      <c r="F13" s="14"/>
      <c r="G13" s="14"/>
      <c r="H13" s="14"/>
      <c r="I13" s="14"/>
      <c r="J13" s="14"/>
      <c r="K13" s="14"/>
      <c r="L13" s="14"/>
      <c r="M13" s="14"/>
      <c r="N13" s="13"/>
      <c r="O13" s="13"/>
      <c r="R13" s="2">
        <f>+I8</f>
        <v>0</v>
      </c>
      <c r="S13" s="16">
        <f>+I$18</f>
        <v>0</v>
      </c>
      <c r="T13" s="17">
        <f t="shared" si="4"/>
        <v>6</v>
      </c>
      <c r="U13" s="16">
        <f>+I$20</f>
        <v>0</v>
      </c>
      <c r="V13" s="17">
        <f t="shared" si="1"/>
        <v>5</v>
      </c>
      <c r="W13" s="16">
        <f>+I$22</f>
        <v>0</v>
      </c>
      <c r="X13" s="17">
        <f t="shared" si="2"/>
        <v>5</v>
      </c>
      <c r="Y13" s="16">
        <f>+I$24</f>
        <v>0</v>
      </c>
      <c r="Z13" s="17">
        <f t="shared" si="3"/>
        <v>6</v>
      </c>
    </row>
    <row r="14" spans="2:26" ht="18" customHeight="1" x14ac:dyDescent="0.55000000000000004">
      <c r="D14" s="14"/>
      <c r="E14" s="30"/>
      <c r="F14" s="14"/>
      <c r="G14" s="14"/>
      <c r="H14" s="14"/>
      <c r="I14" s="14"/>
      <c r="J14" s="14"/>
      <c r="K14" s="14"/>
      <c r="L14" s="14"/>
      <c r="M14" s="14"/>
      <c r="N14" s="13"/>
      <c r="O14" s="13"/>
      <c r="R14" s="2">
        <f>+J8</f>
        <v>0</v>
      </c>
      <c r="S14" s="16">
        <f>+J$18</f>
        <v>0</v>
      </c>
      <c r="T14" s="17">
        <f t="shared" si="4"/>
        <v>6</v>
      </c>
      <c r="U14" s="16">
        <f>+J$20</f>
        <v>0</v>
      </c>
      <c r="V14" s="17">
        <f t="shared" si="4"/>
        <v>5</v>
      </c>
      <c r="W14" s="16">
        <f>+J$22</f>
        <v>0</v>
      </c>
      <c r="X14" s="17">
        <f t="shared" si="2"/>
        <v>5</v>
      </c>
      <c r="Y14" s="16">
        <f>+J$24</f>
        <v>0</v>
      </c>
      <c r="Z14" s="17">
        <f t="shared" si="2"/>
        <v>6</v>
      </c>
    </row>
    <row r="15" spans="2:26" ht="18" customHeight="1" x14ac:dyDescent="0.55000000000000004">
      <c r="D15" s="14"/>
      <c r="E15" s="30"/>
      <c r="F15" s="14"/>
      <c r="G15" s="14"/>
      <c r="H15" s="14"/>
      <c r="I15" s="14"/>
      <c r="J15" s="14"/>
      <c r="K15" s="14"/>
      <c r="L15" s="14"/>
      <c r="M15" s="14"/>
      <c r="N15" s="13"/>
      <c r="O15" s="13"/>
      <c r="R15" s="2">
        <f>+K8</f>
        <v>0</v>
      </c>
      <c r="S15" s="16">
        <f>+K$18</f>
        <v>0</v>
      </c>
      <c r="T15" s="17">
        <f t="shared" si="4"/>
        <v>6</v>
      </c>
      <c r="U15" s="16">
        <f>+K$20</f>
        <v>0</v>
      </c>
      <c r="V15" s="17">
        <f>(RANK(U15,U$8:U$17,0))</f>
        <v>5</v>
      </c>
      <c r="W15" s="16">
        <f>+K$22</f>
        <v>0</v>
      </c>
      <c r="X15" s="17">
        <f>(RANK(W15,W$8:W$17,0))</f>
        <v>5</v>
      </c>
      <c r="Y15" s="16">
        <f>+K$24</f>
        <v>0</v>
      </c>
      <c r="Z15" s="17">
        <f>(RANK(Y15,Y$8:Y$17,0))</f>
        <v>6</v>
      </c>
    </row>
    <row r="16" spans="2:26" ht="18" customHeight="1" x14ac:dyDescent="0.55000000000000004">
      <c r="D16" s="18"/>
      <c r="E16" s="32"/>
      <c r="F16" s="18"/>
      <c r="G16" s="18"/>
      <c r="H16" s="18"/>
      <c r="I16" s="18"/>
      <c r="J16" s="18"/>
      <c r="K16" s="18"/>
      <c r="L16" s="18"/>
      <c r="M16" s="18"/>
      <c r="N16" s="13"/>
      <c r="O16" s="13"/>
      <c r="R16" s="2">
        <f>+L8</f>
        <v>0</v>
      </c>
      <c r="S16" s="16">
        <f>+L$18</f>
        <v>0</v>
      </c>
      <c r="T16" s="17">
        <f t="shared" si="4"/>
        <v>6</v>
      </c>
      <c r="U16" s="16">
        <f>+L$20</f>
        <v>0</v>
      </c>
      <c r="V16" s="17">
        <f t="shared" si="4"/>
        <v>5</v>
      </c>
      <c r="W16" s="16">
        <f>+L$22</f>
        <v>0</v>
      </c>
      <c r="X16" s="17">
        <f t="shared" ref="X16:Z17" si="5">(RANK(W16,W$8:W$17,0))</f>
        <v>5</v>
      </c>
      <c r="Y16" s="16">
        <f>+L$24</f>
        <v>0</v>
      </c>
      <c r="Z16" s="17">
        <f t="shared" si="5"/>
        <v>6</v>
      </c>
    </row>
    <row r="17" spans="2:26" x14ac:dyDescent="0.55000000000000004">
      <c r="B17" s="20" t="s">
        <v>4</v>
      </c>
      <c r="C17" s="21" t="s">
        <v>17</v>
      </c>
      <c r="D17" s="22">
        <f>+[1]企業data!CP4</f>
        <v>64</v>
      </c>
      <c r="E17" s="22">
        <f>+[1]企業data!CQ4</f>
        <v>32</v>
      </c>
      <c r="F17" s="22">
        <f>+[1]企業data!CR4</f>
        <v>17</v>
      </c>
      <c r="G17" s="22">
        <f>+[1]企業data!CS4</f>
        <v>2</v>
      </c>
      <c r="H17" s="22">
        <f>+[1]企業data!FH4</f>
        <v>202</v>
      </c>
      <c r="I17" s="22"/>
      <c r="J17" s="22"/>
      <c r="K17" s="22"/>
      <c r="L17" s="22"/>
      <c r="M17" s="22"/>
      <c r="N17" s="20">
        <f>[1]企業data!$A$4</f>
        <v>317</v>
      </c>
      <c r="O17" s="22">
        <f>SUM(D17:M17)</f>
        <v>317</v>
      </c>
      <c r="R17" s="2">
        <f>+M8</f>
        <v>0</v>
      </c>
      <c r="S17" s="16">
        <f>+M$18</f>
        <v>0</v>
      </c>
      <c r="T17" s="17">
        <f t="shared" si="4"/>
        <v>6</v>
      </c>
      <c r="U17" s="16">
        <f>+M$20</f>
        <v>0</v>
      </c>
      <c r="V17" s="17">
        <f t="shared" si="4"/>
        <v>5</v>
      </c>
      <c r="W17" s="16">
        <f>+M$22</f>
        <v>0</v>
      </c>
      <c r="X17" s="17">
        <f t="shared" si="5"/>
        <v>5</v>
      </c>
      <c r="Y17" s="16">
        <f>+M$24</f>
        <v>0</v>
      </c>
      <c r="Z17" s="17">
        <f t="shared" si="5"/>
        <v>6</v>
      </c>
    </row>
    <row r="18" spans="2:26" x14ac:dyDescent="0.55000000000000004">
      <c r="B18" s="20"/>
      <c r="C18" s="21" t="s">
        <v>18</v>
      </c>
      <c r="D18" s="23">
        <f>+D17/$N17</f>
        <v>0.20189274447949526</v>
      </c>
      <c r="E18" s="23">
        <f t="shared" ref="E18:H18" si="6">+E17/$N17</f>
        <v>0.10094637223974763</v>
      </c>
      <c r="F18" s="23">
        <f t="shared" si="6"/>
        <v>5.362776025236593E-2</v>
      </c>
      <c r="G18" s="23">
        <f t="shared" si="6"/>
        <v>6.3091482649842269E-3</v>
      </c>
      <c r="H18" s="23">
        <f t="shared" si="6"/>
        <v>0.63722397476340698</v>
      </c>
      <c r="I18" s="23"/>
      <c r="J18" s="23"/>
      <c r="K18" s="23"/>
      <c r="L18" s="23"/>
      <c r="M18" s="23"/>
      <c r="N18" s="20"/>
      <c r="O18" s="24">
        <f>+N17/O17</f>
        <v>1</v>
      </c>
    </row>
    <row r="19" spans="2:26" x14ac:dyDescent="0.55000000000000004">
      <c r="B19" s="20" t="s">
        <v>5</v>
      </c>
      <c r="C19" s="21" t="s">
        <v>17</v>
      </c>
      <c r="D19" s="22">
        <f>+[1]団体data!CP4</f>
        <v>43</v>
      </c>
      <c r="E19" s="22">
        <f>+[1]団体data!CQ4</f>
        <v>12</v>
      </c>
      <c r="F19" s="22">
        <f>+[1]団体data!CR4</f>
        <v>4</v>
      </c>
      <c r="G19" s="22">
        <f>+[1]団体data!CS4</f>
        <v>0</v>
      </c>
      <c r="H19" s="22">
        <f>+[1]団体data!FH4</f>
        <v>162</v>
      </c>
      <c r="I19" s="22"/>
      <c r="J19" s="22"/>
      <c r="K19" s="22"/>
      <c r="L19" s="22"/>
      <c r="M19" s="22"/>
      <c r="N19" s="20">
        <f>+[1]団体data!$A$4</f>
        <v>221</v>
      </c>
      <c r="O19" s="22">
        <f>SUM(D19:M19)</f>
        <v>221</v>
      </c>
    </row>
    <row r="20" spans="2:26" x14ac:dyDescent="0.55000000000000004">
      <c r="B20" s="20"/>
      <c r="C20" s="21" t="s">
        <v>18</v>
      </c>
      <c r="D20" s="23">
        <f>+D19/$N19</f>
        <v>0.19457013574660634</v>
      </c>
      <c r="E20" s="23">
        <f t="shared" ref="E20:H20" si="7">+E19/$N19</f>
        <v>5.4298642533936653E-2</v>
      </c>
      <c r="F20" s="23">
        <f t="shared" si="7"/>
        <v>1.8099547511312219E-2</v>
      </c>
      <c r="G20" s="23">
        <f t="shared" si="7"/>
        <v>0</v>
      </c>
      <c r="H20" s="23">
        <f t="shared" si="7"/>
        <v>0.73303167420814475</v>
      </c>
      <c r="I20" s="23"/>
      <c r="J20" s="23"/>
      <c r="K20" s="23"/>
      <c r="L20" s="23"/>
      <c r="M20" s="23"/>
      <c r="N20" s="20"/>
      <c r="O20" s="24">
        <f>+N19/O19</f>
        <v>1</v>
      </c>
    </row>
    <row r="21" spans="2:26" x14ac:dyDescent="0.55000000000000004">
      <c r="B21" s="20" t="s">
        <v>6</v>
      </c>
      <c r="C21" s="21" t="s">
        <v>17</v>
      </c>
      <c r="D21" s="22">
        <f>+[1]NPOdata_貼付!DC4</f>
        <v>51</v>
      </c>
      <c r="E21" s="22">
        <f>+[1]NPOdata_貼付!DD4</f>
        <v>20</v>
      </c>
      <c r="F21" s="22">
        <f>+[1]NPOdata_貼付!DE4</f>
        <v>4</v>
      </c>
      <c r="G21" s="22">
        <f>+[1]NPOdata_貼付!DF4</f>
        <v>0</v>
      </c>
      <c r="H21" s="22">
        <f>+[1]NPOdata_貼付!FS4</f>
        <v>85</v>
      </c>
      <c r="I21" s="22"/>
      <c r="J21" s="22"/>
      <c r="K21" s="22"/>
      <c r="L21" s="22"/>
      <c r="M21" s="22"/>
      <c r="N21" s="20">
        <f>+[1]NPOdata_貼付!$A$4</f>
        <v>160</v>
      </c>
      <c r="O21" s="22">
        <f>SUM(D21:M21)</f>
        <v>160</v>
      </c>
    </row>
    <row r="22" spans="2:26" x14ac:dyDescent="0.55000000000000004">
      <c r="B22" s="20"/>
      <c r="C22" s="21" t="s">
        <v>18</v>
      </c>
      <c r="D22" s="23">
        <f>+D21/$N21</f>
        <v>0.31874999999999998</v>
      </c>
      <c r="E22" s="23">
        <f t="shared" ref="E22:H22" si="8">+E21/$N21</f>
        <v>0.125</v>
      </c>
      <c r="F22" s="23">
        <f t="shared" si="8"/>
        <v>2.5000000000000001E-2</v>
      </c>
      <c r="G22" s="23">
        <f t="shared" si="8"/>
        <v>0</v>
      </c>
      <c r="H22" s="23">
        <f t="shared" si="8"/>
        <v>0.53125</v>
      </c>
      <c r="I22" s="23"/>
      <c r="J22" s="23"/>
      <c r="K22" s="23"/>
      <c r="L22" s="23"/>
      <c r="M22" s="23"/>
      <c r="N22" s="20"/>
      <c r="O22" s="24">
        <f>+N21/O21</f>
        <v>1</v>
      </c>
    </row>
    <row r="23" spans="2:26" x14ac:dyDescent="0.55000000000000004">
      <c r="B23" s="20" t="s">
        <v>7</v>
      </c>
      <c r="C23" s="21" t="s">
        <v>17</v>
      </c>
      <c r="D23" s="22">
        <f>+D17+D19+D21</f>
        <v>158</v>
      </c>
      <c r="E23" s="22">
        <f t="shared" ref="E23:H23" si="9">+E17+E19+E21</f>
        <v>64</v>
      </c>
      <c r="F23" s="22">
        <f t="shared" si="9"/>
        <v>25</v>
      </c>
      <c r="G23" s="22">
        <f t="shared" si="9"/>
        <v>2</v>
      </c>
      <c r="H23" s="22">
        <f t="shared" si="9"/>
        <v>449</v>
      </c>
      <c r="I23" s="22"/>
      <c r="J23" s="22"/>
      <c r="K23" s="22"/>
      <c r="L23" s="22"/>
      <c r="M23" s="22"/>
      <c r="N23" s="20">
        <f>+N17+N19+N21</f>
        <v>698</v>
      </c>
      <c r="O23" s="22">
        <f>SUM(D23:M23)</f>
        <v>698</v>
      </c>
    </row>
    <row r="24" spans="2:26" x14ac:dyDescent="0.55000000000000004">
      <c r="B24" s="20"/>
      <c r="C24" s="21" t="s">
        <v>18</v>
      </c>
      <c r="D24" s="23">
        <f>+D23/$N23</f>
        <v>0.22636103151862463</v>
      </c>
      <c r="E24" s="23">
        <f t="shared" ref="E24:H24" si="10">+E23/$N23</f>
        <v>9.1690544412607447E-2</v>
      </c>
      <c r="F24" s="23">
        <f t="shared" si="10"/>
        <v>3.5816618911174783E-2</v>
      </c>
      <c r="G24" s="23">
        <f t="shared" si="10"/>
        <v>2.8653295128939827E-3</v>
      </c>
      <c r="H24" s="23">
        <f t="shared" si="10"/>
        <v>0.64326647564469919</v>
      </c>
      <c r="I24" s="23"/>
      <c r="J24" s="23"/>
      <c r="K24" s="23"/>
      <c r="L24" s="23"/>
      <c r="M24" s="23"/>
      <c r="N24" s="20"/>
      <c r="O24" s="24">
        <f>+N23/O23</f>
        <v>1</v>
      </c>
    </row>
    <row r="25" spans="2:26" x14ac:dyDescent="0.55000000000000004">
      <c r="D25" s="25"/>
      <c r="E25" s="25"/>
      <c r="F25" s="25"/>
      <c r="G25" s="25"/>
      <c r="H25" s="25"/>
      <c r="I25" s="25"/>
      <c r="J25" s="25"/>
      <c r="K25" s="25"/>
      <c r="L25" s="25"/>
      <c r="M25" s="25"/>
      <c r="N25" s="1"/>
      <c r="O25" s="26"/>
    </row>
    <row r="27" spans="2:26" ht="17.5" customHeight="1" x14ac:dyDescent="0.55000000000000004">
      <c r="B27" s="3" t="s">
        <v>90</v>
      </c>
      <c r="C27" s="4"/>
      <c r="D27" s="4"/>
      <c r="E27" s="4"/>
      <c r="F27" s="4"/>
      <c r="G27" s="4"/>
      <c r="H27" s="4"/>
      <c r="I27" s="4"/>
      <c r="J27" s="4"/>
      <c r="K27" s="4"/>
      <c r="L27" s="4"/>
      <c r="M27" s="4"/>
      <c r="N27" s="4"/>
      <c r="O27" s="5"/>
    </row>
    <row r="28" spans="2:26" x14ac:dyDescent="0.55000000000000004">
      <c r="B28" s="6">
        <v>10</v>
      </c>
      <c r="C28" s="34" t="s">
        <v>91</v>
      </c>
      <c r="D28" s="34"/>
      <c r="E28" s="34"/>
      <c r="F28" s="34"/>
      <c r="G28" s="34"/>
      <c r="H28" s="34"/>
      <c r="I28" s="34"/>
      <c r="J28" s="34"/>
      <c r="K28" s="34"/>
      <c r="L28" s="34"/>
      <c r="M28" s="34"/>
      <c r="N28" s="34"/>
      <c r="O28" s="35"/>
    </row>
    <row r="29" spans="2:26" x14ac:dyDescent="0.55000000000000004">
      <c r="B29" s="6"/>
      <c r="C29" s="34"/>
      <c r="D29" s="34"/>
      <c r="E29" s="34"/>
      <c r="F29" s="34"/>
      <c r="G29" s="34"/>
      <c r="H29" s="34"/>
      <c r="I29" s="34"/>
      <c r="J29" s="34"/>
      <c r="K29" s="34"/>
      <c r="L29" s="34"/>
      <c r="M29" s="34"/>
      <c r="N29" s="34"/>
      <c r="O29" s="35"/>
    </row>
    <row r="30" spans="2:26" x14ac:dyDescent="0.55000000000000004">
      <c r="B30" s="9"/>
      <c r="C30" s="36"/>
      <c r="D30" s="36"/>
      <c r="E30" s="36"/>
      <c r="F30" s="36"/>
      <c r="G30" s="36"/>
      <c r="H30" s="36"/>
      <c r="I30" s="36"/>
      <c r="J30" s="36"/>
      <c r="K30" s="36"/>
      <c r="L30" s="36"/>
      <c r="M30" s="36"/>
      <c r="N30" s="36"/>
      <c r="O30" s="37"/>
    </row>
    <row r="31" spans="2:26" ht="8.5" customHeight="1" x14ac:dyDescent="0.55000000000000004"/>
    <row r="32" spans="2:26" x14ac:dyDescent="0.55000000000000004">
      <c r="D32" s="12">
        <v>1</v>
      </c>
      <c r="E32" s="12">
        <f>+D32+1</f>
        <v>2</v>
      </c>
      <c r="F32" s="12">
        <f t="shared" ref="F32:M32" si="11">+E32+1</f>
        <v>3</v>
      </c>
      <c r="G32" s="12">
        <f t="shared" si="11"/>
        <v>4</v>
      </c>
      <c r="H32" s="12">
        <f t="shared" si="11"/>
        <v>5</v>
      </c>
      <c r="I32" s="12">
        <f t="shared" si="11"/>
        <v>6</v>
      </c>
      <c r="J32" s="12">
        <f t="shared" si="11"/>
        <v>7</v>
      </c>
      <c r="K32" s="12">
        <f t="shared" si="11"/>
        <v>8</v>
      </c>
      <c r="L32" s="12">
        <f t="shared" si="11"/>
        <v>9</v>
      </c>
      <c r="M32" s="12">
        <f t="shared" si="11"/>
        <v>10</v>
      </c>
      <c r="N32" s="13" t="s">
        <v>2</v>
      </c>
      <c r="O32" s="13" t="s">
        <v>3</v>
      </c>
      <c r="S32" s="2" t="s">
        <v>4</v>
      </c>
      <c r="U32" s="2" t="s">
        <v>5</v>
      </c>
      <c r="W32" s="2" t="s">
        <v>6</v>
      </c>
      <c r="Y32" s="2" t="s">
        <v>7</v>
      </c>
    </row>
    <row r="33" spans="2:26" ht="18" customHeight="1" x14ac:dyDescent="0.55000000000000004">
      <c r="D33" s="14" t="s">
        <v>92</v>
      </c>
      <c r="E33" s="27" t="s">
        <v>93</v>
      </c>
      <c r="F33" s="14" t="s">
        <v>94</v>
      </c>
      <c r="G33" s="14" t="s">
        <v>95</v>
      </c>
      <c r="H33" s="14" t="s">
        <v>96</v>
      </c>
      <c r="I33" s="14" t="s">
        <v>15</v>
      </c>
      <c r="J33" s="14" t="s">
        <v>16</v>
      </c>
      <c r="K33" s="14"/>
      <c r="L33" s="14"/>
      <c r="M33" s="14"/>
      <c r="N33" s="13"/>
      <c r="O33" s="13"/>
      <c r="R33" s="2" t="str">
        <f>+D33</f>
        <v>道全体での目標の共有、関係者の理解促進</v>
      </c>
      <c r="S33" s="16">
        <f>+D$43</f>
        <v>0.26498422712933756</v>
      </c>
      <c r="T33" s="17">
        <f>(RANK(S33,S$33:S$42,0))</f>
        <v>2</v>
      </c>
      <c r="U33" s="16">
        <f>+D45</f>
        <v>0.33031674208144796</v>
      </c>
      <c r="V33" s="17">
        <f>(RANK(U33,U$33:U$42,0))</f>
        <v>1</v>
      </c>
      <c r="W33" s="16">
        <f>+D47</f>
        <v>0.28125</v>
      </c>
      <c r="X33" s="17">
        <f>(RANK(W33,W$33:W$42,0))</f>
        <v>1</v>
      </c>
      <c r="Y33" s="16">
        <f>+D49</f>
        <v>0.28939828080229224</v>
      </c>
      <c r="Z33" s="17">
        <f>(RANK(Y33,Y$33:Y$42,0))</f>
        <v>1</v>
      </c>
    </row>
    <row r="34" spans="2:26" ht="18" customHeight="1" x14ac:dyDescent="0.55000000000000004">
      <c r="D34" s="14"/>
      <c r="E34" s="27"/>
      <c r="F34" s="14"/>
      <c r="G34" s="14"/>
      <c r="H34" s="14"/>
      <c r="I34" s="14"/>
      <c r="J34" s="14"/>
      <c r="K34" s="14"/>
      <c r="L34" s="14"/>
      <c r="M34" s="14"/>
      <c r="N34" s="13"/>
      <c r="O34" s="13"/>
      <c r="R34" s="2" t="str">
        <f>+E33</f>
        <v>各組織における地球温暖化対策（温室効果ガスの排出削減対策・吸収源対策）に取り組むための知識向上や人材育成</v>
      </c>
      <c r="S34" s="16">
        <f>+E$43</f>
        <v>0.26813880126182965</v>
      </c>
      <c r="T34" s="17">
        <f t="shared" ref="T34:V42" si="12">(RANK(S34,S$33:S$42,0))</f>
        <v>1</v>
      </c>
      <c r="U34" s="16">
        <f>+E$45</f>
        <v>0.27149321266968324</v>
      </c>
      <c r="V34" s="17">
        <f>(RANK(U34,U$33:U$42,0))</f>
        <v>2</v>
      </c>
      <c r="W34" s="16">
        <f>+E$47</f>
        <v>0.28125</v>
      </c>
      <c r="X34" s="17">
        <f>(RANK(W34,W$33:W$42,0))</f>
        <v>1</v>
      </c>
      <c r="Y34" s="16">
        <f>+E$49</f>
        <v>0.27220630372492838</v>
      </c>
      <c r="Z34" s="17">
        <f>(RANK(Y34,Y$33:Y$42,0))</f>
        <v>2</v>
      </c>
    </row>
    <row r="35" spans="2:26" ht="18" customHeight="1" x14ac:dyDescent="0.55000000000000004">
      <c r="D35" s="14"/>
      <c r="E35" s="27"/>
      <c r="F35" s="14"/>
      <c r="G35" s="14"/>
      <c r="H35" s="14"/>
      <c r="I35" s="14"/>
      <c r="J35" s="14"/>
      <c r="K35" s="14"/>
      <c r="L35" s="14"/>
      <c r="M35" s="14"/>
      <c r="N35" s="13"/>
      <c r="O35" s="13"/>
      <c r="R35" s="2" t="str">
        <f>+F33</f>
        <v>地球温暖化対策に掛かるコストの低下</v>
      </c>
      <c r="S35" s="16">
        <f>+F$43</f>
        <v>0.19242902208201892</v>
      </c>
      <c r="T35" s="17">
        <f t="shared" si="12"/>
        <v>3</v>
      </c>
      <c r="U35" s="16">
        <f>+G$45</f>
        <v>9.9547511312217188E-2</v>
      </c>
      <c r="V35" s="17">
        <f>(RANK(U35,U$33:U$42,0))</f>
        <v>4</v>
      </c>
      <c r="W35" s="16">
        <f>+F$47</f>
        <v>0.15625</v>
      </c>
      <c r="X35" s="17">
        <f>(RANK(W35,W$33:W$42,0))</f>
        <v>4</v>
      </c>
      <c r="Y35" s="16">
        <f>+F$49</f>
        <v>0.15616045845272206</v>
      </c>
      <c r="Z35" s="17">
        <f>(RANK(Y35,Y$33:Y$42,0))</f>
        <v>4</v>
      </c>
    </row>
    <row r="36" spans="2:26" ht="18" customHeight="1" x14ac:dyDescent="0.55000000000000004">
      <c r="D36" s="14"/>
      <c r="E36" s="27"/>
      <c r="F36" s="14"/>
      <c r="G36" s="14"/>
      <c r="H36" s="14"/>
      <c r="I36" s="14"/>
      <c r="J36" s="14"/>
      <c r="K36" s="14"/>
      <c r="L36" s="14"/>
      <c r="M36" s="14"/>
      <c r="N36" s="13"/>
      <c r="O36" s="13"/>
      <c r="R36" s="2" t="str">
        <f>+G33</f>
        <v>地球温暖化対策の取り組み結果の法人や家庭ごとの可視化</v>
      </c>
      <c r="S36" s="16">
        <f>+G$43</f>
        <v>9.4637223974763401E-2</v>
      </c>
      <c r="T36" s="17">
        <f t="shared" si="12"/>
        <v>5</v>
      </c>
      <c r="U36" s="28">
        <f>+G$45</f>
        <v>9.9547511312217188E-2</v>
      </c>
      <c r="V36" s="17">
        <f t="shared" si="12"/>
        <v>4</v>
      </c>
      <c r="W36" s="16">
        <f>+G$47</f>
        <v>0.1125</v>
      </c>
      <c r="X36" s="17">
        <f t="shared" ref="X36:X42" si="13">(RANK(W36,W$33:W$42,0))</f>
        <v>5</v>
      </c>
      <c r="Y36" s="16">
        <f>+G$49</f>
        <v>0.10028653295128939</v>
      </c>
      <c r="Z36" s="17">
        <f t="shared" ref="Z36:Z42" si="14">(RANK(Y36,Y$33:Y$42,0))</f>
        <v>5</v>
      </c>
    </row>
    <row r="37" spans="2:26" ht="18" customHeight="1" x14ac:dyDescent="0.55000000000000004">
      <c r="D37" s="14"/>
      <c r="E37" s="27"/>
      <c r="F37" s="14"/>
      <c r="G37" s="14"/>
      <c r="H37" s="14"/>
      <c r="I37" s="14"/>
      <c r="J37" s="14"/>
      <c r="K37" s="14"/>
      <c r="L37" s="14"/>
      <c r="M37" s="14"/>
      <c r="N37" s="13"/>
      <c r="O37" s="13"/>
      <c r="R37" s="2" t="str">
        <f>+H33</f>
        <v>地球温暖化対策による優遇措置等のメリットの充実</v>
      </c>
      <c r="S37" s="16">
        <f>+H$43</f>
        <v>0.17665615141955837</v>
      </c>
      <c r="T37" s="17">
        <f t="shared" si="12"/>
        <v>4</v>
      </c>
      <c r="U37" s="16">
        <f>+H$45</f>
        <v>0.18099547511312217</v>
      </c>
      <c r="V37" s="17">
        <f t="shared" si="12"/>
        <v>3</v>
      </c>
      <c r="W37" s="16">
        <f>+H$47</f>
        <v>0.16250000000000001</v>
      </c>
      <c r="X37" s="17">
        <f t="shared" si="13"/>
        <v>3</v>
      </c>
      <c r="Y37" s="16">
        <f>+H$49</f>
        <v>0.17478510028653296</v>
      </c>
      <c r="Z37" s="17">
        <f t="shared" si="14"/>
        <v>3</v>
      </c>
    </row>
    <row r="38" spans="2:26" ht="18" customHeight="1" x14ac:dyDescent="0.55000000000000004">
      <c r="D38" s="14"/>
      <c r="E38" s="27"/>
      <c r="F38" s="14"/>
      <c r="G38" s="14"/>
      <c r="H38" s="14"/>
      <c r="I38" s="14"/>
      <c r="J38" s="14"/>
      <c r="K38" s="14"/>
      <c r="L38" s="14"/>
      <c r="M38" s="14"/>
      <c r="N38" s="13"/>
      <c r="O38" s="13"/>
      <c r="R38" s="2" t="str">
        <f>+I33</f>
        <v>その他</v>
      </c>
      <c r="S38" s="16">
        <f>+I$43</f>
        <v>2.8391167192429023E-2</v>
      </c>
      <c r="T38" s="17">
        <f t="shared" si="12"/>
        <v>6</v>
      </c>
      <c r="U38" s="16">
        <f>+I$45</f>
        <v>3.1674208144796379E-2</v>
      </c>
      <c r="V38" s="17">
        <f t="shared" si="12"/>
        <v>6</v>
      </c>
      <c r="W38" s="16">
        <f>+I$47</f>
        <v>1.8749999999999999E-2</v>
      </c>
      <c r="X38" s="17">
        <f t="shared" si="13"/>
        <v>6</v>
      </c>
      <c r="Y38" s="16">
        <f>+I$49</f>
        <v>2.7220630372492838E-2</v>
      </c>
      <c r="Z38" s="17">
        <f t="shared" si="14"/>
        <v>6</v>
      </c>
    </row>
    <row r="39" spans="2:26" ht="18" customHeight="1" x14ac:dyDescent="0.55000000000000004">
      <c r="D39" s="14"/>
      <c r="E39" s="27"/>
      <c r="F39" s="14"/>
      <c r="G39" s="14"/>
      <c r="H39" s="14"/>
      <c r="I39" s="14"/>
      <c r="J39" s="14"/>
      <c r="K39" s="14"/>
      <c r="L39" s="14"/>
      <c r="M39" s="14"/>
      <c r="N39" s="13"/>
      <c r="O39" s="13"/>
      <c r="R39" s="2" t="str">
        <f>+J33</f>
        <v>無回答</v>
      </c>
      <c r="S39" s="16">
        <f>+J$43</f>
        <v>1.8927444794952682E-2</v>
      </c>
      <c r="T39" s="17">
        <f t="shared" si="12"/>
        <v>7</v>
      </c>
      <c r="U39" s="16">
        <f>+J$45</f>
        <v>9.0497737556561094E-3</v>
      </c>
      <c r="V39" s="17">
        <f t="shared" si="12"/>
        <v>7</v>
      </c>
      <c r="W39" s="16">
        <f>+J$47</f>
        <v>0</v>
      </c>
      <c r="X39" s="17">
        <f t="shared" si="13"/>
        <v>7</v>
      </c>
      <c r="Y39" s="16">
        <f>+J$49</f>
        <v>1.1461318051575931E-2</v>
      </c>
      <c r="Z39" s="17">
        <f t="shared" si="14"/>
        <v>7</v>
      </c>
    </row>
    <row r="40" spans="2:26" ht="18" customHeight="1" x14ac:dyDescent="0.55000000000000004">
      <c r="D40" s="14"/>
      <c r="E40" s="27"/>
      <c r="F40" s="14"/>
      <c r="G40" s="14"/>
      <c r="H40" s="14"/>
      <c r="I40" s="14"/>
      <c r="J40" s="14"/>
      <c r="K40" s="14"/>
      <c r="L40" s="14"/>
      <c r="M40" s="14"/>
      <c r="N40" s="13"/>
      <c r="O40" s="13"/>
      <c r="R40" s="2">
        <f>+K33</f>
        <v>0</v>
      </c>
      <c r="S40" s="16">
        <f>+K$43</f>
        <v>0</v>
      </c>
      <c r="T40" s="17">
        <f t="shared" si="12"/>
        <v>8</v>
      </c>
      <c r="U40" s="16">
        <f>+K$45</f>
        <v>0</v>
      </c>
      <c r="V40" s="17">
        <f t="shared" si="12"/>
        <v>8</v>
      </c>
      <c r="W40" s="16">
        <f>+K$47</f>
        <v>0</v>
      </c>
      <c r="X40" s="17">
        <f t="shared" si="13"/>
        <v>7</v>
      </c>
      <c r="Y40" s="16">
        <f>+K$49</f>
        <v>0</v>
      </c>
      <c r="Z40" s="17">
        <f t="shared" si="14"/>
        <v>8</v>
      </c>
    </row>
    <row r="41" spans="2:26" ht="18" customHeight="1" x14ac:dyDescent="0.55000000000000004">
      <c r="D41" s="18"/>
      <c r="E41" s="29"/>
      <c r="F41" s="18"/>
      <c r="G41" s="18"/>
      <c r="H41" s="18"/>
      <c r="I41" s="18"/>
      <c r="J41" s="18"/>
      <c r="K41" s="18"/>
      <c r="L41" s="18"/>
      <c r="M41" s="18"/>
      <c r="N41" s="13"/>
      <c r="O41" s="13"/>
      <c r="R41" s="2">
        <f>+L33</f>
        <v>0</v>
      </c>
      <c r="S41" s="16">
        <f>+L$43</f>
        <v>0</v>
      </c>
      <c r="T41" s="17">
        <f t="shared" si="12"/>
        <v>8</v>
      </c>
      <c r="U41" s="16">
        <f>+L$45</f>
        <v>0</v>
      </c>
      <c r="V41" s="17">
        <f t="shared" si="12"/>
        <v>8</v>
      </c>
      <c r="W41" s="16">
        <f>+L$47</f>
        <v>0</v>
      </c>
      <c r="X41" s="17">
        <f t="shared" si="13"/>
        <v>7</v>
      </c>
      <c r="Y41" s="16">
        <f>+L$49</f>
        <v>0</v>
      </c>
      <c r="Z41" s="17">
        <f t="shared" si="14"/>
        <v>8</v>
      </c>
    </row>
    <row r="42" spans="2:26" x14ac:dyDescent="0.55000000000000004">
      <c r="B42" s="20" t="s">
        <v>4</v>
      </c>
      <c r="C42" s="21" t="s">
        <v>17</v>
      </c>
      <c r="D42" s="22">
        <f>+[1]企業data!CU4</f>
        <v>84</v>
      </c>
      <c r="E42" s="22">
        <f>+[1]企業data!CV4</f>
        <v>85</v>
      </c>
      <c r="F42" s="22">
        <f>+[1]企業data!CW4</f>
        <v>61</v>
      </c>
      <c r="G42" s="22">
        <f>+[1]企業data!CX4</f>
        <v>30</v>
      </c>
      <c r="H42" s="22">
        <f>+[1]企業data!CY4</f>
        <v>56</v>
      </c>
      <c r="I42" s="22">
        <f>+[1]企業data!CZ4</f>
        <v>9</v>
      </c>
      <c r="J42" s="22">
        <f>+[1]企業data!FI4</f>
        <v>6</v>
      </c>
      <c r="K42" s="22"/>
      <c r="L42" s="22"/>
      <c r="M42" s="22"/>
      <c r="N42" s="20">
        <f>[1]企業data!$A$4</f>
        <v>317</v>
      </c>
      <c r="O42" s="22">
        <f>SUM(D42:M42)</f>
        <v>331</v>
      </c>
      <c r="R42" s="2">
        <f>+M33</f>
        <v>0</v>
      </c>
      <c r="S42" s="16">
        <f>+M$43</f>
        <v>0</v>
      </c>
      <c r="T42" s="17">
        <f t="shared" si="12"/>
        <v>8</v>
      </c>
      <c r="U42" s="16">
        <f>+L$45</f>
        <v>0</v>
      </c>
      <c r="V42" s="17">
        <f t="shared" si="12"/>
        <v>8</v>
      </c>
      <c r="W42" s="16">
        <f>+M$47</f>
        <v>0</v>
      </c>
      <c r="X42" s="17">
        <f t="shared" si="13"/>
        <v>7</v>
      </c>
      <c r="Y42" s="16">
        <f>+M$49</f>
        <v>0</v>
      </c>
      <c r="Z42" s="17">
        <f t="shared" si="14"/>
        <v>8</v>
      </c>
    </row>
    <row r="43" spans="2:26" x14ac:dyDescent="0.55000000000000004">
      <c r="B43" s="20"/>
      <c r="C43" s="21" t="s">
        <v>18</v>
      </c>
      <c r="D43" s="23">
        <f>+D42/$N42</f>
        <v>0.26498422712933756</v>
      </c>
      <c r="E43" s="23">
        <f t="shared" ref="E43:J43" si="15">+E42/$N42</f>
        <v>0.26813880126182965</v>
      </c>
      <c r="F43" s="23">
        <f t="shared" si="15"/>
        <v>0.19242902208201892</v>
      </c>
      <c r="G43" s="23">
        <f t="shared" si="15"/>
        <v>9.4637223974763401E-2</v>
      </c>
      <c r="H43" s="23">
        <f t="shared" si="15"/>
        <v>0.17665615141955837</v>
      </c>
      <c r="I43" s="23">
        <f t="shared" si="15"/>
        <v>2.8391167192429023E-2</v>
      </c>
      <c r="J43" s="23">
        <f t="shared" si="15"/>
        <v>1.8927444794952682E-2</v>
      </c>
      <c r="K43" s="23"/>
      <c r="L43" s="23"/>
      <c r="M43" s="23"/>
      <c r="N43" s="20"/>
      <c r="O43" s="24">
        <f>+N42/O42</f>
        <v>0.95770392749244715</v>
      </c>
      <c r="S43" s="16"/>
      <c r="T43" s="16"/>
    </row>
    <row r="44" spans="2:26" x14ac:dyDescent="0.55000000000000004">
      <c r="B44" s="20" t="s">
        <v>5</v>
      </c>
      <c r="C44" s="21" t="s">
        <v>17</v>
      </c>
      <c r="D44" s="22">
        <f>+[1]団体data!CU4</f>
        <v>73</v>
      </c>
      <c r="E44" s="22">
        <f>+[1]団体data!CV4</f>
        <v>60</v>
      </c>
      <c r="F44" s="22">
        <f>+[1]団体data!CW4</f>
        <v>23</v>
      </c>
      <c r="G44" s="22">
        <f>+[1]団体data!CX4</f>
        <v>22</v>
      </c>
      <c r="H44" s="22">
        <f>+[1]団体data!CY4</f>
        <v>40</v>
      </c>
      <c r="I44" s="22">
        <f>+[1]団体data!CZ4</f>
        <v>7</v>
      </c>
      <c r="J44" s="22">
        <f>+[1]団体data!FI4</f>
        <v>2</v>
      </c>
      <c r="K44" s="22"/>
      <c r="L44" s="22"/>
      <c r="M44" s="22"/>
      <c r="N44" s="20">
        <f>+[1]団体data!$A$4</f>
        <v>221</v>
      </c>
      <c r="O44" s="22">
        <f>SUM(D44:M44)</f>
        <v>227</v>
      </c>
    </row>
    <row r="45" spans="2:26" x14ac:dyDescent="0.55000000000000004">
      <c r="B45" s="20"/>
      <c r="C45" s="21" t="s">
        <v>18</v>
      </c>
      <c r="D45" s="23">
        <f>+D44/$N44</f>
        <v>0.33031674208144796</v>
      </c>
      <c r="E45" s="23">
        <f t="shared" ref="E45:J45" si="16">+E44/$N44</f>
        <v>0.27149321266968324</v>
      </c>
      <c r="F45" s="23">
        <f t="shared" si="16"/>
        <v>0.10407239819004525</v>
      </c>
      <c r="G45" s="23">
        <f t="shared" si="16"/>
        <v>9.9547511312217188E-2</v>
      </c>
      <c r="H45" s="23">
        <f t="shared" si="16"/>
        <v>0.18099547511312217</v>
      </c>
      <c r="I45" s="23">
        <f t="shared" si="16"/>
        <v>3.1674208144796379E-2</v>
      </c>
      <c r="J45" s="23">
        <f t="shared" si="16"/>
        <v>9.0497737556561094E-3</v>
      </c>
      <c r="K45" s="23"/>
      <c r="L45" s="23"/>
      <c r="M45" s="23"/>
      <c r="N45" s="20"/>
      <c r="O45" s="24">
        <f>+N44/O44</f>
        <v>0.97356828193832601</v>
      </c>
    </row>
    <row r="46" spans="2:26" x14ac:dyDescent="0.55000000000000004">
      <c r="B46" s="20" t="s">
        <v>6</v>
      </c>
      <c r="C46" s="21" t="s">
        <v>17</v>
      </c>
      <c r="D46" s="22">
        <f>+[1]NPOdata_貼付!DH4</f>
        <v>45</v>
      </c>
      <c r="E46" s="22">
        <f>+[1]NPOdata_貼付!DI4</f>
        <v>45</v>
      </c>
      <c r="F46" s="22">
        <f>+[1]NPOdata_貼付!DJ4</f>
        <v>25</v>
      </c>
      <c r="G46" s="22">
        <f>+[1]NPOdata_貼付!DK4</f>
        <v>18</v>
      </c>
      <c r="H46" s="22">
        <f>+[1]NPOdata_貼付!DL4</f>
        <v>26</v>
      </c>
      <c r="I46" s="22">
        <f>+[1]NPOdata_貼付!DM4</f>
        <v>3</v>
      </c>
      <c r="J46" s="22">
        <f>+[1]NPOdata_貼付!FT4</f>
        <v>0</v>
      </c>
      <c r="K46" s="22"/>
      <c r="L46" s="22"/>
      <c r="M46" s="22"/>
      <c r="N46" s="20">
        <f>+[1]NPOdata_貼付!$A$4</f>
        <v>160</v>
      </c>
      <c r="O46" s="22">
        <f>SUM(D46:M46)</f>
        <v>162</v>
      </c>
    </row>
    <row r="47" spans="2:26" x14ac:dyDescent="0.55000000000000004">
      <c r="B47" s="20"/>
      <c r="C47" s="21" t="s">
        <v>18</v>
      </c>
      <c r="D47" s="23">
        <f>+D46/$N46</f>
        <v>0.28125</v>
      </c>
      <c r="E47" s="23">
        <f t="shared" ref="E47:J47" si="17">+E46/$N46</f>
        <v>0.28125</v>
      </c>
      <c r="F47" s="23">
        <f t="shared" si="17"/>
        <v>0.15625</v>
      </c>
      <c r="G47" s="23">
        <f t="shared" si="17"/>
        <v>0.1125</v>
      </c>
      <c r="H47" s="23">
        <f t="shared" si="17"/>
        <v>0.16250000000000001</v>
      </c>
      <c r="I47" s="23">
        <f t="shared" si="17"/>
        <v>1.8749999999999999E-2</v>
      </c>
      <c r="J47" s="23">
        <f t="shared" si="17"/>
        <v>0</v>
      </c>
      <c r="K47" s="23"/>
      <c r="L47" s="23"/>
      <c r="M47" s="23"/>
      <c r="N47" s="20"/>
      <c r="O47" s="24">
        <f>+N46/O46</f>
        <v>0.98765432098765427</v>
      </c>
    </row>
    <row r="48" spans="2:26" x14ac:dyDescent="0.55000000000000004">
      <c r="B48" s="20" t="s">
        <v>7</v>
      </c>
      <c r="C48" s="21" t="s">
        <v>17</v>
      </c>
      <c r="D48" s="22">
        <f>+D42+D44+D46</f>
        <v>202</v>
      </c>
      <c r="E48" s="22">
        <f t="shared" ref="E48:J48" si="18">+E42+E44+E46</f>
        <v>190</v>
      </c>
      <c r="F48" s="22">
        <f t="shared" si="18"/>
        <v>109</v>
      </c>
      <c r="G48" s="22">
        <f t="shared" si="18"/>
        <v>70</v>
      </c>
      <c r="H48" s="22">
        <f t="shared" si="18"/>
        <v>122</v>
      </c>
      <c r="I48" s="22">
        <f t="shared" si="18"/>
        <v>19</v>
      </c>
      <c r="J48" s="22">
        <f t="shared" si="18"/>
        <v>8</v>
      </c>
      <c r="K48" s="22"/>
      <c r="L48" s="22"/>
      <c r="M48" s="22"/>
      <c r="N48" s="20">
        <f>+N42+N44+N46</f>
        <v>698</v>
      </c>
      <c r="O48" s="22">
        <f>SUM(D48:M48)</f>
        <v>720</v>
      </c>
    </row>
    <row r="49" spans="2:15" x14ac:dyDescent="0.55000000000000004">
      <c r="B49" s="20"/>
      <c r="C49" s="21" t="s">
        <v>18</v>
      </c>
      <c r="D49" s="23">
        <f>+D48/$N48</f>
        <v>0.28939828080229224</v>
      </c>
      <c r="E49" s="23">
        <f t="shared" ref="E49:J49" si="19">+E48/$N48</f>
        <v>0.27220630372492838</v>
      </c>
      <c r="F49" s="23">
        <f t="shared" si="19"/>
        <v>0.15616045845272206</v>
      </c>
      <c r="G49" s="23">
        <f t="shared" si="19"/>
        <v>0.10028653295128939</v>
      </c>
      <c r="H49" s="23">
        <f t="shared" si="19"/>
        <v>0.17478510028653296</v>
      </c>
      <c r="I49" s="23">
        <f t="shared" si="19"/>
        <v>2.7220630372492838E-2</v>
      </c>
      <c r="J49" s="23">
        <f t="shared" si="19"/>
        <v>1.1461318051575931E-2</v>
      </c>
      <c r="K49" s="23"/>
      <c r="L49" s="23"/>
      <c r="M49" s="23"/>
      <c r="N49" s="20"/>
      <c r="O49" s="24">
        <f>+N48/O48</f>
        <v>0.96944444444444444</v>
      </c>
    </row>
  </sheetData>
  <mergeCells count="44">
    <mergeCell ref="B44:B45"/>
    <mergeCell ref="N44:N45"/>
    <mergeCell ref="B46:B47"/>
    <mergeCell ref="N46:N47"/>
    <mergeCell ref="B48:B49"/>
    <mergeCell ref="N48:N49"/>
    <mergeCell ref="J33:J41"/>
    <mergeCell ref="K33:K41"/>
    <mergeCell ref="L33:L41"/>
    <mergeCell ref="M33:M41"/>
    <mergeCell ref="B42:B43"/>
    <mergeCell ref="N42:N43"/>
    <mergeCell ref="B27:O27"/>
    <mergeCell ref="C28:O30"/>
    <mergeCell ref="N32:N41"/>
    <mergeCell ref="O32:O41"/>
    <mergeCell ref="D33:D41"/>
    <mergeCell ref="E33:E41"/>
    <mergeCell ref="F33:F41"/>
    <mergeCell ref="G33:G41"/>
    <mergeCell ref="H33:H41"/>
    <mergeCell ref="I33:I41"/>
    <mergeCell ref="B19:B20"/>
    <mergeCell ref="N19:N20"/>
    <mergeCell ref="B21:B22"/>
    <mergeCell ref="N21:N22"/>
    <mergeCell ref="B23:B24"/>
    <mergeCell ref="N23:N24"/>
    <mergeCell ref="J8:J16"/>
    <mergeCell ref="K8:K16"/>
    <mergeCell ref="L8:L16"/>
    <mergeCell ref="M8:M16"/>
    <mergeCell ref="B17:B18"/>
    <mergeCell ref="N17:N18"/>
    <mergeCell ref="B2:O2"/>
    <mergeCell ref="C3:O5"/>
    <mergeCell ref="N7:N16"/>
    <mergeCell ref="O7:O16"/>
    <mergeCell ref="D8:D16"/>
    <mergeCell ref="E8:E16"/>
    <mergeCell ref="F8:F16"/>
    <mergeCell ref="G8:G16"/>
    <mergeCell ref="H8:H16"/>
    <mergeCell ref="I8:I16"/>
  </mergeCells>
  <phoneticPr fontId="3"/>
  <pageMargins left="0.9055118110236221" right="0.1181102362204724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tabSelected="1" view="pageBreakPreview" zoomScale="115" zoomScaleNormal="100" zoomScaleSheetLayoutView="115" workbookViewId="0">
      <selection activeCell="R4" sqref="R1:AA1048576"/>
    </sheetView>
  </sheetViews>
  <sheetFormatPr defaultRowHeight="12" x14ac:dyDescent="0.55000000000000004"/>
  <cols>
    <col min="1" max="1" width="1.4140625" style="2" customWidth="1"/>
    <col min="2" max="3" width="6.33203125" style="1" bestFit="1" customWidth="1"/>
    <col min="4" max="15" width="5.25" style="2" customWidth="1"/>
    <col min="16" max="16" width="1.4140625" style="2" customWidth="1"/>
    <col min="17" max="17" width="6.1640625" style="2" customWidth="1"/>
    <col min="18" max="18" width="35.75" style="2" hidden="1" customWidth="1"/>
    <col min="19" max="26" width="0" style="2" hidden="1" customWidth="1"/>
    <col min="27" max="16384" width="8.6640625" style="2"/>
  </cols>
  <sheetData>
    <row r="1" spans="2:26" ht="8.5" customHeight="1" x14ac:dyDescent="0.55000000000000004"/>
    <row r="2" spans="2:26" ht="17.5" customHeight="1" x14ac:dyDescent="0.55000000000000004">
      <c r="B2" s="3" t="s">
        <v>90</v>
      </c>
      <c r="C2" s="4"/>
      <c r="D2" s="4"/>
      <c r="E2" s="4"/>
      <c r="F2" s="4"/>
      <c r="G2" s="4"/>
      <c r="H2" s="4"/>
      <c r="I2" s="4"/>
      <c r="J2" s="4"/>
      <c r="K2" s="4"/>
      <c r="L2" s="4"/>
      <c r="M2" s="4"/>
      <c r="N2" s="4"/>
      <c r="O2" s="5"/>
    </row>
    <row r="3" spans="2:26" x14ac:dyDescent="0.55000000000000004">
      <c r="B3" s="6">
        <v>11</v>
      </c>
      <c r="C3" s="7" t="s">
        <v>97</v>
      </c>
      <c r="D3" s="7"/>
      <c r="E3" s="7"/>
      <c r="F3" s="7"/>
      <c r="G3" s="7"/>
      <c r="H3" s="7"/>
      <c r="I3" s="7"/>
      <c r="J3" s="7"/>
      <c r="K3" s="7"/>
      <c r="L3" s="7"/>
      <c r="M3" s="7"/>
      <c r="N3" s="7"/>
      <c r="O3" s="8"/>
    </row>
    <row r="4" spans="2:26" x14ac:dyDescent="0.55000000000000004">
      <c r="B4" s="6"/>
      <c r="C4" s="7"/>
      <c r="D4" s="7"/>
      <c r="E4" s="7"/>
      <c r="F4" s="7"/>
      <c r="G4" s="7"/>
      <c r="H4" s="7"/>
      <c r="I4" s="7"/>
      <c r="J4" s="7"/>
      <c r="K4" s="7"/>
      <c r="L4" s="7"/>
      <c r="M4" s="7"/>
      <c r="N4" s="7"/>
      <c r="O4" s="8"/>
    </row>
    <row r="5" spans="2:26" x14ac:dyDescent="0.55000000000000004">
      <c r="B5" s="9"/>
      <c r="C5" s="10"/>
      <c r="D5" s="10"/>
      <c r="E5" s="10"/>
      <c r="F5" s="10"/>
      <c r="G5" s="10"/>
      <c r="H5" s="10"/>
      <c r="I5" s="10"/>
      <c r="J5" s="10"/>
      <c r="K5" s="10"/>
      <c r="L5" s="10"/>
      <c r="M5" s="10"/>
      <c r="N5" s="10"/>
      <c r="O5" s="11"/>
    </row>
    <row r="6" spans="2:26" ht="8.5" customHeight="1" x14ac:dyDescent="0.55000000000000004"/>
    <row r="7" spans="2:26" x14ac:dyDescent="0.55000000000000004">
      <c r="D7" s="12">
        <v>1</v>
      </c>
      <c r="E7" s="12">
        <f>+D7+1</f>
        <v>2</v>
      </c>
      <c r="F7" s="12">
        <f t="shared" ref="F7:M7" si="0">+E7+1</f>
        <v>3</v>
      </c>
      <c r="G7" s="12">
        <f t="shared" si="0"/>
        <v>4</v>
      </c>
      <c r="H7" s="12">
        <f t="shared" si="0"/>
        <v>5</v>
      </c>
      <c r="I7" s="12">
        <f t="shared" si="0"/>
        <v>6</v>
      </c>
      <c r="J7" s="12">
        <f t="shared" si="0"/>
        <v>7</v>
      </c>
      <c r="K7" s="12">
        <f t="shared" si="0"/>
        <v>8</v>
      </c>
      <c r="L7" s="12">
        <f t="shared" si="0"/>
        <v>9</v>
      </c>
      <c r="M7" s="12">
        <f t="shared" si="0"/>
        <v>10</v>
      </c>
      <c r="N7" s="13" t="s">
        <v>2</v>
      </c>
      <c r="O7" s="13" t="s">
        <v>3</v>
      </c>
      <c r="S7" s="2" t="s">
        <v>4</v>
      </c>
      <c r="U7" s="2" t="s">
        <v>5</v>
      </c>
      <c r="W7" s="2" t="s">
        <v>6</v>
      </c>
      <c r="Y7" s="2" t="s">
        <v>7</v>
      </c>
    </row>
    <row r="8" spans="2:26" ht="18" customHeight="1" x14ac:dyDescent="0.55000000000000004">
      <c r="D8" s="15" t="s">
        <v>98</v>
      </c>
      <c r="E8" s="15" t="s">
        <v>99</v>
      </c>
      <c r="F8" s="15" t="s">
        <v>100</v>
      </c>
      <c r="G8" s="14" t="s">
        <v>15</v>
      </c>
      <c r="H8" s="14" t="s">
        <v>16</v>
      </c>
      <c r="I8" s="14"/>
      <c r="J8" s="14"/>
      <c r="K8" s="14"/>
      <c r="L8" s="14"/>
      <c r="M8" s="14"/>
      <c r="N8" s="13"/>
      <c r="O8" s="13"/>
      <c r="R8" s="2" t="str">
        <f>+D8</f>
        <v>地域経済の活性化や地域振興などへの波及効果も期待できることから更に加速して進めるべき</v>
      </c>
      <c r="S8" s="16">
        <f>+D$18</f>
        <v>0.4637223974763407</v>
      </c>
      <c r="T8" s="17">
        <f>(RANK(S8,S$8:S$17,0))</f>
        <v>1</v>
      </c>
      <c r="U8" s="16">
        <f>+D$20</f>
        <v>0.54298642533936647</v>
      </c>
      <c r="V8" s="17">
        <f t="shared" ref="V8:V13" si="1">(RANK(U8,U$8:U$17,0))</f>
        <v>1</v>
      </c>
      <c r="W8" s="16">
        <f>+D$22</f>
        <v>0.48125000000000001</v>
      </c>
      <c r="X8" s="17">
        <f t="shared" ref="X8:Z14" si="2">(RANK(W8,W$8:W$17,0))</f>
        <v>1</v>
      </c>
      <c r="Y8" s="16">
        <f>+D$24</f>
        <v>0.49283667621776506</v>
      </c>
      <c r="Z8" s="17">
        <f t="shared" ref="Z8:Z13" si="3">(RANK(Y8,Y$8:Y$17,0))</f>
        <v>1</v>
      </c>
    </row>
    <row r="9" spans="2:26" ht="18" customHeight="1" x14ac:dyDescent="0.55000000000000004">
      <c r="D9" s="15"/>
      <c r="E9" s="15"/>
      <c r="F9" s="15"/>
      <c r="G9" s="14"/>
      <c r="H9" s="14"/>
      <c r="I9" s="14"/>
      <c r="J9" s="14"/>
      <c r="K9" s="14"/>
      <c r="L9" s="14"/>
      <c r="M9" s="14"/>
      <c r="N9" s="13"/>
      <c r="O9" s="13"/>
      <c r="R9" s="2" t="str">
        <f>+E8</f>
        <v>利用するエネルギーのコストや使いやすさにも配慮しながら、時間をかけて進めるべき</v>
      </c>
      <c r="S9" s="16">
        <f>+E$18</f>
        <v>0.44479495268138802</v>
      </c>
      <c r="T9" s="17">
        <f t="shared" ref="T9:V17" si="4">(RANK(S9,S$8:S$17,0))</f>
        <v>2</v>
      </c>
      <c r="U9" s="16">
        <f>+E$20</f>
        <v>0.40271493212669685</v>
      </c>
      <c r="V9" s="17">
        <f t="shared" si="1"/>
        <v>2</v>
      </c>
      <c r="W9" s="16">
        <f>+E$22</f>
        <v>0.43125000000000002</v>
      </c>
      <c r="X9" s="17">
        <f t="shared" si="2"/>
        <v>2</v>
      </c>
      <c r="Y9" s="16">
        <f>+E$24</f>
        <v>0.42836676217765041</v>
      </c>
      <c r="Z9" s="17">
        <f t="shared" si="3"/>
        <v>2</v>
      </c>
    </row>
    <row r="10" spans="2:26" ht="18" customHeight="1" x14ac:dyDescent="0.55000000000000004">
      <c r="D10" s="15"/>
      <c r="E10" s="15"/>
      <c r="F10" s="15"/>
      <c r="G10" s="14"/>
      <c r="H10" s="14"/>
      <c r="I10" s="14"/>
      <c r="J10" s="14"/>
      <c r="K10" s="14"/>
      <c r="L10" s="14"/>
      <c r="M10" s="14"/>
      <c r="N10" s="13"/>
      <c r="O10" s="13"/>
      <c r="R10" s="2" t="str">
        <f>+F8</f>
        <v>従来のエネルギーに比べてコストが高くなる懸念があることから、進めるべきではない</v>
      </c>
      <c r="S10" s="16">
        <f>+F$18</f>
        <v>4.7318611987381701E-2</v>
      </c>
      <c r="T10" s="17">
        <f t="shared" si="4"/>
        <v>3</v>
      </c>
      <c r="U10" s="16">
        <f>+F$20</f>
        <v>1.8099547511312219E-2</v>
      </c>
      <c r="V10" s="17">
        <f t="shared" si="1"/>
        <v>4</v>
      </c>
      <c r="W10" s="16">
        <f>+F$22</f>
        <v>4.3749999999999997E-2</v>
      </c>
      <c r="X10" s="17">
        <f t="shared" si="2"/>
        <v>3</v>
      </c>
      <c r="Y10" s="16">
        <f>+F$24</f>
        <v>3.7249283667621778E-2</v>
      </c>
      <c r="Z10" s="17">
        <f t="shared" si="3"/>
        <v>3</v>
      </c>
    </row>
    <row r="11" spans="2:26" ht="18" customHeight="1" x14ac:dyDescent="0.55000000000000004">
      <c r="D11" s="15"/>
      <c r="E11" s="15"/>
      <c r="F11" s="15"/>
      <c r="G11" s="14"/>
      <c r="H11" s="14"/>
      <c r="I11" s="14"/>
      <c r="J11" s="14"/>
      <c r="K11" s="14"/>
      <c r="L11" s="14"/>
      <c r="M11" s="14"/>
      <c r="N11" s="13"/>
      <c r="O11" s="13"/>
      <c r="R11" s="2" t="str">
        <f>+G8</f>
        <v>その他</v>
      </c>
      <c r="S11" s="16">
        <f>+G$18</f>
        <v>3.1545741324921134E-2</v>
      </c>
      <c r="T11" s="17">
        <f t="shared" si="4"/>
        <v>4</v>
      </c>
      <c r="U11" s="16">
        <f>+G$20</f>
        <v>2.7149321266968326E-2</v>
      </c>
      <c r="V11" s="17">
        <f t="shared" si="1"/>
        <v>3</v>
      </c>
      <c r="W11" s="16">
        <f>+G$22</f>
        <v>4.3749999999999997E-2</v>
      </c>
      <c r="X11" s="17">
        <f t="shared" si="2"/>
        <v>3</v>
      </c>
      <c r="Y11" s="16">
        <f>+G$24</f>
        <v>3.2951289398280799E-2</v>
      </c>
      <c r="Z11" s="17">
        <f t="shared" si="3"/>
        <v>4</v>
      </c>
    </row>
    <row r="12" spans="2:26" ht="18" customHeight="1" x14ac:dyDescent="0.55000000000000004">
      <c r="D12" s="15"/>
      <c r="E12" s="15"/>
      <c r="F12" s="15"/>
      <c r="G12" s="14"/>
      <c r="H12" s="14"/>
      <c r="I12" s="14"/>
      <c r="J12" s="14"/>
      <c r="K12" s="14"/>
      <c r="L12" s="14"/>
      <c r="M12" s="14"/>
      <c r="N12" s="13"/>
      <c r="O12" s="13"/>
      <c r="R12" s="2" t="str">
        <f>+H8</f>
        <v>無回答</v>
      </c>
      <c r="S12" s="16">
        <f>+H$18</f>
        <v>1.5772870662460567E-2</v>
      </c>
      <c r="T12" s="17">
        <f t="shared" si="4"/>
        <v>5</v>
      </c>
      <c r="U12" s="16">
        <f>+H$20</f>
        <v>9.0497737556561094E-3</v>
      </c>
      <c r="V12" s="17">
        <f t="shared" si="1"/>
        <v>5</v>
      </c>
      <c r="W12" s="16">
        <f>+H$22</f>
        <v>0</v>
      </c>
      <c r="X12" s="17">
        <f t="shared" si="2"/>
        <v>5</v>
      </c>
      <c r="Y12" s="16">
        <f>+H$24</f>
        <v>1.0028653295128941E-2</v>
      </c>
      <c r="Z12" s="17">
        <f t="shared" si="3"/>
        <v>5</v>
      </c>
    </row>
    <row r="13" spans="2:26" ht="18" customHeight="1" x14ac:dyDescent="0.55000000000000004">
      <c r="D13" s="15"/>
      <c r="E13" s="15"/>
      <c r="F13" s="15"/>
      <c r="G13" s="14"/>
      <c r="H13" s="14"/>
      <c r="I13" s="14"/>
      <c r="J13" s="14"/>
      <c r="K13" s="14"/>
      <c r="L13" s="14"/>
      <c r="M13" s="14"/>
      <c r="N13" s="13"/>
      <c r="O13" s="13"/>
      <c r="R13" s="2">
        <f>+I8</f>
        <v>0</v>
      </c>
      <c r="S13" s="16">
        <f>+I$18</f>
        <v>0</v>
      </c>
      <c r="T13" s="17">
        <f t="shared" si="4"/>
        <v>6</v>
      </c>
      <c r="U13" s="16">
        <f>+I$20</f>
        <v>0</v>
      </c>
      <c r="V13" s="17">
        <f t="shared" si="1"/>
        <v>6</v>
      </c>
      <c r="W13" s="16">
        <f>+I$22</f>
        <v>0</v>
      </c>
      <c r="X13" s="17">
        <f t="shared" si="2"/>
        <v>5</v>
      </c>
      <c r="Y13" s="16">
        <f>+I$24</f>
        <v>0</v>
      </c>
      <c r="Z13" s="17">
        <f t="shared" si="3"/>
        <v>6</v>
      </c>
    </row>
    <row r="14" spans="2:26" ht="18" customHeight="1" x14ac:dyDescent="0.55000000000000004">
      <c r="D14" s="15"/>
      <c r="E14" s="15"/>
      <c r="F14" s="15"/>
      <c r="G14" s="14"/>
      <c r="H14" s="14"/>
      <c r="I14" s="14"/>
      <c r="J14" s="14"/>
      <c r="K14" s="14"/>
      <c r="L14" s="14"/>
      <c r="M14" s="14"/>
      <c r="N14" s="13"/>
      <c r="O14" s="13"/>
      <c r="R14" s="2">
        <f>+J8</f>
        <v>0</v>
      </c>
      <c r="S14" s="16">
        <f>+J$18</f>
        <v>0</v>
      </c>
      <c r="T14" s="17">
        <f t="shared" si="4"/>
        <v>6</v>
      </c>
      <c r="U14" s="16">
        <f>+J$20</f>
        <v>0</v>
      </c>
      <c r="V14" s="17">
        <f t="shared" si="4"/>
        <v>6</v>
      </c>
      <c r="W14" s="16">
        <f>+J$22</f>
        <v>0</v>
      </c>
      <c r="X14" s="17">
        <f t="shared" si="2"/>
        <v>5</v>
      </c>
      <c r="Y14" s="16">
        <f>+J$24</f>
        <v>0</v>
      </c>
      <c r="Z14" s="17">
        <f t="shared" si="2"/>
        <v>6</v>
      </c>
    </row>
    <row r="15" spans="2:26" ht="18" customHeight="1" x14ac:dyDescent="0.55000000000000004">
      <c r="D15" s="15"/>
      <c r="E15" s="15"/>
      <c r="F15" s="15"/>
      <c r="G15" s="14"/>
      <c r="H15" s="14"/>
      <c r="I15" s="14"/>
      <c r="J15" s="14"/>
      <c r="K15" s="14"/>
      <c r="L15" s="14"/>
      <c r="M15" s="14"/>
      <c r="N15" s="13"/>
      <c r="O15" s="13"/>
      <c r="R15" s="2">
        <f>+K8</f>
        <v>0</v>
      </c>
      <c r="S15" s="16">
        <f>+K$18</f>
        <v>0</v>
      </c>
      <c r="T15" s="17">
        <f t="shared" si="4"/>
        <v>6</v>
      </c>
      <c r="U15" s="16">
        <f>+K$20</f>
        <v>0</v>
      </c>
      <c r="V15" s="17">
        <f>(RANK(U15,U$8:U$17,0))</f>
        <v>6</v>
      </c>
      <c r="W15" s="16">
        <f>+K$22</f>
        <v>0</v>
      </c>
      <c r="X15" s="17">
        <f>(RANK(W15,W$8:W$17,0))</f>
        <v>5</v>
      </c>
      <c r="Y15" s="16">
        <f>+K$24</f>
        <v>0</v>
      </c>
      <c r="Z15" s="17">
        <f>(RANK(Y15,Y$8:Y$17,0))</f>
        <v>6</v>
      </c>
    </row>
    <row r="16" spans="2:26" ht="18" customHeight="1" x14ac:dyDescent="0.55000000000000004">
      <c r="D16" s="19"/>
      <c r="E16" s="19"/>
      <c r="F16" s="19"/>
      <c r="G16" s="18"/>
      <c r="H16" s="18"/>
      <c r="I16" s="18"/>
      <c r="J16" s="18"/>
      <c r="K16" s="18"/>
      <c r="L16" s="18"/>
      <c r="M16" s="18"/>
      <c r="N16" s="13"/>
      <c r="O16" s="13"/>
      <c r="R16" s="2">
        <f>+L8</f>
        <v>0</v>
      </c>
      <c r="S16" s="16">
        <f>+L$18</f>
        <v>0</v>
      </c>
      <c r="T16" s="17">
        <f t="shared" si="4"/>
        <v>6</v>
      </c>
      <c r="U16" s="16">
        <f>+L$20</f>
        <v>0</v>
      </c>
      <c r="V16" s="17">
        <f t="shared" si="4"/>
        <v>6</v>
      </c>
      <c r="W16" s="16">
        <f>+L$22</f>
        <v>0</v>
      </c>
      <c r="X16" s="17">
        <f t="shared" ref="X16:Z17" si="5">(RANK(W16,W$8:W$17,0))</f>
        <v>5</v>
      </c>
      <c r="Y16" s="16">
        <f>+L$24</f>
        <v>0</v>
      </c>
      <c r="Z16" s="17">
        <f t="shared" si="5"/>
        <v>6</v>
      </c>
    </row>
    <row r="17" spans="2:26" x14ac:dyDescent="0.55000000000000004">
      <c r="B17" s="20" t="s">
        <v>4</v>
      </c>
      <c r="C17" s="21" t="s">
        <v>17</v>
      </c>
      <c r="D17" s="22">
        <f>+[1]企業data!DB4</f>
        <v>147</v>
      </c>
      <c r="E17" s="22">
        <f>+[1]企業data!DC4</f>
        <v>141</v>
      </c>
      <c r="F17" s="22">
        <f>+[1]企業data!DD4</f>
        <v>15</v>
      </c>
      <c r="G17" s="22">
        <f>+[1]企業data!DE4</f>
        <v>10</v>
      </c>
      <c r="H17" s="22">
        <f>+[1]企業data!FJ4</f>
        <v>5</v>
      </c>
      <c r="I17" s="22"/>
      <c r="J17" s="22"/>
      <c r="K17" s="22"/>
      <c r="L17" s="22"/>
      <c r="M17" s="22"/>
      <c r="N17" s="20">
        <f>[1]企業data!$A$4</f>
        <v>317</v>
      </c>
      <c r="O17" s="22">
        <f>SUM(D17:M17)</f>
        <v>318</v>
      </c>
      <c r="R17" s="2">
        <f>+M8</f>
        <v>0</v>
      </c>
      <c r="S17" s="16">
        <f>+M$18</f>
        <v>0</v>
      </c>
      <c r="T17" s="17">
        <f t="shared" si="4"/>
        <v>6</v>
      </c>
      <c r="U17" s="16">
        <f>+M$20</f>
        <v>0</v>
      </c>
      <c r="V17" s="17">
        <f t="shared" si="4"/>
        <v>6</v>
      </c>
      <c r="W17" s="16">
        <f>+M$22</f>
        <v>0</v>
      </c>
      <c r="X17" s="17">
        <f t="shared" si="5"/>
        <v>5</v>
      </c>
      <c r="Y17" s="16">
        <f>+M$24</f>
        <v>0</v>
      </c>
      <c r="Z17" s="17">
        <f t="shared" si="5"/>
        <v>6</v>
      </c>
    </row>
    <row r="18" spans="2:26" x14ac:dyDescent="0.55000000000000004">
      <c r="B18" s="20"/>
      <c r="C18" s="21" t="s">
        <v>18</v>
      </c>
      <c r="D18" s="23">
        <f>+D17/$N17</f>
        <v>0.4637223974763407</v>
      </c>
      <c r="E18" s="23">
        <f t="shared" ref="E18:H18" si="6">+E17/$N17</f>
        <v>0.44479495268138802</v>
      </c>
      <c r="F18" s="23">
        <f t="shared" si="6"/>
        <v>4.7318611987381701E-2</v>
      </c>
      <c r="G18" s="23">
        <f t="shared" si="6"/>
        <v>3.1545741324921134E-2</v>
      </c>
      <c r="H18" s="23">
        <f t="shared" si="6"/>
        <v>1.5772870662460567E-2</v>
      </c>
      <c r="I18" s="23"/>
      <c r="J18" s="23"/>
      <c r="K18" s="23"/>
      <c r="L18" s="23"/>
      <c r="M18" s="23"/>
      <c r="N18" s="20"/>
      <c r="O18" s="24">
        <f>+N17/O17</f>
        <v>0.99685534591194969</v>
      </c>
    </row>
    <row r="19" spans="2:26" x14ac:dyDescent="0.55000000000000004">
      <c r="B19" s="20" t="s">
        <v>5</v>
      </c>
      <c r="C19" s="21" t="s">
        <v>17</v>
      </c>
      <c r="D19" s="22">
        <f>+[1]団体data!DB4</f>
        <v>120</v>
      </c>
      <c r="E19" s="22">
        <f>+[1]団体data!DC4</f>
        <v>89</v>
      </c>
      <c r="F19" s="22">
        <f>+[1]団体data!DD4</f>
        <v>4</v>
      </c>
      <c r="G19" s="22">
        <f>+[1]団体data!DE4</f>
        <v>6</v>
      </c>
      <c r="H19" s="22">
        <f>+[1]団体data!FJ4</f>
        <v>2</v>
      </c>
      <c r="I19" s="22"/>
      <c r="J19" s="22"/>
      <c r="K19" s="22"/>
      <c r="L19" s="22"/>
      <c r="M19" s="22"/>
      <c r="N19" s="20">
        <f>+[1]団体data!$A$4</f>
        <v>221</v>
      </c>
      <c r="O19" s="22">
        <f>SUM(D19:M19)</f>
        <v>221</v>
      </c>
    </row>
    <row r="20" spans="2:26" x14ac:dyDescent="0.55000000000000004">
      <c r="B20" s="20"/>
      <c r="C20" s="21" t="s">
        <v>18</v>
      </c>
      <c r="D20" s="23">
        <f>+D19/$N19</f>
        <v>0.54298642533936647</v>
      </c>
      <c r="E20" s="23">
        <f t="shared" ref="E20:H20" si="7">+E19/$N19</f>
        <v>0.40271493212669685</v>
      </c>
      <c r="F20" s="23">
        <f t="shared" si="7"/>
        <v>1.8099547511312219E-2</v>
      </c>
      <c r="G20" s="23">
        <f t="shared" si="7"/>
        <v>2.7149321266968326E-2</v>
      </c>
      <c r="H20" s="23">
        <f t="shared" si="7"/>
        <v>9.0497737556561094E-3</v>
      </c>
      <c r="I20" s="23"/>
      <c r="J20" s="23"/>
      <c r="K20" s="23"/>
      <c r="L20" s="23"/>
      <c r="M20" s="23"/>
      <c r="N20" s="20"/>
      <c r="O20" s="24">
        <f>+N19/O19</f>
        <v>1</v>
      </c>
    </row>
    <row r="21" spans="2:26" x14ac:dyDescent="0.55000000000000004">
      <c r="B21" s="20" t="s">
        <v>6</v>
      </c>
      <c r="C21" s="21" t="s">
        <v>17</v>
      </c>
      <c r="D21" s="22">
        <f>+[1]NPOdata_貼付!DO4</f>
        <v>77</v>
      </c>
      <c r="E21" s="22">
        <f>+[1]NPOdata_貼付!DP4</f>
        <v>69</v>
      </c>
      <c r="F21" s="22">
        <f>+[1]NPOdata_貼付!DQ4</f>
        <v>7</v>
      </c>
      <c r="G21" s="22">
        <f>+[1]NPOdata_貼付!DR4</f>
        <v>7</v>
      </c>
      <c r="H21" s="22">
        <f>+[1]NPOdata_貼付!FU4</f>
        <v>0</v>
      </c>
      <c r="I21" s="22"/>
      <c r="J21" s="22"/>
      <c r="K21" s="22"/>
      <c r="L21" s="22"/>
      <c r="M21" s="22"/>
      <c r="N21" s="20">
        <f>+[1]NPOdata_貼付!$A$4</f>
        <v>160</v>
      </c>
      <c r="O21" s="22">
        <f>SUM(D21:M21)</f>
        <v>160</v>
      </c>
    </row>
    <row r="22" spans="2:26" x14ac:dyDescent="0.55000000000000004">
      <c r="B22" s="20"/>
      <c r="C22" s="21" t="s">
        <v>18</v>
      </c>
      <c r="D22" s="23">
        <f>+D21/$N21</f>
        <v>0.48125000000000001</v>
      </c>
      <c r="E22" s="23">
        <f t="shared" ref="E22:H22" si="8">+E21/$N21</f>
        <v>0.43125000000000002</v>
      </c>
      <c r="F22" s="23">
        <f t="shared" si="8"/>
        <v>4.3749999999999997E-2</v>
      </c>
      <c r="G22" s="23">
        <f t="shared" si="8"/>
        <v>4.3749999999999997E-2</v>
      </c>
      <c r="H22" s="23">
        <f t="shared" si="8"/>
        <v>0</v>
      </c>
      <c r="I22" s="23"/>
      <c r="J22" s="23"/>
      <c r="K22" s="23"/>
      <c r="L22" s="23"/>
      <c r="M22" s="23"/>
      <c r="N22" s="20"/>
      <c r="O22" s="24">
        <f>+N21/O21</f>
        <v>1</v>
      </c>
    </row>
    <row r="23" spans="2:26" x14ac:dyDescent="0.55000000000000004">
      <c r="B23" s="20" t="s">
        <v>7</v>
      </c>
      <c r="C23" s="21" t="s">
        <v>17</v>
      </c>
      <c r="D23" s="22">
        <f>+D17+D19+D21</f>
        <v>344</v>
      </c>
      <c r="E23" s="22">
        <f t="shared" ref="E23:H23" si="9">+E17+E19+E21</f>
        <v>299</v>
      </c>
      <c r="F23" s="22">
        <f t="shared" si="9"/>
        <v>26</v>
      </c>
      <c r="G23" s="22">
        <f t="shared" si="9"/>
        <v>23</v>
      </c>
      <c r="H23" s="22">
        <f t="shared" si="9"/>
        <v>7</v>
      </c>
      <c r="I23" s="22"/>
      <c r="J23" s="22"/>
      <c r="K23" s="22"/>
      <c r="L23" s="22"/>
      <c r="M23" s="22"/>
      <c r="N23" s="20">
        <f>+N17+N19+N21</f>
        <v>698</v>
      </c>
      <c r="O23" s="22">
        <f>SUM(D23:M23)</f>
        <v>699</v>
      </c>
    </row>
    <row r="24" spans="2:26" x14ac:dyDescent="0.55000000000000004">
      <c r="B24" s="20"/>
      <c r="C24" s="21" t="s">
        <v>18</v>
      </c>
      <c r="D24" s="23">
        <f>+D23/$N23</f>
        <v>0.49283667621776506</v>
      </c>
      <c r="E24" s="23">
        <f t="shared" ref="E24:H24" si="10">+E23/$N23</f>
        <v>0.42836676217765041</v>
      </c>
      <c r="F24" s="23">
        <f t="shared" si="10"/>
        <v>3.7249283667621778E-2</v>
      </c>
      <c r="G24" s="23">
        <f t="shared" si="10"/>
        <v>3.2951289398280799E-2</v>
      </c>
      <c r="H24" s="23">
        <f t="shared" si="10"/>
        <v>1.0028653295128941E-2</v>
      </c>
      <c r="I24" s="23"/>
      <c r="J24" s="23"/>
      <c r="K24" s="23"/>
      <c r="L24" s="23"/>
      <c r="M24" s="23"/>
      <c r="N24" s="20"/>
      <c r="O24" s="24">
        <f>+N23/O23</f>
        <v>0.9985693848354793</v>
      </c>
    </row>
    <row r="25" spans="2:26" x14ac:dyDescent="0.55000000000000004">
      <c r="D25" s="25"/>
      <c r="E25" s="25"/>
      <c r="F25" s="25"/>
      <c r="G25" s="25"/>
      <c r="H25" s="25"/>
      <c r="I25" s="25"/>
      <c r="J25" s="25"/>
      <c r="K25" s="25"/>
      <c r="L25" s="25"/>
      <c r="M25" s="25"/>
      <c r="N25" s="1"/>
      <c r="O25" s="26"/>
    </row>
    <row r="27" spans="2:26" ht="17.5" customHeight="1" x14ac:dyDescent="0.55000000000000004">
      <c r="B27" s="3" t="s">
        <v>101</v>
      </c>
      <c r="C27" s="4"/>
      <c r="D27" s="4"/>
      <c r="E27" s="4"/>
      <c r="F27" s="4"/>
      <c r="G27" s="4"/>
      <c r="H27" s="4"/>
      <c r="I27" s="4"/>
      <c r="J27" s="4"/>
      <c r="K27" s="4"/>
      <c r="L27" s="4"/>
      <c r="M27" s="4"/>
      <c r="N27" s="4"/>
      <c r="O27" s="5"/>
    </row>
    <row r="28" spans="2:26" x14ac:dyDescent="0.55000000000000004">
      <c r="B28" s="6">
        <v>12</v>
      </c>
      <c r="C28" s="7" t="s">
        <v>102</v>
      </c>
      <c r="D28" s="7"/>
      <c r="E28" s="7"/>
      <c r="F28" s="7"/>
      <c r="G28" s="7"/>
      <c r="H28" s="7"/>
      <c r="I28" s="7"/>
      <c r="J28" s="7"/>
      <c r="K28" s="7"/>
      <c r="L28" s="7"/>
      <c r="M28" s="7"/>
      <c r="N28" s="7"/>
      <c r="O28" s="8"/>
    </row>
    <row r="29" spans="2:26" x14ac:dyDescent="0.55000000000000004">
      <c r="B29" s="6"/>
      <c r="C29" s="7"/>
      <c r="D29" s="7"/>
      <c r="E29" s="7"/>
      <c r="F29" s="7"/>
      <c r="G29" s="7"/>
      <c r="H29" s="7"/>
      <c r="I29" s="7"/>
      <c r="J29" s="7"/>
      <c r="K29" s="7"/>
      <c r="L29" s="7"/>
      <c r="M29" s="7"/>
      <c r="N29" s="7"/>
      <c r="O29" s="8"/>
    </row>
    <row r="30" spans="2:26" x14ac:dyDescent="0.55000000000000004">
      <c r="B30" s="9"/>
      <c r="C30" s="10"/>
      <c r="D30" s="10"/>
      <c r="E30" s="10"/>
      <c r="F30" s="10"/>
      <c r="G30" s="10"/>
      <c r="H30" s="10"/>
      <c r="I30" s="10"/>
      <c r="J30" s="10"/>
      <c r="K30" s="10"/>
      <c r="L30" s="10"/>
      <c r="M30" s="10"/>
      <c r="N30" s="10"/>
      <c r="O30" s="11"/>
    </row>
    <row r="31" spans="2:26" ht="8.5" customHeight="1" x14ac:dyDescent="0.55000000000000004"/>
    <row r="32" spans="2:26" x14ac:dyDescent="0.55000000000000004">
      <c r="D32" s="12">
        <v>1</v>
      </c>
      <c r="E32" s="12">
        <f>+D32+1</f>
        <v>2</v>
      </c>
      <c r="F32" s="12">
        <f t="shared" ref="F32:M32" si="11">+E32+1</f>
        <v>3</v>
      </c>
      <c r="G32" s="12">
        <f t="shared" si="11"/>
        <v>4</v>
      </c>
      <c r="H32" s="12">
        <f t="shared" si="11"/>
        <v>5</v>
      </c>
      <c r="I32" s="12">
        <f t="shared" si="11"/>
        <v>6</v>
      </c>
      <c r="J32" s="12">
        <f t="shared" si="11"/>
        <v>7</v>
      </c>
      <c r="K32" s="12">
        <f t="shared" si="11"/>
        <v>8</v>
      </c>
      <c r="L32" s="12">
        <f t="shared" si="11"/>
        <v>9</v>
      </c>
      <c r="M32" s="12">
        <f t="shared" si="11"/>
        <v>10</v>
      </c>
      <c r="N32" s="13" t="s">
        <v>2</v>
      </c>
      <c r="O32" s="13" t="s">
        <v>3</v>
      </c>
      <c r="S32" s="2" t="s">
        <v>4</v>
      </c>
      <c r="U32" s="2" t="s">
        <v>5</v>
      </c>
      <c r="W32" s="2" t="s">
        <v>6</v>
      </c>
      <c r="Y32" s="2" t="s">
        <v>7</v>
      </c>
    </row>
    <row r="33" spans="2:26" ht="18" customHeight="1" x14ac:dyDescent="0.55000000000000004">
      <c r="D33" s="14" t="s">
        <v>103</v>
      </c>
      <c r="E33" s="14" t="s">
        <v>104</v>
      </c>
      <c r="F33" s="14" t="s">
        <v>105</v>
      </c>
      <c r="G33" s="14" t="s">
        <v>106</v>
      </c>
      <c r="H33" s="14" t="s">
        <v>107</v>
      </c>
      <c r="I33" s="14" t="s">
        <v>15</v>
      </c>
      <c r="J33" s="14" t="s">
        <v>16</v>
      </c>
      <c r="K33" s="14"/>
      <c r="L33" s="14"/>
      <c r="M33" s="14"/>
      <c r="N33" s="13"/>
      <c r="O33" s="13"/>
      <c r="R33" s="2" t="str">
        <f>+D33</f>
        <v>ＳＤＧｓに関する計画やビジョン等の策定、普及</v>
      </c>
      <c r="S33" s="16">
        <f>+D$43</f>
        <v>0.24921135646687698</v>
      </c>
      <c r="T33" s="17">
        <f>(RANK(S33,S$33:S$42,0))</f>
        <v>2</v>
      </c>
      <c r="U33" s="16">
        <f>+D45</f>
        <v>0.18099547511312217</v>
      </c>
      <c r="V33" s="17">
        <f>(RANK(U33,U$33:U$42,0))</f>
        <v>2</v>
      </c>
      <c r="W33" s="16">
        <f>+D47</f>
        <v>0.16875000000000001</v>
      </c>
      <c r="X33" s="17">
        <f>(RANK(W33,W$33:W$42,0))</f>
        <v>3</v>
      </c>
      <c r="Y33" s="16">
        <f>+D49</f>
        <v>0.20916905444126074</v>
      </c>
      <c r="Z33" s="17">
        <f>(RANK(Y33,Y$33:Y$42,0))</f>
        <v>3</v>
      </c>
    </row>
    <row r="34" spans="2:26" ht="18" customHeight="1" x14ac:dyDescent="0.55000000000000004">
      <c r="D34" s="14"/>
      <c r="E34" s="14"/>
      <c r="F34" s="14"/>
      <c r="G34" s="14"/>
      <c r="H34" s="14"/>
      <c r="I34" s="14"/>
      <c r="J34" s="14"/>
      <c r="K34" s="14"/>
      <c r="L34" s="14"/>
      <c r="M34" s="14"/>
      <c r="N34" s="13"/>
      <c r="O34" s="13"/>
      <c r="R34" s="2" t="str">
        <f>+E33</f>
        <v>セミナーの開催など道民の意識を高めるための取組</v>
      </c>
      <c r="S34" s="16">
        <f>+E$43</f>
        <v>9.1482649842271294E-2</v>
      </c>
      <c r="T34" s="17">
        <f t="shared" ref="T34:V42" si="12">(RANK(S34,S$33:S$42,0))</f>
        <v>5</v>
      </c>
      <c r="U34" s="16">
        <f>+E$45</f>
        <v>0.10407239819004525</v>
      </c>
      <c r="V34" s="17">
        <f>(RANK(U34,U$33:U$42,0))</f>
        <v>5</v>
      </c>
      <c r="W34" s="16">
        <f>+E$47</f>
        <v>8.7499999999999994E-2</v>
      </c>
      <c r="X34" s="17">
        <f>(RANK(W34,W$33:W$42,0))</f>
        <v>5</v>
      </c>
      <c r="Y34" s="16">
        <f>+E$49</f>
        <v>9.4555873925501438E-2</v>
      </c>
      <c r="Z34" s="17">
        <f>(RANK(Y34,Y$33:Y$42,0))</f>
        <v>5</v>
      </c>
    </row>
    <row r="35" spans="2:26" ht="18" customHeight="1" x14ac:dyDescent="0.55000000000000004">
      <c r="D35" s="14"/>
      <c r="E35" s="14"/>
      <c r="F35" s="14"/>
      <c r="G35" s="14"/>
      <c r="H35" s="14"/>
      <c r="I35" s="14"/>
      <c r="J35" s="14"/>
      <c r="K35" s="14"/>
      <c r="L35" s="14"/>
      <c r="M35" s="14"/>
      <c r="N35" s="13"/>
      <c r="O35" s="13"/>
      <c r="R35" s="2" t="str">
        <f>+F33</f>
        <v>市町村の支援など地域でのＳＤＧｓ推進に向けた取組</v>
      </c>
      <c r="S35" s="16">
        <f>+F$43</f>
        <v>0.29022082018927448</v>
      </c>
      <c r="T35" s="17">
        <f t="shared" si="12"/>
        <v>1</v>
      </c>
      <c r="U35" s="16">
        <f>+G$45</f>
        <v>0.11764705882352941</v>
      </c>
      <c r="V35" s="17">
        <f>(RANK(U35,U$33:U$42,0))</f>
        <v>3</v>
      </c>
      <c r="W35" s="16">
        <f>+F$47</f>
        <v>0.28749999999999998</v>
      </c>
      <c r="X35" s="17">
        <f>(RANK(W35,W$33:W$42,0))</f>
        <v>2</v>
      </c>
      <c r="Y35" s="16">
        <f>+F$49</f>
        <v>0.28939828080229224</v>
      </c>
      <c r="Z35" s="17">
        <f>(RANK(Y35,Y$33:Y$42,0))</f>
        <v>1</v>
      </c>
    </row>
    <row r="36" spans="2:26" ht="18" customHeight="1" x14ac:dyDescent="0.55000000000000004">
      <c r="D36" s="14"/>
      <c r="E36" s="14"/>
      <c r="F36" s="14"/>
      <c r="G36" s="14"/>
      <c r="H36" s="14"/>
      <c r="I36" s="14"/>
      <c r="J36" s="14"/>
      <c r="K36" s="14"/>
      <c r="L36" s="14"/>
      <c r="M36" s="14"/>
      <c r="N36" s="13"/>
      <c r="O36" s="13"/>
      <c r="R36" s="2" t="str">
        <f>+G33</f>
        <v>先進的な企業を認証するなど企業の取組促進に向けた取組</v>
      </c>
      <c r="S36" s="16">
        <f>+G$43</f>
        <v>0.1167192429022082</v>
      </c>
      <c r="T36" s="17">
        <f t="shared" si="12"/>
        <v>4</v>
      </c>
      <c r="U36" s="28">
        <f>+G$45</f>
        <v>0.11764705882352941</v>
      </c>
      <c r="V36" s="17">
        <f t="shared" si="12"/>
        <v>3</v>
      </c>
      <c r="W36" s="16">
        <f>+G$47</f>
        <v>9.375E-2</v>
      </c>
      <c r="X36" s="17">
        <f t="shared" ref="X36:X42" si="13">(RANK(W36,W$33:W$42,0))</f>
        <v>4</v>
      </c>
      <c r="Y36" s="16">
        <f>+G$49</f>
        <v>0.11174785100286533</v>
      </c>
      <c r="Z36" s="17">
        <f t="shared" ref="Z36:Z42" si="14">(RANK(Y36,Y$33:Y$42,0))</f>
        <v>4</v>
      </c>
    </row>
    <row r="37" spans="2:26" ht="18" customHeight="1" x14ac:dyDescent="0.55000000000000004">
      <c r="D37" s="14"/>
      <c r="E37" s="14"/>
      <c r="F37" s="14"/>
      <c r="G37" s="14"/>
      <c r="H37" s="14"/>
      <c r="I37" s="14"/>
      <c r="J37" s="14"/>
      <c r="K37" s="14"/>
      <c r="L37" s="14"/>
      <c r="M37" s="14"/>
      <c r="N37" s="13"/>
      <c r="O37" s="13"/>
      <c r="R37" s="2" t="str">
        <f>+H33</f>
        <v>市町村、企業、団体、道民などの連携を進める取組</v>
      </c>
      <c r="S37" s="16">
        <f>+H$43</f>
        <v>0.18296529968454259</v>
      </c>
      <c r="T37" s="17">
        <f t="shared" si="12"/>
        <v>3</v>
      </c>
      <c r="U37" s="16">
        <f>+H$45</f>
        <v>0.2669683257918552</v>
      </c>
      <c r="V37" s="17">
        <f t="shared" si="12"/>
        <v>1</v>
      </c>
      <c r="W37" s="16">
        <f>+H$47</f>
        <v>0.31874999999999998</v>
      </c>
      <c r="X37" s="17">
        <f t="shared" si="13"/>
        <v>1</v>
      </c>
      <c r="Y37" s="16">
        <f>+H$49</f>
        <v>0.24068767908309455</v>
      </c>
      <c r="Z37" s="17">
        <f t="shared" si="14"/>
        <v>2</v>
      </c>
    </row>
    <row r="38" spans="2:26" ht="18" customHeight="1" x14ac:dyDescent="0.55000000000000004">
      <c r="D38" s="14"/>
      <c r="E38" s="14"/>
      <c r="F38" s="14"/>
      <c r="G38" s="14"/>
      <c r="H38" s="14"/>
      <c r="I38" s="14"/>
      <c r="J38" s="14"/>
      <c r="K38" s="14"/>
      <c r="L38" s="14"/>
      <c r="M38" s="14"/>
      <c r="N38" s="13"/>
      <c r="O38" s="13"/>
      <c r="R38" s="2" t="str">
        <f>+I33</f>
        <v>その他</v>
      </c>
      <c r="S38" s="16">
        <f>+I$43</f>
        <v>3.4700315457413249E-2</v>
      </c>
      <c r="T38" s="17">
        <f t="shared" si="12"/>
        <v>6</v>
      </c>
      <c r="U38" s="16">
        <f>+I$45</f>
        <v>2.2624434389140271E-2</v>
      </c>
      <c r="V38" s="17">
        <f t="shared" si="12"/>
        <v>6</v>
      </c>
      <c r="W38" s="16">
        <f>+I$47</f>
        <v>3.7499999999999999E-2</v>
      </c>
      <c r="X38" s="17">
        <f t="shared" si="13"/>
        <v>6</v>
      </c>
      <c r="Y38" s="16">
        <f>+I$49</f>
        <v>3.151862464183381E-2</v>
      </c>
      <c r="Z38" s="17">
        <f t="shared" si="14"/>
        <v>6</v>
      </c>
    </row>
    <row r="39" spans="2:26" ht="18" customHeight="1" x14ac:dyDescent="0.55000000000000004">
      <c r="D39" s="14"/>
      <c r="E39" s="14"/>
      <c r="F39" s="14"/>
      <c r="G39" s="14"/>
      <c r="H39" s="14"/>
      <c r="I39" s="14"/>
      <c r="J39" s="14"/>
      <c r="K39" s="14"/>
      <c r="L39" s="14"/>
      <c r="M39" s="14"/>
      <c r="N39" s="13"/>
      <c r="O39" s="13"/>
      <c r="R39" s="2" t="str">
        <f>+J33</f>
        <v>無回答</v>
      </c>
      <c r="S39" s="16">
        <f>+J$43</f>
        <v>3.4700315457413249E-2</v>
      </c>
      <c r="T39" s="17">
        <f t="shared" si="12"/>
        <v>6</v>
      </c>
      <c r="U39" s="16">
        <f>+J$45</f>
        <v>1.8099547511312219E-2</v>
      </c>
      <c r="V39" s="17">
        <f t="shared" si="12"/>
        <v>7</v>
      </c>
      <c r="W39" s="16">
        <f>+J$47</f>
        <v>6.2500000000000003E-3</v>
      </c>
      <c r="X39" s="17">
        <f t="shared" si="13"/>
        <v>7</v>
      </c>
      <c r="Y39" s="16">
        <f>+J$49</f>
        <v>2.2922636103151862E-2</v>
      </c>
      <c r="Z39" s="17">
        <f t="shared" si="14"/>
        <v>7</v>
      </c>
    </row>
    <row r="40" spans="2:26" ht="18" customHeight="1" x14ac:dyDescent="0.55000000000000004">
      <c r="D40" s="14"/>
      <c r="E40" s="14"/>
      <c r="F40" s="14"/>
      <c r="G40" s="14"/>
      <c r="H40" s="14"/>
      <c r="I40" s="14"/>
      <c r="J40" s="14"/>
      <c r="K40" s="14"/>
      <c r="L40" s="14"/>
      <c r="M40" s="14"/>
      <c r="N40" s="13"/>
      <c r="O40" s="13"/>
      <c r="R40" s="2">
        <f>+K33</f>
        <v>0</v>
      </c>
      <c r="S40" s="16">
        <f>+K$43</f>
        <v>0</v>
      </c>
      <c r="T40" s="17">
        <f t="shared" si="12"/>
        <v>8</v>
      </c>
      <c r="U40" s="16">
        <f>+K$45</f>
        <v>0</v>
      </c>
      <c r="V40" s="17">
        <f t="shared" si="12"/>
        <v>8</v>
      </c>
      <c r="W40" s="16">
        <f>+K$47</f>
        <v>0</v>
      </c>
      <c r="X40" s="17">
        <f t="shared" si="13"/>
        <v>8</v>
      </c>
      <c r="Y40" s="16">
        <f>+K$49</f>
        <v>0</v>
      </c>
      <c r="Z40" s="17">
        <f t="shared" si="14"/>
        <v>8</v>
      </c>
    </row>
    <row r="41" spans="2:26" ht="18" customHeight="1" x14ac:dyDescent="0.55000000000000004">
      <c r="D41" s="18"/>
      <c r="E41" s="18"/>
      <c r="F41" s="18"/>
      <c r="G41" s="18"/>
      <c r="H41" s="18"/>
      <c r="I41" s="18"/>
      <c r="J41" s="18"/>
      <c r="K41" s="18"/>
      <c r="L41" s="18"/>
      <c r="M41" s="18"/>
      <c r="N41" s="13"/>
      <c r="O41" s="13"/>
      <c r="R41" s="2">
        <f>+L33</f>
        <v>0</v>
      </c>
      <c r="S41" s="16">
        <f>+L$43</f>
        <v>0</v>
      </c>
      <c r="T41" s="17">
        <f t="shared" si="12"/>
        <v>8</v>
      </c>
      <c r="U41" s="16">
        <f>+L$45</f>
        <v>0</v>
      </c>
      <c r="V41" s="17">
        <f t="shared" si="12"/>
        <v>8</v>
      </c>
      <c r="W41" s="16">
        <f>+L$47</f>
        <v>0</v>
      </c>
      <c r="X41" s="17">
        <f t="shared" si="13"/>
        <v>8</v>
      </c>
      <c r="Y41" s="16">
        <f>+L$49</f>
        <v>0</v>
      </c>
      <c r="Z41" s="17">
        <f t="shared" si="14"/>
        <v>8</v>
      </c>
    </row>
    <row r="42" spans="2:26" x14ac:dyDescent="0.55000000000000004">
      <c r="B42" s="20" t="s">
        <v>4</v>
      </c>
      <c r="C42" s="21" t="s">
        <v>17</v>
      </c>
      <c r="D42" s="22">
        <f>+[1]企業data!DG4</f>
        <v>79</v>
      </c>
      <c r="E42" s="22">
        <f>+[1]企業data!DH4</f>
        <v>29</v>
      </c>
      <c r="F42" s="22">
        <f>+[1]企業data!DI4</f>
        <v>92</v>
      </c>
      <c r="G42" s="22">
        <f>+[1]企業data!DJ4</f>
        <v>37</v>
      </c>
      <c r="H42" s="22">
        <f>+[1]企業data!DK4</f>
        <v>58</v>
      </c>
      <c r="I42" s="22">
        <f>+[1]企業data!DL4</f>
        <v>11</v>
      </c>
      <c r="J42" s="22">
        <f>+[1]企業data!FK4</f>
        <v>11</v>
      </c>
      <c r="K42" s="22"/>
      <c r="L42" s="22"/>
      <c r="M42" s="22"/>
      <c r="N42" s="20">
        <f>[1]企業data!$A$4</f>
        <v>317</v>
      </c>
      <c r="O42" s="22">
        <f>SUM(D42:M42)</f>
        <v>317</v>
      </c>
      <c r="R42" s="2">
        <f>+M33</f>
        <v>0</v>
      </c>
      <c r="S42" s="16">
        <f>+M$43</f>
        <v>0</v>
      </c>
      <c r="T42" s="17">
        <f t="shared" si="12"/>
        <v>8</v>
      </c>
      <c r="U42" s="16">
        <f>+L$45</f>
        <v>0</v>
      </c>
      <c r="V42" s="17">
        <f t="shared" si="12"/>
        <v>8</v>
      </c>
      <c r="W42" s="16">
        <f>+M$47</f>
        <v>0</v>
      </c>
      <c r="X42" s="17">
        <f t="shared" si="13"/>
        <v>8</v>
      </c>
      <c r="Y42" s="16">
        <f>+M$49</f>
        <v>0</v>
      </c>
      <c r="Z42" s="17">
        <f t="shared" si="14"/>
        <v>8</v>
      </c>
    </row>
    <row r="43" spans="2:26" x14ac:dyDescent="0.55000000000000004">
      <c r="B43" s="20"/>
      <c r="C43" s="21" t="s">
        <v>18</v>
      </c>
      <c r="D43" s="23">
        <f>+D42/$N42</f>
        <v>0.24921135646687698</v>
      </c>
      <c r="E43" s="23">
        <f t="shared" ref="E43:J43" si="15">+E42/$N42</f>
        <v>9.1482649842271294E-2</v>
      </c>
      <c r="F43" s="23">
        <f t="shared" si="15"/>
        <v>0.29022082018927448</v>
      </c>
      <c r="G43" s="23">
        <f t="shared" si="15"/>
        <v>0.1167192429022082</v>
      </c>
      <c r="H43" s="23">
        <f t="shared" si="15"/>
        <v>0.18296529968454259</v>
      </c>
      <c r="I43" s="23">
        <f t="shared" si="15"/>
        <v>3.4700315457413249E-2</v>
      </c>
      <c r="J43" s="23">
        <f t="shared" si="15"/>
        <v>3.4700315457413249E-2</v>
      </c>
      <c r="K43" s="23"/>
      <c r="L43" s="23"/>
      <c r="M43" s="23"/>
      <c r="N43" s="20"/>
      <c r="O43" s="24">
        <f>+N42/O42</f>
        <v>1</v>
      </c>
      <c r="S43" s="16"/>
      <c r="T43" s="16"/>
    </row>
    <row r="44" spans="2:26" x14ac:dyDescent="0.55000000000000004">
      <c r="B44" s="20" t="s">
        <v>5</v>
      </c>
      <c r="C44" s="21" t="s">
        <v>17</v>
      </c>
      <c r="D44" s="22">
        <f>+[1]団体data!DG4</f>
        <v>40</v>
      </c>
      <c r="E44" s="22">
        <f>+[1]団体data!DH4</f>
        <v>23</v>
      </c>
      <c r="F44" s="22">
        <f>+[1]団体data!DI4</f>
        <v>64</v>
      </c>
      <c r="G44" s="22">
        <f>+[1]団体data!DJ4</f>
        <v>26</v>
      </c>
      <c r="H44" s="22">
        <f>+[1]団体data!DK4</f>
        <v>59</v>
      </c>
      <c r="I44" s="22">
        <f>+[1]団体data!DL4</f>
        <v>5</v>
      </c>
      <c r="J44" s="22">
        <f>+[1]団体data!FK4</f>
        <v>4</v>
      </c>
      <c r="K44" s="22"/>
      <c r="L44" s="22"/>
      <c r="M44" s="22"/>
      <c r="N44" s="20">
        <f>+[1]団体data!$A$4</f>
        <v>221</v>
      </c>
      <c r="O44" s="22">
        <f>SUM(D44:M44)</f>
        <v>221</v>
      </c>
    </row>
    <row r="45" spans="2:26" x14ac:dyDescent="0.55000000000000004">
      <c r="B45" s="20"/>
      <c r="C45" s="21" t="s">
        <v>18</v>
      </c>
      <c r="D45" s="23">
        <f>+D44/$N44</f>
        <v>0.18099547511312217</v>
      </c>
      <c r="E45" s="23">
        <f t="shared" ref="E45:J45" si="16">+E44/$N44</f>
        <v>0.10407239819004525</v>
      </c>
      <c r="F45" s="23">
        <f t="shared" si="16"/>
        <v>0.2895927601809955</v>
      </c>
      <c r="G45" s="23">
        <f t="shared" si="16"/>
        <v>0.11764705882352941</v>
      </c>
      <c r="H45" s="23">
        <f t="shared" si="16"/>
        <v>0.2669683257918552</v>
      </c>
      <c r="I45" s="23">
        <f t="shared" si="16"/>
        <v>2.2624434389140271E-2</v>
      </c>
      <c r="J45" s="23">
        <f t="shared" si="16"/>
        <v>1.8099547511312219E-2</v>
      </c>
      <c r="K45" s="23"/>
      <c r="L45" s="23"/>
      <c r="M45" s="23"/>
      <c r="N45" s="20"/>
      <c r="O45" s="24">
        <f>+N44/O44</f>
        <v>1</v>
      </c>
    </row>
    <row r="46" spans="2:26" x14ac:dyDescent="0.55000000000000004">
      <c r="B46" s="20" t="s">
        <v>6</v>
      </c>
      <c r="C46" s="21" t="s">
        <v>17</v>
      </c>
      <c r="D46" s="22">
        <f>+[1]NPOdata_貼付!DT4</f>
        <v>27</v>
      </c>
      <c r="E46" s="22">
        <f>+[1]NPOdata_貼付!DU4</f>
        <v>14</v>
      </c>
      <c r="F46" s="22">
        <f>+[1]NPOdata_貼付!DV4</f>
        <v>46</v>
      </c>
      <c r="G46" s="22">
        <f>+[1]NPOdata_貼付!DW4</f>
        <v>15</v>
      </c>
      <c r="H46" s="22">
        <f>+[1]NPOdata_貼付!DX4</f>
        <v>51</v>
      </c>
      <c r="I46" s="22">
        <f>+[1]NPOdata_貼付!DY4</f>
        <v>6</v>
      </c>
      <c r="J46" s="22">
        <f>+[1]NPOdata_貼付!FV4</f>
        <v>1</v>
      </c>
      <c r="K46" s="22"/>
      <c r="L46" s="22"/>
      <c r="M46" s="22"/>
      <c r="N46" s="20">
        <f>+[1]NPOdata_貼付!$A$4</f>
        <v>160</v>
      </c>
      <c r="O46" s="22">
        <f>SUM(D46:M46)</f>
        <v>160</v>
      </c>
    </row>
    <row r="47" spans="2:26" x14ac:dyDescent="0.55000000000000004">
      <c r="B47" s="20"/>
      <c r="C47" s="21" t="s">
        <v>18</v>
      </c>
      <c r="D47" s="23">
        <f>+D46/$N46</f>
        <v>0.16875000000000001</v>
      </c>
      <c r="E47" s="23">
        <f t="shared" ref="E47:J47" si="17">+E46/$N46</f>
        <v>8.7499999999999994E-2</v>
      </c>
      <c r="F47" s="23">
        <f t="shared" si="17"/>
        <v>0.28749999999999998</v>
      </c>
      <c r="G47" s="23">
        <f t="shared" si="17"/>
        <v>9.375E-2</v>
      </c>
      <c r="H47" s="23">
        <f t="shared" si="17"/>
        <v>0.31874999999999998</v>
      </c>
      <c r="I47" s="23">
        <f t="shared" si="17"/>
        <v>3.7499999999999999E-2</v>
      </c>
      <c r="J47" s="23">
        <f t="shared" si="17"/>
        <v>6.2500000000000003E-3</v>
      </c>
      <c r="K47" s="23"/>
      <c r="L47" s="23"/>
      <c r="M47" s="23"/>
      <c r="N47" s="20"/>
      <c r="O47" s="24">
        <f>+N46/O46</f>
        <v>1</v>
      </c>
    </row>
    <row r="48" spans="2:26" x14ac:dyDescent="0.55000000000000004">
      <c r="B48" s="20" t="s">
        <v>7</v>
      </c>
      <c r="C48" s="21" t="s">
        <v>17</v>
      </c>
      <c r="D48" s="22">
        <f>+D42+D44+D46</f>
        <v>146</v>
      </c>
      <c r="E48" s="22">
        <f t="shared" ref="E48:J48" si="18">+E42+E44+E46</f>
        <v>66</v>
      </c>
      <c r="F48" s="22">
        <f t="shared" si="18"/>
        <v>202</v>
      </c>
      <c r="G48" s="22">
        <f t="shared" si="18"/>
        <v>78</v>
      </c>
      <c r="H48" s="22">
        <f t="shared" si="18"/>
        <v>168</v>
      </c>
      <c r="I48" s="22">
        <f t="shared" si="18"/>
        <v>22</v>
      </c>
      <c r="J48" s="22">
        <f t="shared" si="18"/>
        <v>16</v>
      </c>
      <c r="K48" s="22"/>
      <c r="L48" s="22"/>
      <c r="M48" s="22"/>
      <c r="N48" s="20">
        <f>+N42+N44+N46</f>
        <v>698</v>
      </c>
      <c r="O48" s="22">
        <f>SUM(D48:M48)</f>
        <v>698</v>
      </c>
    </row>
    <row r="49" spans="2:15" x14ac:dyDescent="0.55000000000000004">
      <c r="B49" s="20"/>
      <c r="C49" s="21" t="s">
        <v>18</v>
      </c>
      <c r="D49" s="23">
        <f>+D48/$N48</f>
        <v>0.20916905444126074</v>
      </c>
      <c r="E49" s="23">
        <f t="shared" ref="E49:J49" si="19">+E48/$N48</f>
        <v>9.4555873925501438E-2</v>
      </c>
      <c r="F49" s="23">
        <f t="shared" si="19"/>
        <v>0.28939828080229224</v>
      </c>
      <c r="G49" s="23">
        <f t="shared" si="19"/>
        <v>0.11174785100286533</v>
      </c>
      <c r="H49" s="23">
        <f t="shared" si="19"/>
        <v>0.24068767908309455</v>
      </c>
      <c r="I49" s="23">
        <f t="shared" si="19"/>
        <v>3.151862464183381E-2</v>
      </c>
      <c r="J49" s="23">
        <f t="shared" si="19"/>
        <v>2.2922636103151862E-2</v>
      </c>
      <c r="K49" s="23"/>
      <c r="L49" s="23"/>
      <c r="M49" s="23"/>
      <c r="N49" s="20"/>
      <c r="O49" s="24">
        <f>+N48/O48</f>
        <v>1</v>
      </c>
    </row>
  </sheetData>
  <mergeCells count="44">
    <mergeCell ref="B44:B45"/>
    <mergeCell ref="N44:N45"/>
    <mergeCell ref="B46:B47"/>
    <mergeCell ref="N46:N47"/>
    <mergeCell ref="B48:B49"/>
    <mergeCell ref="N48:N49"/>
    <mergeCell ref="J33:J41"/>
    <mergeCell ref="K33:K41"/>
    <mergeCell ref="L33:L41"/>
    <mergeCell ref="M33:M41"/>
    <mergeCell ref="B42:B43"/>
    <mergeCell ref="N42:N43"/>
    <mergeCell ref="B27:O27"/>
    <mergeCell ref="C28:O30"/>
    <mergeCell ref="N32:N41"/>
    <mergeCell ref="O32:O41"/>
    <mergeCell ref="D33:D41"/>
    <mergeCell ref="E33:E41"/>
    <mergeCell ref="F33:F41"/>
    <mergeCell ref="G33:G41"/>
    <mergeCell ref="H33:H41"/>
    <mergeCell ref="I33:I41"/>
    <mergeCell ref="B19:B20"/>
    <mergeCell ref="N19:N20"/>
    <mergeCell ref="B21:B22"/>
    <mergeCell ref="N21:N22"/>
    <mergeCell ref="B23:B24"/>
    <mergeCell ref="N23:N24"/>
    <mergeCell ref="J8:J16"/>
    <mergeCell ref="K8:K16"/>
    <mergeCell ref="L8:L16"/>
    <mergeCell ref="M8:M16"/>
    <mergeCell ref="B17:B18"/>
    <mergeCell ref="N17:N18"/>
    <mergeCell ref="B2:O2"/>
    <mergeCell ref="C3:O5"/>
    <mergeCell ref="N7:N16"/>
    <mergeCell ref="O7:O16"/>
    <mergeCell ref="D8:D16"/>
    <mergeCell ref="E8:E16"/>
    <mergeCell ref="F8:F16"/>
    <mergeCell ref="G8:G16"/>
    <mergeCell ref="H8:H16"/>
    <mergeCell ref="I8:I16"/>
  </mergeCells>
  <phoneticPr fontId="3"/>
  <pageMargins left="0.9055118110236221" right="0.11811023622047245"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60"/>
  <sheetViews>
    <sheetView tabSelected="1" view="pageBreakPreview" zoomScale="115" zoomScaleNormal="100" zoomScaleSheetLayoutView="115" workbookViewId="0">
      <selection activeCell="R4" sqref="R1:AA1048576"/>
    </sheetView>
  </sheetViews>
  <sheetFormatPr defaultRowHeight="12" x14ac:dyDescent="0.55000000000000004"/>
  <cols>
    <col min="1" max="1" width="1.4140625" style="2" customWidth="1"/>
    <col min="2" max="3" width="6.33203125" style="1" bestFit="1" customWidth="1"/>
    <col min="4" max="16" width="5.25" style="2" customWidth="1"/>
    <col min="17" max="23" width="5.25" style="2" hidden="1" customWidth="1"/>
    <col min="24" max="24" width="1.4140625" style="2" hidden="1" customWidth="1"/>
    <col min="25" max="25" width="6.1640625" style="2" hidden="1" customWidth="1"/>
    <col min="26" max="26" width="35.75" style="2" hidden="1" customWidth="1"/>
    <col min="27" max="34" width="0" style="2" hidden="1" customWidth="1"/>
    <col min="35" max="16384" width="8.6640625" style="2"/>
  </cols>
  <sheetData>
    <row r="1" spans="2:34" ht="8.5" customHeight="1" x14ac:dyDescent="0.55000000000000004">
      <c r="Z1" s="2" t="str">
        <f>+D8</f>
        <v>ゴール１　貧困をなくそう</v>
      </c>
      <c r="AA1" s="16">
        <f>+D$18</f>
        <v>0.18296529968454259</v>
      </c>
      <c r="AB1" s="17">
        <f>(RANK(AA1,AA$1:AA$17,0))</f>
        <v>6</v>
      </c>
      <c r="AC1" s="16">
        <f>+D$20</f>
        <v>0.19457013574660634</v>
      </c>
      <c r="AD1" s="17">
        <f>(RANK(AC1,AC$1:AC$17,0))</f>
        <v>6</v>
      </c>
      <c r="AE1" s="16">
        <f>+D$22</f>
        <v>0.22500000000000001</v>
      </c>
      <c r="AF1" s="17">
        <f>(RANK(AE1,AE$1:AE$17,0))</f>
        <v>3</v>
      </c>
      <c r="AG1" s="16">
        <f>+D$24</f>
        <v>0.19627507163323782</v>
      </c>
      <c r="AH1" s="17">
        <f>(RANK(AG1,AG$1:AG$17,0))</f>
        <v>5</v>
      </c>
    </row>
    <row r="2" spans="2:34" ht="17.5" customHeight="1" x14ac:dyDescent="0.55000000000000004">
      <c r="B2" s="3" t="s">
        <v>101</v>
      </c>
      <c r="C2" s="4"/>
      <c r="D2" s="4"/>
      <c r="E2" s="4"/>
      <c r="F2" s="4"/>
      <c r="G2" s="4"/>
      <c r="H2" s="4"/>
      <c r="I2" s="4"/>
      <c r="J2" s="4"/>
      <c r="K2" s="4"/>
      <c r="L2" s="4"/>
      <c r="M2" s="4"/>
      <c r="N2" s="4"/>
      <c r="O2" s="4"/>
      <c r="P2" s="5"/>
      <c r="Q2" s="42"/>
      <c r="R2" s="42"/>
      <c r="S2" s="42"/>
      <c r="T2" s="42"/>
      <c r="U2" s="42"/>
      <c r="V2" s="42"/>
      <c r="W2" s="43"/>
      <c r="Z2" s="2" t="str">
        <f>+E8</f>
        <v>ゴール２　飢餓をゼロに</v>
      </c>
      <c r="AA2" s="16">
        <f>+E$18</f>
        <v>5.0473186119873815E-2</v>
      </c>
      <c r="AB2" s="17">
        <f t="shared" ref="AB2:AD17" si="0">(RANK(AA2,AA$1:AA$17,0))</f>
        <v>15</v>
      </c>
      <c r="AC2" s="16">
        <f>+E$20</f>
        <v>4.5248868778280542E-2</v>
      </c>
      <c r="AD2" s="17">
        <f t="shared" si="0"/>
        <v>15</v>
      </c>
      <c r="AE2" s="16">
        <f>+E$22</f>
        <v>4.3749999999999997E-2</v>
      </c>
      <c r="AF2" s="17">
        <f t="shared" ref="AF2:AF17" si="1">(RANK(AE2,AE$1:AE$17,0))</f>
        <v>16</v>
      </c>
      <c r="AG2" s="16">
        <f>+E$24</f>
        <v>4.7277936962750719E-2</v>
      </c>
      <c r="AH2" s="17">
        <f t="shared" ref="AH2:AH17" si="2">(RANK(AG2,AG$1:AG$17,0))</f>
        <v>15</v>
      </c>
    </row>
    <row r="3" spans="2:34" ht="12" customHeight="1" x14ac:dyDescent="0.55000000000000004">
      <c r="B3" s="6">
        <v>13</v>
      </c>
      <c r="C3" s="44" t="s">
        <v>108</v>
      </c>
      <c r="D3" s="44"/>
      <c r="E3" s="44"/>
      <c r="F3" s="44"/>
      <c r="G3" s="44"/>
      <c r="H3" s="44"/>
      <c r="I3" s="44"/>
      <c r="J3" s="44"/>
      <c r="K3" s="44"/>
      <c r="L3" s="44"/>
      <c r="M3" s="44"/>
      <c r="N3" s="44"/>
      <c r="O3" s="44"/>
      <c r="P3" s="45"/>
      <c r="Q3" s="46"/>
      <c r="R3" s="46"/>
      <c r="S3" s="46"/>
      <c r="T3" s="46"/>
      <c r="U3" s="46"/>
      <c r="V3" s="46"/>
      <c r="W3" s="47"/>
      <c r="Z3" s="2" t="str">
        <f>+F8</f>
        <v>ゴール３　すべての人々に健康と福祉を</v>
      </c>
      <c r="AA3" s="16">
        <f>+F$18</f>
        <v>0.33438485804416401</v>
      </c>
      <c r="AB3" s="17">
        <f t="shared" si="0"/>
        <v>2</v>
      </c>
      <c r="AC3" s="16">
        <f>+F$20</f>
        <v>0.43438914027149322</v>
      </c>
      <c r="AD3" s="17">
        <f t="shared" si="0"/>
        <v>1</v>
      </c>
      <c r="AE3" s="16">
        <f>+F$22</f>
        <v>0.50624999999999998</v>
      </c>
      <c r="AF3" s="17">
        <f t="shared" si="1"/>
        <v>1</v>
      </c>
      <c r="AG3" s="16">
        <f>+F$24</f>
        <v>0.40544412607449859</v>
      </c>
      <c r="AH3" s="17">
        <f t="shared" si="2"/>
        <v>1</v>
      </c>
    </row>
    <row r="4" spans="2:34" x14ac:dyDescent="0.55000000000000004">
      <c r="B4" s="6"/>
      <c r="C4" s="44"/>
      <c r="D4" s="44"/>
      <c r="E4" s="44"/>
      <c r="F4" s="44"/>
      <c r="G4" s="44"/>
      <c r="H4" s="44"/>
      <c r="I4" s="44"/>
      <c r="J4" s="44"/>
      <c r="K4" s="44"/>
      <c r="L4" s="44"/>
      <c r="M4" s="44"/>
      <c r="N4" s="44"/>
      <c r="O4" s="44"/>
      <c r="P4" s="45"/>
      <c r="Q4" s="46"/>
      <c r="R4" s="46"/>
      <c r="S4" s="46"/>
      <c r="T4" s="46"/>
      <c r="U4" s="46"/>
      <c r="V4" s="46"/>
      <c r="W4" s="47"/>
      <c r="Z4" s="2" t="str">
        <f>+G8</f>
        <v>ゴール４　質の高い教育をみんなに</v>
      </c>
      <c r="AA4" s="16">
        <f>+G$18</f>
        <v>0.19242902208201892</v>
      </c>
      <c r="AB4" s="17">
        <f t="shared" si="0"/>
        <v>5</v>
      </c>
      <c r="AC4" s="16">
        <f>+G$20</f>
        <v>0.17194570135746606</v>
      </c>
      <c r="AD4" s="17">
        <f t="shared" si="0"/>
        <v>8</v>
      </c>
      <c r="AE4" s="16">
        <f>+G$22</f>
        <v>0.22500000000000001</v>
      </c>
      <c r="AF4" s="17">
        <f t="shared" si="1"/>
        <v>3</v>
      </c>
      <c r="AG4" s="16">
        <f>+G$24</f>
        <v>0.19340974212034384</v>
      </c>
      <c r="AH4" s="17">
        <f t="shared" si="2"/>
        <v>6</v>
      </c>
    </row>
    <row r="5" spans="2:34" x14ac:dyDescent="0.55000000000000004">
      <c r="B5" s="9"/>
      <c r="C5" s="48"/>
      <c r="D5" s="48"/>
      <c r="E5" s="48"/>
      <c r="F5" s="48"/>
      <c r="G5" s="48"/>
      <c r="H5" s="48"/>
      <c r="I5" s="48"/>
      <c r="J5" s="48"/>
      <c r="K5" s="48"/>
      <c r="L5" s="48"/>
      <c r="M5" s="48"/>
      <c r="N5" s="48"/>
      <c r="O5" s="48"/>
      <c r="P5" s="49"/>
      <c r="Q5" s="50"/>
      <c r="R5" s="50"/>
      <c r="S5" s="50"/>
      <c r="T5" s="50"/>
      <c r="U5" s="50"/>
      <c r="V5" s="50"/>
      <c r="W5" s="51"/>
      <c r="Z5" s="2" t="str">
        <f>+H8</f>
        <v>ゴール５　ジェンダー平等を実現しよう</v>
      </c>
      <c r="AA5" s="16">
        <f>+H$18</f>
        <v>4.7318611987381701E-2</v>
      </c>
      <c r="AB5" s="17">
        <f t="shared" si="0"/>
        <v>16</v>
      </c>
      <c r="AC5" s="16">
        <f>+H$20</f>
        <v>8.1447963800904979E-2</v>
      </c>
      <c r="AD5" s="17">
        <f t="shared" si="0"/>
        <v>12</v>
      </c>
      <c r="AE5" s="16">
        <f>+H$22</f>
        <v>8.1250000000000003E-2</v>
      </c>
      <c r="AF5" s="17">
        <f t="shared" si="1"/>
        <v>14</v>
      </c>
      <c r="AG5" s="16">
        <f>+H$24</f>
        <v>6.5902578796561598E-2</v>
      </c>
      <c r="AH5" s="17">
        <f t="shared" si="2"/>
        <v>14</v>
      </c>
    </row>
    <row r="6" spans="2:34" ht="8.5" customHeight="1" x14ac:dyDescent="0.55000000000000004">
      <c r="Z6" s="2" t="str">
        <f>+I8</f>
        <v>ゴール６　安全な水とトイレを世界中に</v>
      </c>
      <c r="AA6" s="16">
        <f>+I$18</f>
        <v>5.362776025236593E-2</v>
      </c>
      <c r="AB6" s="17">
        <f t="shared" si="0"/>
        <v>14</v>
      </c>
      <c r="AC6" s="16">
        <f>+I$20</f>
        <v>2.7149321266968326E-2</v>
      </c>
      <c r="AD6" s="17">
        <f t="shared" si="0"/>
        <v>17</v>
      </c>
      <c r="AE6" s="16">
        <f>+I$22</f>
        <v>0.05</v>
      </c>
      <c r="AF6" s="17">
        <f t="shared" si="1"/>
        <v>15</v>
      </c>
      <c r="AG6" s="16">
        <f>+I$24</f>
        <v>4.4412607449856735E-2</v>
      </c>
      <c r="AH6" s="17">
        <f t="shared" si="2"/>
        <v>16</v>
      </c>
    </row>
    <row r="7" spans="2:34" x14ac:dyDescent="0.55000000000000004">
      <c r="D7" s="12">
        <v>1</v>
      </c>
      <c r="E7" s="12">
        <f>+D7+1</f>
        <v>2</v>
      </c>
      <c r="F7" s="12">
        <f t="shared" ref="F7:T7" si="3">+E7+1</f>
        <v>3</v>
      </c>
      <c r="G7" s="12">
        <f t="shared" si="3"/>
        <v>4</v>
      </c>
      <c r="H7" s="12">
        <f t="shared" si="3"/>
        <v>5</v>
      </c>
      <c r="I7" s="12">
        <f t="shared" si="3"/>
        <v>6</v>
      </c>
      <c r="J7" s="12">
        <f t="shared" si="3"/>
        <v>7</v>
      </c>
      <c r="K7" s="12">
        <f t="shared" si="3"/>
        <v>8</v>
      </c>
      <c r="L7" s="12">
        <f t="shared" si="3"/>
        <v>9</v>
      </c>
      <c r="M7" s="12">
        <f t="shared" si="3"/>
        <v>10</v>
      </c>
      <c r="N7" s="12">
        <f t="shared" si="3"/>
        <v>11</v>
      </c>
      <c r="O7" s="12">
        <f t="shared" si="3"/>
        <v>12</v>
      </c>
      <c r="P7" s="12">
        <f t="shared" si="3"/>
        <v>13</v>
      </c>
      <c r="Q7" s="12">
        <f t="shared" si="3"/>
        <v>14</v>
      </c>
      <c r="R7" s="12">
        <f t="shared" si="3"/>
        <v>15</v>
      </c>
      <c r="S7" s="12">
        <f t="shared" si="3"/>
        <v>16</v>
      </c>
      <c r="T7" s="12">
        <f t="shared" si="3"/>
        <v>17</v>
      </c>
      <c r="U7" s="12">
        <v>18</v>
      </c>
      <c r="V7" s="13" t="s">
        <v>2</v>
      </c>
      <c r="W7" s="13" t="s">
        <v>3</v>
      </c>
      <c r="Z7" s="2" t="str">
        <f>+J8</f>
        <v>ゴール７　エネルギーをみんなに　そしてクリーンに</v>
      </c>
      <c r="AA7" s="16">
        <f>+J$18</f>
        <v>0.2113564668769716</v>
      </c>
      <c r="AB7" s="17">
        <f t="shared" si="0"/>
        <v>4</v>
      </c>
      <c r="AC7" s="16">
        <f>+J$20</f>
        <v>0.23529411764705882</v>
      </c>
      <c r="AD7" s="17">
        <f t="shared" si="0"/>
        <v>4</v>
      </c>
      <c r="AE7" s="16">
        <f>+J$22</f>
        <v>0.16250000000000001</v>
      </c>
      <c r="AF7" s="17">
        <f t="shared" si="1"/>
        <v>7</v>
      </c>
      <c r="AG7" s="16">
        <f>+J$24</f>
        <v>0.20773638968481375</v>
      </c>
      <c r="AH7" s="17">
        <f t="shared" si="2"/>
        <v>4</v>
      </c>
    </row>
    <row r="8" spans="2:34" ht="18" customHeight="1" x14ac:dyDescent="0.55000000000000004">
      <c r="D8" s="14" t="s">
        <v>109</v>
      </c>
      <c r="E8" s="14" t="s">
        <v>110</v>
      </c>
      <c r="F8" s="14" t="s">
        <v>111</v>
      </c>
      <c r="G8" s="14" t="s">
        <v>112</v>
      </c>
      <c r="H8" s="14" t="s">
        <v>113</v>
      </c>
      <c r="I8" s="14" t="s">
        <v>114</v>
      </c>
      <c r="J8" s="14" t="s">
        <v>115</v>
      </c>
      <c r="K8" s="14" t="s">
        <v>116</v>
      </c>
      <c r="L8" s="14" t="s">
        <v>117</v>
      </c>
      <c r="M8" s="14" t="s">
        <v>118</v>
      </c>
      <c r="N8" s="14" t="s">
        <v>119</v>
      </c>
      <c r="O8" s="14" t="s">
        <v>120</v>
      </c>
      <c r="P8" s="14" t="s">
        <v>121</v>
      </c>
      <c r="Q8" s="14" t="s">
        <v>122</v>
      </c>
      <c r="R8" s="14" t="s">
        <v>123</v>
      </c>
      <c r="S8" s="14" t="s">
        <v>124</v>
      </c>
      <c r="T8" s="14" t="s">
        <v>125</v>
      </c>
      <c r="U8" s="14" t="s">
        <v>16</v>
      </c>
      <c r="V8" s="13"/>
      <c r="W8" s="13"/>
      <c r="Z8" s="2" t="str">
        <f>+K8</f>
        <v>ゴール８　働きがいも経済成長も</v>
      </c>
      <c r="AA8" s="16">
        <f>+K$18</f>
        <v>0.27760252365930599</v>
      </c>
      <c r="AB8" s="17">
        <f t="shared" si="0"/>
        <v>3</v>
      </c>
      <c r="AC8" s="16">
        <f>+K$20</f>
        <v>0.31674208144796379</v>
      </c>
      <c r="AD8" s="17">
        <f t="shared" si="0"/>
        <v>3</v>
      </c>
      <c r="AE8" s="16">
        <f>+K$22</f>
        <v>0.16875000000000001</v>
      </c>
      <c r="AF8" s="17">
        <f t="shared" si="1"/>
        <v>5</v>
      </c>
      <c r="AG8" s="16">
        <f>+K$24</f>
        <v>0.26504297994269344</v>
      </c>
      <c r="AH8" s="17">
        <f t="shared" si="2"/>
        <v>3</v>
      </c>
    </row>
    <row r="9" spans="2:34" ht="18" customHeight="1" x14ac:dyDescent="0.55000000000000004">
      <c r="D9" s="14"/>
      <c r="E9" s="14"/>
      <c r="F9" s="14"/>
      <c r="G9" s="14"/>
      <c r="H9" s="14"/>
      <c r="I9" s="14"/>
      <c r="J9" s="14"/>
      <c r="K9" s="14"/>
      <c r="L9" s="14"/>
      <c r="M9" s="14"/>
      <c r="N9" s="14"/>
      <c r="O9" s="14"/>
      <c r="P9" s="14"/>
      <c r="Q9" s="14"/>
      <c r="R9" s="14"/>
      <c r="S9" s="14"/>
      <c r="T9" s="14"/>
      <c r="U9" s="14"/>
      <c r="V9" s="13"/>
      <c r="W9" s="13"/>
      <c r="Z9" s="2" t="str">
        <f>+L8</f>
        <v>ゴール９　産業と技術革新の基盤をつくろう</v>
      </c>
      <c r="AA9" s="16">
        <f>+L$18</f>
        <v>0.16403785488958991</v>
      </c>
      <c r="AB9" s="17">
        <f t="shared" si="0"/>
        <v>8</v>
      </c>
      <c r="AC9" s="16">
        <f>+L$20</f>
        <v>0.22171945701357465</v>
      </c>
      <c r="AD9" s="17">
        <f t="shared" si="0"/>
        <v>5</v>
      </c>
      <c r="AE9" s="16">
        <f>+L$22</f>
        <v>0.10625</v>
      </c>
      <c r="AF9" s="17">
        <f t="shared" si="1"/>
        <v>11</v>
      </c>
      <c r="AG9" s="16">
        <f>+L$24</f>
        <v>0.16905444126074498</v>
      </c>
      <c r="AH9" s="17">
        <f t="shared" si="2"/>
        <v>8</v>
      </c>
    </row>
    <row r="10" spans="2:34" ht="18" customHeight="1" x14ac:dyDescent="0.55000000000000004">
      <c r="D10" s="14"/>
      <c r="E10" s="14"/>
      <c r="F10" s="14"/>
      <c r="G10" s="14"/>
      <c r="H10" s="14"/>
      <c r="I10" s="14"/>
      <c r="J10" s="14"/>
      <c r="K10" s="14"/>
      <c r="L10" s="14"/>
      <c r="M10" s="14"/>
      <c r="N10" s="14"/>
      <c r="O10" s="14"/>
      <c r="P10" s="14"/>
      <c r="Q10" s="14"/>
      <c r="R10" s="14"/>
      <c r="S10" s="14"/>
      <c r="T10" s="14"/>
      <c r="U10" s="14"/>
      <c r="V10" s="13"/>
      <c r="W10" s="13"/>
      <c r="Z10" s="2" t="str">
        <f>+M8</f>
        <v>ゴール10　人や国の不平等をなくそう</v>
      </c>
      <c r="AA10" s="16">
        <f>+M$18</f>
        <v>7.8864353312302835E-2</v>
      </c>
      <c r="AB10" s="17">
        <f t="shared" si="0"/>
        <v>13</v>
      </c>
      <c r="AC10" s="16">
        <f>+M$20</f>
        <v>6.7873303167420809E-2</v>
      </c>
      <c r="AD10" s="17">
        <f t="shared" si="0"/>
        <v>13</v>
      </c>
      <c r="AE10" s="16">
        <f>+M$22</f>
        <v>0.125</v>
      </c>
      <c r="AF10" s="17">
        <f t="shared" si="1"/>
        <v>8</v>
      </c>
      <c r="AG10" s="16">
        <f>+M$24</f>
        <v>8.5959885386819479E-2</v>
      </c>
      <c r="AH10" s="17">
        <f t="shared" si="2"/>
        <v>13</v>
      </c>
    </row>
    <row r="11" spans="2:34" ht="18" customHeight="1" x14ac:dyDescent="0.55000000000000004">
      <c r="D11" s="14"/>
      <c r="E11" s="14"/>
      <c r="F11" s="14"/>
      <c r="G11" s="14"/>
      <c r="H11" s="14"/>
      <c r="I11" s="14"/>
      <c r="J11" s="14"/>
      <c r="K11" s="14"/>
      <c r="L11" s="14"/>
      <c r="M11" s="14"/>
      <c r="N11" s="14"/>
      <c r="O11" s="14"/>
      <c r="P11" s="14"/>
      <c r="Q11" s="14"/>
      <c r="R11" s="14"/>
      <c r="S11" s="14"/>
      <c r="T11" s="14"/>
      <c r="U11" s="14"/>
      <c r="V11" s="13"/>
      <c r="W11" s="13"/>
      <c r="Z11" s="2" t="str">
        <f>+N8</f>
        <v>ゴール11　住み続けられるまちづくりを</v>
      </c>
      <c r="AA11" s="16">
        <f>+N$18</f>
        <v>0.39747634069400634</v>
      </c>
      <c r="AB11" s="17">
        <f t="shared" si="0"/>
        <v>1</v>
      </c>
      <c r="AC11" s="16">
        <f>+N$20</f>
        <v>0.39819004524886875</v>
      </c>
      <c r="AD11" s="17">
        <f t="shared" si="0"/>
        <v>2</v>
      </c>
      <c r="AE11" s="16">
        <f>+N$22</f>
        <v>0.41249999999999998</v>
      </c>
      <c r="AF11" s="17">
        <f t="shared" si="1"/>
        <v>2</v>
      </c>
      <c r="AG11" s="16">
        <f>+N$24</f>
        <v>0.40114613180515757</v>
      </c>
      <c r="AH11" s="17">
        <f t="shared" si="2"/>
        <v>2</v>
      </c>
    </row>
    <row r="12" spans="2:34" ht="18" customHeight="1" x14ac:dyDescent="0.55000000000000004">
      <c r="D12" s="14"/>
      <c r="E12" s="14"/>
      <c r="F12" s="14"/>
      <c r="G12" s="14"/>
      <c r="H12" s="14"/>
      <c r="I12" s="14"/>
      <c r="J12" s="14"/>
      <c r="K12" s="14"/>
      <c r="L12" s="14"/>
      <c r="M12" s="14"/>
      <c r="N12" s="14"/>
      <c r="O12" s="14"/>
      <c r="P12" s="14"/>
      <c r="Q12" s="14"/>
      <c r="R12" s="14"/>
      <c r="S12" s="14"/>
      <c r="T12" s="14"/>
      <c r="U12" s="14"/>
      <c r="V12" s="13"/>
      <c r="W12" s="13"/>
      <c r="Z12" s="2" t="str">
        <f>+O8</f>
        <v>ゴール12　つくる責任つかう責任</v>
      </c>
      <c r="AA12" s="16">
        <f>+O$18</f>
        <v>0.10094637223974763</v>
      </c>
      <c r="AB12" s="17">
        <f t="shared" si="0"/>
        <v>12</v>
      </c>
      <c r="AC12" s="16">
        <f>+O$20</f>
        <v>8.5972850678733032E-2</v>
      </c>
      <c r="AD12" s="17">
        <f t="shared" si="0"/>
        <v>11</v>
      </c>
      <c r="AE12" s="16">
        <f>+O$22</f>
        <v>0.10625</v>
      </c>
      <c r="AF12" s="17">
        <f t="shared" si="1"/>
        <v>11</v>
      </c>
      <c r="AG12" s="16">
        <f>+O$24</f>
        <v>9.7421203438395415E-2</v>
      </c>
      <c r="AH12" s="17">
        <f t="shared" si="2"/>
        <v>12</v>
      </c>
    </row>
    <row r="13" spans="2:34" ht="18" customHeight="1" x14ac:dyDescent="0.55000000000000004">
      <c r="D13" s="14"/>
      <c r="E13" s="14"/>
      <c r="F13" s="14"/>
      <c r="G13" s="14"/>
      <c r="H13" s="14"/>
      <c r="I13" s="14"/>
      <c r="J13" s="14"/>
      <c r="K13" s="14"/>
      <c r="L13" s="14"/>
      <c r="M13" s="14"/>
      <c r="N13" s="14"/>
      <c r="O13" s="14"/>
      <c r="P13" s="14"/>
      <c r="Q13" s="14"/>
      <c r="R13" s="14"/>
      <c r="S13" s="14"/>
      <c r="T13" s="14"/>
      <c r="U13" s="14"/>
      <c r="V13" s="13"/>
      <c r="W13" s="13"/>
      <c r="Z13" s="2" t="str">
        <f>+P8</f>
        <v>ゴール13　気候変動に具体的な対策を</v>
      </c>
      <c r="AA13" s="16">
        <f>+P$18</f>
        <v>0.17034700315457413</v>
      </c>
      <c r="AB13" s="17">
        <f t="shared" si="0"/>
        <v>7</v>
      </c>
      <c r="AC13" s="16">
        <f>+P$20</f>
        <v>0.19457013574660634</v>
      </c>
      <c r="AD13" s="17">
        <f t="shared" si="0"/>
        <v>6</v>
      </c>
      <c r="AE13" s="16">
        <f>+P$22</f>
        <v>0.16875000000000001</v>
      </c>
      <c r="AF13" s="17">
        <f t="shared" si="1"/>
        <v>5</v>
      </c>
      <c r="AG13" s="16">
        <f>+P$24</f>
        <v>0.17765042979942694</v>
      </c>
      <c r="AH13" s="17">
        <f t="shared" si="2"/>
        <v>7</v>
      </c>
    </row>
    <row r="14" spans="2:34" ht="18" customHeight="1" x14ac:dyDescent="0.55000000000000004">
      <c r="D14" s="14"/>
      <c r="E14" s="14"/>
      <c r="F14" s="14"/>
      <c r="G14" s="14"/>
      <c r="H14" s="14"/>
      <c r="I14" s="14"/>
      <c r="J14" s="14"/>
      <c r="K14" s="14"/>
      <c r="L14" s="14"/>
      <c r="M14" s="14"/>
      <c r="N14" s="14"/>
      <c r="O14" s="14"/>
      <c r="P14" s="14"/>
      <c r="Q14" s="14"/>
      <c r="R14" s="14"/>
      <c r="S14" s="14"/>
      <c r="T14" s="14"/>
      <c r="U14" s="14"/>
      <c r="V14" s="13"/>
      <c r="W14" s="13"/>
      <c r="Z14" s="2" t="str">
        <f>+Q8</f>
        <v>ゴール14　海の豊かさを守ろう</v>
      </c>
      <c r="AA14" s="16">
        <f>+Q$18</f>
        <v>0.13880126182965299</v>
      </c>
      <c r="AB14" s="17">
        <f t="shared" si="0"/>
        <v>9</v>
      </c>
      <c r="AC14" s="16">
        <f>+Q$20</f>
        <v>0.12217194570135746</v>
      </c>
      <c r="AD14" s="17">
        <f t="shared" si="0"/>
        <v>10</v>
      </c>
      <c r="AE14" s="16">
        <f>+Q$22</f>
        <v>0.11874999999999999</v>
      </c>
      <c r="AF14" s="17">
        <f t="shared" si="1"/>
        <v>9</v>
      </c>
      <c r="AG14" s="16">
        <f>+Q$24</f>
        <v>0.12893982808022922</v>
      </c>
      <c r="AH14" s="17">
        <f t="shared" si="2"/>
        <v>9</v>
      </c>
    </row>
    <row r="15" spans="2:34" ht="18" customHeight="1" x14ac:dyDescent="0.55000000000000004">
      <c r="D15" s="14"/>
      <c r="E15" s="14"/>
      <c r="F15" s="14"/>
      <c r="G15" s="14"/>
      <c r="H15" s="14"/>
      <c r="I15" s="14"/>
      <c r="J15" s="14"/>
      <c r="K15" s="14"/>
      <c r="L15" s="14"/>
      <c r="M15" s="14"/>
      <c r="N15" s="14"/>
      <c r="O15" s="14"/>
      <c r="P15" s="14"/>
      <c r="Q15" s="14"/>
      <c r="R15" s="14"/>
      <c r="S15" s="14"/>
      <c r="T15" s="14"/>
      <c r="U15" s="14"/>
      <c r="V15" s="13"/>
      <c r="W15" s="13"/>
      <c r="Z15" s="2" t="str">
        <f>+R8</f>
        <v>ゴール15　陸の豊かさも守ろう</v>
      </c>
      <c r="AA15" s="16">
        <f>+R$18</f>
        <v>0.10410094637223975</v>
      </c>
      <c r="AB15" s="17">
        <f t="shared" si="0"/>
        <v>11</v>
      </c>
      <c r="AC15" s="16">
        <f>+R$20</f>
        <v>0.14027149321266968</v>
      </c>
      <c r="AD15" s="17">
        <f t="shared" si="0"/>
        <v>9</v>
      </c>
      <c r="AE15" s="16">
        <f>+R$22</f>
        <v>0.1</v>
      </c>
      <c r="AF15" s="17">
        <f t="shared" si="1"/>
        <v>13</v>
      </c>
      <c r="AG15" s="16">
        <f>+R$24</f>
        <v>0.11461318051575932</v>
      </c>
      <c r="AH15" s="17">
        <f t="shared" si="2"/>
        <v>10</v>
      </c>
    </row>
    <row r="16" spans="2:34" ht="18" customHeight="1" x14ac:dyDescent="0.55000000000000004">
      <c r="D16" s="18"/>
      <c r="E16" s="18"/>
      <c r="F16" s="18"/>
      <c r="G16" s="18"/>
      <c r="H16" s="18"/>
      <c r="I16" s="18"/>
      <c r="J16" s="18"/>
      <c r="K16" s="18"/>
      <c r="L16" s="18"/>
      <c r="M16" s="18"/>
      <c r="N16" s="18"/>
      <c r="O16" s="18"/>
      <c r="P16" s="18"/>
      <c r="Q16" s="18"/>
      <c r="R16" s="18"/>
      <c r="S16" s="18"/>
      <c r="T16" s="18"/>
      <c r="U16" s="18"/>
      <c r="V16" s="13"/>
      <c r="W16" s="13"/>
      <c r="Z16" s="2" t="str">
        <f>+S8</f>
        <v>ゴール16　平和と公正を全ての人に</v>
      </c>
      <c r="AA16" s="16">
        <f>+S$18</f>
        <v>0.12618296529968454</v>
      </c>
      <c r="AB16" s="17">
        <f t="shared" si="0"/>
        <v>10</v>
      </c>
      <c r="AC16" s="16">
        <f>+S$20</f>
        <v>6.7873303167420809E-2</v>
      </c>
      <c r="AD16" s="17">
        <f t="shared" si="0"/>
        <v>13</v>
      </c>
      <c r="AE16" s="16">
        <f>+S$22</f>
        <v>0.11874999999999999</v>
      </c>
      <c r="AF16" s="17">
        <f t="shared" si="1"/>
        <v>9</v>
      </c>
      <c r="AG16" s="16">
        <f>+S$24</f>
        <v>0.10601719197707736</v>
      </c>
      <c r="AH16" s="17">
        <f t="shared" si="2"/>
        <v>11</v>
      </c>
    </row>
    <row r="17" spans="2:34" x14ac:dyDescent="0.55000000000000004">
      <c r="B17" s="20" t="s">
        <v>4</v>
      </c>
      <c r="C17" s="21" t="s">
        <v>17</v>
      </c>
      <c r="D17" s="22">
        <f>+[1]企業data!DN4</f>
        <v>58</v>
      </c>
      <c r="E17" s="22">
        <f>+[1]企業data!DO4</f>
        <v>16</v>
      </c>
      <c r="F17" s="22">
        <f>+[1]企業data!DP4</f>
        <v>106</v>
      </c>
      <c r="G17" s="22">
        <f>+[1]企業data!DQ4</f>
        <v>61</v>
      </c>
      <c r="H17" s="22">
        <f>+[1]企業data!DR4</f>
        <v>15</v>
      </c>
      <c r="I17" s="22">
        <f>+[1]企業data!DS4</f>
        <v>17</v>
      </c>
      <c r="J17" s="22">
        <f>+[1]企業data!DT4</f>
        <v>67</v>
      </c>
      <c r="K17" s="22">
        <f>+[1]企業data!DU4</f>
        <v>88</v>
      </c>
      <c r="L17" s="22">
        <f>+[1]企業data!DV4</f>
        <v>52</v>
      </c>
      <c r="M17" s="22">
        <f>+[1]企業data!DW4</f>
        <v>25</v>
      </c>
      <c r="N17" s="22">
        <f>+[1]企業data!DX4</f>
        <v>126</v>
      </c>
      <c r="O17" s="22">
        <f>+[1]企業data!DY4</f>
        <v>32</v>
      </c>
      <c r="P17" s="22">
        <f>+[1]企業data!DZ4</f>
        <v>54</v>
      </c>
      <c r="Q17" s="22">
        <f>+[1]企業data!EA4</f>
        <v>44</v>
      </c>
      <c r="R17" s="22">
        <f>+[1]企業data!EB4</f>
        <v>33</v>
      </c>
      <c r="S17" s="22">
        <f>+[1]企業data!EC4</f>
        <v>40</v>
      </c>
      <c r="T17" s="22">
        <f>+[1]企業data!ED4</f>
        <v>10</v>
      </c>
      <c r="U17" s="22">
        <f>+[1]企業data!FL4</f>
        <v>10</v>
      </c>
      <c r="V17" s="20">
        <f>[1]企業data!$A$4</f>
        <v>317</v>
      </c>
      <c r="W17" s="22">
        <f>SUM(D17:U17)</f>
        <v>854</v>
      </c>
      <c r="Z17" s="2" t="str">
        <f>+T8</f>
        <v>ゴール17　パートナーシップで目標を達成しよう</v>
      </c>
      <c r="AA17" s="16">
        <f>+T$18</f>
        <v>3.1545741324921134E-2</v>
      </c>
      <c r="AB17" s="17">
        <f t="shared" si="0"/>
        <v>17</v>
      </c>
      <c r="AC17" s="16">
        <f>+T$20</f>
        <v>3.1674208144796379E-2</v>
      </c>
      <c r="AD17" s="17">
        <f t="shared" si="0"/>
        <v>16</v>
      </c>
      <c r="AE17" s="16">
        <f>+T$22</f>
        <v>3.125E-2</v>
      </c>
      <c r="AF17" s="17">
        <f t="shared" si="1"/>
        <v>17</v>
      </c>
      <c r="AG17" s="16">
        <f>+T$24</f>
        <v>3.151862464183381E-2</v>
      </c>
      <c r="AH17" s="17">
        <f t="shared" si="2"/>
        <v>17</v>
      </c>
    </row>
    <row r="18" spans="2:34" x14ac:dyDescent="0.55000000000000004">
      <c r="B18" s="20"/>
      <c r="C18" s="21" t="s">
        <v>18</v>
      </c>
      <c r="D18" s="23">
        <f t="shared" ref="D18:U18" si="4">+D17/$V17</f>
        <v>0.18296529968454259</v>
      </c>
      <c r="E18" s="23">
        <f t="shared" si="4"/>
        <v>5.0473186119873815E-2</v>
      </c>
      <c r="F18" s="23">
        <f t="shared" si="4"/>
        <v>0.33438485804416401</v>
      </c>
      <c r="G18" s="23">
        <f t="shared" si="4"/>
        <v>0.19242902208201892</v>
      </c>
      <c r="H18" s="23">
        <f t="shared" si="4"/>
        <v>4.7318611987381701E-2</v>
      </c>
      <c r="I18" s="23">
        <f t="shared" si="4"/>
        <v>5.362776025236593E-2</v>
      </c>
      <c r="J18" s="23">
        <f t="shared" si="4"/>
        <v>0.2113564668769716</v>
      </c>
      <c r="K18" s="23">
        <f t="shared" si="4"/>
        <v>0.27760252365930599</v>
      </c>
      <c r="L18" s="23">
        <f t="shared" si="4"/>
        <v>0.16403785488958991</v>
      </c>
      <c r="M18" s="23">
        <f t="shared" si="4"/>
        <v>7.8864353312302835E-2</v>
      </c>
      <c r="N18" s="23">
        <f t="shared" si="4"/>
        <v>0.39747634069400634</v>
      </c>
      <c r="O18" s="23">
        <f t="shared" si="4"/>
        <v>0.10094637223974763</v>
      </c>
      <c r="P18" s="23">
        <f t="shared" si="4"/>
        <v>0.17034700315457413</v>
      </c>
      <c r="Q18" s="23">
        <f t="shared" si="4"/>
        <v>0.13880126182965299</v>
      </c>
      <c r="R18" s="23">
        <f t="shared" si="4"/>
        <v>0.10410094637223975</v>
      </c>
      <c r="S18" s="23">
        <f t="shared" si="4"/>
        <v>0.12618296529968454</v>
      </c>
      <c r="T18" s="23">
        <f t="shared" si="4"/>
        <v>3.1545741324921134E-2</v>
      </c>
      <c r="U18" s="23">
        <f t="shared" si="4"/>
        <v>3.1545741324921134E-2</v>
      </c>
      <c r="V18" s="20"/>
      <c r="W18" s="24">
        <f>+V17/W17</f>
        <v>0.37119437939110073</v>
      </c>
    </row>
    <row r="19" spans="2:34" x14ac:dyDescent="0.55000000000000004">
      <c r="B19" s="20" t="s">
        <v>5</v>
      </c>
      <c r="C19" s="21" t="s">
        <v>17</v>
      </c>
      <c r="D19" s="22">
        <f>+[1]団体data!DN4</f>
        <v>43</v>
      </c>
      <c r="E19" s="22">
        <f>+[1]団体data!DO4</f>
        <v>10</v>
      </c>
      <c r="F19" s="22">
        <f>+[1]団体data!DP4</f>
        <v>96</v>
      </c>
      <c r="G19" s="22">
        <f>+[1]団体data!DQ4</f>
        <v>38</v>
      </c>
      <c r="H19" s="22">
        <f>+[1]団体data!DR4</f>
        <v>18</v>
      </c>
      <c r="I19" s="22">
        <f>+[1]団体data!DS4</f>
        <v>6</v>
      </c>
      <c r="J19" s="22">
        <f>+[1]団体data!DT4</f>
        <v>52</v>
      </c>
      <c r="K19" s="22">
        <f>+[1]団体data!DU4</f>
        <v>70</v>
      </c>
      <c r="L19" s="22">
        <f>+[1]団体data!DV4</f>
        <v>49</v>
      </c>
      <c r="M19" s="22">
        <f>+[1]団体data!DW4</f>
        <v>15</v>
      </c>
      <c r="N19" s="22">
        <f>+[1]団体data!DX4</f>
        <v>88</v>
      </c>
      <c r="O19" s="22">
        <f>+[1]団体data!DY4</f>
        <v>19</v>
      </c>
      <c r="P19" s="22">
        <f>+[1]団体data!DZ4</f>
        <v>43</v>
      </c>
      <c r="Q19" s="22">
        <f>+[1]団体data!EA4</f>
        <v>27</v>
      </c>
      <c r="R19" s="22">
        <f>+[1]団体data!EB4</f>
        <v>31</v>
      </c>
      <c r="S19" s="22">
        <f>+[1]団体data!EC4</f>
        <v>15</v>
      </c>
      <c r="T19" s="22">
        <f>+[1]団体data!ED4</f>
        <v>7</v>
      </c>
      <c r="U19" s="22">
        <f>+[1]団体data!FL4</f>
        <v>2</v>
      </c>
      <c r="V19" s="20">
        <f>+[1]団体data!$A$4</f>
        <v>221</v>
      </c>
      <c r="W19" s="22">
        <f>SUM(D19:U19)</f>
        <v>629</v>
      </c>
    </row>
    <row r="20" spans="2:34" x14ac:dyDescent="0.55000000000000004">
      <c r="B20" s="20"/>
      <c r="C20" s="21" t="s">
        <v>18</v>
      </c>
      <c r="D20" s="23">
        <f t="shared" ref="D20:U20" si="5">+D19/$V19</f>
        <v>0.19457013574660634</v>
      </c>
      <c r="E20" s="23">
        <f t="shared" si="5"/>
        <v>4.5248868778280542E-2</v>
      </c>
      <c r="F20" s="23">
        <f t="shared" si="5"/>
        <v>0.43438914027149322</v>
      </c>
      <c r="G20" s="23">
        <f t="shared" si="5"/>
        <v>0.17194570135746606</v>
      </c>
      <c r="H20" s="23">
        <f t="shared" si="5"/>
        <v>8.1447963800904979E-2</v>
      </c>
      <c r="I20" s="23">
        <f t="shared" si="5"/>
        <v>2.7149321266968326E-2</v>
      </c>
      <c r="J20" s="23">
        <f t="shared" si="5"/>
        <v>0.23529411764705882</v>
      </c>
      <c r="K20" s="23">
        <f t="shared" si="5"/>
        <v>0.31674208144796379</v>
      </c>
      <c r="L20" s="23">
        <f t="shared" si="5"/>
        <v>0.22171945701357465</v>
      </c>
      <c r="M20" s="23">
        <f t="shared" si="5"/>
        <v>6.7873303167420809E-2</v>
      </c>
      <c r="N20" s="23">
        <f t="shared" si="5"/>
        <v>0.39819004524886875</v>
      </c>
      <c r="O20" s="23">
        <f t="shared" si="5"/>
        <v>8.5972850678733032E-2</v>
      </c>
      <c r="P20" s="23">
        <f t="shared" si="5"/>
        <v>0.19457013574660634</v>
      </c>
      <c r="Q20" s="23">
        <f t="shared" si="5"/>
        <v>0.12217194570135746</v>
      </c>
      <c r="R20" s="23">
        <f t="shared" si="5"/>
        <v>0.14027149321266968</v>
      </c>
      <c r="S20" s="23">
        <f t="shared" si="5"/>
        <v>6.7873303167420809E-2</v>
      </c>
      <c r="T20" s="23">
        <f t="shared" si="5"/>
        <v>3.1674208144796379E-2</v>
      </c>
      <c r="U20" s="23">
        <f t="shared" si="5"/>
        <v>9.0497737556561094E-3</v>
      </c>
      <c r="V20" s="20"/>
      <c r="W20" s="24">
        <f>+V19/W19</f>
        <v>0.35135135135135137</v>
      </c>
    </row>
    <row r="21" spans="2:34" x14ac:dyDescent="0.55000000000000004">
      <c r="B21" s="20" t="s">
        <v>6</v>
      </c>
      <c r="C21" s="21" t="s">
        <v>17</v>
      </c>
      <c r="D21" s="22">
        <f>+[1]NPOdata_貼付!EA4</f>
        <v>36</v>
      </c>
      <c r="E21" s="22">
        <f>+[1]NPOdata_貼付!EB4</f>
        <v>7</v>
      </c>
      <c r="F21" s="22">
        <f>+[1]NPOdata_貼付!EC4</f>
        <v>81</v>
      </c>
      <c r="G21" s="22">
        <f>+[1]NPOdata_貼付!ED4</f>
        <v>36</v>
      </c>
      <c r="H21" s="22">
        <f>+[1]NPOdata_貼付!EE4</f>
        <v>13</v>
      </c>
      <c r="I21" s="22">
        <f>+[1]NPOdata_貼付!EF4</f>
        <v>8</v>
      </c>
      <c r="J21" s="22">
        <f>+[1]NPOdata_貼付!EG4</f>
        <v>26</v>
      </c>
      <c r="K21" s="22">
        <f>+[1]NPOdata_貼付!EH4</f>
        <v>27</v>
      </c>
      <c r="L21" s="22">
        <f>+[1]NPOdata_貼付!EI4</f>
        <v>17</v>
      </c>
      <c r="M21" s="22">
        <f>+[1]NPOdata_貼付!EJ4</f>
        <v>20</v>
      </c>
      <c r="N21" s="22">
        <f>+[1]NPOdata_貼付!EK4</f>
        <v>66</v>
      </c>
      <c r="O21" s="22">
        <f>+[1]NPOdata_貼付!EL4</f>
        <v>17</v>
      </c>
      <c r="P21" s="22">
        <f>+[1]NPOdata_貼付!EM4</f>
        <v>27</v>
      </c>
      <c r="Q21" s="22">
        <f>+[1]NPOdata_貼付!EN4</f>
        <v>19</v>
      </c>
      <c r="R21" s="22">
        <f>+[1]NPOdata_貼付!EO4</f>
        <v>16</v>
      </c>
      <c r="S21" s="22">
        <f>+[1]NPOdata_貼付!EP4</f>
        <v>19</v>
      </c>
      <c r="T21" s="22">
        <f>+[1]NPOdata_貼付!EQ4</f>
        <v>5</v>
      </c>
      <c r="U21" s="22">
        <f>+[1]NPOdata_貼付!FW4</f>
        <v>1</v>
      </c>
      <c r="V21" s="20">
        <f>+[1]NPOdata_貼付!$A$4</f>
        <v>160</v>
      </c>
      <c r="W21" s="22">
        <f>SUM(D21:U21)</f>
        <v>441</v>
      </c>
    </row>
    <row r="22" spans="2:34" x14ac:dyDescent="0.55000000000000004">
      <c r="B22" s="20"/>
      <c r="C22" s="21" t="s">
        <v>18</v>
      </c>
      <c r="D22" s="23">
        <f t="shared" ref="D22:U22" si="6">+D21/$V21</f>
        <v>0.22500000000000001</v>
      </c>
      <c r="E22" s="23">
        <f t="shared" si="6"/>
        <v>4.3749999999999997E-2</v>
      </c>
      <c r="F22" s="23">
        <f t="shared" si="6"/>
        <v>0.50624999999999998</v>
      </c>
      <c r="G22" s="23">
        <f t="shared" si="6"/>
        <v>0.22500000000000001</v>
      </c>
      <c r="H22" s="23">
        <f t="shared" si="6"/>
        <v>8.1250000000000003E-2</v>
      </c>
      <c r="I22" s="23">
        <f t="shared" si="6"/>
        <v>0.05</v>
      </c>
      <c r="J22" s="23">
        <f t="shared" si="6"/>
        <v>0.16250000000000001</v>
      </c>
      <c r="K22" s="23">
        <f t="shared" si="6"/>
        <v>0.16875000000000001</v>
      </c>
      <c r="L22" s="23">
        <f t="shared" si="6"/>
        <v>0.10625</v>
      </c>
      <c r="M22" s="23">
        <f t="shared" si="6"/>
        <v>0.125</v>
      </c>
      <c r="N22" s="23">
        <f t="shared" si="6"/>
        <v>0.41249999999999998</v>
      </c>
      <c r="O22" s="23">
        <f t="shared" si="6"/>
        <v>0.10625</v>
      </c>
      <c r="P22" s="23">
        <f t="shared" si="6"/>
        <v>0.16875000000000001</v>
      </c>
      <c r="Q22" s="23">
        <f t="shared" si="6"/>
        <v>0.11874999999999999</v>
      </c>
      <c r="R22" s="23">
        <f t="shared" si="6"/>
        <v>0.1</v>
      </c>
      <c r="S22" s="23">
        <f t="shared" si="6"/>
        <v>0.11874999999999999</v>
      </c>
      <c r="T22" s="23">
        <f t="shared" si="6"/>
        <v>3.125E-2</v>
      </c>
      <c r="U22" s="23">
        <f t="shared" si="6"/>
        <v>6.2500000000000003E-3</v>
      </c>
      <c r="V22" s="20"/>
      <c r="W22" s="24">
        <f>+V21/W21</f>
        <v>0.36281179138321995</v>
      </c>
    </row>
    <row r="23" spans="2:34" x14ac:dyDescent="0.55000000000000004">
      <c r="B23" s="20" t="s">
        <v>7</v>
      </c>
      <c r="C23" s="21" t="s">
        <v>17</v>
      </c>
      <c r="D23" s="22">
        <f>+D17+D19+D21</f>
        <v>137</v>
      </c>
      <c r="E23" s="22">
        <f t="shared" ref="E23:U23" si="7">+E17+E19+E21</f>
        <v>33</v>
      </c>
      <c r="F23" s="22">
        <f t="shared" si="7"/>
        <v>283</v>
      </c>
      <c r="G23" s="22">
        <f t="shared" si="7"/>
        <v>135</v>
      </c>
      <c r="H23" s="22">
        <f t="shared" si="7"/>
        <v>46</v>
      </c>
      <c r="I23" s="22">
        <f t="shared" si="7"/>
        <v>31</v>
      </c>
      <c r="J23" s="22">
        <f t="shared" si="7"/>
        <v>145</v>
      </c>
      <c r="K23" s="22">
        <f t="shared" si="7"/>
        <v>185</v>
      </c>
      <c r="L23" s="22">
        <f t="shared" si="7"/>
        <v>118</v>
      </c>
      <c r="M23" s="22">
        <f t="shared" si="7"/>
        <v>60</v>
      </c>
      <c r="N23" s="22">
        <f t="shared" si="7"/>
        <v>280</v>
      </c>
      <c r="O23" s="22">
        <f t="shared" si="7"/>
        <v>68</v>
      </c>
      <c r="P23" s="22">
        <f t="shared" si="7"/>
        <v>124</v>
      </c>
      <c r="Q23" s="22">
        <f t="shared" si="7"/>
        <v>90</v>
      </c>
      <c r="R23" s="22">
        <f t="shared" si="7"/>
        <v>80</v>
      </c>
      <c r="S23" s="22">
        <f t="shared" si="7"/>
        <v>74</v>
      </c>
      <c r="T23" s="22">
        <f t="shared" si="7"/>
        <v>22</v>
      </c>
      <c r="U23" s="22">
        <f t="shared" si="7"/>
        <v>13</v>
      </c>
      <c r="V23" s="20">
        <f>+V17+V19+V21</f>
        <v>698</v>
      </c>
      <c r="W23" s="22">
        <f>SUM(D23:U23)</f>
        <v>1924</v>
      </c>
    </row>
    <row r="24" spans="2:34" x14ac:dyDescent="0.55000000000000004">
      <c r="B24" s="20"/>
      <c r="C24" s="21" t="s">
        <v>18</v>
      </c>
      <c r="D24" s="23">
        <f t="shared" ref="D24:U24" si="8">+D23/$V23</f>
        <v>0.19627507163323782</v>
      </c>
      <c r="E24" s="23">
        <f t="shared" si="8"/>
        <v>4.7277936962750719E-2</v>
      </c>
      <c r="F24" s="23">
        <f t="shared" si="8"/>
        <v>0.40544412607449859</v>
      </c>
      <c r="G24" s="23">
        <f t="shared" si="8"/>
        <v>0.19340974212034384</v>
      </c>
      <c r="H24" s="23">
        <f t="shared" si="8"/>
        <v>6.5902578796561598E-2</v>
      </c>
      <c r="I24" s="23">
        <f t="shared" si="8"/>
        <v>4.4412607449856735E-2</v>
      </c>
      <c r="J24" s="23">
        <f t="shared" si="8"/>
        <v>0.20773638968481375</v>
      </c>
      <c r="K24" s="23">
        <f t="shared" si="8"/>
        <v>0.26504297994269344</v>
      </c>
      <c r="L24" s="23">
        <f t="shared" si="8"/>
        <v>0.16905444126074498</v>
      </c>
      <c r="M24" s="23">
        <f t="shared" si="8"/>
        <v>8.5959885386819479E-2</v>
      </c>
      <c r="N24" s="23">
        <f t="shared" si="8"/>
        <v>0.40114613180515757</v>
      </c>
      <c r="O24" s="23">
        <f t="shared" si="8"/>
        <v>9.7421203438395415E-2</v>
      </c>
      <c r="P24" s="23">
        <f t="shared" si="8"/>
        <v>0.17765042979942694</v>
      </c>
      <c r="Q24" s="23">
        <f t="shared" si="8"/>
        <v>0.12893982808022922</v>
      </c>
      <c r="R24" s="23">
        <f t="shared" si="8"/>
        <v>0.11461318051575932</v>
      </c>
      <c r="S24" s="23">
        <f t="shared" si="8"/>
        <v>0.10601719197707736</v>
      </c>
      <c r="T24" s="23">
        <f t="shared" si="8"/>
        <v>3.151862464183381E-2</v>
      </c>
      <c r="U24" s="23">
        <f t="shared" si="8"/>
        <v>1.8624641833810889E-2</v>
      </c>
      <c r="V24" s="20"/>
      <c r="W24" s="24">
        <f>+V23/W23</f>
        <v>0.36278586278586278</v>
      </c>
    </row>
    <row r="26" spans="2:34" ht="12" customHeight="1" x14ac:dyDescent="0.55000000000000004">
      <c r="D26" s="12">
        <v>14</v>
      </c>
      <c r="E26" s="12">
        <f>+D26+1</f>
        <v>15</v>
      </c>
      <c r="F26" s="12">
        <f t="shared" ref="F26:H26" si="9">+E26+1</f>
        <v>16</v>
      </c>
      <c r="G26" s="12">
        <f t="shared" si="9"/>
        <v>17</v>
      </c>
      <c r="H26" s="12">
        <f t="shared" si="9"/>
        <v>18</v>
      </c>
      <c r="I26" s="12"/>
      <c r="J26" s="12"/>
      <c r="K26" s="12"/>
      <c r="L26" s="12"/>
      <c r="M26" s="12"/>
      <c r="N26" s="12"/>
      <c r="O26" s="52" t="s">
        <v>2</v>
      </c>
      <c r="P26" s="52" t="s">
        <v>3</v>
      </c>
    </row>
    <row r="27" spans="2:34" ht="17.5" customHeight="1" x14ac:dyDescent="0.55000000000000004">
      <c r="D27" s="14" t="str">
        <f>+Q8</f>
        <v>ゴール14　海の豊かさを守ろう</v>
      </c>
      <c r="E27" s="14" t="str">
        <f t="shared" ref="E27:H27" si="10">+R8</f>
        <v>ゴール15　陸の豊かさも守ろう</v>
      </c>
      <c r="F27" s="14" t="str">
        <f t="shared" si="10"/>
        <v>ゴール16　平和と公正を全ての人に</v>
      </c>
      <c r="G27" s="30" t="str">
        <f t="shared" si="10"/>
        <v>ゴール17　パートナーシップで目標を達成しよう</v>
      </c>
      <c r="H27" s="30" t="str">
        <f t="shared" si="10"/>
        <v>無回答</v>
      </c>
      <c r="I27" s="14"/>
      <c r="J27" s="14"/>
      <c r="K27" s="31"/>
      <c r="L27" s="31"/>
      <c r="M27" s="31"/>
      <c r="N27" s="14"/>
      <c r="O27" s="53"/>
      <c r="P27" s="53"/>
    </row>
    <row r="28" spans="2:34" ht="12" customHeight="1" x14ac:dyDescent="0.55000000000000004">
      <c r="D28" s="14"/>
      <c r="E28" s="14"/>
      <c r="F28" s="14"/>
      <c r="G28" s="30"/>
      <c r="H28" s="30"/>
      <c r="I28" s="14"/>
      <c r="J28" s="14"/>
      <c r="K28" s="31"/>
      <c r="L28" s="31"/>
      <c r="M28" s="31"/>
      <c r="N28" s="14"/>
      <c r="O28" s="53"/>
      <c r="P28" s="53"/>
    </row>
    <row r="29" spans="2:34" x14ac:dyDescent="0.55000000000000004">
      <c r="D29" s="14"/>
      <c r="E29" s="14"/>
      <c r="F29" s="14"/>
      <c r="G29" s="30"/>
      <c r="H29" s="30"/>
      <c r="I29" s="14"/>
      <c r="J29" s="14"/>
      <c r="K29" s="31"/>
      <c r="L29" s="31"/>
      <c r="M29" s="31"/>
      <c r="N29" s="14"/>
      <c r="O29" s="53"/>
      <c r="P29" s="53"/>
    </row>
    <row r="30" spans="2:34" x14ac:dyDescent="0.55000000000000004">
      <c r="D30" s="14"/>
      <c r="E30" s="14"/>
      <c r="F30" s="14"/>
      <c r="G30" s="30"/>
      <c r="H30" s="30"/>
      <c r="I30" s="14"/>
      <c r="J30" s="14"/>
      <c r="K30" s="31"/>
      <c r="L30" s="31"/>
      <c r="M30" s="31"/>
      <c r="N30" s="14"/>
      <c r="O30" s="53"/>
      <c r="P30" s="53"/>
    </row>
    <row r="31" spans="2:34" ht="8.5" customHeight="1" x14ac:dyDescent="0.55000000000000004">
      <c r="D31" s="14"/>
      <c r="E31" s="14"/>
      <c r="F31" s="14"/>
      <c r="G31" s="30"/>
      <c r="H31" s="30"/>
      <c r="I31" s="14"/>
      <c r="J31" s="14"/>
      <c r="K31" s="31"/>
      <c r="L31" s="31"/>
      <c r="M31" s="31"/>
      <c r="N31" s="14"/>
      <c r="O31" s="53"/>
      <c r="P31" s="53"/>
    </row>
    <row r="32" spans="2:34" x14ac:dyDescent="0.55000000000000004">
      <c r="D32" s="14"/>
      <c r="E32" s="14"/>
      <c r="F32" s="14"/>
      <c r="G32" s="30"/>
      <c r="H32" s="30"/>
      <c r="I32" s="14"/>
      <c r="J32" s="14"/>
      <c r="K32" s="31"/>
      <c r="L32" s="31"/>
      <c r="M32" s="31"/>
      <c r="N32" s="14"/>
      <c r="O32" s="53"/>
      <c r="P32" s="53"/>
    </row>
    <row r="33" spans="2:16" ht="18" customHeight="1" x14ac:dyDescent="0.55000000000000004">
      <c r="D33" s="14"/>
      <c r="E33" s="14"/>
      <c r="F33" s="14"/>
      <c r="G33" s="30"/>
      <c r="H33" s="30"/>
      <c r="I33" s="14"/>
      <c r="J33" s="14"/>
      <c r="K33" s="31"/>
      <c r="L33" s="31"/>
      <c r="M33" s="31"/>
      <c r="N33" s="14"/>
      <c r="O33" s="53"/>
      <c r="P33" s="53"/>
    </row>
    <row r="34" spans="2:16" ht="18" customHeight="1" x14ac:dyDescent="0.55000000000000004">
      <c r="D34" s="14"/>
      <c r="E34" s="14"/>
      <c r="F34" s="14"/>
      <c r="G34" s="30"/>
      <c r="H34" s="30"/>
      <c r="I34" s="14"/>
      <c r="J34" s="14"/>
      <c r="K34" s="31"/>
      <c r="L34" s="31"/>
      <c r="M34" s="31"/>
      <c r="N34" s="14"/>
      <c r="O34" s="53"/>
      <c r="P34" s="53"/>
    </row>
    <row r="35" spans="2:16" ht="18" customHeight="1" x14ac:dyDescent="0.55000000000000004">
      <c r="D35" s="18"/>
      <c r="E35" s="18"/>
      <c r="F35" s="18"/>
      <c r="G35" s="32"/>
      <c r="H35" s="32"/>
      <c r="I35" s="18"/>
      <c r="J35" s="18"/>
      <c r="K35" s="33"/>
      <c r="L35" s="33"/>
      <c r="M35" s="33"/>
      <c r="N35" s="18"/>
      <c r="O35" s="54"/>
      <c r="P35" s="54"/>
    </row>
    <row r="36" spans="2:16" ht="12" customHeight="1" x14ac:dyDescent="0.55000000000000004">
      <c r="B36" s="20" t="s">
        <v>4</v>
      </c>
      <c r="C36" s="21" t="s">
        <v>17</v>
      </c>
      <c r="D36" s="22">
        <f>+Q17</f>
        <v>44</v>
      </c>
      <c r="E36" s="22">
        <f t="shared" ref="E36:H36" si="11">+R17</f>
        <v>33</v>
      </c>
      <c r="F36" s="22">
        <f t="shared" si="11"/>
        <v>40</v>
      </c>
      <c r="G36" s="22">
        <f t="shared" si="11"/>
        <v>10</v>
      </c>
      <c r="H36" s="22">
        <f t="shared" si="11"/>
        <v>10</v>
      </c>
      <c r="I36" s="22"/>
      <c r="J36" s="22"/>
      <c r="K36" s="22"/>
      <c r="L36" s="22"/>
      <c r="M36" s="22"/>
      <c r="N36" s="22"/>
      <c r="O36" s="20">
        <f>[1]企業data!$A$4</f>
        <v>317</v>
      </c>
      <c r="P36" s="22">
        <f>+W17</f>
        <v>854</v>
      </c>
    </row>
    <row r="37" spans="2:16" ht="12" customHeight="1" x14ac:dyDescent="0.55000000000000004">
      <c r="B37" s="20"/>
      <c r="C37" s="21" t="s">
        <v>18</v>
      </c>
      <c r="D37" s="23">
        <f t="shared" ref="D37:H43" si="12">+Q18</f>
        <v>0.13880126182965299</v>
      </c>
      <c r="E37" s="23">
        <f t="shared" si="12"/>
        <v>0.10410094637223975</v>
      </c>
      <c r="F37" s="23">
        <f t="shared" si="12"/>
        <v>0.12618296529968454</v>
      </c>
      <c r="G37" s="23">
        <f t="shared" si="12"/>
        <v>3.1545741324921134E-2</v>
      </c>
      <c r="H37" s="23">
        <f t="shared" si="12"/>
        <v>3.1545741324921134E-2</v>
      </c>
      <c r="I37" s="23"/>
      <c r="J37" s="23"/>
      <c r="K37" s="23"/>
      <c r="L37" s="23"/>
      <c r="M37" s="23"/>
      <c r="N37" s="23"/>
      <c r="O37" s="20"/>
      <c r="P37" s="24">
        <f t="shared" ref="P37:P43" si="13">+W18</f>
        <v>0.37119437939110073</v>
      </c>
    </row>
    <row r="38" spans="2:16" ht="12" customHeight="1" x14ac:dyDescent="0.55000000000000004">
      <c r="B38" s="20" t="s">
        <v>5</v>
      </c>
      <c r="C38" s="21" t="s">
        <v>17</v>
      </c>
      <c r="D38" s="22">
        <f t="shared" si="12"/>
        <v>27</v>
      </c>
      <c r="E38" s="22">
        <f t="shared" si="12"/>
        <v>31</v>
      </c>
      <c r="F38" s="22">
        <f t="shared" si="12"/>
        <v>15</v>
      </c>
      <c r="G38" s="22">
        <f t="shared" si="12"/>
        <v>7</v>
      </c>
      <c r="H38" s="22">
        <f t="shared" si="12"/>
        <v>2</v>
      </c>
      <c r="I38" s="22"/>
      <c r="J38" s="22"/>
      <c r="K38" s="22"/>
      <c r="L38" s="22"/>
      <c r="M38" s="22"/>
      <c r="N38" s="22"/>
      <c r="O38" s="20">
        <f>+[1]団体data!$A$4</f>
        <v>221</v>
      </c>
      <c r="P38" s="22">
        <f t="shared" si="13"/>
        <v>629</v>
      </c>
    </row>
    <row r="39" spans="2:16" ht="12" customHeight="1" x14ac:dyDescent="0.55000000000000004">
      <c r="B39" s="20"/>
      <c r="C39" s="21" t="s">
        <v>18</v>
      </c>
      <c r="D39" s="23">
        <f t="shared" si="12"/>
        <v>0.12217194570135746</v>
      </c>
      <c r="E39" s="23">
        <f t="shared" si="12"/>
        <v>0.14027149321266968</v>
      </c>
      <c r="F39" s="23">
        <f t="shared" si="12"/>
        <v>6.7873303167420809E-2</v>
      </c>
      <c r="G39" s="23">
        <f t="shared" si="12"/>
        <v>3.1674208144796379E-2</v>
      </c>
      <c r="H39" s="23">
        <f t="shared" si="12"/>
        <v>9.0497737556561094E-3</v>
      </c>
      <c r="I39" s="23"/>
      <c r="J39" s="23"/>
      <c r="K39" s="23"/>
      <c r="L39" s="23"/>
      <c r="M39" s="23"/>
      <c r="N39" s="23"/>
      <c r="O39" s="20"/>
      <c r="P39" s="24">
        <f t="shared" si="13"/>
        <v>0.35135135135135137</v>
      </c>
    </row>
    <row r="40" spans="2:16" ht="12" customHeight="1" x14ac:dyDescent="0.55000000000000004">
      <c r="B40" s="20" t="s">
        <v>6</v>
      </c>
      <c r="C40" s="21" t="s">
        <v>17</v>
      </c>
      <c r="D40" s="22">
        <f t="shared" si="12"/>
        <v>19</v>
      </c>
      <c r="E40" s="22">
        <f t="shared" si="12"/>
        <v>16</v>
      </c>
      <c r="F40" s="22">
        <f t="shared" si="12"/>
        <v>19</v>
      </c>
      <c r="G40" s="22">
        <f t="shared" si="12"/>
        <v>5</v>
      </c>
      <c r="H40" s="22">
        <f t="shared" si="12"/>
        <v>1</v>
      </c>
      <c r="I40" s="22"/>
      <c r="J40" s="22"/>
      <c r="K40" s="22"/>
      <c r="L40" s="22"/>
      <c r="M40" s="22"/>
      <c r="N40" s="22"/>
      <c r="O40" s="20">
        <f>+[1]NPOdata_貼付!$A$4</f>
        <v>160</v>
      </c>
      <c r="P40" s="22">
        <f t="shared" si="13"/>
        <v>441</v>
      </c>
    </row>
    <row r="41" spans="2:16" ht="12" customHeight="1" x14ac:dyDescent="0.55000000000000004">
      <c r="B41" s="20"/>
      <c r="C41" s="21" t="s">
        <v>18</v>
      </c>
      <c r="D41" s="23">
        <f t="shared" si="12"/>
        <v>0.11874999999999999</v>
      </c>
      <c r="E41" s="23">
        <f t="shared" si="12"/>
        <v>0.1</v>
      </c>
      <c r="F41" s="23">
        <f t="shared" si="12"/>
        <v>0.11874999999999999</v>
      </c>
      <c r="G41" s="23">
        <f t="shared" si="12"/>
        <v>3.125E-2</v>
      </c>
      <c r="H41" s="23">
        <f t="shared" si="12"/>
        <v>6.2500000000000003E-3</v>
      </c>
      <c r="I41" s="23"/>
      <c r="J41" s="23"/>
      <c r="K41" s="23"/>
      <c r="L41" s="23"/>
      <c r="M41" s="23"/>
      <c r="N41" s="23"/>
      <c r="O41" s="20"/>
      <c r="P41" s="24">
        <f t="shared" si="13"/>
        <v>0.36281179138321995</v>
      </c>
    </row>
    <row r="42" spans="2:16" ht="12" customHeight="1" x14ac:dyDescent="0.55000000000000004">
      <c r="B42" s="20" t="s">
        <v>7</v>
      </c>
      <c r="C42" s="21" t="s">
        <v>17</v>
      </c>
      <c r="D42" s="22">
        <f t="shared" si="12"/>
        <v>90</v>
      </c>
      <c r="E42" s="22">
        <f t="shared" si="12"/>
        <v>80</v>
      </c>
      <c r="F42" s="22">
        <f t="shared" si="12"/>
        <v>74</v>
      </c>
      <c r="G42" s="22">
        <f t="shared" si="12"/>
        <v>22</v>
      </c>
      <c r="H42" s="22">
        <f t="shared" si="12"/>
        <v>13</v>
      </c>
      <c r="I42" s="22"/>
      <c r="J42" s="22"/>
      <c r="K42" s="22"/>
      <c r="L42" s="22"/>
      <c r="M42" s="22"/>
      <c r="N42" s="22"/>
      <c r="O42" s="20">
        <f t="shared" ref="O42" si="14">+V23</f>
        <v>698</v>
      </c>
      <c r="P42" s="22">
        <f t="shared" si="13"/>
        <v>1924</v>
      </c>
    </row>
    <row r="43" spans="2:16" ht="12" customHeight="1" x14ac:dyDescent="0.55000000000000004">
      <c r="B43" s="20"/>
      <c r="C43" s="21" t="s">
        <v>18</v>
      </c>
      <c r="D43" s="23">
        <f t="shared" si="12"/>
        <v>0.12893982808022922</v>
      </c>
      <c r="E43" s="23">
        <f t="shared" si="12"/>
        <v>0.11461318051575932</v>
      </c>
      <c r="F43" s="23">
        <f t="shared" si="12"/>
        <v>0.10601719197707736</v>
      </c>
      <c r="G43" s="23">
        <f t="shared" si="12"/>
        <v>3.151862464183381E-2</v>
      </c>
      <c r="H43" s="23">
        <f t="shared" si="12"/>
        <v>1.8624641833810889E-2</v>
      </c>
      <c r="I43" s="23"/>
      <c r="J43" s="23"/>
      <c r="K43" s="23"/>
      <c r="L43" s="23"/>
      <c r="M43" s="23"/>
      <c r="N43" s="23"/>
      <c r="O43" s="20"/>
      <c r="P43" s="24">
        <f t="shared" si="13"/>
        <v>0.36278586278586278</v>
      </c>
    </row>
    <row r="45" spans="2:16" ht="16.5" x14ac:dyDescent="0.55000000000000004">
      <c r="B45" s="55" t="s">
        <v>126</v>
      </c>
    </row>
    <row r="46" spans="2:16" ht="16.5" x14ac:dyDescent="0.55000000000000004">
      <c r="B46" s="55" t="s">
        <v>126</v>
      </c>
    </row>
    <row r="47" spans="2:16" ht="16.5" x14ac:dyDescent="0.55000000000000004">
      <c r="B47" s="55" t="s">
        <v>126</v>
      </c>
    </row>
    <row r="48" spans="2:16" ht="16.5" x14ac:dyDescent="0.55000000000000004">
      <c r="B48" s="55" t="s">
        <v>126</v>
      </c>
    </row>
    <row r="49" spans="2:2" ht="16.5" x14ac:dyDescent="0.55000000000000004">
      <c r="B49" s="55" t="s">
        <v>126</v>
      </c>
    </row>
    <row r="50" spans="2:2" ht="16.5" x14ac:dyDescent="0.55000000000000004">
      <c r="B50" s="55" t="s">
        <v>126</v>
      </c>
    </row>
    <row r="51" spans="2:2" ht="16.5" x14ac:dyDescent="0.55000000000000004">
      <c r="B51" s="55" t="s">
        <v>126</v>
      </c>
    </row>
    <row r="52" spans="2:2" ht="16.5" x14ac:dyDescent="0.55000000000000004">
      <c r="B52" s="55" t="s">
        <v>126</v>
      </c>
    </row>
    <row r="53" spans="2:2" ht="16.5" x14ac:dyDescent="0.55000000000000004">
      <c r="B53" s="55" t="s">
        <v>126</v>
      </c>
    </row>
    <row r="54" spans="2:2" ht="16.5" x14ac:dyDescent="0.55000000000000004">
      <c r="B54" s="55" t="s">
        <v>126</v>
      </c>
    </row>
    <row r="55" spans="2:2" ht="16.5" x14ac:dyDescent="0.55000000000000004">
      <c r="B55" s="55" t="s">
        <v>126</v>
      </c>
    </row>
    <row r="56" spans="2:2" ht="16.5" x14ac:dyDescent="0.55000000000000004">
      <c r="B56" s="55" t="s">
        <v>126</v>
      </c>
    </row>
    <row r="57" spans="2:2" ht="16.5" x14ac:dyDescent="0.55000000000000004">
      <c r="B57" s="55" t="s">
        <v>126</v>
      </c>
    </row>
    <row r="58" spans="2:2" ht="16.5" x14ac:dyDescent="0.55000000000000004">
      <c r="B58" s="55" t="s">
        <v>126</v>
      </c>
    </row>
    <row r="59" spans="2:2" ht="16.5" x14ac:dyDescent="0.55000000000000004">
      <c r="B59" s="55" t="s">
        <v>126</v>
      </c>
    </row>
    <row r="60" spans="2:2" ht="16.5" x14ac:dyDescent="0.55000000000000004">
      <c r="B60" s="55" t="s">
        <v>126</v>
      </c>
    </row>
  </sheetData>
  <mergeCells count="48">
    <mergeCell ref="B40:B41"/>
    <mergeCell ref="O40:O41"/>
    <mergeCell ref="B42:B43"/>
    <mergeCell ref="O42:O43"/>
    <mergeCell ref="J27:J35"/>
    <mergeCell ref="N27:N35"/>
    <mergeCell ref="B36:B37"/>
    <mergeCell ref="O36:O37"/>
    <mergeCell ref="B38:B39"/>
    <mergeCell ref="O38:O39"/>
    <mergeCell ref="B23:B24"/>
    <mergeCell ref="V23:V24"/>
    <mergeCell ref="O26:O35"/>
    <mergeCell ref="P26:P35"/>
    <mergeCell ref="D27:D35"/>
    <mergeCell ref="E27:E35"/>
    <mergeCell ref="F27:F35"/>
    <mergeCell ref="G27:G35"/>
    <mergeCell ref="H27:H35"/>
    <mergeCell ref="I27:I35"/>
    <mergeCell ref="B17:B18"/>
    <mergeCell ref="V17:V18"/>
    <mergeCell ref="B19:B20"/>
    <mergeCell ref="V19:V20"/>
    <mergeCell ref="B21:B22"/>
    <mergeCell ref="V21:V22"/>
    <mergeCell ref="P8:P16"/>
    <mergeCell ref="Q8:Q16"/>
    <mergeCell ref="R8:R16"/>
    <mergeCell ref="S8:S16"/>
    <mergeCell ref="T8:T16"/>
    <mergeCell ref="U8:U16"/>
    <mergeCell ref="J8:J16"/>
    <mergeCell ref="K8:K16"/>
    <mergeCell ref="L8:L16"/>
    <mergeCell ref="M8:M16"/>
    <mergeCell ref="N8:N16"/>
    <mergeCell ref="O8:O16"/>
    <mergeCell ref="B2:P2"/>
    <mergeCell ref="C3:P5"/>
    <mergeCell ref="V7:V16"/>
    <mergeCell ref="W7:W16"/>
    <mergeCell ref="D8:D16"/>
    <mergeCell ref="E8:E16"/>
    <mergeCell ref="F8:F16"/>
    <mergeCell ref="G8:G16"/>
    <mergeCell ref="H8:H16"/>
    <mergeCell ref="I8:I16"/>
  </mergeCells>
  <phoneticPr fontId="3"/>
  <pageMargins left="0.9055118110236221" right="0.11811023622047245"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tabSelected="1" view="pageBreakPreview" zoomScaleNormal="100" zoomScaleSheetLayoutView="100" workbookViewId="0">
      <selection activeCell="R4" sqref="R1:AA1048576"/>
    </sheetView>
  </sheetViews>
  <sheetFormatPr defaultRowHeight="12" x14ac:dyDescent="0.55000000000000004"/>
  <cols>
    <col min="1" max="1" width="1.4140625" style="2" customWidth="1"/>
    <col min="2" max="3" width="6.33203125" style="1" bestFit="1" customWidth="1"/>
    <col min="4" max="15" width="5.25" style="2" customWidth="1"/>
    <col min="16" max="16" width="1.4140625" style="2" customWidth="1"/>
    <col min="17" max="17" width="6.1640625" style="2" customWidth="1"/>
    <col min="18" max="18" width="35.75" style="2" hidden="1" customWidth="1"/>
    <col min="19" max="26" width="0" style="2" hidden="1" customWidth="1"/>
    <col min="27" max="16384" width="8.6640625" style="2"/>
  </cols>
  <sheetData>
    <row r="1" spans="2:26" ht="8.5" customHeight="1" x14ac:dyDescent="0.55000000000000004"/>
    <row r="2" spans="2:26" ht="17.5" customHeight="1" x14ac:dyDescent="0.55000000000000004">
      <c r="B2" s="3" t="s">
        <v>127</v>
      </c>
      <c r="C2" s="4"/>
      <c r="D2" s="4"/>
      <c r="E2" s="4"/>
      <c r="F2" s="4"/>
      <c r="G2" s="4"/>
      <c r="H2" s="4"/>
      <c r="I2" s="4"/>
      <c r="J2" s="4"/>
      <c r="K2" s="4"/>
      <c r="L2" s="4"/>
      <c r="M2" s="4"/>
      <c r="N2" s="4"/>
      <c r="O2" s="5"/>
    </row>
    <row r="3" spans="2:26" x14ac:dyDescent="0.55000000000000004">
      <c r="B3" s="6">
        <v>14</v>
      </c>
      <c r="C3" s="7" t="s">
        <v>128</v>
      </c>
      <c r="D3" s="7"/>
      <c r="E3" s="7"/>
      <c r="F3" s="7"/>
      <c r="G3" s="7"/>
      <c r="H3" s="7"/>
      <c r="I3" s="7"/>
      <c r="J3" s="7"/>
      <c r="K3" s="7"/>
      <c r="L3" s="7"/>
      <c r="M3" s="7"/>
      <c r="N3" s="7"/>
      <c r="O3" s="8"/>
    </row>
    <row r="4" spans="2:26" x14ac:dyDescent="0.55000000000000004">
      <c r="B4" s="6"/>
      <c r="C4" s="7"/>
      <c r="D4" s="7"/>
      <c r="E4" s="7"/>
      <c r="F4" s="7"/>
      <c r="G4" s="7"/>
      <c r="H4" s="7"/>
      <c r="I4" s="7"/>
      <c r="J4" s="7"/>
      <c r="K4" s="7"/>
      <c r="L4" s="7"/>
      <c r="M4" s="7"/>
      <c r="N4" s="7"/>
      <c r="O4" s="8"/>
    </row>
    <row r="5" spans="2:26" x14ac:dyDescent="0.55000000000000004">
      <c r="B5" s="9"/>
      <c r="C5" s="10"/>
      <c r="D5" s="10"/>
      <c r="E5" s="10"/>
      <c r="F5" s="10"/>
      <c r="G5" s="10"/>
      <c r="H5" s="10"/>
      <c r="I5" s="10"/>
      <c r="J5" s="10"/>
      <c r="K5" s="10"/>
      <c r="L5" s="10"/>
      <c r="M5" s="10"/>
      <c r="N5" s="10"/>
      <c r="O5" s="11"/>
    </row>
    <row r="6" spans="2:26" ht="8.5" customHeight="1" x14ac:dyDescent="0.55000000000000004"/>
    <row r="7" spans="2:26" x14ac:dyDescent="0.55000000000000004">
      <c r="D7" s="12">
        <v>1</v>
      </c>
      <c r="E7" s="12">
        <f>+D7+1</f>
        <v>2</v>
      </c>
      <c r="F7" s="12">
        <f t="shared" ref="F7:M7" si="0">+E7+1</f>
        <v>3</v>
      </c>
      <c r="G7" s="12">
        <f t="shared" si="0"/>
        <v>4</v>
      </c>
      <c r="H7" s="12">
        <f t="shared" si="0"/>
        <v>5</v>
      </c>
      <c r="I7" s="12">
        <f t="shared" si="0"/>
        <v>6</v>
      </c>
      <c r="J7" s="12">
        <f t="shared" si="0"/>
        <v>7</v>
      </c>
      <c r="K7" s="12">
        <f t="shared" si="0"/>
        <v>8</v>
      </c>
      <c r="L7" s="12">
        <f t="shared" si="0"/>
        <v>9</v>
      </c>
      <c r="M7" s="12">
        <f t="shared" si="0"/>
        <v>10</v>
      </c>
      <c r="N7" s="13" t="s">
        <v>2</v>
      </c>
      <c r="O7" s="13" t="s">
        <v>3</v>
      </c>
      <c r="S7" s="2" t="s">
        <v>4</v>
      </c>
      <c r="U7" s="2" t="s">
        <v>5</v>
      </c>
      <c r="W7" s="2" t="s">
        <v>6</v>
      </c>
      <c r="Y7" s="2" t="s">
        <v>7</v>
      </c>
    </row>
    <row r="8" spans="2:26" ht="18" customHeight="1" x14ac:dyDescent="0.55000000000000004">
      <c r="D8" s="14" t="s">
        <v>129</v>
      </c>
      <c r="E8" s="14" t="s">
        <v>130</v>
      </c>
      <c r="F8" s="14" t="s">
        <v>131</v>
      </c>
      <c r="G8" s="14" t="s">
        <v>132</v>
      </c>
      <c r="H8" s="14" t="s">
        <v>15</v>
      </c>
      <c r="I8" s="14" t="s">
        <v>133</v>
      </c>
      <c r="J8" s="14" t="s">
        <v>16</v>
      </c>
      <c r="K8" s="14"/>
      <c r="L8" s="14"/>
      <c r="M8" s="14"/>
      <c r="N8" s="13"/>
      <c r="O8" s="13"/>
      <c r="R8" s="2" t="str">
        <f>+D8</f>
        <v>在宅勤務</v>
      </c>
      <c r="S8" s="16">
        <f>+D$18</f>
        <v>0.11356466876971609</v>
      </c>
      <c r="T8" s="17">
        <f>(RANK(S8,S$8:S$17,0))</f>
        <v>3</v>
      </c>
      <c r="U8" s="16">
        <f>+D$20</f>
        <v>0.15384615384615385</v>
      </c>
      <c r="V8" s="17">
        <f t="shared" ref="V8:V13" si="1">(RANK(U8,U$8:U$17,0))</f>
        <v>4</v>
      </c>
      <c r="W8" s="16">
        <f>+D$22</f>
        <v>0.2</v>
      </c>
      <c r="X8" s="17">
        <f t="shared" ref="X8:Z14" si="2">(RANK(W8,W$8:W$17,0))</f>
        <v>3</v>
      </c>
      <c r="Y8" s="16">
        <f>+D$24</f>
        <v>0.14613180515759314</v>
      </c>
      <c r="Z8" s="17">
        <f t="shared" ref="Z8:Z13" si="3">(RANK(Y8,Y$8:Y$17,0))</f>
        <v>3</v>
      </c>
    </row>
    <row r="9" spans="2:26" ht="18" customHeight="1" x14ac:dyDescent="0.55000000000000004">
      <c r="D9" s="14"/>
      <c r="E9" s="14"/>
      <c r="F9" s="14"/>
      <c r="G9" s="14"/>
      <c r="H9" s="14"/>
      <c r="I9" s="14"/>
      <c r="J9" s="14"/>
      <c r="K9" s="14"/>
      <c r="L9" s="14"/>
      <c r="M9" s="14"/>
      <c r="N9" s="13"/>
      <c r="O9" s="13"/>
      <c r="R9" s="2" t="str">
        <f>+E8</f>
        <v>自宅以外でのテレワーク（ワーケーションなど）</v>
      </c>
      <c r="S9" s="16">
        <f>+E$18</f>
        <v>7.5709779179810727E-2</v>
      </c>
      <c r="T9" s="17">
        <f t="shared" ref="T9:V17" si="4">(RANK(S9,S$8:S$17,0))</f>
        <v>5</v>
      </c>
      <c r="U9" s="16">
        <f>+E$20</f>
        <v>7.2398190045248875E-2</v>
      </c>
      <c r="V9" s="17">
        <f t="shared" si="1"/>
        <v>5</v>
      </c>
      <c r="W9" s="16">
        <f>+E$22</f>
        <v>0.16250000000000001</v>
      </c>
      <c r="X9" s="17">
        <f t="shared" si="2"/>
        <v>4</v>
      </c>
      <c r="Y9" s="16">
        <f>+E$24</f>
        <v>9.4555873925501438E-2</v>
      </c>
      <c r="Z9" s="17">
        <f t="shared" si="3"/>
        <v>5</v>
      </c>
    </row>
    <row r="10" spans="2:26" ht="18" customHeight="1" x14ac:dyDescent="0.55000000000000004">
      <c r="D10" s="14"/>
      <c r="E10" s="14"/>
      <c r="F10" s="14"/>
      <c r="G10" s="14"/>
      <c r="H10" s="14"/>
      <c r="I10" s="14"/>
      <c r="J10" s="14"/>
      <c r="K10" s="14"/>
      <c r="L10" s="14"/>
      <c r="M10" s="14"/>
      <c r="N10" s="13"/>
      <c r="O10" s="13"/>
      <c r="R10" s="2" t="str">
        <f>+F8</f>
        <v>時差出勤</v>
      </c>
      <c r="S10" s="16">
        <f>+F$18</f>
        <v>0.11356466876971609</v>
      </c>
      <c r="T10" s="17">
        <f t="shared" si="4"/>
        <v>3</v>
      </c>
      <c r="U10" s="16">
        <f>+F$20</f>
        <v>0.18099547511312217</v>
      </c>
      <c r="V10" s="17">
        <f t="shared" si="1"/>
        <v>3</v>
      </c>
      <c r="W10" s="16">
        <f>+F$22</f>
        <v>0.1125</v>
      </c>
      <c r="X10" s="17">
        <f t="shared" si="2"/>
        <v>5</v>
      </c>
      <c r="Y10" s="16">
        <f>+F$24</f>
        <v>0.1346704871060172</v>
      </c>
      <c r="Z10" s="17">
        <f t="shared" si="3"/>
        <v>4</v>
      </c>
    </row>
    <row r="11" spans="2:26" ht="18" customHeight="1" x14ac:dyDescent="0.55000000000000004">
      <c r="D11" s="14"/>
      <c r="E11" s="14"/>
      <c r="F11" s="14"/>
      <c r="G11" s="14"/>
      <c r="H11" s="14"/>
      <c r="I11" s="14"/>
      <c r="J11" s="14"/>
      <c r="K11" s="14"/>
      <c r="L11" s="14"/>
      <c r="M11" s="14"/>
      <c r="N11" s="13"/>
      <c r="O11" s="13"/>
      <c r="R11" s="2" t="str">
        <f>+G8</f>
        <v>オンラインでの会議や商談など</v>
      </c>
      <c r="S11" s="16">
        <f>+G$18</f>
        <v>0.28075709779179808</v>
      </c>
      <c r="T11" s="17">
        <f t="shared" si="4"/>
        <v>2</v>
      </c>
      <c r="U11" s="16">
        <f>+G$20</f>
        <v>0.61085972850678738</v>
      </c>
      <c r="V11" s="17">
        <f t="shared" si="1"/>
        <v>1</v>
      </c>
      <c r="W11" s="16">
        <f>+G$22</f>
        <v>0.55000000000000004</v>
      </c>
      <c r="X11" s="17">
        <f t="shared" si="2"/>
        <v>1</v>
      </c>
      <c r="Y11" s="16">
        <f>+G$24</f>
        <v>0.44699140401146131</v>
      </c>
      <c r="Z11" s="17">
        <f t="shared" si="3"/>
        <v>1</v>
      </c>
    </row>
    <row r="12" spans="2:26" ht="18" customHeight="1" x14ac:dyDescent="0.55000000000000004">
      <c r="D12" s="14"/>
      <c r="E12" s="14"/>
      <c r="F12" s="14"/>
      <c r="G12" s="14"/>
      <c r="H12" s="14"/>
      <c r="I12" s="14"/>
      <c r="J12" s="14"/>
      <c r="K12" s="14"/>
      <c r="L12" s="14"/>
      <c r="M12" s="14"/>
      <c r="N12" s="13"/>
      <c r="O12" s="13"/>
      <c r="R12" s="2" t="str">
        <f>+H8</f>
        <v>その他</v>
      </c>
      <c r="S12" s="16">
        <f>+H$18</f>
        <v>5.993690851735016E-2</v>
      </c>
      <c r="T12" s="17">
        <f t="shared" si="4"/>
        <v>6</v>
      </c>
      <c r="U12" s="16">
        <f>+H$20</f>
        <v>3.1674208144796379E-2</v>
      </c>
      <c r="V12" s="17">
        <f t="shared" si="1"/>
        <v>6</v>
      </c>
      <c r="W12" s="16">
        <f>+H$22</f>
        <v>0.1</v>
      </c>
      <c r="X12" s="17">
        <f t="shared" si="2"/>
        <v>6</v>
      </c>
      <c r="Y12" s="16">
        <f>+H$24</f>
        <v>6.0171919770773637E-2</v>
      </c>
      <c r="Z12" s="17">
        <f t="shared" si="3"/>
        <v>6</v>
      </c>
    </row>
    <row r="13" spans="2:26" ht="18" customHeight="1" x14ac:dyDescent="0.55000000000000004">
      <c r="D13" s="14"/>
      <c r="E13" s="14"/>
      <c r="F13" s="14"/>
      <c r="G13" s="14"/>
      <c r="H13" s="14"/>
      <c r="I13" s="14"/>
      <c r="J13" s="14"/>
      <c r="K13" s="14"/>
      <c r="L13" s="14"/>
      <c r="M13" s="14"/>
      <c r="N13" s="13"/>
      <c r="O13" s="13"/>
      <c r="R13" s="2" t="str">
        <f>+I8</f>
        <v>特にない</v>
      </c>
      <c r="S13" s="16">
        <f>+I$18</f>
        <v>0.54889589905362779</v>
      </c>
      <c r="T13" s="17">
        <f t="shared" si="4"/>
        <v>1</v>
      </c>
      <c r="U13" s="16">
        <f>+I$20</f>
        <v>0.26244343891402716</v>
      </c>
      <c r="V13" s="17">
        <f t="shared" si="1"/>
        <v>2</v>
      </c>
      <c r="W13" s="16">
        <f>+I$22</f>
        <v>0.34375</v>
      </c>
      <c r="X13" s="17">
        <f t="shared" si="2"/>
        <v>2</v>
      </c>
      <c r="Y13" s="16">
        <f>+I$24</f>
        <v>0.41117478510028654</v>
      </c>
      <c r="Z13" s="17">
        <f t="shared" si="3"/>
        <v>2</v>
      </c>
    </row>
    <row r="14" spans="2:26" ht="18" customHeight="1" x14ac:dyDescent="0.55000000000000004">
      <c r="D14" s="14"/>
      <c r="E14" s="14"/>
      <c r="F14" s="14"/>
      <c r="G14" s="14"/>
      <c r="H14" s="14"/>
      <c r="I14" s="14"/>
      <c r="J14" s="14"/>
      <c r="K14" s="14"/>
      <c r="L14" s="14"/>
      <c r="M14" s="14"/>
      <c r="N14" s="13"/>
      <c r="O14" s="13"/>
      <c r="R14" s="2" t="str">
        <f>+J8</f>
        <v>無回答</v>
      </c>
      <c r="S14" s="16">
        <f>+J$18</f>
        <v>3.1545741324921134E-2</v>
      </c>
      <c r="T14" s="17">
        <f t="shared" si="4"/>
        <v>7</v>
      </c>
      <c r="U14" s="16">
        <f>+J$20</f>
        <v>9.0497737556561094E-3</v>
      </c>
      <c r="V14" s="17">
        <f t="shared" si="4"/>
        <v>7</v>
      </c>
      <c r="W14" s="16">
        <f>+J$22</f>
        <v>6.2500000000000003E-3</v>
      </c>
      <c r="X14" s="17">
        <f t="shared" si="2"/>
        <v>7</v>
      </c>
      <c r="Y14" s="16">
        <f>+J$24</f>
        <v>1.8624641833810889E-2</v>
      </c>
      <c r="Z14" s="17">
        <f t="shared" si="2"/>
        <v>7</v>
      </c>
    </row>
    <row r="15" spans="2:26" ht="18" customHeight="1" x14ac:dyDescent="0.55000000000000004">
      <c r="D15" s="14"/>
      <c r="E15" s="14"/>
      <c r="F15" s="14"/>
      <c r="G15" s="14"/>
      <c r="H15" s="14"/>
      <c r="I15" s="14"/>
      <c r="J15" s="14"/>
      <c r="K15" s="14"/>
      <c r="L15" s="14"/>
      <c r="M15" s="14"/>
      <c r="N15" s="13"/>
      <c r="O15" s="13"/>
      <c r="R15" s="2">
        <f>+K8</f>
        <v>0</v>
      </c>
      <c r="S15" s="16">
        <f>+K$18</f>
        <v>0</v>
      </c>
      <c r="T15" s="17">
        <f t="shared" si="4"/>
        <v>8</v>
      </c>
      <c r="U15" s="16">
        <f>+K$20</f>
        <v>0</v>
      </c>
      <c r="V15" s="17">
        <f>(RANK(U15,U$8:U$17,0))</f>
        <v>8</v>
      </c>
      <c r="W15" s="16">
        <f>+K$22</f>
        <v>0</v>
      </c>
      <c r="X15" s="17">
        <f>(RANK(W15,W$8:W$17,0))</f>
        <v>8</v>
      </c>
      <c r="Y15" s="16">
        <f>+K$24</f>
        <v>0</v>
      </c>
      <c r="Z15" s="17">
        <f>(RANK(Y15,Y$8:Y$17,0))</f>
        <v>8</v>
      </c>
    </row>
    <row r="16" spans="2:26" ht="18" customHeight="1" x14ac:dyDescent="0.55000000000000004">
      <c r="D16" s="18"/>
      <c r="E16" s="18"/>
      <c r="F16" s="18"/>
      <c r="G16" s="18"/>
      <c r="H16" s="18"/>
      <c r="I16" s="18"/>
      <c r="J16" s="18"/>
      <c r="K16" s="18"/>
      <c r="L16" s="18"/>
      <c r="M16" s="18"/>
      <c r="N16" s="13"/>
      <c r="O16" s="13"/>
      <c r="R16" s="2">
        <f>+L8</f>
        <v>0</v>
      </c>
      <c r="S16" s="16">
        <f>+L$18</f>
        <v>0</v>
      </c>
      <c r="T16" s="17">
        <f t="shared" si="4"/>
        <v>8</v>
      </c>
      <c r="U16" s="16">
        <f>+L$20</f>
        <v>0</v>
      </c>
      <c r="V16" s="17">
        <f t="shared" si="4"/>
        <v>8</v>
      </c>
      <c r="W16" s="16">
        <f>+L$22</f>
        <v>0</v>
      </c>
      <c r="X16" s="17">
        <f t="shared" ref="X16:Z17" si="5">(RANK(W16,W$8:W$17,0))</f>
        <v>8</v>
      </c>
      <c r="Y16" s="16">
        <f>+L$24</f>
        <v>0</v>
      </c>
      <c r="Z16" s="17">
        <f t="shared" si="5"/>
        <v>8</v>
      </c>
    </row>
    <row r="17" spans="2:26" x14ac:dyDescent="0.55000000000000004">
      <c r="B17" s="20" t="s">
        <v>4</v>
      </c>
      <c r="C17" s="21" t="s">
        <v>17</v>
      </c>
      <c r="D17" s="22">
        <f>+[1]企業data!EE4</f>
        <v>36</v>
      </c>
      <c r="E17" s="22">
        <f>+[1]企業data!EF4</f>
        <v>24</v>
      </c>
      <c r="F17" s="22">
        <f>+[1]企業data!EG4</f>
        <v>36</v>
      </c>
      <c r="G17" s="22">
        <f>+[1]企業data!EH4</f>
        <v>89</v>
      </c>
      <c r="H17" s="22">
        <f>+[1]企業data!EI4</f>
        <v>19</v>
      </c>
      <c r="I17" s="22">
        <f>+[1]企業data!EJ4</f>
        <v>174</v>
      </c>
      <c r="J17" s="22">
        <f>+[1]企業data!FM4</f>
        <v>10</v>
      </c>
      <c r="K17" s="22"/>
      <c r="L17" s="22"/>
      <c r="M17" s="22"/>
      <c r="N17" s="20">
        <f>[1]企業data!$A$4</f>
        <v>317</v>
      </c>
      <c r="O17" s="22">
        <f>SUM(D17:M17)</f>
        <v>388</v>
      </c>
      <c r="R17" s="2">
        <f>+M8</f>
        <v>0</v>
      </c>
      <c r="S17" s="16">
        <f>+M$18</f>
        <v>0</v>
      </c>
      <c r="T17" s="17">
        <f t="shared" si="4"/>
        <v>8</v>
      </c>
      <c r="U17" s="16">
        <f>+M$20</f>
        <v>0</v>
      </c>
      <c r="V17" s="17">
        <f t="shared" si="4"/>
        <v>8</v>
      </c>
      <c r="W17" s="16">
        <f>+M$22</f>
        <v>0</v>
      </c>
      <c r="X17" s="17">
        <f t="shared" si="5"/>
        <v>8</v>
      </c>
      <c r="Y17" s="16">
        <f>+M$24</f>
        <v>0</v>
      </c>
      <c r="Z17" s="17">
        <f t="shared" si="5"/>
        <v>8</v>
      </c>
    </row>
    <row r="18" spans="2:26" x14ac:dyDescent="0.55000000000000004">
      <c r="B18" s="20"/>
      <c r="C18" s="21" t="s">
        <v>18</v>
      </c>
      <c r="D18" s="23">
        <f>+D17/$N17</f>
        <v>0.11356466876971609</v>
      </c>
      <c r="E18" s="23">
        <f t="shared" ref="E18:J18" si="6">+E17/$N17</f>
        <v>7.5709779179810727E-2</v>
      </c>
      <c r="F18" s="23">
        <f t="shared" si="6"/>
        <v>0.11356466876971609</v>
      </c>
      <c r="G18" s="23">
        <f t="shared" si="6"/>
        <v>0.28075709779179808</v>
      </c>
      <c r="H18" s="23">
        <f t="shared" si="6"/>
        <v>5.993690851735016E-2</v>
      </c>
      <c r="I18" s="23">
        <f t="shared" si="6"/>
        <v>0.54889589905362779</v>
      </c>
      <c r="J18" s="23">
        <f t="shared" si="6"/>
        <v>3.1545741324921134E-2</v>
      </c>
      <c r="K18" s="23"/>
      <c r="L18" s="23"/>
      <c r="M18" s="23"/>
      <c r="N18" s="20"/>
      <c r="O18" s="24">
        <f>+N17/O17</f>
        <v>0.8170103092783505</v>
      </c>
    </row>
    <row r="19" spans="2:26" x14ac:dyDescent="0.55000000000000004">
      <c r="B19" s="20" t="s">
        <v>5</v>
      </c>
      <c r="C19" s="21" t="s">
        <v>17</v>
      </c>
      <c r="D19" s="22">
        <f>+[1]団体data!EE4</f>
        <v>34</v>
      </c>
      <c r="E19" s="22">
        <f>+[1]団体data!EF4</f>
        <v>16</v>
      </c>
      <c r="F19" s="22">
        <f>+[1]団体data!EG4</f>
        <v>40</v>
      </c>
      <c r="G19" s="22">
        <f>+[1]団体data!EH4</f>
        <v>135</v>
      </c>
      <c r="H19" s="22">
        <f>+[1]団体data!EI4</f>
        <v>7</v>
      </c>
      <c r="I19" s="22">
        <f>+[1]団体data!EJ4</f>
        <v>58</v>
      </c>
      <c r="J19" s="22">
        <f>+[1]団体data!FM4</f>
        <v>2</v>
      </c>
      <c r="K19" s="22"/>
      <c r="L19" s="22"/>
      <c r="M19" s="22"/>
      <c r="N19" s="20">
        <f>+[1]団体data!$A$4</f>
        <v>221</v>
      </c>
      <c r="O19" s="22">
        <f>SUM(D19:M19)</f>
        <v>292</v>
      </c>
    </row>
    <row r="20" spans="2:26" x14ac:dyDescent="0.55000000000000004">
      <c r="B20" s="20"/>
      <c r="C20" s="21" t="s">
        <v>18</v>
      </c>
      <c r="D20" s="23">
        <f>+D19/$N19</f>
        <v>0.15384615384615385</v>
      </c>
      <c r="E20" s="23">
        <f t="shared" ref="E20:J20" si="7">+E19/$N19</f>
        <v>7.2398190045248875E-2</v>
      </c>
      <c r="F20" s="23">
        <f t="shared" si="7"/>
        <v>0.18099547511312217</v>
      </c>
      <c r="G20" s="23">
        <f t="shared" si="7"/>
        <v>0.61085972850678738</v>
      </c>
      <c r="H20" s="23">
        <f t="shared" si="7"/>
        <v>3.1674208144796379E-2</v>
      </c>
      <c r="I20" s="23">
        <f t="shared" si="7"/>
        <v>0.26244343891402716</v>
      </c>
      <c r="J20" s="23">
        <f t="shared" si="7"/>
        <v>9.0497737556561094E-3</v>
      </c>
      <c r="K20" s="23"/>
      <c r="L20" s="23"/>
      <c r="M20" s="23"/>
      <c r="N20" s="20"/>
      <c r="O20" s="24">
        <f>+N19/O19</f>
        <v>0.75684931506849318</v>
      </c>
    </row>
    <row r="21" spans="2:26" x14ac:dyDescent="0.55000000000000004">
      <c r="B21" s="20" t="s">
        <v>6</v>
      </c>
      <c r="C21" s="21" t="s">
        <v>17</v>
      </c>
      <c r="D21" s="22">
        <f>+[1]NPOdata_貼付!ER4</f>
        <v>32</v>
      </c>
      <c r="E21" s="22">
        <f>+[1]NPOdata_貼付!ES4</f>
        <v>26</v>
      </c>
      <c r="F21" s="22">
        <f>+[1]NPOdata_貼付!ET4</f>
        <v>18</v>
      </c>
      <c r="G21" s="22">
        <f>+[1]NPOdata_貼付!EU4</f>
        <v>88</v>
      </c>
      <c r="H21" s="22">
        <f>+[1]NPOdata_貼付!EV4</f>
        <v>16</v>
      </c>
      <c r="I21" s="22">
        <f>+[1]NPOdata_貼付!EW4</f>
        <v>55</v>
      </c>
      <c r="J21" s="22">
        <f>+[1]NPOdata_貼付!FX4</f>
        <v>1</v>
      </c>
      <c r="K21" s="22"/>
      <c r="L21" s="22"/>
      <c r="M21" s="22"/>
      <c r="N21" s="20">
        <f>+[1]NPOdata_貼付!$A$4</f>
        <v>160</v>
      </c>
      <c r="O21" s="22">
        <f>SUM(D21:M21)</f>
        <v>236</v>
      </c>
    </row>
    <row r="22" spans="2:26" x14ac:dyDescent="0.55000000000000004">
      <c r="B22" s="20"/>
      <c r="C22" s="21" t="s">
        <v>18</v>
      </c>
      <c r="D22" s="23">
        <f>+D21/$N21</f>
        <v>0.2</v>
      </c>
      <c r="E22" s="23">
        <f t="shared" ref="E22:J22" si="8">+E21/$N21</f>
        <v>0.16250000000000001</v>
      </c>
      <c r="F22" s="23">
        <f t="shared" si="8"/>
        <v>0.1125</v>
      </c>
      <c r="G22" s="23">
        <f t="shared" si="8"/>
        <v>0.55000000000000004</v>
      </c>
      <c r="H22" s="23">
        <f t="shared" si="8"/>
        <v>0.1</v>
      </c>
      <c r="I22" s="23">
        <f t="shared" si="8"/>
        <v>0.34375</v>
      </c>
      <c r="J22" s="23">
        <f t="shared" si="8"/>
        <v>6.2500000000000003E-3</v>
      </c>
      <c r="K22" s="23"/>
      <c r="L22" s="23"/>
      <c r="M22" s="23"/>
      <c r="N22" s="20"/>
      <c r="O22" s="24">
        <f>+N21/O21</f>
        <v>0.67796610169491522</v>
      </c>
    </row>
    <row r="23" spans="2:26" x14ac:dyDescent="0.55000000000000004">
      <c r="B23" s="20" t="s">
        <v>7</v>
      </c>
      <c r="C23" s="21" t="s">
        <v>17</v>
      </c>
      <c r="D23" s="22">
        <f>+D17+D19+D21</f>
        <v>102</v>
      </c>
      <c r="E23" s="22">
        <f t="shared" ref="E23:J23" si="9">+E17+E19+E21</f>
        <v>66</v>
      </c>
      <c r="F23" s="22">
        <f t="shared" si="9"/>
        <v>94</v>
      </c>
      <c r="G23" s="22">
        <f t="shared" si="9"/>
        <v>312</v>
      </c>
      <c r="H23" s="22">
        <f t="shared" si="9"/>
        <v>42</v>
      </c>
      <c r="I23" s="22">
        <f t="shared" si="9"/>
        <v>287</v>
      </c>
      <c r="J23" s="22">
        <f t="shared" si="9"/>
        <v>13</v>
      </c>
      <c r="K23" s="22"/>
      <c r="L23" s="22"/>
      <c r="M23" s="22"/>
      <c r="N23" s="20">
        <f>+N17+N19+N21</f>
        <v>698</v>
      </c>
      <c r="O23" s="22">
        <f>SUM(D23:M23)</f>
        <v>916</v>
      </c>
    </row>
    <row r="24" spans="2:26" x14ac:dyDescent="0.55000000000000004">
      <c r="B24" s="20"/>
      <c r="C24" s="21" t="s">
        <v>18</v>
      </c>
      <c r="D24" s="23">
        <f>+D23/$N23</f>
        <v>0.14613180515759314</v>
      </c>
      <c r="E24" s="23">
        <f t="shared" ref="E24:J24" si="10">+E23/$N23</f>
        <v>9.4555873925501438E-2</v>
      </c>
      <c r="F24" s="23">
        <f t="shared" si="10"/>
        <v>0.1346704871060172</v>
      </c>
      <c r="G24" s="23">
        <f t="shared" si="10"/>
        <v>0.44699140401146131</v>
      </c>
      <c r="H24" s="23">
        <f t="shared" si="10"/>
        <v>6.0171919770773637E-2</v>
      </c>
      <c r="I24" s="23">
        <f t="shared" si="10"/>
        <v>0.41117478510028654</v>
      </c>
      <c r="J24" s="23">
        <f t="shared" si="10"/>
        <v>1.8624641833810889E-2</v>
      </c>
      <c r="K24" s="23"/>
      <c r="L24" s="23"/>
      <c r="M24" s="23"/>
      <c r="N24" s="20"/>
      <c r="O24" s="24">
        <f>+N23/O23</f>
        <v>0.76200873362445409</v>
      </c>
    </row>
    <row r="25" spans="2:26" x14ac:dyDescent="0.55000000000000004">
      <c r="D25" s="25"/>
      <c r="E25" s="25"/>
      <c r="F25" s="25"/>
      <c r="G25" s="25"/>
      <c r="H25" s="25"/>
      <c r="I25" s="25"/>
      <c r="J25" s="25"/>
      <c r="K25" s="25"/>
      <c r="L25" s="25"/>
      <c r="M25" s="25"/>
      <c r="N25" s="1"/>
      <c r="O25" s="26"/>
    </row>
    <row r="27" spans="2:26" ht="17.5" customHeight="1" x14ac:dyDescent="0.55000000000000004">
      <c r="B27" s="3" t="s">
        <v>127</v>
      </c>
      <c r="C27" s="4"/>
      <c r="D27" s="4"/>
      <c r="E27" s="4"/>
      <c r="F27" s="4"/>
      <c r="G27" s="4"/>
      <c r="H27" s="4"/>
      <c r="I27" s="4"/>
      <c r="J27" s="4"/>
      <c r="K27" s="4"/>
      <c r="L27" s="4"/>
      <c r="M27" s="4"/>
      <c r="N27" s="4"/>
      <c r="O27" s="5"/>
    </row>
    <row r="28" spans="2:26" x14ac:dyDescent="0.55000000000000004">
      <c r="B28" s="6">
        <v>15</v>
      </c>
      <c r="C28" s="7" t="s">
        <v>134</v>
      </c>
      <c r="D28" s="7"/>
      <c r="E28" s="7"/>
      <c r="F28" s="7"/>
      <c r="G28" s="7"/>
      <c r="H28" s="7"/>
      <c r="I28" s="7"/>
      <c r="J28" s="7"/>
      <c r="K28" s="7"/>
      <c r="L28" s="7"/>
      <c r="M28" s="7"/>
      <c r="N28" s="7"/>
      <c r="O28" s="8"/>
    </row>
    <row r="29" spans="2:26" x14ac:dyDescent="0.55000000000000004">
      <c r="B29" s="6"/>
      <c r="C29" s="7"/>
      <c r="D29" s="7"/>
      <c r="E29" s="7"/>
      <c r="F29" s="7"/>
      <c r="G29" s="7"/>
      <c r="H29" s="7"/>
      <c r="I29" s="7"/>
      <c r="J29" s="7"/>
      <c r="K29" s="7"/>
      <c r="L29" s="7"/>
      <c r="M29" s="7"/>
      <c r="N29" s="7"/>
      <c r="O29" s="8"/>
    </row>
    <row r="30" spans="2:26" x14ac:dyDescent="0.55000000000000004">
      <c r="B30" s="9"/>
      <c r="C30" s="10"/>
      <c r="D30" s="10"/>
      <c r="E30" s="10"/>
      <c r="F30" s="10"/>
      <c r="G30" s="10"/>
      <c r="H30" s="10"/>
      <c r="I30" s="10"/>
      <c r="J30" s="10"/>
      <c r="K30" s="10"/>
      <c r="L30" s="10"/>
      <c r="M30" s="10"/>
      <c r="N30" s="10"/>
      <c r="O30" s="11"/>
    </row>
    <row r="31" spans="2:26" ht="8.5" customHeight="1" x14ac:dyDescent="0.55000000000000004"/>
    <row r="32" spans="2:26" x14ac:dyDescent="0.55000000000000004">
      <c r="D32" s="12">
        <v>1</v>
      </c>
      <c r="E32" s="12">
        <f>+D32+1</f>
        <v>2</v>
      </c>
      <c r="F32" s="12">
        <f t="shared" ref="F32:M32" si="11">+E32+1</f>
        <v>3</v>
      </c>
      <c r="G32" s="12">
        <f t="shared" si="11"/>
        <v>4</v>
      </c>
      <c r="H32" s="12">
        <f t="shared" si="11"/>
        <v>5</v>
      </c>
      <c r="I32" s="12">
        <f t="shared" si="11"/>
        <v>6</v>
      </c>
      <c r="J32" s="12">
        <f t="shared" si="11"/>
        <v>7</v>
      </c>
      <c r="K32" s="12">
        <f t="shared" si="11"/>
        <v>8</v>
      </c>
      <c r="L32" s="12">
        <f t="shared" si="11"/>
        <v>9</v>
      </c>
      <c r="M32" s="12">
        <f t="shared" si="11"/>
        <v>10</v>
      </c>
      <c r="N32" s="13" t="s">
        <v>2</v>
      </c>
      <c r="O32" s="13" t="s">
        <v>3</v>
      </c>
      <c r="S32" s="2" t="s">
        <v>4</v>
      </c>
      <c r="U32" s="2" t="s">
        <v>5</v>
      </c>
      <c r="W32" s="2" t="s">
        <v>6</v>
      </c>
      <c r="Y32" s="2" t="s">
        <v>7</v>
      </c>
    </row>
    <row r="33" spans="2:26" ht="18" customHeight="1" x14ac:dyDescent="0.55000000000000004">
      <c r="D33" s="14" t="s">
        <v>135</v>
      </c>
      <c r="E33" s="14" t="s">
        <v>136</v>
      </c>
      <c r="F33" s="14" t="s">
        <v>137</v>
      </c>
      <c r="G33" s="14" t="s">
        <v>138</v>
      </c>
      <c r="H33" s="14" t="s">
        <v>139</v>
      </c>
      <c r="I33" s="14" t="s">
        <v>140</v>
      </c>
      <c r="J33" s="14" t="s">
        <v>15</v>
      </c>
      <c r="K33" s="14" t="s">
        <v>16</v>
      </c>
      <c r="L33" s="14"/>
      <c r="M33" s="14"/>
      <c r="N33" s="13"/>
      <c r="O33" s="13"/>
      <c r="R33" s="2" t="str">
        <f>+D33</f>
        <v>社内（団体内）のデジタル化が進んだ</v>
      </c>
      <c r="S33" s="16">
        <f>+D$43</f>
        <v>0.23974763406940064</v>
      </c>
      <c r="T33" s="17">
        <f>(RANK(S33,S$33:S$42,0))</f>
        <v>2</v>
      </c>
      <c r="U33" s="16">
        <f>+D45</f>
        <v>0.52036199095022628</v>
      </c>
      <c r="V33" s="17">
        <f>(RANK(U33,U$33:U$42,0))</f>
        <v>1</v>
      </c>
      <c r="W33" s="16">
        <f>+D47</f>
        <v>0.4375</v>
      </c>
      <c r="X33" s="17">
        <f>(RANK(W33,W$33:W$42,0))</f>
        <v>1</v>
      </c>
      <c r="Y33" s="16">
        <f>+D49</f>
        <v>0.37392550143266473</v>
      </c>
      <c r="Z33" s="17">
        <f>(RANK(Y33,Y$33:Y$42,0))</f>
        <v>2</v>
      </c>
    </row>
    <row r="34" spans="2:26" ht="18" customHeight="1" x14ac:dyDescent="0.55000000000000004">
      <c r="D34" s="14"/>
      <c r="E34" s="14"/>
      <c r="F34" s="14"/>
      <c r="G34" s="14"/>
      <c r="H34" s="14"/>
      <c r="I34" s="14"/>
      <c r="J34" s="14"/>
      <c r="K34" s="14"/>
      <c r="L34" s="14"/>
      <c r="M34" s="14"/>
      <c r="N34" s="13"/>
      <c r="O34" s="13"/>
      <c r="R34" s="2" t="str">
        <f>+E33</f>
        <v>働き方の見直しが進んだ</v>
      </c>
      <c r="S34" s="16">
        <f>+E$43</f>
        <v>0.40063091482649843</v>
      </c>
      <c r="T34" s="17">
        <f t="shared" ref="T34:V42" si="12">(RANK(S34,S$33:S$42,0))</f>
        <v>1</v>
      </c>
      <c r="U34" s="16">
        <f>+E$45</f>
        <v>0.38914027149321267</v>
      </c>
      <c r="V34" s="17">
        <f>(RANK(U34,U$33:U$42,0))</f>
        <v>2</v>
      </c>
      <c r="W34" s="16">
        <f>+E$47</f>
        <v>0.36249999999999999</v>
      </c>
      <c r="X34" s="17">
        <f>(RANK(W34,W$33:W$42,0))</f>
        <v>2</v>
      </c>
      <c r="Y34" s="16">
        <f>+E$49</f>
        <v>0.38825214899713467</v>
      </c>
      <c r="Z34" s="17">
        <f>(RANK(Y34,Y$33:Y$42,0))</f>
        <v>1</v>
      </c>
    </row>
    <row r="35" spans="2:26" ht="18" customHeight="1" x14ac:dyDescent="0.55000000000000004">
      <c r="D35" s="14"/>
      <c r="E35" s="14"/>
      <c r="F35" s="14"/>
      <c r="G35" s="14"/>
      <c r="H35" s="14"/>
      <c r="I35" s="14"/>
      <c r="J35" s="14"/>
      <c r="K35" s="14"/>
      <c r="L35" s="14"/>
      <c r="M35" s="14"/>
      <c r="N35" s="13"/>
      <c r="O35" s="13"/>
      <c r="R35" s="2" t="str">
        <f>+F33</f>
        <v>新商品や新サービスの開発に取り組んだ</v>
      </c>
      <c r="S35" s="16">
        <f>+F$43</f>
        <v>6.9400630914826497E-2</v>
      </c>
      <c r="T35" s="17">
        <f t="shared" si="12"/>
        <v>5</v>
      </c>
      <c r="U35" s="16">
        <f>+G$45</f>
        <v>4.9773755656108594E-2</v>
      </c>
      <c r="V35" s="17">
        <f>(RANK(U35,U$33:U$42,0))</f>
        <v>5</v>
      </c>
      <c r="W35" s="16">
        <f>+F$47</f>
        <v>0.10625</v>
      </c>
      <c r="X35" s="17">
        <f>(RANK(W35,W$33:W$42,0))</f>
        <v>6</v>
      </c>
      <c r="Y35" s="16">
        <f>+F$49</f>
        <v>6.0171919770773637E-2</v>
      </c>
      <c r="Z35" s="17">
        <f>(RANK(Y35,Y$33:Y$42,0))</f>
        <v>6</v>
      </c>
    </row>
    <row r="36" spans="2:26" ht="18" customHeight="1" x14ac:dyDescent="0.55000000000000004">
      <c r="D36" s="14"/>
      <c r="E36" s="14"/>
      <c r="F36" s="14"/>
      <c r="G36" s="14"/>
      <c r="H36" s="14"/>
      <c r="I36" s="14"/>
      <c r="J36" s="14"/>
      <c r="K36" s="14"/>
      <c r="L36" s="14"/>
      <c r="M36" s="14"/>
      <c r="N36" s="13"/>
      <c r="O36" s="13"/>
      <c r="R36" s="2" t="str">
        <f>+G33</f>
        <v>他社（他団体）との連携が進んだ</v>
      </c>
      <c r="S36" s="16">
        <f>+G$43</f>
        <v>6.3091482649842268E-2</v>
      </c>
      <c r="T36" s="17">
        <f t="shared" si="12"/>
        <v>6</v>
      </c>
      <c r="U36" s="28">
        <f>+G$45</f>
        <v>4.9773755656108594E-2</v>
      </c>
      <c r="V36" s="17">
        <f t="shared" si="12"/>
        <v>5</v>
      </c>
      <c r="W36" s="16">
        <f>+G$47</f>
        <v>0.19375000000000001</v>
      </c>
      <c r="X36" s="17">
        <f t="shared" ref="X36:X42" si="13">(RANK(W36,W$33:W$42,0))</f>
        <v>3</v>
      </c>
      <c r="Y36" s="16">
        <f>+G$49</f>
        <v>8.882521489971347E-2</v>
      </c>
      <c r="Z36" s="17">
        <f t="shared" ref="Z36:Z42" si="14">(RANK(Y36,Y$33:Y$42,0))</f>
        <v>5</v>
      </c>
    </row>
    <row r="37" spans="2:26" ht="18" customHeight="1" x14ac:dyDescent="0.55000000000000004">
      <c r="D37" s="14"/>
      <c r="E37" s="14"/>
      <c r="F37" s="14"/>
      <c r="G37" s="14"/>
      <c r="H37" s="14"/>
      <c r="I37" s="14"/>
      <c r="J37" s="14"/>
      <c r="K37" s="14"/>
      <c r="L37" s="14"/>
      <c r="M37" s="14"/>
      <c r="N37" s="13"/>
      <c r="O37" s="13"/>
      <c r="R37" s="2" t="str">
        <f>+H33</f>
        <v>売上げが増加した（団体においては、取組が進展した）</v>
      </c>
      <c r="S37" s="16">
        <f>+H$43</f>
        <v>4.1009463722397478E-2</v>
      </c>
      <c r="T37" s="17">
        <f t="shared" si="12"/>
        <v>7</v>
      </c>
      <c r="U37" s="16">
        <f>+H$45</f>
        <v>1.8099547511312219E-2</v>
      </c>
      <c r="V37" s="17">
        <f t="shared" si="12"/>
        <v>7</v>
      </c>
      <c r="W37" s="16">
        <f>+H$47</f>
        <v>0.14374999999999999</v>
      </c>
      <c r="X37" s="17">
        <f t="shared" si="13"/>
        <v>4</v>
      </c>
      <c r="Y37" s="16">
        <f>+H$49</f>
        <v>5.730659025787966E-2</v>
      </c>
      <c r="Z37" s="17">
        <f t="shared" si="14"/>
        <v>7</v>
      </c>
    </row>
    <row r="38" spans="2:26" ht="18" customHeight="1" x14ac:dyDescent="0.55000000000000004">
      <c r="D38" s="14"/>
      <c r="E38" s="14"/>
      <c r="F38" s="14"/>
      <c r="G38" s="14"/>
      <c r="H38" s="14"/>
      <c r="I38" s="14"/>
      <c r="J38" s="14"/>
      <c r="K38" s="14"/>
      <c r="L38" s="14"/>
      <c r="M38" s="14"/>
      <c r="N38" s="13"/>
      <c r="O38" s="13"/>
      <c r="R38" s="2" t="str">
        <f>+I33</f>
        <v>業種転換や新規分野参入の契機となった</v>
      </c>
      <c r="S38" s="16">
        <f>+I$43</f>
        <v>3.7854889589905363E-2</v>
      </c>
      <c r="T38" s="17">
        <f t="shared" si="12"/>
        <v>8</v>
      </c>
      <c r="U38" s="16">
        <f>+I$45</f>
        <v>4.5248868778280547E-3</v>
      </c>
      <c r="V38" s="17">
        <f t="shared" si="12"/>
        <v>8</v>
      </c>
      <c r="W38" s="16">
        <f>+I$47</f>
        <v>5.6250000000000001E-2</v>
      </c>
      <c r="X38" s="17">
        <f t="shared" si="13"/>
        <v>7</v>
      </c>
      <c r="Y38" s="16">
        <f>+I$49</f>
        <v>3.151862464183381E-2</v>
      </c>
      <c r="Z38" s="17">
        <f t="shared" si="14"/>
        <v>8</v>
      </c>
    </row>
    <row r="39" spans="2:26" ht="18" customHeight="1" x14ac:dyDescent="0.55000000000000004">
      <c r="D39" s="14"/>
      <c r="E39" s="14"/>
      <c r="F39" s="14"/>
      <c r="G39" s="14"/>
      <c r="H39" s="14"/>
      <c r="I39" s="14"/>
      <c r="J39" s="14"/>
      <c r="K39" s="14"/>
      <c r="L39" s="14"/>
      <c r="M39" s="14"/>
      <c r="N39" s="13"/>
      <c r="O39" s="13"/>
      <c r="R39" s="2" t="str">
        <f>+J33</f>
        <v>その他</v>
      </c>
      <c r="S39" s="16">
        <f>+J$43</f>
        <v>0.15141955835962145</v>
      </c>
      <c r="T39" s="17">
        <f t="shared" si="12"/>
        <v>4</v>
      </c>
      <c r="U39" s="16">
        <f>+J$45</f>
        <v>0.14932126696832579</v>
      </c>
      <c r="V39" s="17">
        <f t="shared" si="12"/>
        <v>3</v>
      </c>
      <c r="W39" s="16">
        <f>+J$47</f>
        <v>0.13750000000000001</v>
      </c>
      <c r="X39" s="17">
        <f t="shared" si="13"/>
        <v>5</v>
      </c>
      <c r="Y39" s="16">
        <f>+J$49</f>
        <v>0.14756446991404013</v>
      </c>
      <c r="Z39" s="17">
        <f t="shared" si="14"/>
        <v>3</v>
      </c>
    </row>
    <row r="40" spans="2:26" ht="18" customHeight="1" x14ac:dyDescent="0.55000000000000004">
      <c r="D40" s="14"/>
      <c r="E40" s="14"/>
      <c r="F40" s="14"/>
      <c r="G40" s="14"/>
      <c r="H40" s="14"/>
      <c r="I40" s="14"/>
      <c r="J40" s="14"/>
      <c r="K40" s="14"/>
      <c r="L40" s="14"/>
      <c r="M40" s="14"/>
      <c r="N40" s="13"/>
      <c r="O40" s="13"/>
      <c r="R40" s="2" t="str">
        <f>+K33</f>
        <v>無回答</v>
      </c>
      <c r="S40" s="16">
        <f>+K$43</f>
        <v>0.18611987381703471</v>
      </c>
      <c r="T40" s="17">
        <f t="shared" si="12"/>
        <v>3</v>
      </c>
      <c r="U40" s="16">
        <f>+K$45</f>
        <v>8.5972850678733032E-2</v>
      </c>
      <c r="V40" s="17">
        <f t="shared" si="12"/>
        <v>4</v>
      </c>
      <c r="W40" s="16">
        <f>+K$47</f>
        <v>6.2500000000000003E-3</v>
      </c>
      <c r="X40" s="17">
        <f t="shared" si="13"/>
        <v>8</v>
      </c>
      <c r="Y40" s="16">
        <f>+K$49</f>
        <v>0.11318051575931232</v>
      </c>
      <c r="Z40" s="17">
        <f t="shared" si="14"/>
        <v>4</v>
      </c>
    </row>
    <row r="41" spans="2:26" ht="18" customHeight="1" x14ac:dyDescent="0.55000000000000004">
      <c r="D41" s="18"/>
      <c r="E41" s="18"/>
      <c r="F41" s="18"/>
      <c r="G41" s="18"/>
      <c r="H41" s="18"/>
      <c r="I41" s="18"/>
      <c r="J41" s="18"/>
      <c r="K41" s="18"/>
      <c r="L41" s="18"/>
      <c r="M41" s="18"/>
      <c r="N41" s="13"/>
      <c r="O41" s="13"/>
      <c r="R41" s="2">
        <f>+L33</f>
        <v>0</v>
      </c>
      <c r="S41" s="16">
        <f>+L$43</f>
        <v>0</v>
      </c>
      <c r="T41" s="17">
        <f t="shared" si="12"/>
        <v>9</v>
      </c>
      <c r="U41" s="16">
        <f>+L$45</f>
        <v>0</v>
      </c>
      <c r="V41" s="17">
        <f t="shared" si="12"/>
        <v>9</v>
      </c>
      <c r="W41" s="16">
        <f>+L$47</f>
        <v>0</v>
      </c>
      <c r="X41" s="17">
        <f t="shared" si="13"/>
        <v>9</v>
      </c>
      <c r="Y41" s="16">
        <f>+L$49</f>
        <v>0</v>
      </c>
      <c r="Z41" s="17">
        <f t="shared" si="14"/>
        <v>9</v>
      </c>
    </row>
    <row r="42" spans="2:26" x14ac:dyDescent="0.55000000000000004">
      <c r="B42" s="20" t="s">
        <v>4</v>
      </c>
      <c r="C42" s="21" t="s">
        <v>17</v>
      </c>
      <c r="D42" s="22">
        <f>+[1]企業data!EL4</f>
        <v>76</v>
      </c>
      <c r="E42" s="22">
        <f>+[1]企業data!EM4</f>
        <v>127</v>
      </c>
      <c r="F42" s="22">
        <f>+[1]企業data!EN4</f>
        <v>22</v>
      </c>
      <c r="G42" s="22">
        <f>+[1]企業data!EO4</f>
        <v>20</v>
      </c>
      <c r="H42" s="22">
        <f>+[1]企業data!EP4</f>
        <v>13</v>
      </c>
      <c r="I42" s="22">
        <f>+[1]企業data!EQ4</f>
        <v>12</v>
      </c>
      <c r="J42" s="22">
        <f>+[1]企業data!ER4</f>
        <v>48</v>
      </c>
      <c r="K42" s="22">
        <f>+[1]企業data!FN4</f>
        <v>59</v>
      </c>
      <c r="L42" s="22"/>
      <c r="M42" s="22"/>
      <c r="N42" s="20">
        <f>[1]企業data!$A$4</f>
        <v>317</v>
      </c>
      <c r="O42" s="22">
        <f>SUM(D42:M42)</f>
        <v>377</v>
      </c>
      <c r="R42" s="2">
        <f>+M33</f>
        <v>0</v>
      </c>
      <c r="S42" s="16">
        <f>+M$43</f>
        <v>0</v>
      </c>
      <c r="T42" s="17">
        <f t="shared" si="12"/>
        <v>9</v>
      </c>
      <c r="U42" s="16">
        <f>+L$45</f>
        <v>0</v>
      </c>
      <c r="V42" s="17">
        <f t="shared" si="12"/>
        <v>9</v>
      </c>
      <c r="W42" s="16">
        <f>+M$47</f>
        <v>0</v>
      </c>
      <c r="X42" s="17">
        <f t="shared" si="13"/>
        <v>9</v>
      </c>
      <c r="Y42" s="16">
        <f>+M$49</f>
        <v>0</v>
      </c>
      <c r="Z42" s="17">
        <f t="shared" si="14"/>
        <v>9</v>
      </c>
    </row>
    <row r="43" spans="2:26" x14ac:dyDescent="0.55000000000000004">
      <c r="B43" s="20"/>
      <c r="C43" s="21" t="s">
        <v>18</v>
      </c>
      <c r="D43" s="23">
        <f>+D42/$N42</f>
        <v>0.23974763406940064</v>
      </c>
      <c r="E43" s="23">
        <f t="shared" ref="E43:K43" si="15">+E42/$N42</f>
        <v>0.40063091482649843</v>
      </c>
      <c r="F43" s="23">
        <f t="shared" si="15"/>
        <v>6.9400630914826497E-2</v>
      </c>
      <c r="G43" s="23">
        <f t="shared" si="15"/>
        <v>6.3091482649842268E-2</v>
      </c>
      <c r="H43" s="23">
        <f t="shared" si="15"/>
        <v>4.1009463722397478E-2</v>
      </c>
      <c r="I43" s="23">
        <f t="shared" si="15"/>
        <v>3.7854889589905363E-2</v>
      </c>
      <c r="J43" s="23">
        <f t="shared" si="15"/>
        <v>0.15141955835962145</v>
      </c>
      <c r="K43" s="23">
        <f t="shared" si="15"/>
        <v>0.18611987381703471</v>
      </c>
      <c r="L43" s="23"/>
      <c r="M43" s="23"/>
      <c r="N43" s="20"/>
      <c r="O43" s="24">
        <f>+N42/O42</f>
        <v>0.84084880636604775</v>
      </c>
      <c r="S43" s="16"/>
      <c r="T43" s="16"/>
    </row>
    <row r="44" spans="2:26" x14ac:dyDescent="0.55000000000000004">
      <c r="B44" s="20" t="s">
        <v>5</v>
      </c>
      <c r="C44" s="21" t="s">
        <v>17</v>
      </c>
      <c r="D44" s="22">
        <f>+[1]団体data!EL4</f>
        <v>115</v>
      </c>
      <c r="E44" s="22">
        <f>+[1]団体data!EM4</f>
        <v>86</v>
      </c>
      <c r="F44" s="22">
        <f>+[1]団体data!EN4</f>
        <v>3</v>
      </c>
      <c r="G44" s="22">
        <f>+[1]団体data!EO4</f>
        <v>11</v>
      </c>
      <c r="H44" s="22">
        <f>+[1]団体data!EP4</f>
        <v>4</v>
      </c>
      <c r="I44" s="22">
        <f>+[1]団体data!EQ4</f>
        <v>1</v>
      </c>
      <c r="J44" s="22">
        <f>+[1]団体data!ER4</f>
        <v>33</v>
      </c>
      <c r="K44" s="22">
        <f>+[1]団体data!FN4</f>
        <v>19</v>
      </c>
      <c r="L44" s="22"/>
      <c r="M44" s="22"/>
      <c r="N44" s="20">
        <f>+[1]団体data!$A$4</f>
        <v>221</v>
      </c>
      <c r="O44" s="22">
        <f>SUM(D44:M44)</f>
        <v>272</v>
      </c>
    </row>
    <row r="45" spans="2:26" x14ac:dyDescent="0.55000000000000004">
      <c r="B45" s="20"/>
      <c r="C45" s="21" t="s">
        <v>18</v>
      </c>
      <c r="D45" s="23">
        <f>+D44/$N44</f>
        <v>0.52036199095022628</v>
      </c>
      <c r="E45" s="23">
        <f t="shared" ref="E45:K45" si="16">+E44/$N44</f>
        <v>0.38914027149321267</v>
      </c>
      <c r="F45" s="23">
        <f t="shared" si="16"/>
        <v>1.3574660633484163E-2</v>
      </c>
      <c r="G45" s="23">
        <f t="shared" si="16"/>
        <v>4.9773755656108594E-2</v>
      </c>
      <c r="H45" s="23">
        <f t="shared" si="16"/>
        <v>1.8099547511312219E-2</v>
      </c>
      <c r="I45" s="23">
        <f t="shared" si="16"/>
        <v>4.5248868778280547E-3</v>
      </c>
      <c r="J45" s="23">
        <f t="shared" si="16"/>
        <v>0.14932126696832579</v>
      </c>
      <c r="K45" s="23">
        <f t="shared" si="16"/>
        <v>8.5972850678733032E-2</v>
      </c>
      <c r="L45" s="23"/>
      <c r="M45" s="23"/>
      <c r="N45" s="20"/>
      <c r="O45" s="24">
        <f>+N44/O44</f>
        <v>0.8125</v>
      </c>
    </row>
    <row r="46" spans="2:26" x14ac:dyDescent="0.55000000000000004">
      <c r="B46" s="20" t="s">
        <v>6</v>
      </c>
      <c r="C46" s="21" t="s">
        <v>17</v>
      </c>
      <c r="D46" s="22">
        <f>+[1]NPOdata_貼付!EY4</f>
        <v>70</v>
      </c>
      <c r="E46" s="22">
        <f>+[1]NPOdata_貼付!EZ4</f>
        <v>58</v>
      </c>
      <c r="F46" s="22">
        <f>+[1]NPOdata_貼付!FA4</f>
        <v>17</v>
      </c>
      <c r="G46" s="22">
        <f>+[1]NPOdata_貼付!FB4</f>
        <v>31</v>
      </c>
      <c r="H46" s="22">
        <f>+[1]NPOdata_貼付!FC4</f>
        <v>23</v>
      </c>
      <c r="I46" s="22">
        <f>+[1]NPOdata_貼付!FD4</f>
        <v>9</v>
      </c>
      <c r="J46" s="22">
        <f>+[1]NPOdata_貼付!FE4</f>
        <v>22</v>
      </c>
      <c r="K46" s="22">
        <f>+[1]NPOdata_貼付!FY4</f>
        <v>1</v>
      </c>
      <c r="L46" s="22"/>
      <c r="M46" s="22"/>
      <c r="N46" s="20">
        <f>+[1]NPOdata_貼付!$A$4</f>
        <v>160</v>
      </c>
      <c r="O46" s="22">
        <f>SUM(D46:M46)</f>
        <v>231</v>
      </c>
    </row>
    <row r="47" spans="2:26" x14ac:dyDescent="0.55000000000000004">
      <c r="B47" s="20"/>
      <c r="C47" s="21" t="s">
        <v>18</v>
      </c>
      <c r="D47" s="23">
        <f>+D46/$N46</f>
        <v>0.4375</v>
      </c>
      <c r="E47" s="23">
        <f t="shared" ref="E47:K47" si="17">+E46/$N46</f>
        <v>0.36249999999999999</v>
      </c>
      <c r="F47" s="23">
        <f t="shared" si="17"/>
        <v>0.10625</v>
      </c>
      <c r="G47" s="23">
        <f t="shared" si="17"/>
        <v>0.19375000000000001</v>
      </c>
      <c r="H47" s="23">
        <f t="shared" si="17"/>
        <v>0.14374999999999999</v>
      </c>
      <c r="I47" s="23">
        <f t="shared" si="17"/>
        <v>5.6250000000000001E-2</v>
      </c>
      <c r="J47" s="23">
        <f t="shared" si="17"/>
        <v>0.13750000000000001</v>
      </c>
      <c r="K47" s="23">
        <f t="shared" si="17"/>
        <v>6.2500000000000003E-3</v>
      </c>
      <c r="L47" s="23"/>
      <c r="M47" s="23"/>
      <c r="N47" s="20"/>
      <c r="O47" s="24">
        <f>+N46/O46</f>
        <v>0.69264069264069261</v>
      </c>
    </row>
    <row r="48" spans="2:26" x14ac:dyDescent="0.55000000000000004">
      <c r="B48" s="20" t="s">
        <v>7</v>
      </c>
      <c r="C48" s="21" t="s">
        <v>17</v>
      </c>
      <c r="D48" s="22">
        <f>+D42+D44+D46</f>
        <v>261</v>
      </c>
      <c r="E48" s="22">
        <f t="shared" ref="E48:K48" si="18">+E42+E44+E46</f>
        <v>271</v>
      </c>
      <c r="F48" s="22">
        <f t="shared" si="18"/>
        <v>42</v>
      </c>
      <c r="G48" s="22">
        <f t="shared" si="18"/>
        <v>62</v>
      </c>
      <c r="H48" s="22">
        <f t="shared" si="18"/>
        <v>40</v>
      </c>
      <c r="I48" s="22">
        <f t="shared" si="18"/>
        <v>22</v>
      </c>
      <c r="J48" s="22">
        <f t="shared" si="18"/>
        <v>103</v>
      </c>
      <c r="K48" s="22">
        <f t="shared" si="18"/>
        <v>79</v>
      </c>
      <c r="L48" s="22"/>
      <c r="M48" s="22"/>
      <c r="N48" s="20">
        <f>+N42+N44+N46</f>
        <v>698</v>
      </c>
      <c r="O48" s="22">
        <f>SUM(D48:M48)</f>
        <v>880</v>
      </c>
    </row>
    <row r="49" spans="2:15" x14ac:dyDescent="0.55000000000000004">
      <c r="B49" s="20"/>
      <c r="C49" s="21" t="s">
        <v>18</v>
      </c>
      <c r="D49" s="23">
        <f>+D48/$N48</f>
        <v>0.37392550143266473</v>
      </c>
      <c r="E49" s="23">
        <f t="shared" ref="E49:K49" si="19">+E48/$N48</f>
        <v>0.38825214899713467</v>
      </c>
      <c r="F49" s="23">
        <f t="shared" si="19"/>
        <v>6.0171919770773637E-2</v>
      </c>
      <c r="G49" s="23">
        <f t="shared" si="19"/>
        <v>8.882521489971347E-2</v>
      </c>
      <c r="H49" s="23">
        <f t="shared" si="19"/>
        <v>5.730659025787966E-2</v>
      </c>
      <c r="I49" s="23">
        <f t="shared" si="19"/>
        <v>3.151862464183381E-2</v>
      </c>
      <c r="J49" s="23">
        <f t="shared" si="19"/>
        <v>0.14756446991404013</v>
      </c>
      <c r="K49" s="23">
        <f t="shared" si="19"/>
        <v>0.11318051575931232</v>
      </c>
      <c r="L49" s="23"/>
      <c r="M49" s="23"/>
      <c r="N49" s="20"/>
      <c r="O49" s="24">
        <f>+N48/O48</f>
        <v>0.79318181818181821</v>
      </c>
    </row>
  </sheetData>
  <mergeCells count="44">
    <mergeCell ref="B44:B45"/>
    <mergeCell ref="N44:N45"/>
    <mergeCell ref="B46:B47"/>
    <mergeCell ref="N46:N47"/>
    <mergeCell ref="B48:B49"/>
    <mergeCell ref="N48:N49"/>
    <mergeCell ref="J33:J41"/>
    <mergeCell ref="K33:K41"/>
    <mergeCell ref="L33:L41"/>
    <mergeCell ref="M33:M41"/>
    <mergeCell ref="B42:B43"/>
    <mergeCell ref="N42:N43"/>
    <mergeCell ref="B27:O27"/>
    <mergeCell ref="C28:O30"/>
    <mergeCell ref="N32:N41"/>
    <mergeCell ref="O32:O41"/>
    <mergeCell ref="D33:D41"/>
    <mergeCell ref="E33:E41"/>
    <mergeCell ref="F33:F41"/>
    <mergeCell ref="G33:G41"/>
    <mergeCell ref="H33:H41"/>
    <mergeCell ref="I33:I41"/>
    <mergeCell ref="B19:B20"/>
    <mergeCell ref="N19:N20"/>
    <mergeCell ref="B21:B22"/>
    <mergeCell ref="N21:N22"/>
    <mergeCell ref="B23:B24"/>
    <mergeCell ref="N23:N24"/>
    <mergeCell ref="J8:J16"/>
    <mergeCell ref="K8:K16"/>
    <mergeCell ref="L8:L16"/>
    <mergeCell ref="M8:M16"/>
    <mergeCell ref="B17:B18"/>
    <mergeCell ref="N17:N18"/>
    <mergeCell ref="B2:O2"/>
    <mergeCell ref="C3:O5"/>
    <mergeCell ref="N7:N16"/>
    <mergeCell ref="O7:O16"/>
    <mergeCell ref="D8:D16"/>
    <mergeCell ref="E8:E16"/>
    <mergeCell ref="F8:F16"/>
    <mergeCell ref="G8:G16"/>
    <mergeCell ref="H8:H16"/>
    <mergeCell ref="I8:I16"/>
  </mergeCells>
  <phoneticPr fontId="3"/>
  <pageMargins left="0.9055118110236221"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資料問1-2</vt:lpstr>
      <vt:lpstr>資料問3-4</vt:lpstr>
      <vt:lpstr>資料問5-6</vt:lpstr>
      <vt:lpstr>資料問7-8</vt:lpstr>
      <vt:lpstr>資料問9-10</vt:lpstr>
      <vt:lpstr>資料問11-12</vt:lpstr>
      <vt:lpstr>資料問13</vt:lpstr>
      <vt:lpstr>資料問14-15</vt:lpstr>
      <vt:lpstr>'資料問11-12'!Print_Area</vt:lpstr>
      <vt:lpstr>'資料問1-2'!Print_Area</vt:lpstr>
      <vt:lpstr>資料問13!Print_Area</vt:lpstr>
      <vt:lpstr>'資料問14-15'!Print_Area</vt:lpstr>
      <vt:lpstr>'資料問3-4'!Print_Area</vt:lpstr>
      <vt:lpstr>'資料問5-6'!Print_Area</vt:lpstr>
      <vt:lpstr>'資料問7-8'!Print_Area</vt:lpstr>
      <vt:lpstr>'資料問9-10'!Print_Area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小長谷＿由之</dc:creator>
  <cp:lastModifiedBy>小長谷＿由之</cp:lastModifiedBy>
  <cp:lastPrinted>2023-12-07T00:28:16Z</cp:lastPrinted>
  <dcterms:created xsi:type="dcterms:W3CDTF">2023-12-07T00:26:46Z</dcterms:created>
  <dcterms:modified xsi:type="dcterms:W3CDTF">2023-12-07T00:28:23Z</dcterms:modified>
</cp:coreProperties>
</file>