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580" tabRatio="798" activeTab="0"/>
  </bookViews>
  <sheets>
    <sheet name="保福第１号" sheetId="1" r:id="rId1"/>
    <sheet name="保福第１の２号" sheetId="2" r:id="rId2"/>
    <sheet name="保福第22号" sheetId="3" r:id="rId3"/>
    <sheet name="保福第23号" sheetId="4" r:id="rId4"/>
    <sheet name="保福第24号" sheetId="5" r:id="rId5"/>
    <sheet name="保福第１の18号" sheetId="6" r:id="rId6"/>
    <sheet name="保福第１の20号" sheetId="7" r:id="rId7"/>
    <sheet name="保福第１の32号" sheetId="8" r:id="rId8"/>
    <sheet name="別紙1号" sheetId="9" r:id="rId9"/>
    <sheet name="別紙2号" sheetId="10" r:id="rId10"/>
    <sheet name="別紙3号" sheetId="11" r:id="rId11"/>
    <sheet name="別紙4号" sheetId="12" r:id="rId12"/>
    <sheet name="別紙5号" sheetId="13" r:id="rId13"/>
    <sheet name="別紙6号" sheetId="14" r:id="rId14"/>
  </sheets>
  <definedNames>
    <definedName name="_xlnm.Print_Area" localSheetId="1">'保福第１の２号'!$A$1:$K$41</definedName>
  </definedNames>
  <calcPr fullCalcOnLoad="1"/>
</workbook>
</file>

<file path=xl/comments3.xml><?xml version="1.0" encoding="utf-8"?>
<comments xmlns="http://schemas.openxmlformats.org/spreadsheetml/2006/main">
  <authors>
    <author>Administrator</author>
  </authors>
  <commentList>
    <comment ref="A43" authorId="0">
      <text>
        <r>
          <rPr>
            <sz val="9"/>
            <rFont val="ＭＳ ゴシック"/>
            <family val="3"/>
          </rPr>
          <t>構造を入力するか丸を付けてください</t>
        </r>
      </text>
    </comment>
  </commentList>
</comments>
</file>

<file path=xl/sharedStrings.xml><?xml version="1.0" encoding="utf-8"?>
<sst xmlns="http://schemas.openxmlformats.org/spreadsheetml/2006/main" count="487" uniqueCount="325">
  <si>
    <t>保福第２２号様式</t>
  </si>
  <si>
    <t>事　業　計　画　書</t>
  </si>
  <si>
    <t>（　事　業　実　績　書　）</t>
  </si>
  <si>
    <t>１　保育施設及び開設者の名称等</t>
  </si>
  <si>
    <t>種　別</t>
  </si>
  <si>
    <t>保　　育　　施　　設</t>
  </si>
  <si>
    <t>開　　設　　者　　等</t>
  </si>
  <si>
    <t>運営等が委託の場合</t>
  </si>
  <si>
    <t>施 設 名</t>
  </si>
  <si>
    <t>開設年月日</t>
  </si>
  <si>
    <t>所 在 地</t>
  </si>
  <si>
    <t>設置主体</t>
  </si>
  <si>
    <t>開設医療施設の名称</t>
  </si>
  <si>
    <t>委託団体等　　　　名称</t>
  </si>
  <si>
    <t>代表者名</t>
  </si>
  <si>
    <t>２　児童福祉施設最低基準</t>
  </si>
  <si>
    <t>児童福祉施設最低基準を満たしていない要素</t>
  </si>
  <si>
    <t>職員の人数</t>
  </si>
  <si>
    <t>職員の資格</t>
  </si>
  <si>
    <t>面積基準</t>
  </si>
  <si>
    <t>給食室の設置</t>
  </si>
  <si>
    <t>その他の設備の設置</t>
  </si>
  <si>
    <t>保育時間・開所時間基準</t>
  </si>
  <si>
    <t>立地基準</t>
  </si>
  <si>
    <t>その他</t>
  </si>
  <si>
    <t>３　保育乳幼児数及び利用職種</t>
  </si>
  <si>
    <t>保　育　乳　幼　児　数</t>
  </si>
  <si>
    <t>利  用  職  種</t>
  </si>
  <si>
    <t>計</t>
  </si>
  <si>
    <t>乳児</t>
  </si>
  <si>
    <t>1、2歳児</t>
  </si>
  <si>
    <t>３歳児</t>
  </si>
  <si>
    <t>４歳児以上</t>
  </si>
  <si>
    <t>医　師　　</t>
  </si>
  <si>
    <t>看護職員</t>
  </si>
  <si>
    <t>その他</t>
  </si>
  <si>
    <t>うち女性医師</t>
  </si>
  <si>
    <t>人</t>
  </si>
  <si>
    <t>４　職員の状況及び保育時間等</t>
  </si>
  <si>
    <t>保育士等数</t>
  </si>
  <si>
    <t>保育施設での一般の乳幼児等の保育状況</t>
  </si>
  <si>
    <t>保　育　時　間</t>
  </si>
  <si>
    <t>月額保育料</t>
  </si>
  <si>
    <t>保育士</t>
  </si>
  <si>
    <t>看護師</t>
  </si>
  <si>
    <t>保育施設開所時間帯</t>
  </si>
  <si>
    <t>開所時間</t>
  </si>
  <si>
    <t>円</t>
  </si>
  <si>
    <t>　　　時間　　分</t>
  </si>
  <si>
    <t>５　建物の状況</t>
  </si>
  <si>
    <t>構造の別</t>
  </si>
  <si>
    <t>建物階数</t>
  </si>
  <si>
    <t>備　　考</t>
  </si>
  <si>
    <t>階</t>
  </si>
  <si>
    <t>㎡</t>
  </si>
  <si>
    <t>木造、ブロック、鉄筋別</t>
  </si>
  <si>
    <t>６　病児等保育の状況</t>
  </si>
  <si>
    <t>安　静　室　の　構　造</t>
  </si>
  <si>
    <t>保育定員数</t>
  </si>
  <si>
    <t>職員数（看護職員）</t>
  </si>
  <si>
    <t>構　造　の　別</t>
  </si>
  <si>
    <t>１人当たり面積</t>
  </si>
  <si>
    <t>㎡</t>
  </si>
  <si>
    <t xml:space="preserve"> 木造、ブロック、鉄筋別</t>
  </si>
  <si>
    <t>注　１　この様式は、病院内保育所運営事業に要する経費に係る補助金の交付を申請し、又は当該補助金に関し実績報告を</t>
  </si>
  <si>
    <t>　　　する場合に使用すること。　</t>
  </si>
  <si>
    <t>　　 ２　「種別」欄には、Ａ型特例、Ａ型、Ｂ型、Ｂ型特例の区分を記載すること。</t>
  </si>
  <si>
    <t xml:space="preserve">     ４　３の「保育乳幼児数」には、補助対象となる保育乳幼児数を記入し、（　）には看護職員の児童数を再掲すること。</t>
  </si>
  <si>
    <t xml:space="preserve">     ５　「利用職種」には、保育所との保育契約をしている者を職種別に計上すること。</t>
  </si>
  <si>
    <t>　　 ６　４の「保育士等数」欄には、保育士の有資格者、看護師、その他（事務職等の保育に従事しない者を除く）を記載すること。</t>
  </si>
  <si>
    <t>　　 ７　「保育施設での一般の乳幼児等の保育状況」には、地域住民等の乳幼児を保育している場合に、その乳幼児数の年間</t>
  </si>
  <si>
    <t>　　　平均数を記入すること。年間平均児童数については、補助対象型別に定められた児童数の算定方法に準じること。</t>
  </si>
  <si>
    <t>　　 ８　「月額保育料」欄には、児童一人当たりの保育料月額を記載すること。</t>
  </si>
  <si>
    <t>保福第２３号様式</t>
  </si>
  <si>
    <t>申　　請　　額　　算　　出　　内　　訳</t>
  </si>
  <si>
    <t>開設者名及び　　　　　　　　　　　　　　保育施設名</t>
  </si>
  <si>
    <t>総事業費</t>
  </si>
  <si>
    <t>基　　　　　　　　　　準　　　　　　　　　　額</t>
  </si>
  <si>
    <t>対象経費の　　　支出予定額</t>
  </si>
  <si>
    <t>選 定 額</t>
  </si>
  <si>
    <t>補助所要額</t>
  </si>
  <si>
    <t>基　　　　本　　　　額</t>
  </si>
  <si>
    <t>加　　　　　算　　　　　額</t>
  </si>
  <si>
    <t>金　　額</t>
  </si>
  <si>
    <t>２４時間保育に係る加算額</t>
  </si>
  <si>
    <t>病児等保育に係る加算額</t>
  </si>
  <si>
    <t>緊急一時保育に係る加算額</t>
  </si>
  <si>
    <t>休日保育に係る加算額</t>
  </si>
  <si>
    <t>児童保育に係る加算額</t>
  </si>
  <si>
    <t>Ａ</t>
  </si>
  <si>
    <t>人員</t>
  </si>
  <si>
    <t>単　価</t>
  </si>
  <si>
    <t>運営　　月数</t>
  </si>
  <si>
    <t>保育料収入相当額</t>
  </si>
  <si>
    <t>調整率</t>
  </si>
  <si>
    <t>計</t>
  </si>
  <si>
    <t>運営　　日数</t>
  </si>
  <si>
    <t>Ｂ</t>
  </si>
  <si>
    <t>Ｄ</t>
  </si>
  <si>
    <t>Ｅ</t>
  </si>
  <si>
    <t>円</t>
  </si>
  <si>
    <t>人</t>
  </si>
  <si>
    <t>月</t>
  </si>
  <si>
    <t>円</t>
  </si>
  <si>
    <t>日</t>
  </si>
  <si>
    <t>月</t>
  </si>
  <si>
    <t>注　１　この様式は、病院内保育所運営事業に要する経費に係る補助金の交付を申請し、又は当該補助金に関し実績報告をする場合に使用すること。</t>
  </si>
  <si>
    <t>　 　２　「種別」欄には、Ａ型特例、Ａ型、Ｂ型、Ｂ型特例の区分を記載すること。</t>
  </si>
  <si>
    <t>　 　３　基本額の算出にあたっては、次の算式により行うこと。　</t>
  </si>
  <si>
    <t>　 　　　　　（（人員×単価×運営月数）－保育料収入相当額）×調整率</t>
  </si>
  <si>
    <t>　　 ５　この様式を精算書として使用する場合は、「対象経費の支出予定額」を「対象経費の実支出額」と、「補助所要額」を「補助額」と読み替えて使用すること。</t>
  </si>
  <si>
    <t>種別</t>
  </si>
  <si>
    <t>摘要</t>
  </si>
  <si>
    <t>保福第２４号様式</t>
  </si>
  <si>
    <t>保　育　士　等　給　与　費　明　細　書</t>
  </si>
  <si>
    <t>保育施設名</t>
  </si>
  <si>
    <t>職　名</t>
  </si>
  <si>
    <t>氏　  名</t>
  </si>
  <si>
    <t>給　　料    　諸手当等</t>
  </si>
  <si>
    <t>賃　 金</t>
  </si>
  <si>
    <t>委 託 料</t>
  </si>
  <si>
    <t>注１　この様式は、病院内保育所運営事業に要する経費に係る補助金の交付を申請し、又は当該補助金に関し、</t>
  </si>
  <si>
    <t>　　実績報告をする場合に使用すること。</t>
  </si>
  <si>
    <t>別紙１号様式</t>
  </si>
  <si>
    <t>病院内保育所利用児童数調</t>
  </si>
  <si>
    <t>（１）　児童別保育日数</t>
  </si>
  <si>
    <t>番号</t>
  </si>
  <si>
    <t xml:space="preserve">     月</t>
  </si>
  <si>
    <t>４月</t>
  </si>
  <si>
    <t>５月</t>
  </si>
  <si>
    <t>６月</t>
  </si>
  <si>
    <t>７月</t>
  </si>
  <si>
    <t>８月</t>
  </si>
  <si>
    <t>９月</t>
  </si>
  <si>
    <t>１０月</t>
  </si>
  <si>
    <t>１１月</t>
  </si>
  <si>
    <t>１２月</t>
  </si>
  <si>
    <t>１月</t>
  </si>
  <si>
    <t>２月</t>
  </si>
  <si>
    <t>３月</t>
  </si>
  <si>
    <t>保育児童名</t>
  </si>
  <si>
    <t>（２）　半月以上保育児童数</t>
  </si>
  <si>
    <t>１０月</t>
  </si>
  <si>
    <t>０歳児</t>
  </si>
  <si>
    <t>１、２歳児</t>
  </si>
  <si>
    <t>３歳児</t>
  </si>
  <si>
    <t>４歳以上５歳以下</t>
  </si>
  <si>
    <t>看護職員の児童（再掲）</t>
  </si>
  <si>
    <t>１１月</t>
  </si>
  <si>
    <t>合計</t>
  </si>
  <si>
    <t>　（記入要領）</t>
  </si>
  <si>
    <t>（１）児童別保育日数</t>
  </si>
  <si>
    <t>　　１　当該年度において保育した全ての児童について、記載すること。</t>
  </si>
  <si>
    <t>　　２　交付申請に際しては、申請前月までは実績日数、申請月以降は見込日数を、実績報告にあっては１年間の</t>
  </si>
  <si>
    <t>　　　　実績を記入すること。</t>
  </si>
  <si>
    <t>（２）半月以上保育児童数</t>
  </si>
  <si>
    <t>　　１　年齢は４月１日現在において、判断すること。</t>
  </si>
  <si>
    <t>　　２　看護職員（保健師、助産師、看護師、准看護師）の児童については、再掲すること。</t>
  </si>
  <si>
    <t>別紙２号様式</t>
  </si>
  <si>
    <t>日　　　　月</t>
  </si>
  <si>
    <t>申請日数</t>
  </si>
  <si>
    <t>実績日数</t>
  </si>
  <si>
    <t>（記入要領）</t>
  </si>
  <si>
    <t>　１　この表には、２４時間保育を実施した日に○を記入するものとし、当該日が2日に亘った場合については、最初の日を実施日とする。</t>
  </si>
  <si>
    <t>　２　２４時間保育とは、２４時間継続して保育事業を行った日のことをいい、夜間のある時間帯に開所しているだけでは、実施日には該当しないので留意すること。</t>
  </si>
  <si>
    <t>　３　「申請日数」欄には、交付申請の際の実施予定日数を記載することとし、「実績日数」欄には当該年度の実績日数を記載すること。</t>
  </si>
  <si>
    <t>　４　年合計日数は、保育日誌及び保育士等勤務表等の内容と一致すること。</t>
  </si>
  <si>
    <t>別紙３号様式</t>
  </si>
  <si>
    <t xml:space="preserve"> 1日平均
        a/ｂ</t>
  </si>
  <si>
    <t>　１　病院内保育所を実際に利用した病児・病後児数について記入すること。</t>
  </si>
  <si>
    <t>別紙４号様式</t>
  </si>
  <si>
    <t>　２　「申請日数」欄には、交付申請の際の実施予定日数を記載することとし、「実績日数」欄には当該年度の実績日数を記載すること。</t>
  </si>
  <si>
    <t>　３　年合計日数は、保育日誌及び保育士等勤務表等の内容と一致すること。</t>
  </si>
  <si>
    <t>別紙６号様式</t>
  </si>
  <si>
    <t>別紙５号様式</t>
  </si>
  <si>
    <t>　　 ６　市町村立施設の場合は、「Ｅ」欄中「（Ｄ×２／３）」を「（Ｄ×１／４）」と読み替えて使用し、千円未満を切捨てすること。</t>
  </si>
  <si>
    <t>申請者　住所</t>
  </si>
  <si>
    <t>　　　　氏名</t>
  </si>
  <si>
    <t>　（法人の場合は、法人の名称び代表者の氏名）</t>
  </si>
  <si>
    <t>　　上記の事業に関し補助金の交付を受けたいので、関係書類を添えて申請します。</t>
  </si>
  <si>
    <t>記</t>
  </si>
  <si>
    <t>１　事業（事務）の目的及びその概要</t>
  </si>
  <si>
    <t>２　事業（事務）の着手及び完了の予定期日</t>
  </si>
  <si>
    <t>　円</t>
  </si>
  <si>
    <t>経　　費　　の　　配　　分　　調　　書</t>
  </si>
  <si>
    <t>区　　　分</t>
  </si>
  <si>
    <t>補助事業等
に要する経費</t>
  </si>
  <si>
    <t>負　　　担　　　区　　　分</t>
  </si>
  <si>
    <t>備　　考</t>
  </si>
  <si>
    <t>道費補助　　（申請）額</t>
  </si>
  <si>
    <t>自己負担額</t>
  </si>
  <si>
    <t>　</t>
  </si>
  <si>
    <t>事      　業 　    予　     算　     書</t>
  </si>
  <si>
    <t>収入の部</t>
  </si>
  <si>
    <t>科　　　　　　　　　　　　　　　　目</t>
  </si>
  <si>
    <t>金　　　額</t>
  </si>
  <si>
    <t>備　　　　　　　　　　　　　　　考</t>
  </si>
  <si>
    <t>款</t>
  </si>
  <si>
    <t>項</t>
  </si>
  <si>
    <t>目</t>
  </si>
  <si>
    <t>節</t>
  </si>
  <si>
    <t>支出の部</t>
  </si>
  <si>
    <t>　上記のとおり議決されていることを証明します。</t>
  </si>
  <si>
    <t>市（町村）長</t>
  </si>
  <si>
    <t>　　　　　　　　　　　　　　　　　　　　　　　印</t>
  </si>
  <si>
    <t>注　１　この様式には、当該補助事業に係る予算のみを記載すること。</t>
  </si>
  <si>
    <t xml:space="preserve"> 　 ２　当該補助事業等に係る予算が議決されていない場合は、この様式中「上記のとおり議決されていることを証明します。」を「上記のとおり予算案を</t>
  </si>
  <si>
    <t>　　　提出することを確約します。」に改めて使用すること。</t>
  </si>
  <si>
    <t xml:space="preserve">  　４　「科目」欄の区分は、標準を示したものであるので、補助事業者等における通常の予算区分がこれと異なるときは、その区分に従い記載して差し支</t>
  </si>
  <si>
    <t>　　　えない。</t>
  </si>
  <si>
    <t xml:space="preserve"> 　 ５　市町村以外の者がこの様式を使用する場合は、この様式中「 市（町村）長 」を訂正して使用すること。</t>
  </si>
  <si>
    <t>　　６　「備考」欄には、必要に応じ、算出基礎その他必要な事項を記載すること。</t>
  </si>
  <si>
    <t>資　　金　　収　　支　　計　　画　　書</t>
  </si>
  <si>
    <t>　　　（単位：千円）</t>
  </si>
  <si>
    <t>科　　　目</t>
  </si>
  <si>
    <t>４</t>
  </si>
  <si>
    <t>５</t>
  </si>
  <si>
    <t>６</t>
  </si>
  <si>
    <t>７</t>
  </si>
  <si>
    <t>８</t>
  </si>
  <si>
    <t>９</t>
  </si>
  <si>
    <t>１０</t>
  </si>
  <si>
    <t>１１</t>
  </si>
  <si>
    <t>１２</t>
  </si>
  <si>
    <t>１</t>
  </si>
  <si>
    <t>２</t>
  </si>
  <si>
    <t>３</t>
  </si>
  <si>
    <t>備考</t>
  </si>
  <si>
    <t>収　　　　入</t>
  </si>
  <si>
    <t>支　　　　　出</t>
  </si>
  <si>
    <t>収支　　差額</t>
  </si>
  <si>
    <t>当月分</t>
  </si>
  <si>
    <t>累　計</t>
  </si>
  <si>
    <t>注　１　この計画書は、補助事業者等に係る月別収支計画について作成すること。ただし、申請者が地方公共団体である場合、当該補助事業者が実績で申請すべきこととされてい
　　　る場合及び当該補助事業等の内容が建設工事である場合について、この計画書の作成を要しないものとする。</t>
  </si>
  <si>
    <t xml:space="preserve">    ２　当該補助事業等の実施のため借り入れた金額があれば、「科目」欄に「借入金」と記載し、かつ、借り入れた月に当該借入金の額を表示すること。</t>
  </si>
  <si>
    <t>合計　　ａ</t>
  </si>
  <si>
    <t>申請月数</t>
  </si>
  <si>
    <t>実績月数</t>
  </si>
  <si>
    <t>保育施設名</t>
  </si>
  <si>
    <t>保　育　　　　　　　　　児童数</t>
  </si>
  <si>
    <t>　１　この表には、児童保育を実施した日に、保育（予定）児童数を記入すること。</t>
  </si>
  <si>
    <t>実施    日数</t>
  </si>
  <si>
    <t>実施日数</t>
  </si>
  <si>
    <t>実施　　日数</t>
  </si>
  <si>
    <t>　　 ４　「Ｄ」欄には、Ｂ欄の金額とＣ欄の金額とを比較し、いずれか少ない額を記載すること。</t>
  </si>
  <si>
    <t>　２　交付申請に際しては実施予定を記載することとし、実績にあっては１年間の実績について記入すること。</t>
  </si>
  <si>
    <t>　　 ３　２の「児童福祉施設最低基準」には、児童福祉施設の設備及び運営に関する基準に掲げる設備・職員の配置等の基準を</t>
  </si>
  <si>
    <t xml:space="preserve">      満たしていない要素がある場合、その項目に○を記入すること。</t>
  </si>
  <si>
    <t>年度平均(合計÷12)</t>
  </si>
  <si>
    <t>年度計</t>
  </si>
  <si>
    <t xml:space="preserve">  ２　本表は、当該年度の４月１日から翌年３月３１日までの１年間における給与支給額を記載すること。</t>
  </si>
  <si>
    <t>　３   「備考」欄には、給与の支給に係る最初の月から最終の月までの期間を対象者毎に明示すること。</t>
  </si>
  <si>
    <t>注１　「区分」欄には、経費名又は細分された事業（事務）名を記載すること。</t>
  </si>
  <si>
    <t>　３　「備考欄」には、必要に応じ積算の基礎その他必要な事項を記載すること。</t>
  </si>
  <si>
    <t>　１　この表には、休日保育を実施した日に保育（予定）児童数を記入するものとし、当該日が2日に亘った場合については、最初の日を実施日とする。</t>
  </si>
  <si>
    <t>　１　この表には、緊急一時保育を実施した日に保育（予定）児童数を記入するものとし、当該日が2日に亘った場合については、最初の日を実施日とする。</t>
  </si>
  <si>
    <t>((a*b*c)-d)*e</t>
  </si>
  <si>
    <t>(g+h+i+j+k)</t>
  </si>
  <si>
    <t>Ｃ</t>
  </si>
  <si>
    <t>a</t>
  </si>
  <si>
    <t>b</t>
  </si>
  <si>
    <t>c</t>
  </si>
  <si>
    <t>d</t>
  </si>
  <si>
    <t>e</t>
  </si>
  <si>
    <t>f</t>
  </si>
  <si>
    <t>g</t>
  </si>
  <si>
    <t>h</t>
  </si>
  <si>
    <t>i</t>
  </si>
  <si>
    <t>j</t>
  </si>
  <si>
    <t>k</t>
  </si>
  <si>
    <t>l</t>
  </si>
  <si>
    <t>ＢとＣを比較していずれか少ない方の額</t>
  </si>
  <si>
    <t>延床面積</t>
  </si>
  <si>
    <t>児童保育のための　　　　　床面積</t>
  </si>
  <si>
    <t>※計欄は小数点以下切り捨てとし、年齢別内訳の合計と一致しない場合は、内訳の端数を調整して合計と一致させること。</t>
  </si>
  <si>
    <t>事　業　計　画　（　実　績　）　書</t>
  </si>
  <si>
    <t>設 立 年 月 日</t>
  </si>
  <si>
    <t>申 請 者 の 営</t>
  </si>
  <si>
    <t>む 主 な 事 業</t>
  </si>
  <si>
    <t>補助事業等の</t>
  </si>
  <si>
    <t>内　　　　容</t>
  </si>
  <si>
    <t>補助事業等実</t>
  </si>
  <si>
    <t>施による効果</t>
  </si>
  <si>
    <t>（ 実 施 成 果 ）</t>
  </si>
  <si>
    <t>備　　　　　　考</t>
  </si>
  <si>
    <t>注　１　「補助事業等の内容」欄及び「補助事業等実施による効果(実施成果)」欄については、詳細
　　</t>
  </si>
  <si>
    <t>　　　かつ具体的に記載すること。</t>
  </si>
  <si>
    <t>　　２　「補助事業等実施による効果（実施成果）」欄については、補助金等交付申請時には補助事</t>
  </si>
  <si>
    <t>　　　業等の実施による効果を、補助事業等実績報告時には、補助事業等実施による実施成果を記載</t>
  </si>
  <si>
    <t>　　　すること。</t>
  </si>
  <si>
    <t>　　３　補助金等の交付を受けようとする者が法人以外の団体の場合にあっては、その運営の状況を</t>
  </si>
  <si>
    <t>　　　「備考」欄に記載すること。</t>
  </si>
  <si>
    <t>　　４　事業主体が地方公共団体であるときは、「設立年月日」及び「申請者の営む主な事業」欄は</t>
  </si>
  <si>
    <t>　　　削除して使用すること。</t>
  </si>
  <si>
    <t>地域調整率</t>
  </si>
  <si>
    <t>D*2/3*地域調整率（市町村立施設の場合はD*1/4*地域調整率）</t>
  </si>
  <si>
    <t>子育て看護職員等就業定着支援事業</t>
  </si>
  <si>
    <t>保福第１号様式（第３条の２第２項）</t>
  </si>
  <si>
    <t>保福第１の２号様式（第３条の２第２項、第５条第１項、第１４条）</t>
  </si>
  <si>
    <t>３　補助金等交付申請額　　　金</t>
  </si>
  <si>
    <t>保福第１の１８号様式（第３条の２第２項、第５条第１項、第１４条）</t>
  </si>
  <si>
    <t>道費補助金以外の補助金等の額</t>
  </si>
  <si>
    <t>寄附金</t>
  </si>
  <si>
    <t xml:space="preserve">  ２　「負担区分」欄中「その他」の欄には、当該補助事業等に要する経費を支弁するための財源として、
　　「道費補助（申請）額」欄、「自己負担額」欄、「道費補助金以外の補助金等」欄又は「寄附金」欄に
　　記載すべき収入金以外の収入があるときは、その額を記載し、かつ、その経費の内容を「備考欄」に記
　　載すること。</t>
  </si>
  <si>
    <t>　４　「負担区分」欄を「道費補助（申請）額、自己負担額、道費補助金以外の補助金等、寄附金、その
　　他」以外に細分する必要がある場合は、適宜欄を追加して使用すること。</t>
  </si>
  <si>
    <t>保福第１の２０号様式（第３条の２第２項、第５条第１項）</t>
  </si>
  <si>
    <t>保福第１の３２号様式（第３条の２第２項、第５条第１項）</t>
  </si>
  <si>
    <t>補 助 金 等 交 付 申 請 書</t>
  </si>
  <si>
    <t xml:space="preserve"> 時　  分～ 　 時 　 分</t>
  </si>
  <si>
    <t>　　３　補助事業者等が市町村である場合は、「収入の部」には当該補助事業等に係る特定財源（道費補助金、国庫支出金、地方債等）のみを記載し、備考</t>
  </si>
  <si>
    <t>　　　欄に予算の区分（一般会計又は特別会計）を記載すること。</t>
  </si>
  <si>
    <t>　２４時間保育実施日数調</t>
  </si>
  <si>
    <t>　病児等保育児童数調</t>
  </si>
  <si>
    <t>　緊急一時保育児童数調</t>
  </si>
  <si>
    <t>　児童保育児童数調</t>
  </si>
  <si>
    <t>令和　　　年　　　月　　　日</t>
  </si>
  <si>
    <t>　北海道知事　  鈴　木　　直　道　　　様</t>
  </si>
  <si>
    <t xml:space="preserve"> 至 令和   年　月  日</t>
  </si>
  <si>
    <t>　　　令和　　 年　 　月　 　日</t>
  </si>
  <si>
    <t xml:space="preserve"> 自 令和   年  月  日</t>
  </si>
  <si>
    <t>事業（事務）名  　令和３年度（2021年度）子育て看護職員等就業定着支援事業</t>
  </si>
  <si>
    <t>　　　　着手　　令和　３年　４月　１日</t>
  </si>
  <si>
    <t>　　　　完了　　令和　４年　３月３１日</t>
  </si>
  <si>
    <t>事業（事務）名   　令和３年度（2021年度）　子育て看護職員等就業定着支援事業</t>
  </si>
  <si>
    <t>　休日保育児童数調（令和３年度）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</si>
</sst>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_);[Red]\(#,##0\)"/>
    <numFmt numFmtId="180" formatCode="#,##0.0_);[Red]\(#,##0.0\)"/>
    <numFmt numFmtId="181" formatCode="0_);[Red]\(0\)"/>
    <numFmt numFmtId="182" formatCode="#,##0.00_);[Red]\(#,##0.00\)"/>
    <numFmt numFmtId="183" formatCode="[$-411]ge\.m\.d;@"/>
    <numFmt numFmtId="184" formatCode="\(g\)"/>
    <numFmt numFmtId="185" formatCode="\(0\)"/>
  </numFmts>
  <fonts count="56">
    <font>
      <sz val="11"/>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sz val="11"/>
      <name val="ＭＳ ゴシック"/>
      <family val="3"/>
    </font>
    <font>
      <sz val="16"/>
      <name val="ＭＳ ゴシック"/>
      <family val="3"/>
    </font>
    <font>
      <sz val="10"/>
      <name val="ＭＳ ゴシック"/>
      <family val="3"/>
    </font>
    <font>
      <u val="single"/>
      <sz val="11"/>
      <name val="ＭＳ Ｐゴシック"/>
      <family val="3"/>
    </font>
    <font>
      <sz val="14"/>
      <name val="ＭＳ ゴシック"/>
      <family val="3"/>
    </font>
    <font>
      <sz val="12"/>
      <name val="ＭＳ ゴシック"/>
      <family val="3"/>
    </font>
    <font>
      <sz val="9"/>
      <name val="ＭＳ ゴシック"/>
      <family val="3"/>
    </font>
    <font>
      <sz val="8"/>
      <name val="ＭＳ ゴシック"/>
      <family val="3"/>
    </font>
    <font>
      <b/>
      <sz val="20"/>
      <name val="ＭＳ ゴシック"/>
      <family val="3"/>
    </font>
    <font>
      <sz val="13"/>
      <name val="ＭＳ ゴシック"/>
      <family val="3"/>
    </font>
    <font>
      <b/>
      <sz val="11"/>
      <name val="ＭＳ Ｐゴシック"/>
      <family val="3"/>
    </font>
    <font>
      <b/>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diagonalDown="1">
      <left style="thin"/>
      <right>
        <color indexed="63"/>
      </right>
      <top style="thin"/>
      <bottom>
        <color indexed="63"/>
      </bottom>
      <diagonal style="thin"/>
    </border>
    <border diagonalDown="1">
      <left>
        <color indexed="63"/>
      </left>
      <right style="thin"/>
      <top>
        <color indexed="63"/>
      </top>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dashed"/>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dotted"/>
    </border>
    <border>
      <left style="thin"/>
      <right style="thin"/>
      <top>
        <color indexed="63"/>
      </top>
      <bottom>
        <color indexed="63"/>
      </bottom>
    </border>
    <border>
      <left>
        <color indexed="63"/>
      </left>
      <right style="thin"/>
      <top>
        <color indexed="63"/>
      </top>
      <bottom>
        <color indexed="63"/>
      </bottom>
    </border>
    <border diagonalUp="1">
      <left style="thin"/>
      <right style="thin"/>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otted"/>
    </border>
    <border>
      <left>
        <color indexed="63"/>
      </left>
      <right style="thin"/>
      <top style="thin"/>
      <bottom style="dotted"/>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560">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0" fillId="0" borderId="10" xfId="0" applyFont="1" applyBorder="1" applyAlignment="1">
      <alignmen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0" fillId="0" borderId="0" xfId="0" applyFont="1" applyBorder="1" applyAlignment="1">
      <alignment/>
    </xf>
    <xf numFmtId="0" fontId="0" fillId="0" borderId="10" xfId="0" applyFont="1" applyBorder="1" applyAlignment="1">
      <alignment/>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6" xfId="0" applyFont="1" applyFill="1" applyBorder="1" applyAlignment="1">
      <alignment horizontal="center" vertical="center" shrinkToFit="1"/>
    </xf>
    <xf numFmtId="0" fontId="4" fillId="0" borderId="17" xfId="0" applyFont="1" applyBorder="1" applyAlignment="1">
      <alignment horizontal="right" vertical="top"/>
    </xf>
    <xf numFmtId="0" fontId="4" fillId="0" borderId="17" xfId="0" applyFont="1" applyFill="1" applyBorder="1" applyAlignment="1">
      <alignment horizontal="right" vertical="top"/>
    </xf>
    <xf numFmtId="0" fontId="4" fillId="0" borderId="17" xfId="0" applyFont="1" applyFill="1" applyBorder="1" applyAlignment="1">
      <alignment/>
    </xf>
    <xf numFmtId="0" fontId="4" fillId="0" borderId="0" xfId="0" applyFont="1" applyBorder="1" applyAlignment="1">
      <alignment horizontal="center" vertical="center"/>
    </xf>
    <xf numFmtId="0" fontId="4" fillId="0" borderId="0" xfId="0" applyFont="1" applyBorder="1" applyAlignment="1">
      <alignment horizontal="right" vertical="top"/>
    </xf>
    <xf numFmtId="0" fontId="4" fillId="0" borderId="0" xfId="0" applyFont="1" applyBorder="1" applyAlignment="1">
      <alignment/>
    </xf>
    <xf numFmtId="0" fontId="5" fillId="0" borderId="0" xfId="0" applyFont="1" applyAlignment="1">
      <alignment vertical="center"/>
    </xf>
    <xf numFmtId="0" fontId="7" fillId="0" borderId="18" xfId="0" applyFont="1" applyBorder="1" applyAlignment="1">
      <alignment horizontal="center" vertical="center"/>
    </xf>
    <xf numFmtId="0" fontId="4" fillId="0" borderId="13" xfId="0" applyFont="1" applyBorder="1" applyAlignment="1">
      <alignment vertical="center"/>
    </xf>
    <xf numFmtId="0" fontId="5" fillId="0" borderId="17" xfId="0" applyFont="1" applyBorder="1" applyAlignment="1">
      <alignment vertical="center" wrapText="1"/>
    </xf>
    <xf numFmtId="0" fontId="5" fillId="0" borderId="17" xfId="0" applyFont="1" applyBorder="1" applyAlignment="1">
      <alignment horizontal="right" vertical="top" wrapText="1"/>
    </xf>
    <xf numFmtId="0" fontId="5" fillId="0" borderId="0" xfId="0" applyFont="1" applyBorder="1" applyAlignment="1">
      <alignment horizontal="center" vertical="center" wrapText="1"/>
    </xf>
    <xf numFmtId="0" fontId="5" fillId="0" borderId="0" xfId="0" applyFont="1" applyBorder="1" applyAlignment="1">
      <alignment/>
    </xf>
    <xf numFmtId="0" fontId="7" fillId="0" borderId="0" xfId="0" applyFont="1" applyAlignment="1">
      <alignment vertical="center"/>
    </xf>
    <xf numFmtId="0" fontId="0" fillId="0" borderId="19" xfId="0" applyBorder="1" applyAlignment="1">
      <alignment vertical="center"/>
    </xf>
    <xf numFmtId="0" fontId="4" fillId="0" borderId="14" xfId="0" applyFont="1" applyBorder="1" applyAlignment="1">
      <alignment vertical="center"/>
    </xf>
    <xf numFmtId="0" fontId="0" fillId="0" borderId="20" xfId="0" applyBorder="1" applyAlignment="1">
      <alignment vertical="center"/>
    </xf>
    <xf numFmtId="0" fontId="0" fillId="0" borderId="18" xfId="0"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8" xfId="0" applyBorder="1" applyAlignment="1">
      <alignment horizontal="center" vertical="center"/>
    </xf>
    <xf numFmtId="0" fontId="0" fillId="0" borderId="11"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vertical="center"/>
      <protection locked="0"/>
    </xf>
    <xf numFmtId="0" fontId="0" fillId="0" borderId="21" xfId="0" applyBorder="1" applyAlignment="1" applyProtection="1">
      <alignment vertical="center"/>
      <protection locked="0"/>
    </xf>
    <xf numFmtId="0" fontId="8" fillId="0" borderId="22" xfId="0" applyFont="1" applyBorder="1" applyAlignment="1" applyProtection="1">
      <alignment horizontal="center" vertical="center"/>
      <protection locked="0"/>
    </xf>
    <xf numFmtId="0" fontId="0" fillId="0" borderId="10" xfId="0" applyBorder="1"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4" fillId="0" borderId="24" xfId="0" applyFont="1" applyBorder="1" applyAlignment="1" applyProtection="1">
      <alignment horizontal="center" vertical="center"/>
      <protection locked="0"/>
    </xf>
    <xf numFmtId="0" fontId="0" fillId="0" borderId="0" xfId="0" applyBorder="1" applyAlignment="1">
      <alignment vertical="center"/>
    </xf>
    <xf numFmtId="0" fontId="0" fillId="0" borderId="22" xfId="0" applyBorder="1" applyAlignment="1">
      <alignment horizontal="center" vertical="center"/>
    </xf>
    <xf numFmtId="0" fontId="0" fillId="0" borderId="11" xfId="0"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quotePrefix="1">
      <alignment vertical="center"/>
    </xf>
    <xf numFmtId="0" fontId="0" fillId="0" borderId="0" xfId="0" applyFont="1" applyAlignment="1">
      <alignment vertical="center"/>
    </xf>
    <xf numFmtId="0" fontId="0" fillId="0" borderId="0" xfId="0" applyFont="1" applyBorder="1" applyAlignment="1">
      <alignment horizontal="center" vertical="center" wrapText="1"/>
    </xf>
    <xf numFmtId="0" fontId="4" fillId="0" borderId="12" xfId="0" applyFont="1" applyBorder="1" applyAlignment="1">
      <alignment vertical="center" shrinkToFit="1"/>
    </xf>
    <xf numFmtId="0" fontId="4" fillId="0" borderId="12" xfId="0" applyFont="1" applyBorder="1" applyAlignment="1">
      <alignment vertical="center"/>
    </xf>
    <xf numFmtId="0" fontId="4" fillId="0" borderId="0" xfId="0" applyFont="1" applyBorder="1" applyAlignment="1">
      <alignment vertical="center" shrinkToFit="1"/>
    </xf>
    <xf numFmtId="0" fontId="0" fillId="0" borderId="15" xfId="0" applyFont="1" applyBorder="1" applyAlignment="1">
      <alignment vertical="center" shrinkToFit="1"/>
    </xf>
    <xf numFmtId="0" fontId="0" fillId="0" borderId="25" xfId="0" applyFont="1" applyBorder="1" applyAlignment="1">
      <alignment vertical="center" shrinkToFit="1"/>
    </xf>
    <xf numFmtId="0" fontId="0" fillId="0" borderId="0" xfId="0" applyFont="1" applyAlignment="1" applyProtection="1">
      <alignment vertical="center"/>
      <protection locked="0"/>
    </xf>
    <xf numFmtId="0" fontId="0" fillId="0" borderId="0" xfId="0" applyFont="1" applyBorder="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0" xfId="0" applyFont="1" applyBorder="1" applyAlignment="1" applyProtection="1">
      <alignment horizontal="center" vertical="center"/>
      <protection locked="0"/>
    </xf>
    <xf numFmtId="0" fontId="5" fillId="0" borderId="0" xfId="0" applyFont="1"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5" fillId="0" borderId="0" xfId="0" applyFont="1" applyAlignment="1">
      <alignment horizontal="center" vertical="center"/>
    </xf>
    <xf numFmtId="0" fontId="7" fillId="0" borderId="0" xfId="0" applyFont="1" applyFill="1" applyAlignment="1" applyProtection="1">
      <alignment horizontal="left" vertical="center" wrapText="1"/>
      <protection/>
    </xf>
    <xf numFmtId="0" fontId="5" fillId="33" borderId="17" xfId="0" applyFont="1" applyFill="1" applyBorder="1" applyAlignment="1">
      <alignment horizontal="right"/>
    </xf>
    <xf numFmtId="0" fontId="5" fillId="0" borderId="17" xfId="0" applyFont="1" applyBorder="1" applyAlignment="1">
      <alignment horizontal="right"/>
    </xf>
    <xf numFmtId="177" fontId="7" fillId="0" borderId="16" xfId="0" applyNumberFormat="1" applyFont="1" applyBorder="1" applyAlignment="1" applyProtection="1">
      <alignment horizontal="right" vertical="center"/>
      <protection locked="0"/>
    </xf>
    <xf numFmtId="0" fontId="7" fillId="0" borderId="0" xfId="0" applyFont="1" applyAlignment="1">
      <alignment vertical="top"/>
    </xf>
    <xf numFmtId="0" fontId="5" fillId="0" borderId="0" xfId="0" applyFont="1" applyAlignment="1">
      <alignment vertical="top"/>
    </xf>
    <xf numFmtId="0" fontId="13" fillId="0" borderId="0" xfId="0" applyFont="1" applyAlignment="1">
      <alignment horizontal="right"/>
    </xf>
    <xf numFmtId="0" fontId="5" fillId="0" borderId="15" xfId="0" applyFont="1" applyBorder="1" applyAlignment="1">
      <alignment vertical="center"/>
    </xf>
    <xf numFmtId="0" fontId="5" fillId="0" borderId="18" xfId="0" applyFont="1" applyBorder="1" applyAlignment="1">
      <alignment horizontal="center" vertical="center"/>
    </xf>
    <xf numFmtId="0" fontId="11" fillId="0" borderId="18" xfId="0" applyFont="1" applyBorder="1" applyAlignment="1" applyProtection="1">
      <alignment horizontal="center" vertical="center"/>
      <protection locked="0"/>
    </xf>
    <xf numFmtId="38" fontId="11" fillId="0" borderId="18" xfId="48" applyFont="1" applyBorder="1" applyAlignment="1" applyProtection="1">
      <alignment horizontal="right" vertical="center"/>
      <protection locked="0"/>
    </xf>
    <xf numFmtId="0" fontId="11" fillId="0" borderId="18" xfId="0" applyFont="1" applyBorder="1" applyAlignment="1" applyProtection="1">
      <alignment vertical="center"/>
      <protection locked="0"/>
    </xf>
    <xf numFmtId="0" fontId="11" fillId="0" borderId="18" xfId="0" applyFont="1" applyBorder="1" applyAlignment="1" applyProtection="1">
      <alignment horizontal="center" vertical="center" shrinkToFit="1"/>
      <protection locked="0"/>
    </xf>
    <xf numFmtId="38" fontId="11" fillId="33" borderId="18" xfId="48" applyFont="1" applyFill="1" applyBorder="1" applyAlignment="1">
      <alignment horizontal="right" vertical="center"/>
    </xf>
    <xf numFmtId="0" fontId="5" fillId="0" borderId="18" xfId="0" applyFont="1" applyBorder="1" applyAlignment="1">
      <alignment vertical="center"/>
    </xf>
    <xf numFmtId="177" fontId="5" fillId="0" borderId="0" xfId="0" applyNumberFormat="1" applyFont="1" applyAlignment="1">
      <alignment vertical="center"/>
    </xf>
    <xf numFmtId="0" fontId="5" fillId="0" borderId="18" xfId="0" applyFont="1" applyBorder="1" applyAlignment="1" applyProtection="1">
      <alignment vertical="center"/>
      <protection locked="0"/>
    </xf>
    <xf numFmtId="176" fontId="5" fillId="0" borderId="18" xfId="0" applyNumberFormat="1" applyFont="1" applyBorder="1" applyAlignment="1" applyProtection="1">
      <alignment vertical="center" shrinkToFit="1"/>
      <protection locked="0"/>
    </xf>
    <xf numFmtId="0" fontId="5" fillId="0" borderId="0" xfId="0" applyFont="1" applyAlignment="1" applyProtection="1">
      <alignment vertical="center"/>
      <protection locked="0"/>
    </xf>
    <xf numFmtId="0" fontId="7" fillId="0" borderId="18" xfId="0" applyFont="1" applyBorder="1" applyAlignment="1" quotePrefix="1">
      <alignment horizontal="center" vertical="center"/>
    </xf>
    <xf numFmtId="177" fontId="7" fillId="0" borderId="18" xfId="0" applyNumberFormat="1" applyFont="1" applyBorder="1" applyAlignment="1" applyProtection="1">
      <alignment horizontal="right" vertical="center"/>
      <protection locked="0"/>
    </xf>
    <xf numFmtId="38" fontId="7" fillId="33" borderId="18" xfId="48" applyFont="1" applyFill="1" applyBorder="1" applyAlignment="1">
      <alignment horizontal="right" vertical="center"/>
    </xf>
    <xf numFmtId="177" fontId="7" fillId="0" borderId="17" xfId="0" applyNumberFormat="1" applyFont="1" applyBorder="1" applyAlignment="1" applyProtection="1">
      <alignment horizontal="right" vertical="center"/>
      <protection locked="0"/>
    </xf>
    <xf numFmtId="177" fontId="7" fillId="0" borderId="21" xfId="0" applyNumberFormat="1" applyFont="1" applyBorder="1" applyAlignment="1" applyProtection="1">
      <alignment horizontal="right" vertical="center"/>
      <protection locked="0"/>
    </xf>
    <xf numFmtId="38" fontId="7" fillId="33" borderId="23" xfId="48" applyFont="1" applyFill="1" applyBorder="1" applyAlignment="1">
      <alignment horizontal="right" vertical="center"/>
    </xf>
    <xf numFmtId="0" fontId="5" fillId="0" borderId="0" xfId="0" applyFont="1" applyAlignment="1">
      <alignment horizontal="right" vertical="center"/>
    </xf>
    <xf numFmtId="0" fontId="0" fillId="33" borderId="21" xfId="0" applyFill="1" applyBorder="1" applyAlignment="1">
      <alignment horizontal="left" vertical="center"/>
    </xf>
    <xf numFmtId="177" fontId="0" fillId="33" borderId="16" xfId="0" applyNumberFormat="1" applyFont="1" applyFill="1" applyBorder="1" applyAlignment="1">
      <alignment horizontal="center" vertical="center" wrapText="1"/>
    </xf>
    <xf numFmtId="177" fontId="0" fillId="33" borderId="18" xfId="0" applyNumberFormat="1" applyFont="1" applyFill="1" applyBorder="1" applyAlignment="1">
      <alignment horizontal="center" vertical="center" wrapText="1"/>
    </xf>
    <xf numFmtId="0" fontId="0" fillId="0" borderId="15" xfId="0" applyFont="1" applyBorder="1" applyAlignment="1" applyProtection="1">
      <alignment vertical="center" shrinkToFit="1"/>
      <protection locked="0"/>
    </xf>
    <xf numFmtId="177" fontId="0" fillId="0" borderId="16" xfId="0" applyNumberFormat="1" applyFont="1" applyFill="1" applyBorder="1" applyAlignment="1">
      <alignment horizontal="center" vertical="center" wrapText="1"/>
    </xf>
    <xf numFmtId="177" fontId="0" fillId="0" borderId="26"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4" fillId="0" borderId="16" xfId="0" applyNumberFormat="1" applyFont="1" applyFill="1" applyBorder="1" applyAlignment="1">
      <alignment horizontal="center" vertical="center" wrapText="1"/>
    </xf>
    <xf numFmtId="177" fontId="4" fillId="0" borderId="26" xfId="0" applyNumberFormat="1" applyFont="1" applyFill="1" applyBorder="1" applyAlignment="1">
      <alignment horizontal="center" vertical="center" wrapText="1"/>
    </xf>
    <xf numFmtId="177" fontId="4" fillId="0" borderId="18" xfId="0" applyNumberFormat="1" applyFont="1" applyFill="1" applyBorder="1" applyAlignment="1">
      <alignment horizontal="center" vertical="center" wrapText="1"/>
    </xf>
    <xf numFmtId="177" fontId="4" fillId="33" borderId="16" xfId="0" applyNumberFormat="1" applyFont="1" applyFill="1" applyBorder="1" applyAlignment="1">
      <alignment horizontal="right" vertical="center" wrapText="1"/>
    </xf>
    <xf numFmtId="177" fontId="15" fillId="33" borderId="16" xfId="0" applyNumberFormat="1" applyFont="1" applyFill="1" applyBorder="1" applyAlignment="1">
      <alignment horizontal="right" vertical="center" wrapText="1"/>
    </xf>
    <xf numFmtId="177" fontId="4" fillId="33" borderId="18" xfId="0" applyNumberFormat="1" applyFont="1" applyFill="1" applyBorder="1" applyAlignment="1">
      <alignment horizontal="right" vertical="center" wrapText="1"/>
    </xf>
    <xf numFmtId="177" fontId="15" fillId="33" borderId="18" xfId="0" applyNumberFormat="1" applyFont="1" applyFill="1" applyBorder="1" applyAlignment="1">
      <alignment horizontal="right" vertical="center" wrapText="1"/>
    </xf>
    <xf numFmtId="177" fontId="2" fillId="33" borderId="16" xfId="0" applyNumberFormat="1" applyFont="1" applyFill="1" applyBorder="1" applyAlignment="1">
      <alignment horizontal="right" vertical="center" wrapText="1"/>
    </xf>
    <xf numFmtId="177" fontId="2" fillId="33" borderId="18" xfId="0" applyNumberFormat="1" applyFont="1" applyFill="1" applyBorder="1" applyAlignment="1">
      <alignment horizontal="right" vertical="center" wrapText="1"/>
    </xf>
    <xf numFmtId="0" fontId="5" fillId="33" borderId="17" xfId="0" applyFont="1" applyFill="1" applyBorder="1" applyAlignment="1">
      <alignment horizontal="right" vertical="top" wrapText="1"/>
    </xf>
    <xf numFmtId="0" fontId="4" fillId="33" borderId="17" xfId="0" applyFont="1" applyFill="1" applyBorder="1" applyAlignment="1">
      <alignment vertical="center"/>
    </xf>
    <xf numFmtId="0" fontId="5" fillId="0" borderId="0" xfId="0" applyFont="1" applyFill="1" applyAlignment="1">
      <alignment vertical="center"/>
    </xf>
    <xf numFmtId="0" fontId="7" fillId="0" borderId="18" xfId="0" applyFont="1" applyFill="1" applyBorder="1" applyAlignment="1">
      <alignment horizontal="center" vertical="center"/>
    </xf>
    <xf numFmtId="0" fontId="5" fillId="0" borderId="0" xfId="0" applyFont="1" applyFill="1" applyAlignment="1">
      <alignment horizontal="center" vertical="center"/>
    </xf>
    <xf numFmtId="0" fontId="5" fillId="0" borderId="17" xfId="0" applyFont="1" applyFill="1" applyBorder="1" applyAlignment="1">
      <alignment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shrinkToFit="1"/>
    </xf>
    <xf numFmtId="0" fontId="0" fillId="0" borderId="16" xfId="0" applyFont="1" applyFill="1" applyBorder="1" applyAlignment="1" applyProtection="1">
      <alignment horizontal="center" vertical="center" wrapText="1"/>
      <protection locked="0"/>
    </xf>
    <xf numFmtId="177" fontId="0" fillId="0" borderId="16" xfId="0" applyNumberFormat="1"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0" borderId="18" xfId="0" applyNumberFormat="1"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wrapText="1"/>
      <protection locked="0"/>
    </xf>
    <xf numFmtId="0" fontId="0" fillId="0" borderId="0" xfId="0" applyFont="1" applyFill="1" applyAlignment="1">
      <alignment vertical="center"/>
    </xf>
    <xf numFmtId="0" fontId="0" fillId="0" borderId="0" xfId="0" applyFont="1" applyFill="1" applyBorder="1" applyAlignment="1">
      <alignment horizontal="center" vertical="center" wrapText="1"/>
    </xf>
    <xf numFmtId="0" fontId="4" fillId="0" borderId="0" xfId="0" applyFont="1" applyFill="1" applyAlignment="1">
      <alignment vertical="center"/>
    </xf>
    <xf numFmtId="0" fontId="4" fillId="33" borderId="17" xfId="0" applyFont="1" applyFill="1" applyBorder="1" applyAlignment="1">
      <alignment horizontal="right" vertical="top"/>
    </xf>
    <xf numFmtId="0" fontId="4" fillId="33" borderId="17" xfId="0" applyFont="1" applyFill="1" applyBorder="1" applyAlignment="1">
      <alignment horizontal="right" vertical="top" wrapText="1"/>
    </xf>
    <xf numFmtId="0" fontId="4" fillId="0" borderId="16" xfId="0" applyFont="1" applyBorder="1" applyAlignment="1" applyProtection="1">
      <alignment horizontal="center" vertical="center"/>
      <protection locked="0"/>
    </xf>
    <xf numFmtId="0" fontId="4" fillId="33" borderId="16" xfId="0" applyFont="1" applyFill="1" applyBorder="1" applyAlignment="1">
      <alignment horizontal="center" vertical="center"/>
    </xf>
    <xf numFmtId="0" fontId="4" fillId="33" borderId="27" xfId="0" applyFont="1" applyFill="1" applyBorder="1" applyAlignment="1">
      <alignment horizontal="center" vertical="center"/>
    </xf>
    <xf numFmtId="181" fontId="0" fillId="33" borderId="23" xfId="0" applyNumberFormat="1" applyFill="1" applyBorder="1" applyAlignment="1">
      <alignment vertical="center"/>
    </xf>
    <xf numFmtId="0" fontId="0" fillId="0" borderId="0" xfId="0" applyFont="1" applyBorder="1" applyAlignment="1">
      <alignment vertical="center" shrinkToFit="1"/>
    </xf>
    <xf numFmtId="177" fontId="15" fillId="33" borderId="17" xfId="0" applyNumberFormat="1" applyFont="1" applyFill="1" applyBorder="1" applyAlignment="1">
      <alignment horizontal="right" vertical="center" wrapText="1"/>
    </xf>
    <xf numFmtId="0" fontId="4" fillId="0" borderId="2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8" xfId="0" applyFont="1" applyFill="1" applyBorder="1" applyAlignment="1">
      <alignment horizontal="right"/>
    </xf>
    <xf numFmtId="0" fontId="4" fillId="0" borderId="1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8" xfId="0" applyFont="1" applyFill="1" applyBorder="1" applyAlignment="1">
      <alignment vertical="center" wrapText="1"/>
    </xf>
    <xf numFmtId="0" fontId="4" fillId="0" borderId="28" xfId="0" applyFont="1" applyFill="1" applyBorder="1" applyAlignment="1">
      <alignment horizontal="right" vertical="center"/>
    </xf>
    <xf numFmtId="0" fontId="4" fillId="0" borderId="28" xfId="0" applyFont="1" applyFill="1" applyBorder="1" applyAlignment="1">
      <alignment horizontal="right" vertical="center" wrapText="1"/>
    </xf>
    <xf numFmtId="0" fontId="16" fillId="0" borderId="28" xfId="0" applyFont="1" applyFill="1" applyBorder="1" applyAlignment="1">
      <alignment horizontal="center"/>
    </xf>
    <xf numFmtId="0" fontId="16" fillId="0" borderId="28" xfId="0" applyFont="1" applyFill="1" applyBorder="1" applyAlignment="1">
      <alignment horizontal="center" vertical="center"/>
    </xf>
    <xf numFmtId="0" fontId="16" fillId="0" borderId="28" xfId="0" applyFont="1" applyFill="1" applyBorder="1" applyAlignment="1">
      <alignment horizontal="center" vertical="center" wrapText="1"/>
    </xf>
    <xf numFmtId="0" fontId="4" fillId="0" borderId="28" xfId="0" applyFont="1" applyFill="1" applyBorder="1" applyAlignment="1">
      <alignment horizontal="center"/>
    </xf>
    <xf numFmtId="0" fontId="2" fillId="0" borderId="28" xfId="0" applyFont="1" applyFill="1" applyBorder="1" applyAlignment="1">
      <alignment vertical="center" wrapText="1"/>
    </xf>
    <xf numFmtId="0" fontId="5" fillId="0" borderId="0" xfId="0" applyFont="1" applyAlignment="1">
      <alignment vertical="center" wrapText="1"/>
    </xf>
    <xf numFmtId="0" fontId="5" fillId="0" borderId="11"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4" xfId="0" applyFont="1" applyBorder="1" applyAlignment="1">
      <alignment vertical="center"/>
    </xf>
    <xf numFmtId="0" fontId="10" fillId="0" borderId="10" xfId="0" applyFont="1" applyBorder="1" applyAlignment="1">
      <alignment vertical="center"/>
    </xf>
    <xf numFmtId="0" fontId="10" fillId="0" borderId="15" xfId="0" applyFont="1" applyBorder="1" applyAlignment="1">
      <alignment vertical="center"/>
    </xf>
    <xf numFmtId="0" fontId="4" fillId="34" borderId="17" xfId="0" applyFont="1" applyFill="1" applyBorder="1" applyAlignment="1">
      <alignment horizontal="right" vertical="top"/>
    </xf>
    <xf numFmtId="0" fontId="0" fillId="0" borderId="0" xfId="0" applyFont="1" applyAlignment="1">
      <alignment vertical="center"/>
    </xf>
    <xf numFmtId="0" fontId="7" fillId="0" borderId="0" xfId="0" applyFont="1" applyFill="1" applyBorder="1" applyAlignment="1">
      <alignment horizontal="center" vertical="center"/>
    </xf>
    <xf numFmtId="0" fontId="7" fillId="0" borderId="29"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0" xfId="0" applyFont="1" applyAlignment="1">
      <alignment vertical="center" shrinkToFit="1"/>
    </xf>
    <xf numFmtId="177" fontId="4" fillId="0" borderId="30" xfId="0" applyNumberFormat="1" applyFont="1" applyFill="1" applyBorder="1" applyAlignment="1">
      <alignment horizontal="center" vertical="center" wrapText="1"/>
    </xf>
    <xf numFmtId="177" fontId="4" fillId="35" borderId="26" xfId="0" applyNumberFormat="1" applyFont="1" applyFill="1" applyBorder="1" applyAlignment="1">
      <alignment horizontal="center" vertical="center" wrapText="1"/>
    </xf>
    <xf numFmtId="177" fontId="4" fillId="33" borderId="23" xfId="0" applyNumberFormat="1" applyFont="1" applyFill="1" applyBorder="1" applyAlignment="1">
      <alignment horizontal="right" vertical="center" wrapText="1"/>
    </xf>
    <xf numFmtId="177" fontId="4" fillId="0" borderId="31"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177" fontId="4" fillId="33" borderId="25" xfId="0" applyNumberFormat="1" applyFont="1" applyFill="1" applyBorder="1" applyAlignment="1">
      <alignment horizontal="right" vertical="center" wrapText="1"/>
    </xf>
    <xf numFmtId="177" fontId="4" fillId="33" borderId="13" xfId="0" applyNumberFormat="1" applyFont="1" applyFill="1" applyBorder="1" applyAlignment="1">
      <alignment horizontal="right" vertical="center" wrapText="1"/>
    </xf>
    <xf numFmtId="177" fontId="4" fillId="0" borderId="32" xfId="0" applyNumberFormat="1" applyFont="1" applyFill="1" applyBorder="1" applyAlignment="1">
      <alignment horizontal="center" vertical="center" wrapText="1"/>
    </xf>
    <xf numFmtId="179" fontId="4" fillId="33" borderId="28" xfId="0" applyNumberFormat="1" applyFont="1" applyFill="1" applyBorder="1" applyAlignment="1" applyProtection="1">
      <alignment horizontal="left" vertical="center" wrapText="1"/>
      <protection/>
    </xf>
    <xf numFmtId="0" fontId="4" fillId="33" borderId="16" xfId="0" applyNumberFormat="1" applyFont="1" applyFill="1" applyBorder="1" applyAlignment="1" applyProtection="1">
      <alignment horizontal="left" vertical="center" wrapText="1"/>
      <protection/>
    </xf>
    <xf numFmtId="0" fontId="0" fillId="0" borderId="21"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5" fillId="0" borderId="0" xfId="0" applyFont="1" applyAlignment="1">
      <alignment vertical="center" wrapText="1"/>
    </xf>
    <xf numFmtId="38" fontId="5" fillId="0" borderId="0" xfId="48" applyFont="1" applyFill="1" applyAlignment="1">
      <alignment horizontal="right" vertical="center"/>
    </xf>
    <xf numFmtId="0" fontId="9" fillId="0" borderId="0" xfId="0" applyFont="1" applyAlignment="1">
      <alignment horizontal="center" vertical="center"/>
    </xf>
    <xf numFmtId="0" fontId="10" fillId="0" borderId="0" xfId="0" applyFont="1" applyAlignment="1">
      <alignment vertical="center"/>
    </xf>
    <xf numFmtId="0" fontId="7" fillId="0" borderId="0" xfId="0" applyFont="1" applyAlignment="1">
      <alignment horizontal="center" vertical="center"/>
    </xf>
    <xf numFmtId="0" fontId="10" fillId="0" borderId="0" xfId="0" applyFont="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3" fillId="0" borderId="0" xfId="0" applyFont="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NumberFormat="1" applyFont="1" applyBorder="1" applyAlignment="1" applyProtection="1">
      <alignment horizontal="left" vertical="center" wrapText="1"/>
      <protection locked="0"/>
    </xf>
    <xf numFmtId="0" fontId="2" fillId="0" borderId="12" xfId="0" applyNumberFormat="1" applyFont="1" applyBorder="1" applyAlignment="1" applyProtection="1">
      <alignment horizontal="left" vertical="center" wrapText="1"/>
      <protection locked="0"/>
    </xf>
    <xf numFmtId="0" fontId="2" fillId="0" borderId="13"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0" fontId="2" fillId="0" borderId="0" xfId="0" applyNumberFormat="1" applyFont="1" applyBorder="1" applyAlignment="1" applyProtection="1">
      <alignment horizontal="left" vertical="center" wrapText="1"/>
      <protection locked="0"/>
    </xf>
    <xf numFmtId="0" fontId="2" fillId="0" borderId="29" xfId="0" applyNumberFormat="1" applyFont="1" applyBorder="1" applyAlignment="1" applyProtection="1">
      <alignment horizontal="left" vertical="center" wrapText="1"/>
      <protection locked="0"/>
    </xf>
    <xf numFmtId="0" fontId="2" fillId="0" borderId="14" xfId="0" applyNumberFormat="1" applyFont="1" applyBorder="1" applyAlignment="1" applyProtection="1">
      <alignment horizontal="left" vertical="center" wrapText="1"/>
      <protection locked="0"/>
    </xf>
    <xf numFmtId="0" fontId="2" fillId="0" borderId="15" xfId="0" applyNumberFormat="1" applyFont="1" applyBorder="1" applyAlignment="1" applyProtection="1">
      <alignment horizontal="left" vertical="center" wrapText="1"/>
      <protection locked="0"/>
    </xf>
    <xf numFmtId="0" fontId="2" fillId="0" borderId="25" xfId="0" applyNumberFormat="1" applyFont="1" applyBorder="1" applyAlignment="1" applyProtection="1">
      <alignment horizontal="left" vertical="center" wrapText="1"/>
      <protection locked="0"/>
    </xf>
    <xf numFmtId="183" fontId="2" fillId="0" borderId="11" xfId="0" applyNumberFormat="1" applyFont="1" applyBorder="1" applyAlignment="1" applyProtection="1">
      <alignment horizontal="left" vertical="center" wrapText="1"/>
      <protection locked="0"/>
    </xf>
    <xf numFmtId="183" fontId="2" fillId="0" borderId="12" xfId="0" applyNumberFormat="1" applyFont="1" applyBorder="1" applyAlignment="1" applyProtection="1">
      <alignment horizontal="left" vertical="center" wrapText="1"/>
      <protection locked="0"/>
    </xf>
    <xf numFmtId="183" fontId="2" fillId="0" borderId="13" xfId="0" applyNumberFormat="1" applyFont="1" applyBorder="1" applyAlignment="1" applyProtection="1">
      <alignment horizontal="left" vertical="center" wrapText="1"/>
      <protection locked="0"/>
    </xf>
    <xf numFmtId="183" fontId="2" fillId="0" borderId="10" xfId="0" applyNumberFormat="1" applyFont="1" applyBorder="1" applyAlignment="1" applyProtection="1">
      <alignment horizontal="left" vertical="center" wrapText="1"/>
      <protection locked="0"/>
    </xf>
    <xf numFmtId="183" fontId="2" fillId="0" borderId="0" xfId="0" applyNumberFormat="1" applyFont="1" applyBorder="1" applyAlignment="1" applyProtection="1">
      <alignment horizontal="left" vertical="center" wrapText="1"/>
      <protection locked="0"/>
    </xf>
    <xf numFmtId="183" fontId="2" fillId="0" borderId="29" xfId="0" applyNumberFormat="1" applyFont="1" applyBorder="1" applyAlignment="1" applyProtection="1">
      <alignment horizontal="left" vertical="center" wrapText="1"/>
      <protection locked="0"/>
    </xf>
    <xf numFmtId="183" fontId="2" fillId="0" borderId="14" xfId="0" applyNumberFormat="1" applyFont="1" applyBorder="1" applyAlignment="1" applyProtection="1">
      <alignment horizontal="left" vertical="center" wrapText="1"/>
      <protection locked="0"/>
    </xf>
    <xf numFmtId="183" fontId="2" fillId="0" borderId="15" xfId="0" applyNumberFormat="1" applyFont="1" applyBorder="1" applyAlignment="1" applyProtection="1">
      <alignment horizontal="left" vertical="center" wrapText="1"/>
      <protection locked="0"/>
    </xf>
    <xf numFmtId="183" fontId="2" fillId="0" borderId="25" xfId="0" applyNumberFormat="1" applyFont="1" applyBorder="1" applyAlignment="1" applyProtection="1">
      <alignment horizontal="left" vertical="center" wrapText="1"/>
      <protection locked="0"/>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25" xfId="0" applyFont="1" applyBorder="1" applyAlignment="1">
      <alignment horizontal="left" vertical="center" wrapText="1"/>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8" xfId="0" applyFont="1" applyBorder="1" applyAlignment="1">
      <alignment horizontal="center" vertical="center" shrinkToFit="1"/>
    </xf>
    <xf numFmtId="176" fontId="2" fillId="33" borderId="10" xfId="0" applyNumberFormat="1" applyFont="1" applyFill="1" applyBorder="1" applyAlignment="1">
      <alignment horizontal="center" vertical="center"/>
    </xf>
    <xf numFmtId="176" fontId="2" fillId="33" borderId="0" xfId="0" applyNumberFormat="1" applyFont="1" applyFill="1" applyBorder="1" applyAlignment="1">
      <alignment horizontal="center" vertical="center"/>
    </xf>
    <xf numFmtId="176" fontId="2" fillId="33" borderId="29" xfId="0" applyNumberFormat="1" applyFont="1" applyFill="1" applyBorder="1" applyAlignment="1">
      <alignment horizontal="center" vertical="center"/>
    </xf>
    <xf numFmtId="176" fontId="2" fillId="33" borderId="14" xfId="0" applyNumberFormat="1" applyFont="1" applyFill="1" applyBorder="1" applyAlignment="1">
      <alignment horizontal="center" vertical="center"/>
    </xf>
    <xf numFmtId="176" fontId="2" fillId="33" borderId="15" xfId="0" applyNumberFormat="1" applyFont="1" applyFill="1" applyBorder="1" applyAlignment="1">
      <alignment horizontal="center" vertical="center"/>
    </xf>
    <xf numFmtId="176" fontId="2" fillId="33" borderId="25" xfId="0" applyNumberFormat="1" applyFont="1" applyFill="1" applyBorder="1" applyAlignment="1">
      <alignment horizontal="center" vertical="center"/>
    </xf>
    <xf numFmtId="177" fontId="2" fillId="33" borderId="10" xfId="0" applyNumberFormat="1" applyFont="1" applyFill="1" applyBorder="1" applyAlignment="1">
      <alignment horizontal="center" vertical="center"/>
    </xf>
    <xf numFmtId="177" fontId="2" fillId="33" borderId="29" xfId="0" applyNumberFormat="1" applyFont="1" applyFill="1" applyBorder="1" applyAlignment="1">
      <alignment horizontal="center" vertical="center"/>
    </xf>
    <xf numFmtId="177" fontId="2" fillId="33" borderId="0" xfId="0" applyNumberFormat="1" applyFont="1" applyFill="1" applyBorder="1" applyAlignment="1">
      <alignment horizontal="center" vertical="center"/>
    </xf>
    <xf numFmtId="177" fontId="2" fillId="33" borderId="14" xfId="0" applyNumberFormat="1" applyFont="1" applyFill="1" applyBorder="1" applyAlignment="1">
      <alignment horizontal="center" vertical="center"/>
    </xf>
    <xf numFmtId="177" fontId="2" fillId="33" borderId="15" xfId="0" applyNumberFormat="1" applyFont="1" applyFill="1" applyBorder="1" applyAlignment="1">
      <alignment horizontal="center" vertical="center"/>
    </xf>
    <xf numFmtId="177" fontId="2" fillId="33" borderId="25" xfId="0" applyNumberFormat="1" applyFont="1" applyFill="1" applyBorder="1" applyAlignment="1">
      <alignment horizontal="center" vertical="center"/>
    </xf>
    <xf numFmtId="177" fontId="2" fillId="0" borderId="10" xfId="0" applyNumberFormat="1" applyFont="1" applyBorder="1" applyAlignment="1" applyProtection="1">
      <alignment horizontal="center" vertical="center"/>
      <protection locked="0"/>
    </xf>
    <xf numFmtId="177" fontId="2" fillId="0" borderId="29" xfId="0" applyNumberFormat="1" applyFont="1" applyBorder="1" applyAlignment="1" applyProtection="1">
      <alignment horizontal="center" vertical="center"/>
      <protection locked="0"/>
    </xf>
    <xf numFmtId="177" fontId="2" fillId="0" borderId="14" xfId="0" applyNumberFormat="1" applyFont="1" applyBorder="1" applyAlignment="1" applyProtection="1">
      <alignment horizontal="center" vertical="center"/>
      <protection locked="0"/>
    </xf>
    <xf numFmtId="177" fontId="2" fillId="0" borderId="25" xfId="0" applyNumberFormat="1" applyFont="1" applyBorder="1" applyAlignment="1" applyProtection="1">
      <alignment horizontal="center" vertical="center"/>
      <protection locked="0"/>
    </xf>
    <xf numFmtId="185" fontId="2" fillId="0" borderId="14" xfId="0" applyNumberFormat="1" applyFont="1" applyBorder="1" applyAlignment="1" applyProtection="1">
      <alignment horizontal="center" vertical="center"/>
      <protection locked="0"/>
    </xf>
    <xf numFmtId="185" fontId="2" fillId="0" borderId="25" xfId="0" applyNumberFormat="1"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14" xfId="0" applyFont="1" applyBorder="1" applyAlignment="1" applyProtection="1">
      <alignment horizontal="right" vertical="center"/>
      <protection/>
    </xf>
    <xf numFmtId="0" fontId="2" fillId="0" borderId="15" xfId="0" applyFont="1" applyBorder="1" applyAlignment="1" applyProtection="1">
      <alignment horizontal="right" vertical="center"/>
      <protection/>
    </xf>
    <xf numFmtId="0" fontId="2" fillId="0" borderId="25" xfId="0" applyFont="1" applyBorder="1" applyAlignment="1" applyProtection="1">
      <alignment horizontal="right" vertical="center"/>
      <protection/>
    </xf>
    <xf numFmtId="178" fontId="2" fillId="33" borderId="10" xfId="0" applyNumberFormat="1" applyFont="1" applyFill="1" applyBorder="1" applyAlignment="1">
      <alignment horizontal="center" vertical="center"/>
    </xf>
    <xf numFmtId="178" fontId="2" fillId="33" borderId="0" xfId="0" applyNumberFormat="1" applyFont="1" applyFill="1" applyBorder="1" applyAlignment="1">
      <alignment horizontal="center" vertical="center"/>
    </xf>
    <xf numFmtId="178" fontId="2" fillId="33" borderId="29" xfId="0" applyNumberFormat="1" applyFont="1" applyFill="1" applyBorder="1" applyAlignment="1">
      <alignment horizontal="center" vertical="center"/>
    </xf>
    <xf numFmtId="178" fontId="2" fillId="33" borderId="14" xfId="0" applyNumberFormat="1" applyFont="1" applyFill="1" applyBorder="1" applyAlignment="1">
      <alignment horizontal="center" vertical="center"/>
    </xf>
    <xf numFmtId="178" fontId="2" fillId="33" borderId="15" xfId="0" applyNumberFormat="1" applyFont="1" applyFill="1" applyBorder="1" applyAlignment="1">
      <alignment horizontal="center" vertical="center"/>
    </xf>
    <xf numFmtId="178" fontId="2" fillId="33" borderId="25" xfId="0" applyNumberFormat="1" applyFont="1" applyFill="1" applyBorder="1" applyAlignment="1">
      <alignment horizontal="center" vertical="center"/>
    </xf>
    <xf numFmtId="178" fontId="2" fillId="0" borderId="10" xfId="0" applyNumberFormat="1" applyFont="1" applyBorder="1" applyAlignment="1" applyProtection="1">
      <alignment horizontal="center" vertical="center"/>
      <protection locked="0"/>
    </xf>
    <xf numFmtId="178" fontId="2" fillId="0" borderId="29" xfId="0" applyNumberFormat="1" applyFont="1" applyBorder="1" applyAlignment="1" applyProtection="1">
      <alignment horizontal="center" vertical="center"/>
      <protection locked="0"/>
    </xf>
    <xf numFmtId="178" fontId="2" fillId="0" borderId="14" xfId="0" applyNumberFormat="1" applyFont="1" applyBorder="1" applyAlignment="1" applyProtection="1">
      <alignment horizontal="center" vertical="center"/>
      <protection locked="0"/>
    </xf>
    <xf numFmtId="178" fontId="2" fillId="0" borderId="25" xfId="0" applyNumberFormat="1" applyFont="1" applyBorder="1" applyAlignment="1" applyProtection="1">
      <alignment horizontal="center" vertical="center"/>
      <protection locked="0"/>
    </xf>
    <xf numFmtId="0" fontId="2" fillId="0" borderId="18" xfId="0" applyFont="1" applyBorder="1" applyAlignment="1">
      <alignment horizontal="left" vertical="center" wrapText="1"/>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0"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29" xfId="0" applyFont="1" applyBorder="1" applyAlignment="1" applyProtection="1">
      <alignment horizontal="right" vertical="center"/>
      <protection locked="0"/>
    </xf>
    <xf numFmtId="0" fontId="0" fillId="0" borderId="12" xfId="0" applyFont="1" applyBorder="1" applyAlignment="1">
      <alignment horizontal="center" vertical="center"/>
    </xf>
    <xf numFmtId="177" fontId="2" fillId="0" borderId="0" xfId="0" applyNumberFormat="1" applyFont="1" applyBorder="1" applyAlignment="1" applyProtection="1">
      <alignment horizontal="center" vertical="center"/>
      <protection locked="0"/>
    </xf>
    <xf numFmtId="177" fontId="2" fillId="0" borderId="15" xfId="0" applyNumberFormat="1" applyFont="1" applyBorder="1" applyAlignment="1" applyProtection="1">
      <alignment horizontal="center" vertical="center"/>
      <protection locked="0"/>
    </xf>
    <xf numFmtId="0" fontId="2" fillId="0" borderId="14"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176" fontId="2" fillId="0" borderId="10" xfId="0" applyNumberFormat="1" applyFont="1" applyBorder="1" applyAlignment="1" applyProtection="1">
      <alignment horizontal="center" vertical="center"/>
      <protection locked="0"/>
    </xf>
    <xf numFmtId="176" fontId="2" fillId="0" borderId="0" xfId="0" applyNumberFormat="1" applyFont="1" applyBorder="1" applyAlignment="1" applyProtection="1">
      <alignment horizontal="center" vertical="center"/>
      <protection locked="0"/>
    </xf>
    <xf numFmtId="176" fontId="2" fillId="0" borderId="29" xfId="0" applyNumberFormat="1" applyFont="1" applyBorder="1" applyAlignment="1" applyProtection="1">
      <alignment horizontal="center" vertical="center"/>
      <protection locked="0"/>
    </xf>
    <xf numFmtId="176" fontId="2" fillId="0" borderId="14" xfId="0" applyNumberFormat="1" applyFont="1" applyBorder="1" applyAlignment="1" applyProtection="1">
      <alignment horizontal="center" vertical="center"/>
      <protection locked="0"/>
    </xf>
    <xf numFmtId="176" fontId="2" fillId="0" borderId="15" xfId="0" applyNumberFormat="1" applyFont="1" applyBorder="1" applyAlignment="1" applyProtection="1">
      <alignment horizontal="center" vertical="center"/>
      <protection locked="0"/>
    </xf>
    <xf numFmtId="176" fontId="2" fillId="0" borderId="25" xfId="0" applyNumberFormat="1" applyFont="1" applyBorder="1" applyAlignment="1" applyProtection="1">
      <alignment horizontal="center" vertical="center"/>
      <protection locked="0"/>
    </xf>
    <xf numFmtId="178" fontId="2" fillId="0" borderId="0" xfId="0" applyNumberFormat="1" applyFont="1" applyBorder="1" applyAlignment="1" applyProtection="1">
      <alignment horizontal="center" vertical="center"/>
      <protection locked="0"/>
    </xf>
    <xf numFmtId="178" fontId="2" fillId="0" borderId="15" xfId="0" applyNumberFormat="1" applyFont="1" applyBorder="1" applyAlignment="1" applyProtection="1">
      <alignment horizontal="center" vertical="center"/>
      <protection locked="0"/>
    </xf>
    <xf numFmtId="0" fontId="0" fillId="0" borderId="12" xfId="0" applyFont="1" applyFill="1" applyBorder="1" applyAlignment="1">
      <alignment horizontal="center"/>
    </xf>
    <xf numFmtId="0" fontId="4" fillId="0" borderId="17" xfId="0" applyFont="1" applyFill="1" applyBorder="1" applyAlignment="1">
      <alignment horizontal="center" vertical="center"/>
    </xf>
    <xf numFmtId="0" fontId="0" fillId="0" borderId="28" xfId="0" applyBorder="1" applyAlignment="1">
      <alignment vertical="center"/>
    </xf>
    <xf numFmtId="179" fontId="4" fillId="33" borderId="28" xfId="0" applyNumberFormat="1" applyFont="1" applyFill="1" applyBorder="1" applyAlignment="1" applyProtection="1">
      <alignment horizontal="center" vertical="center"/>
      <protection/>
    </xf>
    <xf numFmtId="179" fontId="4" fillId="33" borderId="16" xfId="0" applyNumberFormat="1" applyFont="1" applyFill="1" applyBorder="1" applyAlignment="1" applyProtection="1">
      <alignment horizontal="center" vertical="center"/>
      <protection/>
    </xf>
    <xf numFmtId="179" fontId="4" fillId="0" borderId="28" xfId="0" applyNumberFormat="1" applyFont="1" applyFill="1" applyBorder="1" applyAlignment="1" applyProtection="1">
      <alignment horizontal="center" vertical="center"/>
      <protection/>
    </xf>
    <xf numFmtId="179" fontId="4" fillId="0" borderId="16" xfId="0" applyNumberFormat="1" applyFont="1" applyFill="1" applyBorder="1" applyAlignment="1" applyProtection="1">
      <alignment horizontal="center" vertical="center"/>
      <protection/>
    </xf>
    <xf numFmtId="0" fontId="4" fillId="0" borderId="28"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7"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4" fillId="0" borderId="12" xfId="0" applyFont="1" applyBorder="1" applyAlignment="1">
      <alignment horizontal="center"/>
    </xf>
    <xf numFmtId="0" fontId="4" fillId="0" borderId="12" xfId="0" applyFont="1" applyBorder="1" applyAlignment="1">
      <alignment horizontal="center" vertical="top"/>
    </xf>
    <xf numFmtId="180" fontId="4" fillId="0" borderId="28" xfId="0" applyNumberFormat="1" applyFont="1" applyFill="1" applyBorder="1" applyAlignment="1" applyProtection="1">
      <alignment horizontal="center" vertical="center"/>
      <protection locked="0"/>
    </xf>
    <xf numFmtId="180" fontId="4" fillId="0" borderId="16" xfId="0" applyNumberFormat="1" applyFont="1" applyFill="1" applyBorder="1" applyAlignment="1" applyProtection="1">
      <alignment horizontal="center" vertical="center"/>
      <protection locked="0"/>
    </xf>
    <xf numFmtId="0" fontId="4" fillId="0" borderId="0" xfId="0" applyFont="1" applyAlignment="1">
      <alignment/>
    </xf>
    <xf numFmtId="179" fontId="4" fillId="34" borderId="28" xfId="0" applyNumberFormat="1" applyFont="1" applyFill="1" applyBorder="1" applyAlignment="1" applyProtection="1">
      <alignment horizontal="center" vertical="center"/>
      <protection/>
    </xf>
    <xf numFmtId="179" fontId="4" fillId="34" borderId="16" xfId="0" applyNumberFormat="1"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179" fontId="4" fillId="0" borderId="28" xfId="0" applyNumberFormat="1" applyFont="1" applyBorder="1" applyAlignment="1" applyProtection="1">
      <alignment horizontal="center" vertical="center"/>
      <protection/>
    </xf>
    <xf numFmtId="179" fontId="4" fillId="0" borderId="16" xfId="0" applyNumberFormat="1" applyFont="1" applyBorder="1" applyAlignment="1" applyProtection="1">
      <alignment horizontal="center" vertical="center"/>
      <protection/>
    </xf>
    <xf numFmtId="0" fontId="4" fillId="0" borderId="17" xfId="0" applyFont="1" applyBorder="1" applyAlignment="1">
      <alignment/>
    </xf>
    <xf numFmtId="0" fontId="4" fillId="0" borderId="28" xfId="0" applyFont="1" applyBorder="1" applyAlignment="1">
      <alignment/>
    </xf>
    <xf numFmtId="0" fontId="4" fillId="0" borderId="16" xfId="0" applyFont="1" applyBorder="1" applyAlignment="1">
      <alignment/>
    </xf>
    <xf numFmtId="0" fontId="4" fillId="0" borderId="17"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182" fontId="4" fillId="34" borderId="28" xfId="0" applyNumberFormat="1" applyFont="1" applyFill="1" applyBorder="1" applyAlignment="1" applyProtection="1">
      <alignment horizontal="center" vertical="center"/>
      <protection locked="0"/>
    </xf>
    <xf numFmtId="182" fontId="4" fillId="34" borderId="16" xfId="0" applyNumberFormat="1" applyFont="1" applyFill="1" applyBorder="1" applyAlignment="1" applyProtection="1">
      <alignment horizontal="center" vertical="center"/>
      <protection locked="0"/>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179" fontId="4" fillId="33" borderId="28" xfId="0" applyNumberFormat="1" applyFont="1" applyFill="1" applyBorder="1" applyAlignment="1" applyProtection="1">
      <alignment horizontal="center" vertical="center" wrapText="1"/>
      <protection/>
    </xf>
    <xf numFmtId="179" fontId="4" fillId="33" borderId="16" xfId="0"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6" fillId="0" borderId="0" xfId="0" applyFont="1" applyAlignment="1">
      <alignment horizontal="center"/>
    </xf>
    <xf numFmtId="0" fontId="7" fillId="33" borderId="21" xfId="0" applyFont="1" applyFill="1" applyBorder="1" applyAlignment="1" applyProtection="1">
      <alignment horizontal="center" vertical="center" wrapText="1"/>
      <protection/>
    </xf>
    <xf numFmtId="0" fontId="7" fillId="33" borderId="23" xfId="0" applyFont="1" applyFill="1" applyBorder="1" applyAlignment="1" applyProtection="1">
      <alignment horizontal="center" vertical="center" wrapText="1"/>
      <protection/>
    </xf>
    <xf numFmtId="0" fontId="7" fillId="0" borderId="1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29" xfId="0" applyFont="1" applyFill="1" applyBorder="1" applyAlignment="1">
      <alignment vertical="center"/>
    </xf>
    <xf numFmtId="0" fontId="4" fillId="0" borderId="14" xfId="0" applyFont="1" applyFill="1" applyBorder="1" applyAlignment="1">
      <alignment vertical="center"/>
    </xf>
    <xf numFmtId="0" fontId="4" fillId="0" borderId="25" xfId="0" applyFont="1" applyFill="1" applyBorder="1" applyAlignment="1">
      <alignment vertical="center"/>
    </xf>
    <xf numFmtId="0" fontId="7" fillId="0" borderId="28"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38" fontId="7" fillId="0" borderId="28" xfId="48" applyFont="1" applyBorder="1" applyAlignment="1" applyProtection="1">
      <alignment horizontal="right" vertical="center" wrapText="1"/>
      <protection locked="0"/>
    </xf>
    <xf numFmtId="38" fontId="7" fillId="0" borderId="16" xfId="48" applyFont="1" applyBorder="1" applyAlignment="1" applyProtection="1">
      <alignment horizontal="right" vertical="center" wrapText="1"/>
      <protection locked="0"/>
    </xf>
    <xf numFmtId="38" fontId="7" fillId="33" borderId="28" xfId="48" applyFont="1" applyFill="1" applyBorder="1" applyAlignment="1">
      <alignment horizontal="right" vertical="center" wrapText="1"/>
    </xf>
    <xf numFmtId="38" fontId="7" fillId="33" borderId="16" xfId="48" applyFont="1" applyFill="1" applyBorder="1" applyAlignment="1">
      <alignment horizontal="right" vertical="center" wrapText="1"/>
    </xf>
    <xf numFmtId="0" fontId="5" fillId="0" borderId="10"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25" xfId="0" applyFont="1" applyBorder="1" applyAlignment="1" applyProtection="1">
      <alignment vertical="center"/>
      <protection locked="0"/>
    </xf>
    <xf numFmtId="38" fontId="7" fillId="0" borderId="17" xfId="48" applyFont="1" applyBorder="1" applyAlignment="1" applyProtection="1">
      <alignment horizontal="right" vertical="center"/>
      <protection locked="0"/>
    </xf>
    <xf numFmtId="38" fontId="7" fillId="0" borderId="16" xfId="48" applyFont="1" applyBorder="1" applyAlignment="1" applyProtection="1">
      <alignment horizontal="right" vertical="center"/>
      <protection locked="0"/>
    </xf>
    <xf numFmtId="0" fontId="7" fillId="0" borderId="17"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38" fontId="7" fillId="33" borderId="17" xfId="48" applyFont="1" applyFill="1" applyBorder="1" applyAlignment="1">
      <alignment horizontal="right" vertical="center"/>
    </xf>
    <xf numFmtId="38" fontId="7" fillId="33" borderId="16" xfId="48" applyFont="1" applyFill="1" applyBorder="1" applyAlignment="1">
      <alignment horizontal="right" vertical="center"/>
    </xf>
    <xf numFmtId="0" fontId="5" fillId="0" borderId="11"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25" xfId="0" applyFont="1" applyBorder="1" applyAlignment="1">
      <alignment/>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7" fillId="0" borderId="17" xfId="0" applyFont="1" applyFill="1" applyBorder="1" applyAlignment="1">
      <alignment/>
    </xf>
    <xf numFmtId="0" fontId="7" fillId="0" borderId="16" xfId="0" applyFont="1" applyFill="1" applyBorder="1" applyAlignment="1">
      <alignment/>
    </xf>
    <xf numFmtId="0" fontId="7" fillId="0" borderId="0" xfId="0" applyFont="1" applyAlignment="1">
      <alignment horizontal="left" vertical="top" wrapText="1"/>
    </xf>
    <xf numFmtId="0" fontId="7" fillId="0" borderId="0" xfId="0" applyFont="1" applyAlignment="1">
      <alignment horizontal="left" vertical="top"/>
    </xf>
    <xf numFmtId="0" fontId="7" fillId="0" borderId="17" xfId="0" applyFont="1" applyBorder="1" applyAlignment="1">
      <alignment/>
    </xf>
    <xf numFmtId="0" fontId="7" fillId="0" borderId="16" xfId="0" applyFont="1" applyBorder="1" applyAlignment="1">
      <alignment/>
    </xf>
    <xf numFmtId="38" fontId="7" fillId="0" borderId="17" xfId="48" applyFont="1" applyFill="1" applyBorder="1" applyAlignment="1">
      <alignment/>
    </xf>
    <xf numFmtId="38" fontId="7" fillId="0" borderId="16" xfId="48" applyFont="1" applyFill="1" applyBorder="1" applyAlignment="1">
      <alignment/>
    </xf>
    <xf numFmtId="177" fontId="7" fillId="0" borderId="28" xfId="0" applyNumberFormat="1" applyFont="1" applyBorder="1" applyAlignment="1" applyProtection="1">
      <alignment horizontal="center" vertical="center"/>
      <protection locked="0"/>
    </xf>
    <xf numFmtId="177" fontId="7" fillId="0" borderId="16" xfId="0" applyNumberFormat="1" applyFont="1" applyBorder="1" applyAlignment="1" applyProtection="1">
      <alignment horizontal="center" vertical="center"/>
      <protection locked="0"/>
    </xf>
    <xf numFmtId="177" fontId="7" fillId="0" borderId="28" xfId="0" applyNumberFormat="1" applyFont="1" applyBorder="1" applyAlignment="1" applyProtection="1">
      <alignment horizontal="right" vertical="center"/>
      <protection locked="0"/>
    </xf>
    <xf numFmtId="177" fontId="7" fillId="0" borderId="16" xfId="0" applyNumberFormat="1" applyFont="1" applyBorder="1" applyAlignment="1" applyProtection="1">
      <alignment horizontal="right" vertical="center"/>
      <protection locked="0"/>
    </xf>
    <xf numFmtId="0" fontId="12" fillId="0" borderId="17" xfId="0" applyFont="1" applyBorder="1" applyAlignment="1" applyProtection="1">
      <alignment horizontal="left" vertical="center" wrapText="1"/>
      <protection locked="0"/>
    </xf>
    <xf numFmtId="0" fontId="12" fillId="0" borderId="28"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1" fillId="33" borderId="21" xfId="0" applyFont="1" applyFill="1" applyBorder="1" applyAlignment="1" applyProtection="1">
      <alignment horizontal="center" vertical="center" wrapText="1"/>
      <protection/>
    </xf>
    <xf numFmtId="0" fontId="11" fillId="33" borderId="23" xfId="0" applyFont="1" applyFill="1" applyBorder="1" applyAlignment="1" applyProtection="1">
      <alignment horizontal="center" vertical="center" wrapText="1"/>
      <protection/>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16" xfId="0" applyFont="1" applyFill="1" applyBorder="1" applyAlignment="1">
      <alignment horizontal="left" vertical="center" wrapText="1"/>
    </xf>
    <xf numFmtId="38" fontId="7" fillId="33" borderId="28" xfId="48" applyFont="1" applyFill="1" applyBorder="1" applyAlignment="1">
      <alignment horizontal="right" vertical="center"/>
    </xf>
    <xf numFmtId="177" fontId="7" fillId="33" borderId="28" xfId="0" applyNumberFormat="1" applyFont="1" applyFill="1" applyBorder="1" applyAlignment="1" applyProtection="1">
      <alignment horizontal="right" vertical="center"/>
      <protection locked="0"/>
    </xf>
    <xf numFmtId="177" fontId="7" fillId="33" borderId="16" xfId="0" applyNumberFormat="1" applyFont="1" applyFill="1" applyBorder="1" applyAlignment="1" applyProtection="1">
      <alignment horizontal="right" vertical="center"/>
      <protection locked="0"/>
    </xf>
    <xf numFmtId="0" fontId="14" fillId="0" borderId="0" xfId="0" applyFont="1" applyAlignment="1">
      <alignment horizontal="center"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5" fillId="0" borderId="17" xfId="0" applyNumberFormat="1" applyFont="1" applyBorder="1" applyAlignment="1">
      <alignment horizontal="center" vertical="center" wrapText="1"/>
    </xf>
    <xf numFmtId="177" fontId="5" fillId="0" borderId="16" xfId="0" applyNumberFormat="1" applyFont="1" applyBorder="1" applyAlignment="1">
      <alignment horizontal="center" vertical="center" wrapText="1"/>
    </xf>
    <xf numFmtId="0" fontId="5" fillId="0" borderId="0" xfId="0" applyFont="1" applyBorder="1" applyAlignment="1">
      <alignment horizontal="left" vertic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7" xfId="0" applyFont="1" applyBorder="1" applyAlignment="1">
      <alignment vertical="center"/>
    </xf>
    <xf numFmtId="0" fontId="7" fillId="0" borderId="16"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17" xfId="0" applyFont="1" applyBorder="1" applyAlignment="1" applyProtection="1">
      <alignment vertical="center"/>
      <protection locked="0"/>
    </xf>
    <xf numFmtId="0" fontId="7" fillId="0" borderId="28"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7" fillId="0" borderId="21" xfId="0" applyFont="1" applyBorder="1" applyAlignment="1" applyProtection="1">
      <alignment horizontal="left" vertical="center" wrapText="1"/>
      <protection locked="0"/>
    </xf>
    <xf numFmtId="0" fontId="7" fillId="0" borderId="23" xfId="0" applyFont="1" applyBorder="1" applyAlignment="1" applyProtection="1">
      <alignment horizontal="left" vertical="center"/>
      <protection locked="0"/>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7"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7" fillId="0" borderId="23" xfId="0" applyFont="1" applyBorder="1" applyAlignment="1" applyProtection="1">
      <alignment horizontal="left" vertical="center" wrapText="1"/>
      <protection locked="0"/>
    </xf>
    <xf numFmtId="0" fontId="7" fillId="0" borderId="21" xfId="0" applyFont="1" applyBorder="1" applyAlignment="1">
      <alignment horizontal="center" vertical="center" wrapText="1"/>
    </xf>
    <xf numFmtId="0" fontId="0" fillId="0" borderId="21" xfId="0" applyBorder="1" applyAlignment="1">
      <alignment horizontal="center" vertical="center"/>
    </xf>
    <xf numFmtId="0" fontId="0" fillId="0" borderId="23" xfId="0"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1"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4" fillId="33" borderId="36"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5" xfId="0" applyFont="1" applyFill="1" applyBorder="1" applyAlignment="1">
      <alignment horizontal="center" vertical="center"/>
    </xf>
    <xf numFmtId="0" fontId="2" fillId="0" borderId="0" xfId="0" applyFont="1" applyAlignment="1">
      <alignment horizontal="left" vertical="center" wrapText="1"/>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5" xfId="0" applyFont="1" applyBorder="1" applyAlignment="1">
      <alignment vertical="center"/>
    </xf>
    <xf numFmtId="0" fontId="0" fillId="0" borderId="15" xfId="0" applyFont="1" applyBorder="1" applyAlignment="1">
      <alignment vertical="center"/>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38" xfId="0" applyFont="1" applyFill="1" applyBorder="1" applyAlignment="1">
      <alignment horizontal="center" vertical="justify" wrapText="1"/>
    </xf>
    <xf numFmtId="0" fontId="0" fillId="0" borderId="39" xfId="0" applyFont="1" applyFill="1" applyBorder="1" applyAlignment="1">
      <alignment horizontal="center" vertical="justify" wrapText="1"/>
    </xf>
    <xf numFmtId="0" fontId="0" fillId="0" borderId="40" xfId="0" applyFont="1" applyFill="1" applyBorder="1" applyAlignment="1">
      <alignment horizontal="center" vertical="justify" wrapText="1"/>
    </xf>
    <xf numFmtId="0" fontId="0" fillId="0" borderId="1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6" fillId="0" borderId="18" xfId="0" applyFont="1" applyFill="1" applyBorder="1" applyAlignment="1">
      <alignment horizontal="center" vertical="center" shrinkToFit="1"/>
    </xf>
    <xf numFmtId="177" fontId="4" fillId="33" borderId="26" xfId="0" applyNumberFormat="1" applyFont="1" applyFill="1" applyBorder="1" applyAlignment="1">
      <alignment horizontal="center" vertical="center"/>
    </xf>
    <xf numFmtId="0" fontId="15" fillId="0" borderId="1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16" xfId="0" applyFont="1" applyFill="1" applyBorder="1" applyAlignment="1">
      <alignment horizontal="center" vertical="center" wrapText="1"/>
    </xf>
    <xf numFmtId="177" fontId="4" fillId="33" borderId="18" xfId="0" applyNumberFormat="1" applyFont="1" applyFill="1" applyBorder="1" applyAlignment="1">
      <alignment horizontal="center" vertical="center"/>
    </xf>
    <xf numFmtId="0" fontId="4" fillId="0" borderId="13" xfId="0" applyFont="1" applyFill="1" applyBorder="1" applyAlignment="1">
      <alignment wrapText="1"/>
    </xf>
    <xf numFmtId="0" fontId="4" fillId="0" borderId="29" xfId="0" applyFont="1" applyFill="1" applyBorder="1" applyAlignment="1">
      <alignment wrapText="1"/>
    </xf>
    <xf numFmtId="0" fontId="4" fillId="0" borderId="25" xfId="0" applyFont="1" applyFill="1" applyBorder="1" applyAlignment="1">
      <alignment wrapText="1"/>
    </xf>
    <xf numFmtId="0" fontId="15" fillId="0" borderId="18" xfId="0" applyFont="1" applyFill="1" applyBorder="1" applyAlignment="1">
      <alignment horizontal="center" vertical="center" shrinkToFit="1"/>
    </xf>
    <xf numFmtId="177" fontId="0" fillId="33" borderId="18" xfId="0" applyNumberFormat="1" applyFont="1" applyFill="1" applyBorder="1" applyAlignment="1">
      <alignment horizontal="center" vertical="center"/>
    </xf>
    <xf numFmtId="177" fontId="0" fillId="33" borderId="26" xfId="0" applyNumberFormat="1" applyFont="1" applyFill="1" applyBorder="1" applyAlignment="1">
      <alignment horizontal="center" vertical="center"/>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xf>
    <xf numFmtId="0" fontId="4" fillId="0" borderId="14" xfId="0" applyFont="1" applyFill="1" applyBorder="1" applyAlignment="1">
      <alignment horizontal="left" vertical="top"/>
    </xf>
    <xf numFmtId="0" fontId="0" fillId="0" borderId="17"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5"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38" xfId="0" applyFont="1" applyFill="1" applyBorder="1" applyAlignment="1" applyProtection="1">
      <alignment horizontal="center" vertical="justify" wrapText="1"/>
      <protection locked="0"/>
    </xf>
    <xf numFmtId="0" fontId="0" fillId="0" borderId="39" xfId="0" applyFont="1" applyFill="1" applyBorder="1" applyAlignment="1" applyProtection="1">
      <alignment horizontal="center" vertical="justify" wrapText="1"/>
      <protection locked="0"/>
    </xf>
    <xf numFmtId="0" fontId="0" fillId="0" borderId="40" xfId="0" applyFont="1" applyFill="1" applyBorder="1" applyAlignment="1" applyProtection="1">
      <alignment horizontal="center" vertical="justify" wrapText="1"/>
      <protection locked="0"/>
    </xf>
    <xf numFmtId="0" fontId="0" fillId="0" borderId="18" xfId="0" applyFont="1" applyFill="1" applyBorder="1" applyAlignment="1" applyProtection="1">
      <alignment horizontal="center" vertical="center" shrinkToFit="1"/>
      <protection locked="0"/>
    </xf>
    <xf numFmtId="0" fontId="0" fillId="33" borderId="18" xfId="0" applyFont="1" applyFill="1" applyBorder="1" applyAlignment="1" applyProtection="1">
      <alignment horizontal="center" vertical="center"/>
      <protection locked="0"/>
    </xf>
    <xf numFmtId="0" fontId="15" fillId="0" borderId="21"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177" fontId="15" fillId="33" borderId="21" xfId="0" applyNumberFormat="1" applyFont="1" applyFill="1" applyBorder="1" applyAlignment="1">
      <alignment horizontal="center" vertical="center"/>
    </xf>
    <xf numFmtId="177" fontId="15" fillId="33" borderId="23" xfId="0" applyNumberFormat="1" applyFont="1" applyFill="1" applyBorder="1" applyAlignment="1">
      <alignment horizontal="center" vertical="center"/>
    </xf>
    <xf numFmtId="177" fontId="15" fillId="33" borderId="41" xfId="0" applyNumberFormat="1" applyFont="1" applyFill="1" applyBorder="1" applyAlignment="1">
      <alignment horizontal="center" vertical="center"/>
    </xf>
    <xf numFmtId="177" fontId="15" fillId="33" borderId="42" xfId="0" applyNumberFormat="1"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0" borderId="13"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77" fontId="15" fillId="33" borderId="18" xfId="0" applyNumberFormat="1" applyFont="1" applyFill="1" applyBorder="1" applyAlignment="1">
      <alignment horizontal="center" vertical="center"/>
    </xf>
    <xf numFmtId="177" fontId="15" fillId="33" borderId="26"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5" xfId="0" applyFont="1" applyFill="1" applyBorder="1" applyAlignment="1">
      <alignment vertical="center"/>
    </xf>
    <xf numFmtId="0" fontId="0" fillId="0" borderId="15" xfId="0" applyFont="1" applyFill="1" applyBorder="1" applyAlignment="1">
      <alignment vertical="center"/>
    </xf>
    <xf numFmtId="0" fontId="0" fillId="0" borderId="15" xfId="0" applyFont="1" applyFill="1" applyBorder="1" applyAlignment="1">
      <alignment horizontal="center" vertical="center" shrinkToFit="1"/>
    </xf>
    <xf numFmtId="0" fontId="0" fillId="0" borderId="2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ill>
        <patternFill>
          <bgColor rgb="FFFF0000"/>
        </patternFill>
      </fill>
      <border/>
    </dxf>
    <dxf>
      <fill>
        <patternFill>
          <bgColor rgb="FFFFFF00"/>
        </patternFill>
      </fill>
      <border/>
    </dxf>
    <dxf>
      <fill>
        <patternFill>
          <bgColor theme="1"/>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457200</xdr:colOff>
      <xdr:row>14</xdr:row>
      <xdr:rowOff>57150</xdr:rowOff>
    </xdr:from>
    <xdr:to>
      <xdr:col>9</xdr:col>
      <xdr:colOff>47625</xdr:colOff>
      <xdr:row>15</xdr:row>
      <xdr:rowOff>114300</xdr:rowOff>
    </xdr:to>
    <xdr:sp>
      <xdr:nvSpPr>
        <xdr:cNvPr id="1" name="Rectangle 1"/>
        <xdr:cNvSpPr>
          <a:spLocks/>
        </xdr:cNvSpPr>
      </xdr:nvSpPr>
      <xdr:spPr>
        <a:xfrm>
          <a:off x="5943600" y="3124200"/>
          <a:ext cx="27622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4</xdr:row>
      <xdr:rowOff>9525</xdr:rowOff>
    </xdr:from>
    <xdr:to>
      <xdr:col>35</xdr:col>
      <xdr:colOff>0</xdr:colOff>
      <xdr:row>7</xdr:row>
      <xdr:rowOff>161925</xdr:rowOff>
    </xdr:to>
    <xdr:sp>
      <xdr:nvSpPr>
        <xdr:cNvPr id="1" name="Line 1"/>
        <xdr:cNvSpPr>
          <a:spLocks/>
        </xdr:cNvSpPr>
      </xdr:nvSpPr>
      <xdr:spPr>
        <a:xfrm flipH="1">
          <a:off x="9305925" y="771525"/>
          <a:ext cx="121920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8</xdr:row>
      <xdr:rowOff>9525</xdr:rowOff>
    </xdr:from>
    <xdr:to>
      <xdr:col>35</xdr:col>
      <xdr:colOff>0</xdr:colOff>
      <xdr:row>9</xdr:row>
      <xdr:rowOff>0</xdr:rowOff>
    </xdr:to>
    <xdr:sp>
      <xdr:nvSpPr>
        <xdr:cNvPr id="2" name="Line 2"/>
        <xdr:cNvSpPr>
          <a:spLocks/>
        </xdr:cNvSpPr>
      </xdr:nvSpPr>
      <xdr:spPr>
        <a:xfrm flipH="1">
          <a:off x="9305925" y="14573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9</xdr:row>
      <xdr:rowOff>9525</xdr:rowOff>
    </xdr:from>
    <xdr:to>
      <xdr:col>35</xdr:col>
      <xdr:colOff>9525</xdr:colOff>
      <xdr:row>10</xdr:row>
      <xdr:rowOff>0</xdr:rowOff>
    </xdr:to>
    <xdr:sp>
      <xdr:nvSpPr>
        <xdr:cNvPr id="3" name="Line 3"/>
        <xdr:cNvSpPr>
          <a:spLocks/>
        </xdr:cNvSpPr>
      </xdr:nvSpPr>
      <xdr:spPr>
        <a:xfrm flipH="1">
          <a:off x="9305925" y="1724025"/>
          <a:ext cx="12287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10</xdr:row>
      <xdr:rowOff>9525</xdr:rowOff>
    </xdr:from>
    <xdr:to>
      <xdr:col>35</xdr:col>
      <xdr:colOff>0</xdr:colOff>
      <xdr:row>11</xdr:row>
      <xdr:rowOff>0</xdr:rowOff>
    </xdr:to>
    <xdr:sp>
      <xdr:nvSpPr>
        <xdr:cNvPr id="4" name="Line 4"/>
        <xdr:cNvSpPr>
          <a:spLocks/>
        </xdr:cNvSpPr>
      </xdr:nvSpPr>
      <xdr:spPr>
        <a:xfrm flipH="1">
          <a:off x="9305925" y="19907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11</xdr:row>
      <xdr:rowOff>9525</xdr:rowOff>
    </xdr:from>
    <xdr:to>
      <xdr:col>35</xdr:col>
      <xdr:colOff>0</xdr:colOff>
      <xdr:row>12</xdr:row>
      <xdr:rowOff>0</xdr:rowOff>
    </xdr:to>
    <xdr:sp>
      <xdr:nvSpPr>
        <xdr:cNvPr id="5" name="Line 5"/>
        <xdr:cNvSpPr>
          <a:spLocks/>
        </xdr:cNvSpPr>
      </xdr:nvSpPr>
      <xdr:spPr>
        <a:xfrm flipH="1">
          <a:off x="9305925" y="22574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12</xdr:row>
      <xdr:rowOff>9525</xdr:rowOff>
    </xdr:from>
    <xdr:to>
      <xdr:col>35</xdr:col>
      <xdr:colOff>0</xdr:colOff>
      <xdr:row>13</xdr:row>
      <xdr:rowOff>0</xdr:rowOff>
    </xdr:to>
    <xdr:sp>
      <xdr:nvSpPr>
        <xdr:cNvPr id="6" name="Line 6"/>
        <xdr:cNvSpPr>
          <a:spLocks/>
        </xdr:cNvSpPr>
      </xdr:nvSpPr>
      <xdr:spPr>
        <a:xfrm flipH="1">
          <a:off x="9305925" y="25241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13</xdr:row>
      <xdr:rowOff>9525</xdr:rowOff>
    </xdr:from>
    <xdr:to>
      <xdr:col>35</xdr:col>
      <xdr:colOff>0</xdr:colOff>
      <xdr:row>14</xdr:row>
      <xdr:rowOff>0</xdr:rowOff>
    </xdr:to>
    <xdr:sp>
      <xdr:nvSpPr>
        <xdr:cNvPr id="7" name="Line 7"/>
        <xdr:cNvSpPr>
          <a:spLocks/>
        </xdr:cNvSpPr>
      </xdr:nvSpPr>
      <xdr:spPr>
        <a:xfrm flipH="1">
          <a:off x="9305925" y="27908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14</xdr:row>
      <xdr:rowOff>9525</xdr:rowOff>
    </xdr:from>
    <xdr:to>
      <xdr:col>35</xdr:col>
      <xdr:colOff>0</xdr:colOff>
      <xdr:row>15</xdr:row>
      <xdr:rowOff>0</xdr:rowOff>
    </xdr:to>
    <xdr:sp>
      <xdr:nvSpPr>
        <xdr:cNvPr id="8" name="Line 8"/>
        <xdr:cNvSpPr>
          <a:spLocks/>
        </xdr:cNvSpPr>
      </xdr:nvSpPr>
      <xdr:spPr>
        <a:xfrm flipH="1">
          <a:off x="9305925" y="30575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15</xdr:row>
      <xdr:rowOff>9525</xdr:rowOff>
    </xdr:from>
    <xdr:to>
      <xdr:col>35</xdr:col>
      <xdr:colOff>0</xdr:colOff>
      <xdr:row>16</xdr:row>
      <xdr:rowOff>0</xdr:rowOff>
    </xdr:to>
    <xdr:sp>
      <xdr:nvSpPr>
        <xdr:cNvPr id="9" name="Line 9"/>
        <xdr:cNvSpPr>
          <a:spLocks/>
        </xdr:cNvSpPr>
      </xdr:nvSpPr>
      <xdr:spPr>
        <a:xfrm flipH="1">
          <a:off x="9305925" y="33242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16</xdr:row>
      <xdr:rowOff>9525</xdr:rowOff>
    </xdr:from>
    <xdr:to>
      <xdr:col>35</xdr:col>
      <xdr:colOff>0</xdr:colOff>
      <xdr:row>17</xdr:row>
      <xdr:rowOff>0</xdr:rowOff>
    </xdr:to>
    <xdr:sp>
      <xdr:nvSpPr>
        <xdr:cNvPr id="10" name="Line 10"/>
        <xdr:cNvSpPr>
          <a:spLocks/>
        </xdr:cNvSpPr>
      </xdr:nvSpPr>
      <xdr:spPr>
        <a:xfrm flipH="1">
          <a:off x="9305925" y="35909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17</xdr:row>
      <xdr:rowOff>9525</xdr:rowOff>
    </xdr:from>
    <xdr:to>
      <xdr:col>35</xdr:col>
      <xdr:colOff>0</xdr:colOff>
      <xdr:row>18</xdr:row>
      <xdr:rowOff>0</xdr:rowOff>
    </xdr:to>
    <xdr:sp>
      <xdr:nvSpPr>
        <xdr:cNvPr id="11" name="Line 11"/>
        <xdr:cNvSpPr>
          <a:spLocks/>
        </xdr:cNvSpPr>
      </xdr:nvSpPr>
      <xdr:spPr>
        <a:xfrm flipH="1">
          <a:off x="9305925" y="38576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18</xdr:row>
      <xdr:rowOff>9525</xdr:rowOff>
    </xdr:from>
    <xdr:to>
      <xdr:col>35</xdr:col>
      <xdr:colOff>0</xdr:colOff>
      <xdr:row>19</xdr:row>
      <xdr:rowOff>0</xdr:rowOff>
    </xdr:to>
    <xdr:sp>
      <xdr:nvSpPr>
        <xdr:cNvPr id="12" name="Line 12"/>
        <xdr:cNvSpPr>
          <a:spLocks/>
        </xdr:cNvSpPr>
      </xdr:nvSpPr>
      <xdr:spPr>
        <a:xfrm flipH="1">
          <a:off x="9305925" y="41243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19</xdr:row>
      <xdr:rowOff>9525</xdr:rowOff>
    </xdr:from>
    <xdr:to>
      <xdr:col>35</xdr:col>
      <xdr:colOff>0</xdr:colOff>
      <xdr:row>20</xdr:row>
      <xdr:rowOff>0</xdr:rowOff>
    </xdr:to>
    <xdr:sp>
      <xdr:nvSpPr>
        <xdr:cNvPr id="13" name="Line 13"/>
        <xdr:cNvSpPr>
          <a:spLocks/>
        </xdr:cNvSpPr>
      </xdr:nvSpPr>
      <xdr:spPr>
        <a:xfrm flipH="1">
          <a:off x="9305925" y="43910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20</xdr:row>
      <xdr:rowOff>9525</xdr:rowOff>
    </xdr:from>
    <xdr:to>
      <xdr:col>35</xdr:col>
      <xdr:colOff>0</xdr:colOff>
      <xdr:row>21</xdr:row>
      <xdr:rowOff>0</xdr:rowOff>
    </xdr:to>
    <xdr:sp>
      <xdr:nvSpPr>
        <xdr:cNvPr id="14" name="Line 14"/>
        <xdr:cNvSpPr>
          <a:spLocks/>
        </xdr:cNvSpPr>
      </xdr:nvSpPr>
      <xdr:spPr>
        <a:xfrm flipH="1">
          <a:off x="9305925" y="46577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3"/>
  <sheetViews>
    <sheetView tabSelected="1" workbookViewId="0" topLeftCell="A1">
      <selection activeCell="G23" sqref="G23"/>
    </sheetView>
  </sheetViews>
  <sheetFormatPr defaultColWidth="9.00390625" defaultRowHeight="13.5"/>
  <sheetData>
    <row r="1" s="71" customFormat="1" ht="13.5">
      <c r="A1" s="71" t="s">
        <v>297</v>
      </c>
    </row>
    <row r="2" s="71" customFormat="1" ht="13.5"/>
    <row r="3" s="71" customFormat="1" ht="13.5"/>
    <row r="4" spans="1:10" s="71" customFormat="1" ht="21" customHeight="1">
      <c r="A4" s="193" t="s">
        <v>307</v>
      </c>
      <c r="B4" s="193"/>
      <c r="C4" s="193"/>
      <c r="D4" s="193"/>
      <c r="E4" s="193"/>
      <c r="F4" s="193"/>
      <c r="G4" s="193"/>
      <c r="H4" s="193"/>
      <c r="I4" s="193"/>
      <c r="J4" s="193"/>
    </row>
    <row r="5" s="71" customFormat="1" ht="18" customHeight="1"/>
    <row r="6" s="71" customFormat="1" ht="18" customHeight="1"/>
    <row r="7" spans="7:9" s="71" customFormat="1" ht="18" customHeight="1">
      <c r="G7" s="72" t="s">
        <v>315</v>
      </c>
      <c r="H7" s="72"/>
      <c r="I7" s="73"/>
    </row>
    <row r="8" s="71" customFormat="1" ht="18" customHeight="1"/>
    <row r="9" s="71" customFormat="1" ht="18" customHeight="1"/>
    <row r="10" s="71" customFormat="1" ht="18" customHeight="1">
      <c r="A10" s="74" t="s">
        <v>316</v>
      </c>
    </row>
    <row r="11" s="71" customFormat="1" ht="18" customHeight="1"/>
    <row r="12" s="71" customFormat="1" ht="18" customHeight="1"/>
    <row r="13" spans="4:9" s="71" customFormat="1" ht="18" customHeight="1">
      <c r="D13" s="194" t="s">
        <v>176</v>
      </c>
      <c r="E13" s="194"/>
      <c r="F13" s="195"/>
      <c r="G13" s="195"/>
      <c r="H13" s="195"/>
      <c r="I13" s="195"/>
    </row>
    <row r="14" spans="4:9" s="71" customFormat="1" ht="18" customHeight="1">
      <c r="D14" s="194"/>
      <c r="E14" s="194"/>
      <c r="F14" s="195"/>
      <c r="G14" s="195"/>
      <c r="H14" s="195"/>
      <c r="I14" s="195"/>
    </row>
    <row r="15" spans="4:9" s="71" customFormat="1" ht="18" customHeight="1">
      <c r="D15" s="196" t="s">
        <v>177</v>
      </c>
      <c r="E15" s="196"/>
      <c r="F15" s="195"/>
      <c r="G15" s="195"/>
      <c r="H15" s="195"/>
      <c r="I15" s="195"/>
    </row>
    <row r="16" spans="4:9" s="71" customFormat="1" ht="18" customHeight="1">
      <c r="D16" s="196"/>
      <c r="E16" s="196"/>
      <c r="F16" s="195"/>
      <c r="G16" s="195"/>
      <c r="H16" s="195"/>
      <c r="I16" s="195"/>
    </row>
    <row r="17" s="71" customFormat="1" ht="18" customHeight="1">
      <c r="E17" s="32" t="s">
        <v>178</v>
      </c>
    </row>
    <row r="18" s="71" customFormat="1" ht="18" customHeight="1"/>
    <row r="19" s="71" customFormat="1" ht="18" customHeight="1"/>
    <row r="20" spans="2:10" s="71" customFormat="1" ht="18" customHeight="1">
      <c r="B20" s="171" t="s">
        <v>320</v>
      </c>
      <c r="C20" s="171"/>
      <c r="D20" s="171"/>
      <c r="E20" s="171"/>
      <c r="F20" s="171"/>
      <c r="G20" s="171"/>
      <c r="H20" s="171"/>
      <c r="I20" s="86"/>
      <c r="J20" s="86"/>
    </row>
    <row r="21" s="71" customFormat="1" ht="18" customHeight="1"/>
    <row r="22" s="71" customFormat="1" ht="18" customHeight="1">
      <c r="A22" s="74" t="s">
        <v>179</v>
      </c>
    </row>
    <row r="23" s="71" customFormat="1" ht="18" customHeight="1"/>
    <row r="24" s="71" customFormat="1" ht="18" customHeight="1">
      <c r="E24" s="75" t="s">
        <v>180</v>
      </c>
    </row>
    <row r="25" s="71" customFormat="1" ht="18" customHeight="1"/>
    <row r="26" s="71" customFormat="1" ht="18" customHeight="1">
      <c r="A26" s="74" t="s">
        <v>181</v>
      </c>
    </row>
    <row r="27" spans="1:8" s="71" customFormat="1" ht="105" customHeight="1">
      <c r="A27" s="74"/>
      <c r="B27" s="191"/>
      <c r="C27" s="191"/>
      <c r="D27" s="191"/>
      <c r="E27" s="191"/>
      <c r="F27" s="191"/>
      <c r="G27" s="191"/>
      <c r="H27" s="191"/>
    </row>
    <row r="28" s="71" customFormat="1" ht="18" customHeight="1"/>
    <row r="29" s="71" customFormat="1" ht="18" customHeight="1">
      <c r="A29" s="74" t="s">
        <v>182</v>
      </c>
    </row>
    <row r="30" s="71" customFormat="1" ht="18" customHeight="1">
      <c r="A30" s="74" t="s">
        <v>321</v>
      </c>
    </row>
    <row r="31" s="71" customFormat="1" ht="18" customHeight="1">
      <c r="A31" s="74" t="s">
        <v>322</v>
      </c>
    </row>
    <row r="32" s="71" customFormat="1" ht="18" customHeight="1">
      <c r="A32" s="74"/>
    </row>
    <row r="33" spans="1:7" s="71" customFormat="1" ht="18" customHeight="1">
      <c r="A33" s="74" t="s">
        <v>299</v>
      </c>
      <c r="E33" s="192">
        <f>'保福第23号'!AD13</f>
        <v>0</v>
      </c>
      <c r="F33" s="192"/>
      <c r="G33" s="71" t="s">
        <v>183</v>
      </c>
    </row>
    <row r="34" s="71" customFormat="1" ht="18" customHeight="1"/>
    <row r="35" s="71" customFormat="1" ht="18" customHeight="1"/>
    <row r="36" s="71" customFormat="1" ht="18" customHeight="1"/>
    <row r="37" s="71" customFormat="1" ht="18" customHeight="1"/>
    <row r="38" s="71" customFormat="1" ht="18" customHeight="1"/>
    <row r="39" s="71" customFormat="1" ht="18" customHeight="1"/>
    <row r="40" s="25" customFormat="1" ht="18" customHeight="1"/>
    <row r="41" s="25" customFormat="1" ht="18" customHeight="1"/>
    <row r="42" s="25" customFormat="1" ht="18" customHeight="1"/>
    <row r="43" s="25" customFormat="1" ht="18" customHeight="1"/>
    <row r="44" s="25" customFormat="1" ht="18" customHeight="1"/>
    <row r="45" s="25" customFormat="1" ht="18" customHeight="1"/>
    <row r="46" s="25" customFormat="1" ht="18" customHeight="1"/>
    <row r="47" s="25" customFormat="1" ht="13.5"/>
    <row r="48" s="25" customFormat="1" ht="13.5"/>
    <row r="49" s="25" customFormat="1" ht="13.5"/>
    <row r="50" s="25" customFormat="1" ht="13.5"/>
    <row r="51" s="25" customFormat="1" ht="13.5"/>
    <row r="52" s="25" customFormat="1" ht="13.5"/>
  </sheetData>
  <sheetProtection/>
  <mergeCells count="7">
    <mergeCell ref="B27:H27"/>
    <mergeCell ref="E33:F33"/>
    <mergeCell ref="A4:J4"/>
    <mergeCell ref="D13:E14"/>
    <mergeCell ref="F13:I14"/>
    <mergeCell ref="D15:E16"/>
    <mergeCell ref="F15:I16"/>
  </mergeCells>
  <printOptions/>
  <pageMargins left="0.75" right="0.75" top="1" bottom="1" header="0.512" footer="0.512"/>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AG29"/>
  <sheetViews>
    <sheetView workbookViewId="0" topLeftCell="A1">
      <selection activeCell="V16" sqref="V16"/>
    </sheetView>
  </sheetViews>
  <sheetFormatPr defaultColWidth="9.00390625" defaultRowHeight="13.5"/>
  <cols>
    <col min="1" max="1" width="5.125" style="60" customWidth="1"/>
    <col min="2" max="32" width="4.00390625" style="60" customWidth="1"/>
    <col min="33" max="33" width="5.625" style="60" customWidth="1"/>
    <col min="34" max="34" width="0.74609375" style="60" customWidth="1"/>
    <col min="35" max="156" width="4.625" style="60" customWidth="1"/>
    <col min="157" max="16384" width="9.00390625" style="60" customWidth="1"/>
  </cols>
  <sheetData>
    <row r="1" ht="13.5">
      <c r="A1" s="60" t="s">
        <v>158</v>
      </c>
    </row>
    <row r="4" spans="1:33" ht="19.5" customHeight="1">
      <c r="A4" s="496" t="s">
        <v>311</v>
      </c>
      <c r="B4" s="497"/>
      <c r="C4" s="497"/>
      <c r="D4" s="497"/>
      <c r="E4" s="497"/>
      <c r="F4" s="497"/>
      <c r="G4" s="497"/>
      <c r="H4" s="497"/>
      <c r="I4" s="497"/>
      <c r="J4" s="497"/>
      <c r="V4" s="498" t="s">
        <v>238</v>
      </c>
      <c r="W4" s="499"/>
      <c r="X4" s="499"/>
      <c r="Y4" s="500"/>
      <c r="Z4" s="501">
        <f>'保福第22号'!C10</f>
        <v>0</v>
      </c>
      <c r="AA4" s="502"/>
      <c r="AB4" s="502"/>
      <c r="AC4" s="502"/>
      <c r="AD4" s="502"/>
      <c r="AE4" s="502"/>
      <c r="AF4" s="502"/>
      <c r="AG4" s="503"/>
    </row>
    <row r="5" spans="1:33" ht="13.5">
      <c r="A5" s="504" t="s">
        <v>159</v>
      </c>
      <c r="B5" s="507">
        <v>1</v>
      </c>
      <c r="C5" s="507">
        <v>2</v>
      </c>
      <c r="D5" s="507">
        <v>3</v>
      </c>
      <c r="E5" s="507">
        <v>4</v>
      </c>
      <c r="F5" s="507">
        <v>5</v>
      </c>
      <c r="G5" s="507">
        <v>6</v>
      </c>
      <c r="H5" s="507">
        <v>7</v>
      </c>
      <c r="I5" s="507">
        <v>8</v>
      </c>
      <c r="J5" s="507">
        <v>9</v>
      </c>
      <c r="K5" s="507">
        <v>10</v>
      </c>
      <c r="L5" s="507">
        <v>11</v>
      </c>
      <c r="M5" s="507">
        <v>12</v>
      </c>
      <c r="N5" s="507">
        <v>13</v>
      </c>
      <c r="O5" s="507">
        <v>14</v>
      </c>
      <c r="P5" s="507">
        <v>15</v>
      </c>
      <c r="Q5" s="507">
        <v>16</v>
      </c>
      <c r="R5" s="507">
        <v>17</v>
      </c>
      <c r="S5" s="507">
        <v>18</v>
      </c>
      <c r="T5" s="507">
        <v>19</v>
      </c>
      <c r="U5" s="507">
        <v>20</v>
      </c>
      <c r="V5" s="507">
        <v>21</v>
      </c>
      <c r="W5" s="507">
        <v>22</v>
      </c>
      <c r="X5" s="507">
        <v>23</v>
      </c>
      <c r="Y5" s="507">
        <v>24</v>
      </c>
      <c r="Z5" s="507">
        <v>25</v>
      </c>
      <c r="AA5" s="507">
        <v>26</v>
      </c>
      <c r="AB5" s="507">
        <v>27</v>
      </c>
      <c r="AC5" s="507">
        <v>28</v>
      </c>
      <c r="AD5" s="507">
        <v>29</v>
      </c>
      <c r="AE5" s="507">
        <v>30</v>
      </c>
      <c r="AF5" s="507">
        <v>31</v>
      </c>
      <c r="AG5" s="512" t="s">
        <v>149</v>
      </c>
    </row>
    <row r="6" spans="1:33" ht="13.5">
      <c r="A6" s="505"/>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13"/>
    </row>
    <row r="7" spans="1:33" ht="13.5">
      <c r="A7" s="505"/>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13"/>
    </row>
    <row r="8" spans="1:33" ht="13.5">
      <c r="A8" s="506"/>
      <c r="B8" s="509"/>
      <c r="C8" s="509"/>
      <c r="D8" s="509"/>
      <c r="E8" s="509"/>
      <c r="F8" s="509"/>
      <c r="G8" s="509"/>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14"/>
    </row>
    <row r="9" spans="1:33" ht="21" customHeight="1">
      <c r="A9" s="129">
        <v>4</v>
      </c>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10"/>
      <c r="AG9" s="106">
        <f aca="true" t="shared" si="0" ref="AG9:AG20">COUNTIF(B9:AF9,"○")</f>
        <v>0</v>
      </c>
    </row>
    <row r="10" spans="1:33" ht="21" customHeight="1">
      <c r="A10" s="130">
        <v>5</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07">
        <f t="shared" si="0"/>
        <v>0</v>
      </c>
    </row>
    <row r="11" spans="1:33" ht="21" customHeight="1">
      <c r="A11" s="130">
        <v>6</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0"/>
      <c r="AG11" s="107">
        <f t="shared" si="0"/>
        <v>0</v>
      </c>
    </row>
    <row r="12" spans="1:33" ht="21" customHeight="1">
      <c r="A12" s="130">
        <v>7</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07">
        <f t="shared" si="0"/>
        <v>0</v>
      </c>
    </row>
    <row r="13" spans="1:33" ht="21" customHeight="1">
      <c r="A13" s="130">
        <v>8</v>
      </c>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07">
        <f t="shared" si="0"/>
        <v>0</v>
      </c>
    </row>
    <row r="14" spans="1:33" ht="21" customHeight="1">
      <c r="A14" s="130">
        <v>9</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0"/>
      <c r="AG14" s="107">
        <f t="shared" si="0"/>
        <v>0</v>
      </c>
    </row>
    <row r="15" spans="1:33" ht="21" customHeight="1">
      <c r="A15" s="130">
        <v>10</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07">
        <f t="shared" si="0"/>
        <v>0</v>
      </c>
    </row>
    <row r="16" spans="1:33" ht="21" customHeight="1">
      <c r="A16" s="130">
        <v>11</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0"/>
      <c r="AG16" s="107">
        <f t="shared" si="0"/>
        <v>0</v>
      </c>
    </row>
    <row r="17" spans="1:33" ht="21" customHeight="1">
      <c r="A17" s="130">
        <v>12</v>
      </c>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07">
        <f t="shared" si="0"/>
        <v>0</v>
      </c>
    </row>
    <row r="18" spans="1:33" ht="21" customHeight="1">
      <c r="A18" s="130">
        <v>1</v>
      </c>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07">
        <f t="shared" si="0"/>
        <v>0</v>
      </c>
    </row>
    <row r="19" spans="1:33" ht="21" customHeight="1">
      <c r="A19" s="130">
        <v>2</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0"/>
      <c r="AE19" s="110"/>
      <c r="AF19" s="110"/>
      <c r="AG19" s="107">
        <f t="shared" si="0"/>
        <v>0</v>
      </c>
    </row>
    <row r="20" spans="1:33" ht="21" customHeight="1">
      <c r="A20" s="130">
        <v>3</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07">
        <f t="shared" si="0"/>
        <v>0</v>
      </c>
    </row>
    <row r="21" spans="1:33" ht="21" customHeight="1">
      <c r="A21" s="131" t="s">
        <v>249</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07">
        <f>SUM(AG9:AG20)</f>
        <v>0</v>
      </c>
    </row>
    <row r="22" spans="1:33" ht="18" customHeight="1">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row>
    <row r="23" spans="28:33" s="17" customFormat="1" ht="21" customHeight="1">
      <c r="AB23" s="22"/>
      <c r="AC23" s="22"/>
      <c r="AD23" s="510" t="s">
        <v>160</v>
      </c>
      <c r="AE23" s="510"/>
      <c r="AF23" s="515">
        <f>AG21</f>
        <v>0</v>
      </c>
      <c r="AG23" s="515"/>
    </row>
    <row r="24" spans="30:33" s="17" customFormat="1" ht="21" customHeight="1">
      <c r="AD24" s="510" t="s">
        <v>161</v>
      </c>
      <c r="AE24" s="510"/>
      <c r="AF24" s="511"/>
      <c r="AG24" s="511"/>
    </row>
    <row r="25" spans="1:33" s="17" customFormat="1" ht="15" customHeight="1">
      <c r="A25" s="17" t="s">
        <v>162</v>
      </c>
      <c r="AB25" s="22"/>
      <c r="AC25" s="22"/>
      <c r="AD25" s="62"/>
      <c r="AE25" s="62"/>
      <c r="AF25" s="63"/>
      <c r="AG25" s="63"/>
    </row>
    <row r="26" spans="1:33" s="17" customFormat="1" ht="15" customHeight="1">
      <c r="A26" s="17" t="s">
        <v>163</v>
      </c>
      <c r="AD26" s="64"/>
      <c r="AE26" s="64"/>
      <c r="AF26" s="57"/>
      <c r="AG26" s="57"/>
    </row>
    <row r="27" s="17" customFormat="1" ht="15" customHeight="1">
      <c r="A27" s="17" t="s">
        <v>164</v>
      </c>
    </row>
    <row r="28" s="17" customFormat="1" ht="15" customHeight="1">
      <c r="A28" s="17" t="s">
        <v>165</v>
      </c>
    </row>
    <row r="29" s="17" customFormat="1" ht="15" customHeight="1">
      <c r="A29" s="17" t="s">
        <v>166</v>
      </c>
    </row>
  </sheetData>
  <sheetProtection/>
  <mergeCells count="40">
    <mergeCell ref="AD24:AE24"/>
    <mergeCell ref="AF24:AG24"/>
    <mergeCell ref="AF5:AF8"/>
    <mergeCell ref="AG5:AG8"/>
    <mergeCell ref="AD23:AE23"/>
    <mergeCell ref="AF23:AG23"/>
    <mergeCell ref="AB5:AB8"/>
    <mergeCell ref="AC5:AC8"/>
    <mergeCell ref="AD5:AD8"/>
    <mergeCell ref="AE5:AE8"/>
    <mergeCell ref="X5:X8"/>
    <mergeCell ref="Y5:Y8"/>
    <mergeCell ref="Z5:Z8"/>
    <mergeCell ref="AA5:AA8"/>
    <mergeCell ref="T5:T8"/>
    <mergeCell ref="U5:U8"/>
    <mergeCell ref="V5:V8"/>
    <mergeCell ref="W5:W8"/>
    <mergeCell ref="P5:P8"/>
    <mergeCell ref="Q5:Q8"/>
    <mergeCell ref="R5:R8"/>
    <mergeCell ref="S5:S8"/>
    <mergeCell ref="L5:L8"/>
    <mergeCell ref="M5:M8"/>
    <mergeCell ref="N5:N8"/>
    <mergeCell ref="O5:O8"/>
    <mergeCell ref="H5:H8"/>
    <mergeCell ref="I5:I8"/>
    <mergeCell ref="J5:J8"/>
    <mergeCell ref="K5:K8"/>
    <mergeCell ref="A4:J4"/>
    <mergeCell ref="V4:Y4"/>
    <mergeCell ref="Z4:AG4"/>
    <mergeCell ref="A5:A8"/>
    <mergeCell ref="B5:B8"/>
    <mergeCell ref="C5:C8"/>
    <mergeCell ref="D5:D8"/>
    <mergeCell ref="E5:E8"/>
    <mergeCell ref="F5:F8"/>
    <mergeCell ref="G5:G8"/>
  </mergeCells>
  <printOptions/>
  <pageMargins left="0.5" right="0.23" top="1" bottom="0.47" header="0.512" footer="0.27"/>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J26"/>
  <sheetViews>
    <sheetView workbookViewId="0" topLeftCell="A1">
      <selection activeCell="AD19" sqref="AD19"/>
    </sheetView>
  </sheetViews>
  <sheetFormatPr defaultColWidth="9.00390625" defaultRowHeight="13.5"/>
  <cols>
    <col min="1" max="1" width="5.125" style="60" customWidth="1"/>
    <col min="2" max="32" width="3.625" style="60" customWidth="1"/>
    <col min="33" max="33" width="4.625" style="60" customWidth="1"/>
    <col min="34" max="35" width="8.00390625" style="60" customWidth="1"/>
    <col min="36" max="156" width="4.625" style="60" customWidth="1"/>
    <col min="157" max="16384" width="9.00390625" style="60" customWidth="1"/>
  </cols>
  <sheetData>
    <row r="1" ht="13.5">
      <c r="A1" s="60" t="s">
        <v>167</v>
      </c>
    </row>
    <row r="4" spans="1:35" ht="19.5" customHeight="1">
      <c r="A4" s="496" t="s">
        <v>312</v>
      </c>
      <c r="B4" s="497"/>
      <c r="C4" s="497"/>
      <c r="D4" s="497"/>
      <c r="E4" s="497"/>
      <c r="F4" s="497"/>
      <c r="G4" s="497"/>
      <c r="H4" s="497"/>
      <c r="I4" s="497"/>
      <c r="J4" s="497"/>
      <c r="V4" s="65"/>
      <c r="W4" s="66"/>
      <c r="X4" s="498" t="s">
        <v>238</v>
      </c>
      <c r="Y4" s="499"/>
      <c r="Z4" s="499"/>
      <c r="AA4" s="500"/>
      <c r="AB4" s="501">
        <f>'保福第22号'!C10</f>
        <v>0</v>
      </c>
      <c r="AC4" s="502"/>
      <c r="AD4" s="502"/>
      <c r="AE4" s="502"/>
      <c r="AF4" s="502"/>
      <c r="AG4" s="502"/>
      <c r="AH4" s="502"/>
      <c r="AI4" s="503"/>
    </row>
    <row r="5" spans="1:36" ht="13.5" customHeight="1">
      <c r="A5" s="504" t="s">
        <v>159</v>
      </c>
      <c r="B5" s="507">
        <v>1</v>
      </c>
      <c r="C5" s="507">
        <v>2</v>
      </c>
      <c r="D5" s="507">
        <v>3</v>
      </c>
      <c r="E5" s="507">
        <v>4</v>
      </c>
      <c r="F5" s="507">
        <v>5</v>
      </c>
      <c r="G5" s="507">
        <v>6</v>
      </c>
      <c r="H5" s="507">
        <v>7</v>
      </c>
      <c r="I5" s="507">
        <v>8</v>
      </c>
      <c r="J5" s="507">
        <v>9</v>
      </c>
      <c r="K5" s="507">
        <v>10</v>
      </c>
      <c r="L5" s="507">
        <v>11</v>
      </c>
      <c r="M5" s="507">
        <v>12</v>
      </c>
      <c r="N5" s="507">
        <v>13</v>
      </c>
      <c r="O5" s="507">
        <v>14</v>
      </c>
      <c r="P5" s="507">
        <v>15</v>
      </c>
      <c r="Q5" s="507">
        <v>16</v>
      </c>
      <c r="R5" s="507">
        <v>17</v>
      </c>
      <c r="S5" s="507">
        <v>18</v>
      </c>
      <c r="T5" s="507">
        <v>19</v>
      </c>
      <c r="U5" s="507">
        <v>20</v>
      </c>
      <c r="V5" s="507">
        <v>21</v>
      </c>
      <c r="W5" s="507">
        <v>22</v>
      </c>
      <c r="X5" s="507">
        <v>23</v>
      </c>
      <c r="Y5" s="507">
        <v>24</v>
      </c>
      <c r="Z5" s="507">
        <v>25</v>
      </c>
      <c r="AA5" s="507">
        <v>26</v>
      </c>
      <c r="AB5" s="507">
        <v>27</v>
      </c>
      <c r="AC5" s="507">
        <v>28</v>
      </c>
      <c r="AD5" s="507">
        <v>29</v>
      </c>
      <c r="AE5" s="507">
        <v>30</v>
      </c>
      <c r="AF5" s="507">
        <v>31</v>
      </c>
      <c r="AG5" s="507" t="s">
        <v>235</v>
      </c>
      <c r="AH5" s="522" t="s">
        <v>168</v>
      </c>
      <c r="AI5" s="516" t="s">
        <v>242</v>
      </c>
      <c r="AJ5" s="10"/>
    </row>
    <row r="6" spans="1:36" ht="13.5">
      <c r="A6" s="505"/>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23"/>
      <c r="AI6" s="517"/>
      <c r="AJ6" s="10"/>
    </row>
    <row r="7" spans="1:36" ht="13.5">
      <c r="A7" s="505"/>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23"/>
      <c r="AI7" s="517"/>
      <c r="AJ7" s="10"/>
    </row>
    <row r="8" spans="1:36" ht="13.5">
      <c r="A8" s="506"/>
      <c r="B8" s="509"/>
      <c r="C8" s="509"/>
      <c r="D8" s="509"/>
      <c r="E8" s="509"/>
      <c r="F8" s="509"/>
      <c r="G8" s="509"/>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24"/>
      <c r="AI8" s="518"/>
      <c r="AJ8" s="10"/>
    </row>
    <row r="9" spans="1:36" ht="21" customHeight="1">
      <c r="A9" s="129">
        <v>4</v>
      </c>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10"/>
      <c r="AG9" s="106">
        <f>SUM(B9:AF9)</f>
        <v>0</v>
      </c>
      <c r="AH9" s="105" t="e">
        <f>ROUND(AG9/AI9,1)</f>
        <v>#DIV/0!</v>
      </c>
      <c r="AI9" s="146">
        <f>31-(COUNTBLANK(B9:AG9))</f>
        <v>0</v>
      </c>
      <c r="AJ9" s="10"/>
    </row>
    <row r="10" spans="1:36" ht="21" customHeight="1">
      <c r="A10" s="130">
        <v>5</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07">
        <f aca="true" t="shared" si="0" ref="AG10:AG20">SUM(B10:AF10)</f>
        <v>0</v>
      </c>
      <c r="AH10" s="105" t="e">
        <f>ROUND(AG10/AI10,1)</f>
        <v>#DIV/0!</v>
      </c>
      <c r="AI10" s="146">
        <f aca="true" t="shared" si="1" ref="AI10:AI20">31-(COUNTBLANK(B10:AG10))</f>
        <v>0</v>
      </c>
      <c r="AJ10" s="10"/>
    </row>
    <row r="11" spans="1:36" ht="21" customHeight="1">
      <c r="A11" s="130">
        <v>6</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0"/>
      <c r="AG11" s="107">
        <f t="shared" si="0"/>
        <v>0</v>
      </c>
      <c r="AH11" s="105" t="e">
        <f aca="true" t="shared" si="2" ref="AH11:AH21">ROUND(AG11/AI11,1)</f>
        <v>#DIV/0!</v>
      </c>
      <c r="AI11" s="146">
        <f>31-(COUNTBLANK(B11:AG11))</f>
        <v>0</v>
      </c>
      <c r="AJ11" s="10"/>
    </row>
    <row r="12" spans="1:36" ht="21" customHeight="1">
      <c r="A12" s="130">
        <v>7</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07">
        <f t="shared" si="0"/>
        <v>0</v>
      </c>
      <c r="AH12" s="105" t="e">
        <f t="shared" si="2"/>
        <v>#DIV/0!</v>
      </c>
      <c r="AI12" s="146">
        <f t="shared" si="1"/>
        <v>0</v>
      </c>
      <c r="AJ12" s="10"/>
    </row>
    <row r="13" spans="1:36" ht="21" customHeight="1">
      <c r="A13" s="130">
        <v>8</v>
      </c>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07">
        <f t="shared" si="0"/>
        <v>0</v>
      </c>
      <c r="AH13" s="105" t="e">
        <f t="shared" si="2"/>
        <v>#DIV/0!</v>
      </c>
      <c r="AI13" s="146">
        <f t="shared" si="1"/>
        <v>0</v>
      </c>
      <c r="AJ13" s="10"/>
    </row>
    <row r="14" spans="1:36" ht="21" customHeight="1">
      <c r="A14" s="130">
        <v>9</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0"/>
      <c r="AG14" s="107">
        <f t="shared" si="0"/>
        <v>0</v>
      </c>
      <c r="AH14" s="105" t="e">
        <f t="shared" si="2"/>
        <v>#DIV/0!</v>
      </c>
      <c r="AI14" s="146">
        <f t="shared" si="1"/>
        <v>0</v>
      </c>
      <c r="AJ14" s="10"/>
    </row>
    <row r="15" spans="1:36" ht="21" customHeight="1">
      <c r="A15" s="130">
        <v>10</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07">
        <f t="shared" si="0"/>
        <v>0</v>
      </c>
      <c r="AH15" s="105" t="e">
        <f t="shared" si="2"/>
        <v>#DIV/0!</v>
      </c>
      <c r="AI15" s="146">
        <f t="shared" si="1"/>
        <v>0</v>
      </c>
      <c r="AJ15" s="10"/>
    </row>
    <row r="16" spans="1:36" ht="21" customHeight="1">
      <c r="A16" s="130">
        <v>11</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0"/>
      <c r="AG16" s="107">
        <f t="shared" si="0"/>
        <v>0</v>
      </c>
      <c r="AH16" s="105" t="e">
        <f t="shared" si="2"/>
        <v>#DIV/0!</v>
      </c>
      <c r="AI16" s="146">
        <f t="shared" si="1"/>
        <v>0</v>
      </c>
      <c r="AJ16" s="10"/>
    </row>
    <row r="17" spans="1:36" ht="21" customHeight="1">
      <c r="A17" s="130">
        <v>12</v>
      </c>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07">
        <f t="shared" si="0"/>
        <v>0</v>
      </c>
      <c r="AH17" s="105" t="e">
        <f t="shared" si="2"/>
        <v>#DIV/0!</v>
      </c>
      <c r="AI17" s="146">
        <f t="shared" si="1"/>
        <v>0</v>
      </c>
      <c r="AJ17" s="10"/>
    </row>
    <row r="18" spans="1:36" ht="21" customHeight="1">
      <c r="A18" s="130">
        <v>1</v>
      </c>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07">
        <f t="shared" si="0"/>
        <v>0</v>
      </c>
      <c r="AH18" s="105" t="e">
        <f t="shared" si="2"/>
        <v>#DIV/0!</v>
      </c>
      <c r="AI18" s="146">
        <f t="shared" si="1"/>
        <v>0</v>
      </c>
      <c r="AJ18" s="10"/>
    </row>
    <row r="19" spans="1:36" ht="21" customHeight="1">
      <c r="A19" s="130">
        <v>2</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0"/>
      <c r="AE19" s="110"/>
      <c r="AF19" s="110"/>
      <c r="AG19" s="107">
        <f t="shared" si="0"/>
        <v>0</v>
      </c>
      <c r="AH19" s="105" t="e">
        <f t="shared" si="2"/>
        <v>#DIV/0!</v>
      </c>
      <c r="AI19" s="146">
        <f t="shared" si="1"/>
        <v>0</v>
      </c>
      <c r="AJ19" s="10"/>
    </row>
    <row r="20" spans="1:36" ht="21" customHeight="1">
      <c r="A20" s="130">
        <v>3</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07">
        <f t="shared" si="0"/>
        <v>0</v>
      </c>
      <c r="AH20" s="105" t="e">
        <f t="shared" si="2"/>
        <v>#DIV/0!</v>
      </c>
      <c r="AI20" s="146">
        <f t="shared" si="1"/>
        <v>0</v>
      </c>
      <c r="AJ20" s="10"/>
    </row>
    <row r="21" spans="1:36" ht="21" customHeight="1">
      <c r="A21" s="131" t="s">
        <v>249</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07">
        <f>SUM(AG9:AG20)</f>
        <v>0</v>
      </c>
      <c r="AH21" s="105" t="e">
        <f t="shared" si="2"/>
        <v>#DIV/0!</v>
      </c>
      <c r="AI21" s="146">
        <f>SUM(AI9:AI20)</f>
        <v>0</v>
      </c>
      <c r="AJ21" s="10"/>
    </row>
    <row r="22" spans="1:33" ht="18" customHeight="1">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row>
    <row r="23" spans="1:34" s="17" customFormat="1" ht="18" customHeight="1">
      <c r="A23" s="17" t="s">
        <v>162</v>
      </c>
      <c r="AB23" s="22"/>
      <c r="AC23" s="22"/>
      <c r="AD23" s="22"/>
      <c r="AE23" s="519" t="s">
        <v>236</v>
      </c>
      <c r="AF23" s="519"/>
      <c r="AG23" s="520">
        <f>COUNTIF(AI9:AI20,"&gt;0")</f>
        <v>0</v>
      </c>
      <c r="AH23" s="520">
        <f>31-(COUNTBLANK(A23:AF23))</f>
        <v>1</v>
      </c>
    </row>
    <row r="24" spans="1:34" s="17" customFormat="1" ht="18" customHeight="1">
      <c r="A24" s="17" t="s">
        <v>169</v>
      </c>
      <c r="AE24" s="519" t="s">
        <v>237</v>
      </c>
      <c r="AF24" s="519"/>
      <c r="AG24" s="521"/>
      <c r="AH24" s="521"/>
    </row>
    <row r="25" s="17" customFormat="1" ht="18" customHeight="1">
      <c r="A25" s="17" t="s">
        <v>245</v>
      </c>
    </row>
    <row r="26" s="17" customFormat="1" ht="18" customHeight="1">
      <c r="A26" s="69"/>
    </row>
    <row r="27" ht="18" customHeight="1"/>
  </sheetData>
  <sheetProtection/>
  <mergeCells count="42">
    <mergeCell ref="AE23:AF23"/>
    <mergeCell ref="AG23:AH23"/>
    <mergeCell ref="AE24:AF24"/>
    <mergeCell ref="AG24:AH24"/>
    <mergeCell ref="AF5:AF8"/>
    <mergeCell ref="AG5:AG8"/>
    <mergeCell ref="AH5:AH8"/>
    <mergeCell ref="AI5:AI8"/>
    <mergeCell ref="AB5:AB8"/>
    <mergeCell ref="AC5:AC8"/>
    <mergeCell ref="AD5:AD8"/>
    <mergeCell ref="AE5:AE8"/>
    <mergeCell ref="X5:X8"/>
    <mergeCell ref="Y5:Y8"/>
    <mergeCell ref="Z5:Z8"/>
    <mergeCell ref="AA5:AA8"/>
    <mergeCell ref="T5:T8"/>
    <mergeCell ref="U5:U8"/>
    <mergeCell ref="V5:V8"/>
    <mergeCell ref="W5:W8"/>
    <mergeCell ref="P5:P8"/>
    <mergeCell ref="Q5:Q8"/>
    <mergeCell ref="R5:R8"/>
    <mergeCell ref="S5:S8"/>
    <mergeCell ref="L5:L8"/>
    <mergeCell ref="M5:M8"/>
    <mergeCell ref="N5:N8"/>
    <mergeCell ref="O5:O8"/>
    <mergeCell ref="H5:H8"/>
    <mergeCell ref="I5:I8"/>
    <mergeCell ref="J5:J8"/>
    <mergeCell ref="K5:K8"/>
    <mergeCell ref="A4:J4"/>
    <mergeCell ref="X4:AA4"/>
    <mergeCell ref="AB4:AI4"/>
    <mergeCell ref="A5:A8"/>
    <mergeCell ref="B5:B8"/>
    <mergeCell ref="C5:C8"/>
    <mergeCell ref="D5:D8"/>
    <mergeCell ref="E5:E8"/>
    <mergeCell ref="F5:F8"/>
    <mergeCell ref="G5:G8"/>
  </mergeCells>
  <printOptions/>
  <pageMargins left="0.33" right="0.23" top="1" bottom="1" header="0.512" footer="0.51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AH26"/>
  <sheetViews>
    <sheetView workbookViewId="0" topLeftCell="A1">
      <selection activeCell="AD19" sqref="AD19"/>
    </sheetView>
  </sheetViews>
  <sheetFormatPr defaultColWidth="9.00390625" defaultRowHeight="13.5"/>
  <cols>
    <col min="1" max="1" width="5.125" style="67" customWidth="1"/>
    <col min="2" max="32" width="4.00390625" style="67" customWidth="1"/>
    <col min="33" max="33" width="5.625" style="60" customWidth="1"/>
    <col min="34" max="34" width="6.625" style="60" customWidth="1"/>
    <col min="35" max="35" width="1.12109375" style="67" customWidth="1"/>
    <col min="36" max="157" width="4.625" style="67" customWidth="1"/>
    <col min="158" max="16384" width="9.00390625" style="67" customWidth="1"/>
  </cols>
  <sheetData>
    <row r="1" ht="13.5">
      <c r="A1" s="67" t="s">
        <v>170</v>
      </c>
    </row>
    <row r="4" spans="1:34" ht="19.5" customHeight="1">
      <c r="A4" s="528" t="s">
        <v>313</v>
      </c>
      <c r="B4" s="529"/>
      <c r="C4" s="529"/>
      <c r="D4" s="529"/>
      <c r="E4" s="529"/>
      <c r="F4" s="529"/>
      <c r="G4" s="529"/>
      <c r="H4" s="529"/>
      <c r="I4" s="529"/>
      <c r="J4" s="529"/>
      <c r="V4" s="108"/>
      <c r="W4" s="108"/>
      <c r="X4" s="108"/>
      <c r="Y4" s="533" t="s">
        <v>238</v>
      </c>
      <c r="Z4" s="533"/>
      <c r="AA4" s="533"/>
      <c r="AB4" s="533"/>
      <c r="AC4" s="534">
        <f>'保福第22号'!C10</f>
        <v>0</v>
      </c>
      <c r="AD4" s="534"/>
      <c r="AE4" s="534"/>
      <c r="AF4" s="534"/>
      <c r="AG4" s="534"/>
      <c r="AH4" s="534"/>
    </row>
    <row r="5" spans="1:34" ht="13.5">
      <c r="A5" s="530" t="s">
        <v>159</v>
      </c>
      <c r="B5" s="525">
        <v>1</v>
      </c>
      <c r="C5" s="525">
        <v>2</v>
      </c>
      <c r="D5" s="525">
        <v>3</v>
      </c>
      <c r="E5" s="525">
        <v>4</v>
      </c>
      <c r="F5" s="525">
        <v>5</v>
      </c>
      <c r="G5" s="525">
        <v>6</v>
      </c>
      <c r="H5" s="525">
        <v>7</v>
      </c>
      <c r="I5" s="525">
        <v>8</v>
      </c>
      <c r="J5" s="525">
        <v>9</v>
      </c>
      <c r="K5" s="525">
        <v>10</v>
      </c>
      <c r="L5" s="525">
        <v>11</v>
      </c>
      <c r="M5" s="525">
        <v>12</v>
      </c>
      <c r="N5" s="525">
        <v>13</v>
      </c>
      <c r="O5" s="525">
        <v>14</v>
      </c>
      <c r="P5" s="525">
        <v>15</v>
      </c>
      <c r="Q5" s="525">
        <v>16</v>
      </c>
      <c r="R5" s="525">
        <v>17</v>
      </c>
      <c r="S5" s="525">
        <v>18</v>
      </c>
      <c r="T5" s="525">
        <v>19</v>
      </c>
      <c r="U5" s="525">
        <v>20</v>
      </c>
      <c r="V5" s="525">
        <v>21</v>
      </c>
      <c r="W5" s="525">
        <v>22</v>
      </c>
      <c r="X5" s="525">
        <v>23</v>
      </c>
      <c r="Y5" s="525">
        <v>24</v>
      </c>
      <c r="Z5" s="525">
        <v>25</v>
      </c>
      <c r="AA5" s="525">
        <v>26</v>
      </c>
      <c r="AB5" s="525">
        <v>27</v>
      </c>
      <c r="AC5" s="525">
        <v>28</v>
      </c>
      <c r="AD5" s="525">
        <v>29</v>
      </c>
      <c r="AE5" s="525">
        <v>30</v>
      </c>
      <c r="AF5" s="525">
        <v>31</v>
      </c>
      <c r="AG5" s="541" t="s">
        <v>239</v>
      </c>
      <c r="AH5" s="512" t="s">
        <v>241</v>
      </c>
    </row>
    <row r="6" spans="1:34" ht="13.5">
      <c r="A6" s="531"/>
      <c r="B6" s="526"/>
      <c r="C6" s="526"/>
      <c r="D6" s="526"/>
      <c r="E6" s="526"/>
      <c r="F6" s="526"/>
      <c r="G6" s="526"/>
      <c r="H6" s="526"/>
      <c r="I6" s="526"/>
      <c r="J6" s="526"/>
      <c r="K6" s="526"/>
      <c r="L6" s="526"/>
      <c r="M6" s="526"/>
      <c r="N6" s="526"/>
      <c r="O6" s="526"/>
      <c r="P6" s="526"/>
      <c r="Q6" s="526"/>
      <c r="R6" s="526"/>
      <c r="S6" s="526"/>
      <c r="T6" s="526"/>
      <c r="U6" s="526"/>
      <c r="V6" s="526"/>
      <c r="W6" s="526"/>
      <c r="X6" s="526"/>
      <c r="Y6" s="526"/>
      <c r="Z6" s="526"/>
      <c r="AA6" s="526"/>
      <c r="AB6" s="526"/>
      <c r="AC6" s="526"/>
      <c r="AD6" s="526"/>
      <c r="AE6" s="526"/>
      <c r="AF6" s="526"/>
      <c r="AG6" s="542"/>
      <c r="AH6" s="513"/>
    </row>
    <row r="7" spans="1:34" ht="13.5">
      <c r="A7" s="531"/>
      <c r="B7" s="526"/>
      <c r="C7" s="526"/>
      <c r="D7" s="526"/>
      <c r="E7" s="526"/>
      <c r="F7" s="526"/>
      <c r="G7" s="526"/>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42"/>
      <c r="AH7" s="513"/>
    </row>
    <row r="8" spans="1:34" ht="13.5">
      <c r="A8" s="532"/>
      <c r="B8" s="527"/>
      <c r="C8" s="527"/>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43"/>
      <c r="AH8" s="514"/>
    </row>
    <row r="9" spans="1:34" ht="21" customHeight="1">
      <c r="A9" s="132">
        <v>4</v>
      </c>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09"/>
      <c r="AE9" s="109"/>
      <c r="AF9" s="110"/>
      <c r="AG9" s="119">
        <f>SUM(B9:AF9)</f>
        <v>0</v>
      </c>
      <c r="AH9" s="116">
        <f>31-(COUNTBLANK(B9:AF9))</f>
        <v>0</v>
      </c>
    </row>
    <row r="10" spans="1:34" ht="21" customHeight="1">
      <c r="A10" s="134">
        <v>5</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11"/>
      <c r="AE10" s="111"/>
      <c r="AF10" s="111"/>
      <c r="AG10" s="120">
        <f aca="true" t="shared" si="0" ref="AG10:AG20">SUM(B10:AF10)</f>
        <v>0</v>
      </c>
      <c r="AH10" s="118">
        <f aca="true" t="shared" si="1" ref="AH10:AH20">31-(COUNTBLANK(B10:AF10))</f>
        <v>0</v>
      </c>
    </row>
    <row r="11" spans="1:34" ht="21" customHeight="1">
      <c r="A11" s="134">
        <v>6</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11"/>
      <c r="AE11" s="111"/>
      <c r="AF11" s="110"/>
      <c r="AG11" s="120">
        <f t="shared" si="0"/>
        <v>0</v>
      </c>
      <c r="AH11" s="118">
        <f t="shared" si="1"/>
        <v>0</v>
      </c>
    </row>
    <row r="12" spans="1:34" ht="21" customHeight="1">
      <c r="A12" s="134">
        <v>7</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11"/>
      <c r="AE12" s="111"/>
      <c r="AF12" s="111"/>
      <c r="AG12" s="120">
        <f t="shared" si="0"/>
        <v>0</v>
      </c>
      <c r="AH12" s="118">
        <f t="shared" si="1"/>
        <v>0</v>
      </c>
    </row>
    <row r="13" spans="1:34" ht="21" customHeight="1">
      <c r="A13" s="134">
        <v>8</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11"/>
      <c r="AE13" s="111"/>
      <c r="AF13" s="111"/>
      <c r="AG13" s="120">
        <f t="shared" si="0"/>
        <v>0</v>
      </c>
      <c r="AH13" s="118">
        <f t="shared" si="1"/>
        <v>0</v>
      </c>
    </row>
    <row r="14" spans="1:34" ht="21" customHeight="1">
      <c r="A14" s="134">
        <v>9</v>
      </c>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11"/>
      <c r="AE14" s="111"/>
      <c r="AF14" s="110"/>
      <c r="AG14" s="120">
        <f t="shared" si="0"/>
        <v>0</v>
      </c>
      <c r="AH14" s="118">
        <f t="shared" si="1"/>
        <v>0</v>
      </c>
    </row>
    <row r="15" spans="1:34" ht="21" customHeight="1">
      <c r="A15" s="134">
        <v>10</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11"/>
      <c r="AE15" s="111"/>
      <c r="AF15" s="111"/>
      <c r="AG15" s="120">
        <f t="shared" si="0"/>
        <v>0</v>
      </c>
      <c r="AH15" s="118">
        <f t="shared" si="1"/>
        <v>0</v>
      </c>
    </row>
    <row r="16" spans="1:34" ht="21" customHeight="1">
      <c r="A16" s="134">
        <v>11</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11"/>
      <c r="AE16" s="111"/>
      <c r="AF16" s="110"/>
      <c r="AG16" s="120">
        <f t="shared" si="0"/>
        <v>0</v>
      </c>
      <c r="AH16" s="118">
        <f t="shared" si="1"/>
        <v>0</v>
      </c>
    </row>
    <row r="17" spans="1:34" ht="21" customHeight="1">
      <c r="A17" s="134">
        <v>12</v>
      </c>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11"/>
      <c r="AE17" s="111"/>
      <c r="AF17" s="111"/>
      <c r="AG17" s="120">
        <f t="shared" si="0"/>
        <v>0</v>
      </c>
      <c r="AH17" s="118">
        <f t="shared" si="1"/>
        <v>0</v>
      </c>
    </row>
    <row r="18" spans="1:34" ht="21" customHeight="1">
      <c r="A18" s="134">
        <v>1</v>
      </c>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11"/>
      <c r="AE18" s="111"/>
      <c r="AF18" s="111"/>
      <c r="AG18" s="120">
        <f t="shared" si="0"/>
        <v>0</v>
      </c>
      <c r="AH18" s="118">
        <f t="shared" si="1"/>
        <v>0</v>
      </c>
    </row>
    <row r="19" spans="1:34" ht="21" customHeight="1">
      <c r="A19" s="134">
        <v>2</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10"/>
      <c r="AE19" s="110"/>
      <c r="AF19" s="110"/>
      <c r="AG19" s="120">
        <f t="shared" si="0"/>
        <v>0</v>
      </c>
      <c r="AH19" s="118">
        <f t="shared" si="1"/>
        <v>0</v>
      </c>
    </row>
    <row r="20" spans="1:34" ht="21" customHeight="1">
      <c r="A20" s="134">
        <v>3</v>
      </c>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11"/>
      <c r="AE20" s="111"/>
      <c r="AF20" s="111"/>
      <c r="AG20" s="120">
        <f t="shared" si="0"/>
        <v>0</v>
      </c>
      <c r="AH20" s="118">
        <f t="shared" si="1"/>
        <v>0</v>
      </c>
    </row>
    <row r="21" spans="1:34" ht="21" customHeight="1">
      <c r="A21" s="136" t="s">
        <v>249</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20">
        <f>SUM(AG9:AG20)</f>
        <v>0</v>
      </c>
      <c r="AH21" s="118">
        <f>SUM(AH9:AH20)</f>
        <v>0</v>
      </c>
    </row>
    <row r="22" spans="1:34" ht="18" customHeight="1">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1"/>
      <c r="AH22" s="61"/>
    </row>
    <row r="23" spans="1:34" s="69" customFormat="1" ht="18" customHeight="1">
      <c r="A23" s="69" t="s">
        <v>162</v>
      </c>
      <c r="AB23" s="70"/>
      <c r="AC23" s="70"/>
      <c r="AE23" s="535" t="s">
        <v>160</v>
      </c>
      <c r="AF23" s="536"/>
      <c r="AG23" s="537">
        <f>AH21</f>
        <v>0</v>
      </c>
      <c r="AH23" s="538"/>
    </row>
    <row r="24" spans="1:34" s="69" customFormat="1" ht="18" customHeight="1">
      <c r="A24" s="69" t="s">
        <v>255</v>
      </c>
      <c r="AE24" s="535" t="s">
        <v>161</v>
      </c>
      <c r="AF24" s="536"/>
      <c r="AG24" s="539"/>
      <c r="AH24" s="540"/>
    </row>
    <row r="25" spans="1:34" s="69" customFormat="1" ht="18" customHeight="1">
      <c r="A25" s="69" t="s">
        <v>171</v>
      </c>
      <c r="AG25" s="17"/>
      <c r="AH25" s="17"/>
    </row>
    <row r="26" spans="1:34" s="69" customFormat="1" ht="18" customHeight="1">
      <c r="A26" s="69" t="s">
        <v>172</v>
      </c>
      <c r="AG26" s="17"/>
      <c r="AH26" s="17"/>
    </row>
    <row r="27" ht="18" customHeight="1"/>
  </sheetData>
  <sheetProtection/>
  <mergeCells count="41">
    <mergeCell ref="AC4:AH4"/>
    <mergeCell ref="AE23:AF23"/>
    <mergeCell ref="AE24:AF24"/>
    <mergeCell ref="AG23:AH23"/>
    <mergeCell ref="AG24:AH24"/>
    <mergeCell ref="AF5:AF8"/>
    <mergeCell ref="AH5:AH8"/>
    <mergeCell ref="AD5:AD8"/>
    <mergeCell ref="AG5:AG8"/>
    <mergeCell ref="Z5:Z8"/>
    <mergeCell ref="AA5:AA8"/>
    <mergeCell ref="V5:V8"/>
    <mergeCell ref="W5:W8"/>
    <mergeCell ref="Y4:AB4"/>
    <mergeCell ref="AB5:AB8"/>
    <mergeCell ref="T5:T8"/>
    <mergeCell ref="U5:U8"/>
    <mergeCell ref="N5:N8"/>
    <mergeCell ref="O5:O8"/>
    <mergeCell ref="P5:P8"/>
    <mergeCell ref="AC5:AC8"/>
    <mergeCell ref="R5:R8"/>
    <mergeCell ref="S5:S8"/>
    <mergeCell ref="X5:X8"/>
    <mergeCell ref="Y5:Y8"/>
    <mergeCell ref="A4:J4"/>
    <mergeCell ref="A5:A8"/>
    <mergeCell ref="B5:B8"/>
    <mergeCell ref="C5:C8"/>
    <mergeCell ref="D5:D8"/>
    <mergeCell ref="AE5:AE8"/>
    <mergeCell ref="F5:F8"/>
    <mergeCell ref="G5:G8"/>
    <mergeCell ref="H5:H8"/>
    <mergeCell ref="I5:I8"/>
    <mergeCell ref="E5:E8"/>
    <mergeCell ref="Q5:Q8"/>
    <mergeCell ref="J5:J8"/>
    <mergeCell ref="K5:K8"/>
    <mergeCell ref="L5:L8"/>
    <mergeCell ref="M5:M8"/>
  </mergeCells>
  <printOptions/>
  <pageMargins left="0.39" right="0.32" top="1" bottom="1" header="0.512" footer="0.51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J26"/>
  <sheetViews>
    <sheetView workbookViewId="0" topLeftCell="A1">
      <selection activeCell="AM9" sqref="AM9"/>
    </sheetView>
  </sheetViews>
  <sheetFormatPr defaultColWidth="9.00390625" defaultRowHeight="13.5"/>
  <cols>
    <col min="1" max="1" width="5.125" style="60" customWidth="1"/>
    <col min="2" max="32" width="4.00390625" style="60" customWidth="1"/>
    <col min="33" max="33" width="6.125" style="60" customWidth="1"/>
    <col min="34" max="34" width="6.625" style="60" customWidth="1"/>
    <col min="35" max="157" width="4.625" style="60" customWidth="1"/>
    <col min="158" max="16384" width="9.00390625" style="60" customWidth="1"/>
  </cols>
  <sheetData>
    <row r="1" ht="13.5">
      <c r="A1" s="60" t="s">
        <v>174</v>
      </c>
    </row>
    <row r="4" spans="1:34" ht="19.5" customHeight="1">
      <c r="A4" s="544" t="s">
        <v>324</v>
      </c>
      <c r="B4" s="545"/>
      <c r="C4" s="545"/>
      <c r="D4" s="545"/>
      <c r="E4" s="545"/>
      <c r="F4" s="545"/>
      <c r="G4" s="545"/>
      <c r="H4" s="545"/>
      <c r="I4" s="545"/>
      <c r="J4" s="545"/>
      <c r="V4" s="147"/>
      <c r="W4" s="147"/>
      <c r="X4" s="147"/>
      <c r="Y4" s="498" t="s">
        <v>238</v>
      </c>
      <c r="Z4" s="499"/>
      <c r="AA4" s="499"/>
      <c r="AB4" s="499"/>
      <c r="AC4" s="548">
        <f>'保福第22号'!C10</f>
        <v>0</v>
      </c>
      <c r="AD4" s="549"/>
      <c r="AE4" s="549"/>
      <c r="AF4" s="549"/>
      <c r="AG4" s="549"/>
      <c r="AH4" s="550"/>
    </row>
    <row r="5" spans="1:34" ht="13.5">
      <c r="A5" s="504" t="s">
        <v>159</v>
      </c>
      <c r="B5" s="546">
        <v>1</v>
      </c>
      <c r="C5" s="507">
        <v>2</v>
      </c>
      <c r="D5" s="507">
        <v>3</v>
      </c>
      <c r="E5" s="507">
        <v>4</v>
      </c>
      <c r="F5" s="507">
        <v>5</v>
      </c>
      <c r="G5" s="507">
        <v>6</v>
      </c>
      <c r="H5" s="507">
        <v>7</v>
      </c>
      <c r="I5" s="507">
        <v>8</v>
      </c>
      <c r="J5" s="507">
        <v>9</v>
      </c>
      <c r="K5" s="507">
        <v>10</v>
      </c>
      <c r="L5" s="507">
        <v>11</v>
      </c>
      <c r="M5" s="507">
        <v>12</v>
      </c>
      <c r="N5" s="507">
        <v>13</v>
      </c>
      <c r="O5" s="507">
        <v>14</v>
      </c>
      <c r="P5" s="507">
        <v>15</v>
      </c>
      <c r="Q5" s="507">
        <v>16</v>
      </c>
      <c r="R5" s="507">
        <v>17</v>
      </c>
      <c r="S5" s="507">
        <v>18</v>
      </c>
      <c r="T5" s="507">
        <v>19</v>
      </c>
      <c r="U5" s="507">
        <v>20</v>
      </c>
      <c r="V5" s="507">
        <v>21</v>
      </c>
      <c r="W5" s="507">
        <v>22</v>
      </c>
      <c r="X5" s="507">
        <v>23</v>
      </c>
      <c r="Y5" s="507">
        <v>24</v>
      </c>
      <c r="Z5" s="507">
        <v>25</v>
      </c>
      <c r="AA5" s="507">
        <v>26</v>
      </c>
      <c r="AB5" s="507">
        <v>27</v>
      </c>
      <c r="AC5" s="507">
        <v>28</v>
      </c>
      <c r="AD5" s="507">
        <v>29</v>
      </c>
      <c r="AE5" s="507">
        <v>30</v>
      </c>
      <c r="AF5" s="553">
        <v>31</v>
      </c>
      <c r="AG5" s="333" t="s">
        <v>239</v>
      </c>
      <c r="AH5" s="512" t="s">
        <v>243</v>
      </c>
    </row>
    <row r="6" spans="1:34" ht="13.5">
      <c r="A6" s="505"/>
      <c r="B6" s="547"/>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54"/>
      <c r="AG6" s="334"/>
      <c r="AH6" s="513"/>
    </row>
    <row r="7" spans="1:34" ht="13.5">
      <c r="A7" s="505"/>
      <c r="B7" s="547"/>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54"/>
      <c r="AG7" s="334"/>
      <c r="AH7" s="513"/>
    </row>
    <row r="8" spans="1:34" ht="13.5">
      <c r="A8" s="506"/>
      <c r="B8" s="547"/>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54"/>
      <c r="AG8" s="555"/>
      <c r="AH8" s="514"/>
    </row>
    <row r="9" spans="1:34" ht="21" customHeight="1">
      <c r="A9" s="177">
        <v>4</v>
      </c>
      <c r="B9" s="180"/>
      <c r="C9" s="180"/>
      <c r="D9" s="180"/>
      <c r="E9" s="114"/>
      <c r="F9" s="180"/>
      <c r="G9" s="180"/>
      <c r="H9" s="180"/>
      <c r="I9" s="180"/>
      <c r="J9" s="180"/>
      <c r="K9" s="180"/>
      <c r="L9" s="114"/>
      <c r="M9" s="180"/>
      <c r="N9" s="180"/>
      <c r="O9" s="180"/>
      <c r="P9" s="180"/>
      <c r="Q9" s="180"/>
      <c r="R9" s="180"/>
      <c r="S9" s="114"/>
      <c r="T9" s="180"/>
      <c r="U9" s="180"/>
      <c r="V9" s="180"/>
      <c r="W9" s="180"/>
      <c r="X9" s="180"/>
      <c r="Y9" s="180"/>
      <c r="Z9" s="114"/>
      <c r="AA9" s="180"/>
      <c r="AB9" s="180"/>
      <c r="AC9" s="180"/>
      <c r="AD9" s="114"/>
      <c r="AE9" s="180"/>
      <c r="AF9" s="180"/>
      <c r="AG9" s="184">
        <f>SUM(B9:AF9)</f>
        <v>0</v>
      </c>
      <c r="AH9" s="116">
        <f>31-(COUNTBLANK(B9:AF9))</f>
        <v>0</v>
      </c>
    </row>
    <row r="10" spans="1:34" ht="21" customHeight="1">
      <c r="A10" s="183">
        <v>5</v>
      </c>
      <c r="B10" s="180"/>
      <c r="C10" s="114"/>
      <c r="D10" s="114"/>
      <c r="E10" s="114"/>
      <c r="F10" s="114"/>
      <c r="G10" s="180"/>
      <c r="H10" s="180"/>
      <c r="I10" s="180"/>
      <c r="J10" s="114"/>
      <c r="K10" s="180"/>
      <c r="L10" s="180"/>
      <c r="M10" s="180"/>
      <c r="N10" s="180"/>
      <c r="O10" s="180"/>
      <c r="P10" s="180"/>
      <c r="Q10" s="114"/>
      <c r="R10" s="180"/>
      <c r="S10" s="180"/>
      <c r="T10" s="180"/>
      <c r="U10" s="180"/>
      <c r="V10" s="180"/>
      <c r="W10" s="180"/>
      <c r="X10" s="114"/>
      <c r="Y10" s="180"/>
      <c r="Z10" s="180"/>
      <c r="AA10" s="180"/>
      <c r="AB10" s="180"/>
      <c r="AC10" s="180"/>
      <c r="AD10" s="180"/>
      <c r="AE10" s="114"/>
      <c r="AF10" s="180"/>
      <c r="AG10" s="181">
        <f aca="true" t="shared" si="0" ref="AG10:AG20">SUM(B10:AF10)</f>
        <v>0</v>
      </c>
      <c r="AH10" s="118">
        <f aca="true" t="shared" si="1" ref="AH10:AH20">31-(COUNTBLANK(B10:AF10))</f>
        <v>0</v>
      </c>
    </row>
    <row r="11" spans="1:34" ht="21" customHeight="1">
      <c r="A11" s="183">
        <v>6</v>
      </c>
      <c r="B11" s="180"/>
      <c r="C11" s="180"/>
      <c r="D11" s="180"/>
      <c r="E11" s="180"/>
      <c r="F11" s="180"/>
      <c r="G11" s="114"/>
      <c r="H11" s="180"/>
      <c r="I11" s="180"/>
      <c r="J11" s="180"/>
      <c r="K11" s="180"/>
      <c r="L11" s="180"/>
      <c r="M11" s="180"/>
      <c r="N11" s="114"/>
      <c r="O11" s="180"/>
      <c r="P11" s="180"/>
      <c r="Q11" s="180"/>
      <c r="R11" s="180"/>
      <c r="S11" s="180"/>
      <c r="T11" s="180"/>
      <c r="U11" s="114"/>
      <c r="V11" s="180"/>
      <c r="W11" s="180"/>
      <c r="X11" s="180"/>
      <c r="Y11" s="180"/>
      <c r="Z11" s="180"/>
      <c r="AA11" s="180"/>
      <c r="AB11" s="114"/>
      <c r="AC11" s="180"/>
      <c r="AD11" s="180"/>
      <c r="AE11" s="180"/>
      <c r="AF11" s="180"/>
      <c r="AG11" s="181">
        <f t="shared" si="0"/>
        <v>0</v>
      </c>
      <c r="AH11" s="118">
        <f t="shared" si="1"/>
        <v>0</v>
      </c>
    </row>
    <row r="12" spans="1:36" ht="21" customHeight="1">
      <c r="A12" s="183">
        <v>7</v>
      </c>
      <c r="B12" s="180"/>
      <c r="C12" s="180"/>
      <c r="D12" s="180"/>
      <c r="E12" s="114"/>
      <c r="F12" s="180"/>
      <c r="G12" s="180"/>
      <c r="H12" s="180"/>
      <c r="I12" s="180"/>
      <c r="J12" s="180"/>
      <c r="K12" s="180"/>
      <c r="L12" s="114"/>
      <c r="M12" s="180"/>
      <c r="N12" s="180"/>
      <c r="O12" s="180"/>
      <c r="P12" s="180"/>
      <c r="Q12" s="180"/>
      <c r="R12" s="180"/>
      <c r="S12" s="114"/>
      <c r="T12" s="180"/>
      <c r="U12" s="180"/>
      <c r="V12" s="180"/>
      <c r="W12" s="114"/>
      <c r="X12" s="114"/>
      <c r="Y12" s="180"/>
      <c r="Z12" s="114"/>
      <c r="AA12" s="180"/>
      <c r="AB12" s="180"/>
      <c r="AC12" s="180"/>
      <c r="AD12" s="180"/>
      <c r="AE12" s="180"/>
      <c r="AF12" s="180"/>
      <c r="AG12" s="181">
        <f t="shared" si="0"/>
        <v>0</v>
      </c>
      <c r="AH12" s="118">
        <f t="shared" si="1"/>
        <v>0</v>
      </c>
      <c r="AI12" s="173"/>
      <c r="AJ12" s="173"/>
    </row>
    <row r="13" spans="1:36" ht="21" customHeight="1">
      <c r="A13" s="183">
        <v>8</v>
      </c>
      <c r="B13" s="114"/>
      <c r="C13" s="180"/>
      <c r="D13" s="180"/>
      <c r="E13" s="180"/>
      <c r="F13" s="180"/>
      <c r="G13" s="180"/>
      <c r="H13" s="180"/>
      <c r="I13" s="114"/>
      <c r="J13" s="114"/>
      <c r="K13" s="180"/>
      <c r="L13" s="180"/>
      <c r="M13" s="180"/>
      <c r="N13" s="180"/>
      <c r="O13" s="180"/>
      <c r="P13" s="114"/>
      <c r="Q13" s="180"/>
      <c r="R13" s="180"/>
      <c r="S13" s="180"/>
      <c r="T13" s="180"/>
      <c r="U13" s="180"/>
      <c r="V13" s="180"/>
      <c r="W13" s="114"/>
      <c r="X13" s="180"/>
      <c r="Y13" s="180"/>
      <c r="Z13" s="180"/>
      <c r="AA13" s="180"/>
      <c r="AB13" s="180"/>
      <c r="AC13" s="180"/>
      <c r="AD13" s="114"/>
      <c r="AE13" s="180"/>
      <c r="AF13" s="180"/>
      <c r="AG13" s="181">
        <f t="shared" si="0"/>
        <v>0</v>
      </c>
      <c r="AH13" s="118">
        <f t="shared" si="1"/>
        <v>0</v>
      </c>
      <c r="AI13" s="173"/>
      <c r="AJ13" s="173"/>
    </row>
    <row r="14" spans="1:36" ht="21" customHeight="1">
      <c r="A14" s="183">
        <v>9</v>
      </c>
      <c r="B14" s="180"/>
      <c r="C14" s="180"/>
      <c r="D14" s="180"/>
      <c r="E14" s="180"/>
      <c r="F14" s="114"/>
      <c r="G14" s="180"/>
      <c r="H14" s="180"/>
      <c r="I14" s="180"/>
      <c r="J14" s="180"/>
      <c r="K14" s="180"/>
      <c r="L14" s="180"/>
      <c r="M14" s="114"/>
      <c r="N14" s="180"/>
      <c r="O14" s="180"/>
      <c r="P14" s="180"/>
      <c r="Q14" s="180"/>
      <c r="R14" s="180"/>
      <c r="S14" s="180"/>
      <c r="T14" s="114"/>
      <c r="U14" s="114"/>
      <c r="V14" s="180"/>
      <c r="W14" s="180"/>
      <c r="X14" s="114"/>
      <c r="Y14" s="180"/>
      <c r="Z14" s="180"/>
      <c r="AA14" s="114"/>
      <c r="AB14" s="180"/>
      <c r="AC14" s="180"/>
      <c r="AD14" s="180"/>
      <c r="AE14" s="180"/>
      <c r="AF14" s="180"/>
      <c r="AG14" s="181">
        <f t="shared" si="0"/>
        <v>0</v>
      </c>
      <c r="AH14" s="118">
        <f t="shared" si="1"/>
        <v>0</v>
      </c>
      <c r="AI14" s="173"/>
      <c r="AJ14" s="173"/>
    </row>
    <row r="15" spans="1:36" ht="21" customHeight="1">
      <c r="A15" s="183">
        <v>10</v>
      </c>
      <c r="B15" s="180"/>
      <c r="C15" s="180"/>
      <c r="D15" s="114"/>
      <c r="E15" s="180"/>
      <c r="F15" s="180"/>
      <c r="G15" s="180"/>
      <c r="H15" s="180"/>
      <c r="I15" s="180"/>
      <c r="J15" s="180"/>
      <c r="K15" s="114"/>
      <c r="L15" s="180"/>
      <c r="M15" s="180"/>
      <c r="N15" s="180"/>
      <c r="O15" s="180"/>
      <c r="P15" s="180"/>
      <c r="Q15" s="180"/>
      <c r="R15" s="114"/>
      <c r="S15" s="180"/>
      <c r="T15" s="180"/>
      <c r="U15" s="180"/>
      <c r="V15" s="180"/>
      <c r="W15" s="180"/>
      <c r="X15" s="180"/>
      <c r="Y15" s="114"/>
      <c r="Z15" s="180"/>
      <c r="AA15" s="180"/>
      <c r="AB15" s="180"/>
      <c r="AC15" s="180"/>
      <c r="AD15" s="180"/>
      <c r="AE15" s="180"/>
      <c r="AF15" s="114"/>
      <c r="AG15" s="181">
        <f t="shared" si="0"/>
        <v>0</v>
      </c>
      <c r="AH15" s="118">
        <f t="shared" si="1"/>
        <v>0</v>
      </c>
      <c r="AI15" s="173"/>
      <c r="AJ15" s="173"/>
    </row>
    <row r="16" spans="1:36" ht="21" customHeight="1">
      <c r="A16" s="183">
        <v>11</v>
      </c>
      <c r="B16" s="180"/>
      <c r="C16" s="180"/>
      <c r="D16" s="114"/>
      <c r="E16" s="180"/>
      <c r="F16" s="180"/>
      <c r="G16" s="180"/>
      <c r="H16" s="114"/>
      <c r="I16" s="180"/>
      <c r="J16" s="180"/>
      <c r="K16" s="180"/>
      <c r="L16" s="180"/>
      <c r="M16" s="180"/>
      <c r="N16" s="180"/>
      <c r="O16" s="114"/>
      <c r="P16" s="180"/>
      <c r="Q16" s="180"/>
      <c r="R16" s="180"/>
      <c r="S16" s="180"/>
      <c r="T16" s="180"/>
      <c r="U16" s="180"/>
      <c r="V16" s="114"/>
      <c r="W16" s="180"/>
      <c r="X16" s="114"/>
      <c r="Y16" s="180"/>
      <c r="Z16" s="180"/>
      <c r="AA16" s="180"/>
      <c r="AB16" s="180"/>
      <c r="AC16" s="114"/>
      <c r="AD16" s="180"/>
      <c r="AE16" s="180"/>
      <c r="AF16" s="180"/>
      <c r="AG16" s="181">
        <f t="shared" si="0"/>
        <v>0</v>
      </c>
      <c r="AH16" s="118">
        <f>31-(COUNTBLANK(B16:AF16))</f>
        <v>0</v>
      </c>
      <c r="AI16" s="173"/>
      <c r="AJ16" s="173"/>
    </row>
    <row r="17" spans="1:36" ht="21" customHeight="1">
      <c r="A17" s="183">
        <v>12</v>
      </c>
      <c r="B17" s="180"/>
      <c r="C17" s="180"/>
      <c r="D17" s="180"/>
      <c r="E17" s="180"/>
      <c r="F17" s="114"/>
      <c r="G17" s="180"/>
      <c r="H17" s="180"/>
      <c r="I17" s="180"/>
      <c r="J17" s="180"/>
      <c r="K17" s="180"/>
      <c r="L17" s="180"/>
      <c r="M17" s="114"/>
      <c r="N17" s="180"/>
      <c r="O17" s="180"/>
      <c r="P17" s="180"/>
      <c r="Q17" s="180"/>
      <c r="R17" s="180"/>
      <c r="S17" s="180"/>
      <c r="T17" s="114"/>
      <c r="U17" s="180"/>
      <c r="V17" s="180"/>
      <c r="W17" s="180"/>
      <c r="X17" s="180"/>
      <c r="Y17" s="180"/>
      <c r="Z17" s="180"/>
      <c r="AA17" s="114"/>
      <c r="AB17" s="180"/>
      <c r="AC17" s="180"/>
      <c r="AD17" s="114"/>
      <c r="AE17" s="114"/>
      <c r="AF17" s="114"/>
      <c r="AG17" s="181">
        <f t="shared" si="0"/>
        <v>0</v>
      </c>
      <c r="AH17" s="118">
        <f t="shared" si="1"/>
        <v>0</v>
      </c>
      <c r="AI17" s="173"/>
      <c r="AJ17" s="173"/>
    </row>
    <row r="18" spans="1:36" ht="21" customHeight="1">
      <c r="A18" s="183">
        <v>1</v>
      </c>
      <c r="B18" s="114"/>
      <c r="C18" s="114"/>
      <c r="D18" s="114"/>
      <c r="E18" s="180"/>
      <c r="F18" s="180"/>
      <c r="G18" s="180"/>
      <c r="H18" s="180"/>
      <c r="I18" s="180"/>
      <c r="J18" s="114"/>
      <c r="K18" s="114"/>
      <c r="L18" s="180"/>
      <c r="M18" s="180"/>
      <c r="N18" s="180"/>
      <c r="O18" s="180"/>
      <c r="P18" s="180"/>
      <c r="Q18" s="114"/>
      <c r="R18" s="180"/>
      <c r="S18" s="180"/>
      <c r="T18" s="180"/>
      <c r="U18" s="180"/>
      <c r="V18" s="180"/>
      <c r="W18" s="180"/>
      <c r="X18" s="114"/>
      <c r="Y18" s="180"/>
      <c r="Z18" s="180"/>
      <c r="AA18" s="180"/>
      <c r="AB18" s="180"/>
      <c r="AC18" s="180"/>
      <c r="AD18" s="180"/>
      <c r="AE18" s="114"/>
      <c r="AF18" s="180"/>
      <c r="AG18" s="181">
        <f t="shared" si="0"/>
        <v>0</v>
      </c>
      <c r="AH18" s="118">
        <f t="shared" si="1"/>
        <v>0</v>
      </c>
      <c r="AI18" s="173"/>
      <c r="AJ18" s="173"/>
    </row>
    <row r="19" spans="1:36" ht="21" customHeight="1">
      <c r="A19" s="183">
        <v>2</v>
      </c>
      <c r="B19" s="180"/>
      <c r="C19" s="180"/>
      <c r="D19" s="180"/>
      <c r="E19" s="180"/>
      <c r="F19" s="180"/>
      <c r="G19" s="114"/>
      <c r="H19" s="180"/>
      <c r="I19" s="180"/>
      <c r="J19" s="180"/>
      <c r="K19" s="180"/>
      <c r="L19" s="114"/>
      <c r="M19" s="180"/>
      <c r="N19" s="114"/>
      <c r="O19" s="180"/>
      <c r="P19" s="180"/>
      <c r="Q19" s="180"/>
      <c r="R19" s="180"/>
      <c r="S19" s="180"/>
      <c r="T19" s="180"/>
      <c r="U19" s="114"/>
      <c r="V19" s="180"/>
      <c r="W19" s="180"/>
      <c r="X19" s="114"/>
      <c r="Y19" s="180"/>
      <c r="Z19" s="180"/>
      <c r="AA19" s="180"/>
      <c r="AB19" s="114"/>
      <c r="AC19" s="180"/>
      <c r="AD19" s="180"/>
      <c r="AE19" s="180"/>
      <c r="AF19" s="180"/>
      <c r="AG19" s="181">
        <f t="shared" si="0"/>
        <v>0</v>
      </c>
      <c r="AH19" s="118">
        <f t="shared" si="1"/>
        <v>0</v>
      </c>
      <c r="AI19" s="173"/>
      <c r="AJ19" s="173"/>
    </row>
    <row r="20" spans="1:36" ht="21" customHeight="1">
      <c r="A20" s="176">
        <v>3</v>
      </c>
      <c r="B20" s="180"/>
      <c r="C20" s="180"/>
      <c r="D20" s="180"/>
      <c r="E20" s="180"/>
      <c r="F20" s="180"/>
      <c r="G20" s="114"/>
      <c r="H20" s="180"/>
      <c r="I20" s="180"/>
      <c r="J20" s="180"/>
      <c r="K20" s="180"/>
      <c r="L20" s="180"/>
      <c r="M20" s="180"/>
      <c r="N20" s="114"/>
      <c r="O20" s="180"/>
      <c r="P20" s="180"/>
      <c r="Q20" s="180"/>
      <c r="R20" s="180"/>
      <c r="S20" s="180"/>
      <c r="T20" s="180"/>
      <c r="U20" s="114"/>
      <c r="V20" s="114"/>
      <c r="W20" s="180"/>
      <c r="X20" s="180"/>
      <c r="Y20" s="180"/>
      <c r="Z20" s="180"/>
      <c r="AA20" s="180"/>
      <c r="AB20" s="114"/>
      <c r="AC20" s="180"/>
      <c r="AD20" s="180"/>
      <c r="AE20" s="180"/>
      <c r="AF20" s="180"/>
      <c r="AG20" s="185">
        <f t="shared" si="0"/>
        <v>0</v>
      </c>
      <c r="AH20" s="148">
        <f t="shared" si="1"/>
        <v>0</v>
      </c>
      <c r="AI20" s="173"/>
      <c r="AJ20" s="173"/>
    </row>
    <row r="21" spans="1:34" ht="21" customHeight="1">
      <c r="A21" s="131" t="s">
        <v>249</v>
      </c>
      <c r="B21" s="182"/>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86"/>
      <c r="AG21" s="117">
        <f>SUM(AG9:AG20)</f>
        <v>0</v>
      </c>
      <c r="AH21" s="118">
        <f>SUM(AH9:AH20)</f>
        <v>0</v>
      </c>
    </row>
    <row r="22" spans="1:34" ht="18" customHeight="1">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row>
    <row r="23" spans="1:34" s="17" customFormat="1" ht="17.25" customHeight="1">
      <c r="A23" s="17" t="s">
        <v>162</v>
      </c>
      <c r="AB23" s="22"/>
      <c r="AC23" s="22"/>
      <c r="AE23" s="519" t="s">
        <v>160</v>
      </c>
      <c r="AF23" s="519"/>
      <c r="AG23" s="551">
        <f>AH21</f>
        <v>0</v>
      </c>
      <c r="AH23" s="551"/>
    </row>
    <row r="24" spans="1:34" s="17" customFormat="1" ht="17.25" customHeight="1">
      <c r="A24" s="17" t="s">
        <v>254</v>
      </c>
      <c r="AE24" s="519" t="s">
        <v>161</v>
      </c>
      <c r="AF24" s="519"/>
      <c r="AG24" s="552"/>
      <c r="AH24" s="552"/>
    </row>
    <row r="25" s="17" customFormat="1" ht="17.25" customHeight="1">
      <c r="A25" s="17" t="s">
        <v>171</v>
      </c>
    </row>
    <row r="26" s="17" customFormat="1" ht="17.25" customHeight="1">
      <c r="A26" s="17" t="s">
        <v>172</v>
      </c>
    </row>
    <row r="27" ht="15" customHeight="1"/>
  </sheetData>
  <sheetProtection/>
  <mergeCells count="41">
    <mergeCell ref="AC4:AH4"/>
    <mergeCell ref="AE23:AF23"/>
    <mergeCell ref="AE24:AF24"/>
    <mergeCell ref="AG23:AH23"/>
    <mergeCell ref="AG24:AH24"/>
    <mergeCell ref="AF5:AF8"/>
    <mergeCell ref="AH5:AH8"/>
    <mergeCell ref="AD5:AD8"/>
    <mergeCell ref="AG5:AG8"/>
    <mergeCell ref="Z5:Z8"/>
    <mergeCell ref="AA5:AA8"/>
    <mergeCell ref="V5:V8"/>
    <mergeCell ref="W5:W8"/>
    <mergeCell ref="Y4:AB4"/>
    <mergeCell ref="AB5:AB8"/>
    <mergeCell ref="T5:T8"/>
    <mergeCell ref="U5:U8"/>
    <mergeCell ref="N5:N8"/>
    <mergeCell ref="O5:O8"/>
    <mergeCell ref="P5:P8"/>
    <mergeCell ref="AC5:AC8"/>
    <mergeCell ref="R5:R8"/>
    <mergeCell ref="S5:S8"/>
    <mergeCell ref="X5:X8"/>
    <mergeCell ref="Y5:Y8"/>
    <mergeCell ref="A4:J4"/>
    <mergeCell ref="A5:A8"/>
    <mergeCell ref="B5:B8"/>
    <mergeCell ref="C5:C8"/>
    <mergeCell ref="D5:D8"/>
    <mergeCell ref="AE5:AE8"/>
    <mergeCell ref="F5:F8"/>
    <mergeCell ref="G5:G8"/>
    <mergeCell ref="H5:H8"/>
    <mergeCell ref="I5:I8"/>
    <mergeCell ref="E5:E8"/>
    <mergeCell ref="Q5:Q8"/>
    <mergeCell ref="J5:J8"/>
    <mergeCell ref="K5:K8"/>
    <mergeCell ref="L5:L8"/>
    <mergeCell ref="M5:M8"/>
  </mergeCells>
  <printOptions/>
  <pageMargins left="0.49" right="0.25" top="1" bottom="1" header="0.512" footer="0.51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H27"/>
  <sheetViews>
    <sheetView workbookViewId="0" topLeftCell="A1">
      <selection activeCell="AD19" sqref="AD19:AE19"/>
    </sheetView>
  </sheetViews>
  <sheetFormatPr defaultColWidth="9.00390625" defaultRowHeight="13.5"/>
  <cols>
    <col min="1" max="1" width="5.125" style="60" customWidth="1"/>
    <col min="2" max="32" width="4.125" style="60" customWidth="1"/>
    <col min="33" max="33" width="6.625" style="60" customWidth="1"/>
    <col min="34" max="34" width="7.625" style="60" customWidth="1"/>
    <col min="35" max="35" width="1.00390625" style="60" customWidth="1"/>
    <col min="36" max="156" width="4.625" style="60" customWidth="1"/>
    <col min="157" max="16384" width="9.00390625" style="60" customWidth="1"/>
  </cols>
  <sheetData>
    <row r="1" ht="13.5">
      <c r="A1" s="60" t="s">
        <v>173</v>
      </c>
    </row>
    <row r="4" spans="1:34" ht="19.5" customHeight="1">
      <c r="A4" s="556" t="s">
        <v>314</v>
      </c>
      <c r="B4" s="557"/>
      <c r="C4" s="557"/>
      <c r="D4" s="557"/>
      <c r="E4" s="557"/>
      <c r="F4" s="557"/>
      <c r="G4" s="557"/>
      <c r="H4" s="557"/>
      <c r="I4" s="557"/>
      <c r="J4" s="557"/>
      <c r="K4" s="138"/>
      <c r="L4" s="138"/>
      <c r="M4" s="138"/>
      <c r="N4" s="138"/>
      <c r="O4" s="138"/>
      <c r="P4" s="138"/>
      <c r="Q4" s="138"/>
      <c r="R4" s="138"/>
      <c r="S4" s="138"/>
      <c r="T4" s="138"/>
      <c r="U4" s="138"/>
      <c r="V4" s="558"/>
      <c r="W4" s="558"/>
      <c r="X4" s="558"/>
      <c r="Y4" s="559"/>
      <c r="Z4" s="498" t="s">
        <v>238</v>
      </c>
      <c r="AA4" s="499"/>
      <c r="AB4" s="499"/>
      <c r="AC4" s="500"/>
      <c r="AD4" s="501">
        <f>'保福第22号'!C10</f>
        <v>0</v>
      </c>
      <c r="AE4" s="502"/>
      <c r="AF4" s="502"/>
      <c r="AG4" s="502"/>
      <c r="AH4" s="503"/>
    </row>
    <row r="5" spans="1:34" ht="13.5">
      <c r="A5" s="504" t="s">
        <v>159</v>
      </c>
      <c r="B5" s="507">
        <v>1</v>
      </c>
      <c r="C5" s="507">
        <v>2</v>
      </c>
      <c r="D5" s="507">
        <v>3</v>
      </c>
      <c r="E5" s="507">
        <v>4</v>
      </c>
      <c r="F5" s="507">
        <v>5</v>
      </c>
      <c r="G5" s="507">
        <v>6</v>
      </c>
      <c r="H5" s="507">
        <v>7</v>
      </c>
      <c r="I5" s="507">
        <v>8</v>
      </c>
      <c r="J5" s="507">
        <v>9</v>
      </c>
      <c r="K5" s="507">
        <v>10</v>
      </c>
      <c r="L5" s="507">
        <v>11</v>
      </c>
      <c r="M5" s="507">
        <v>12</v>
      </c>
      <c r="N5" s="507">
        <v>13</v>
      </c>
      <c r="O5" s="507">
        <v>14</v>
      </c>
      <c r="P5" s="507">
        <v>15</v>
      </c>
      <c r="Q5" s="507">
        <v>16</v>
      </c>
      <c r="R5" s="507">
        <v>17</v>
      </c>
      <c r="S5" s="507">
        <v>18</v>
      </c>
      <c r="T5" s="507">
        <v>19</v>
      </c>
      <c r="U5" s="507">
        <v>20</v>
      </c>
      <c r="V5" s="507">
        <v>21</v>
      </c>
      <c r="W5" s="507">
        <v>22</v>
      </c>
      <c r="X5" s="507">
        <v>23</v>
      </c>
      <c r="Y5" s="507">
        <v>24</v>
      </c>
      <c r="Z5" s="507">
        <v>25</v>
      </c>
      <c r="AA5" s="507">
        <v>26</v>
      </c>
      <c r="AB5" s="507">
        <v>27</v>
      </c>
      <c r="AC5" s="507">
        <v>28</v>
      </c>
      <c r="AD5" s="507">
        <v>29</v>
      </c>
      <c r="AE5" s="507">
        <v>30</v>
      </c>
      <c r="AF5" s="507">
        <v>31</v>
      </c>
      <c r="AG5" s="333" t="s">
        <v>239</v>
      </c>
      <c r="AH5" s="512" t="s">
        <v>243</v>
      </c>
    </row>
    <row r="6" spans="1:34" ht="13.5">
      <c r="A6" s="505"/>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334"/>
      <c r="AH6" s="513"/>
    </row>
    <row r="7" spans="1:34" ht="13.5">
      <c r="A7" s="505"/>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334"/>
      <c r="AH7" s="513"/>
    </row>
    <row r="8" spans="1:34" ht="13.5">
      <c r="A8" s="506"/>
      <c r="B8" s="509"/>
      <c r="C8" s="509"/>
      <c r="D8" s="509"/>
      <c r="E8" s="509"/>
      <c r="F8" s="509"/>
      <c r="G8" s="509"/>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55"/>
      <c r="AH8" s="514"/>
    </row>
    <row r="9" spans="1:34" ht="21" customHeight="1">
      <c r="A9" s="129">
        <v>4</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09"/>
      <c r="AE9" s="109"/>
      <c r="AF9" s="110"/>
      <c r="AG9" s="115">
        <f>SUM(B9:AF9)</f>
        <v>0</v>
      </c>
      <c r="AH9" s="116">
        <f>31-(COUNTBLANK(B9:AF9))</f>
        <v>0</v>
      </c>
    </row>
    <row r="10" spans="1:34" ht="21" customHeight="1">
      <c r="A10" s="130">
        <v>5</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1"/>
      <c r="AE10" s="111"/>
      <c r="AF10" s="111"/>
      <c r="AG10" s="117">
        <f aca="true" t="shared" si="0" ref="AG10:AG20">SUM(B10:AF10)</f>
        <v>0</v>
      </c>
      <c r="AH10" s="118">
        <f aca="true" t="shared" si="1" ref="AH10:AH20">31-(COUNTBLANK(B10:AF10))</f>
        <v>0</v>
      </c>
    </row>
    <row r="11" spans="1:34" ht="21" customHeight="1">
      <c r="A11" s="130">
        <v>6</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1"/>
      <c r="AE11" s="111"/>
      <c r="AF11" s="110"/>
      <c r="AG11" s="117">
        <f t="shared" si="0"/>
        <v>0</v>
      </c>
      <c r="AH11" s="118">
        <f t="shared" si="1"/>
        <v>0</v>
      </c>
    </row>
    <row r="12" spans="1:34" ht="21" customHeight="1">
      <c r="A12" s="130">
        <v>7</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1"/>
      <c r="AE12" s="111"/>
      <c r="AF12" s="111"/>
      <c r="AG12" s="117">
        <f t="shared" si="0"/>
        <v>0</v>
      </c>
      <c r="AH12" s="118">
        <f t="shared" si="1"/>
        <v>0</v>
      </c>
    </row>
    <row r="13" spans="1:34" ht="21" customHeight="1">
      <c r="A13" s="130">
        <v>8</v>
      </c>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1"/>
      <c r="AE13" s="111"/>
      <c r="AF13" s="111"/>
      <c r="AG13" s="117">
        <f t="shared" si="0"/>
        <v>0</v>
      </c>
      <c r="AH13" s="118">
        <f t="shared" si="1"/>
        <v>0</v>
      </c>
    </row>
    <row r="14" spans="1:34" ht="21" customHeight="1">
      <c r="A14" s="130">
        <v>9</v>
      </c>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1"/>
      <c r="AE14" s="111"/>
      <c r="AF14" s="110"/>
      <c r="AG14" s="117">
        <f t="shared" si="0"/>
        <v>0</v>
      </c>
      <c r="AH14" s="118">
        <f t="shared" si="1"/>
        <v>0</v>
      </c>
    </row>
    <row r="15" spans="1:34" ht="21" customHeight="1">
      <c r="A15" s="130">
        <v>10</v>
      </c>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1"/>
      <c r="AE15" s="111"/>
      <c r="AF15" s="111"/>
      <c r="AG15" s="117">
        <f t="shared" si="0"/>
        <v>0</v>
      </c>
      <c r="AH15" s="118">
        <f t="shared" si="1"/>
        <v>0</v>
      </c>
    </row>
    <row r="16" spans="1:34" ht="21" customHeight="1">
      <c r="A16" s="130">
        <v>11</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1"/>
      <c r="AE16" s="111"/>
      <c r="AF16" s="110"/>
      <c r="AG16" s="117">
        <f t="shared" si="0"/>
        <v>0</v>
      </c>
      <c r="AH16" s="118">
        <f t="shared" si="1"/>
        <v>0</v>
      </c>
    </row>
    <row r="17" spans="1:34" ht="21" customHeight="1">
      <c r="A17" s="130">
        <v>12</v>
      </c>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1"/>
      <c r="AE17" s="111"/>
      <c r="AF17" s="111"/>
      <c r="AG17" s="117">
        <f t="shared" si="0"/>
        <v>0</v>
      </c>
      <c r="AH17" s="118">
        <f t="shared" si="1"/>
        <v>0</v>
      </c>
    </row>
    <row r="18" spans="1:34" ht="21" customHeight="1">
      <c r="A18" s="130">
        <v>1</v>
      </c>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1"/>
      <c r="AE18" s="111"/>
      <c r="AF18" s="111"/>
      <c r="AG18" s="117">
        <f t="shared" si="0"/>
        <v>0</v>
      </c>
      <c r="AH18" s="118">
        <f t="shared" si="1"/>
        <v>0</v>
      </c>
    </row>
    <row r="19" spans="1:34" ht="21" customHeight="1">
      <c r="A19" s="130">
        <v>2</v>
      </c>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0"/>
      <c r="AE19" s="110"/>
      <c r="AF19" s="110"/>
      <c r="AG19" s="117">
        <f t="shared" si="0"/>
        <v>0</v>
      </c>
      <c r="AH19" s="118">
        <f t="shared" si="1"/>
        <v>0</v>
      </c>
    </row>
    <row r="20" spans="1:34" ht="21" customHeight="1">
      <c r="A20" s="130">
        <v>3</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1"/>
      <c r="AE20" s="111"/>
      <c r="AF20" s="111"/>
      <c r="AG20" s="117">
        <f t="shared" si="0"/>
        <v>0</v>
      </c>
      <c r="AH20" s="118">
        <f t="shared" si="1"/>
        <v>0</v>
      </c>
    </row>
    <row r="21" spans="1:34" ht="21" customHeight="1">
      <c r="A21" s="131" t="s">
        <v>249</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7">
        <f>SUM(AG9:AG20)</f>
        <v>0</v>
      </c>
      <c r="AH21" s="118">
        <f>SUM(AH9:AH20)</f>
        <v>0</v>
      </c>
    </row>
    <row r="22" spans="1:34" ht="20.25" customHeigh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61"/>
      <c r="AH22" s="61"/>
    </row>
    <row r="23" spans="1:34" s="17" customFormat="1" ht="21" customHeight="1">
      <c r="A23" s="140" t="s">
        <v>162</v>
      </c>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519" t="s">
        <v>160</v>
      </c>
      <c r="AF23" s="519"/>
      <c r="AG23" s="520">
        <f>AH21</f>
        <v>0</v>
      </c>
      <c r="AH23" s="520"/>
    </row>
    <row r="24" spans="1:34" s="17" customFormat="1" ht="21" customHeight="1">
      <c r="A24" s="140" t="s">
        <v>240</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519" t="s">
        <v>161</v>
      </c>
      <c r="AF24" s="519"/>
      <c r="AG24" s="521"/>
      <c r="AH24" s="521"/>
    </row>
    <row r="25" spans="1:32" s="17" customFormat="1" ht="21" customHeight="1">
      <c r="A25" s="140" t="s">
        <v>171</v>
      </c>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row>
    <row r="26" spans="1:32" s="17" customFormat="1" ht="21" customHeight="1">
      <c r="A26" s="140" t="s">
        <v>172</v>
      </c>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row>
    <row r="27" ht="21" customHeight="1">
      <c r="A27" s="17"/>
    </row>
    <row r="28" ht="21" customHeight="1"/>
  </sheetData>
  <sheetProtection/>
  <mergeCells count="42">
    <mergeCell ref="Z4:AC4"/>
    <mergeCell ref="AD4:AH4"/>
    <mergeCell ref="AE23:AF23"/>
    <mergeCell ref="AG23:AH23"/>
    <mergeCell ref="AB5:AB8"/>
    <mergeCell ref="AC5:AC8"/>
    <mergeCell ref="AD5:AD8"/>
    <mergeCell ref="AG24:AH24"/>
    <mergeCell ref="AF5:AF8"/>
    <mergeCell ref="AG5:AG8"/>
    <mergeCell ref="AE5:AE8"/>
    <mergeCell ref="AH5:AH8"/>
    <mergeCell ref="Y5:Y8"/>
    <mergeCell ref="Z5:Z8"/>
    <mergeCell ref="AA5:AA8"/>
    <mergeCell ref="AE24:AF24"/>
    <mergeCell ref="U5:U8"/>
    <mergeCell ref="V5:V8"/>
    <mergeCell ref="W5:W8"/>
    <mergeCell ref="X5:X8"/>
    <mergeCell ref="Q5:Q8"/>
    <mergeCell ref="R5:R8"/>
    <mergeCell ref="S5:S8"/>
    <mergeCell ref="T5:T8"/>
    <mergeCell ref="M5:M8"/>
    <mergeCell ref="N5:N8"/>
    <mergeCell ref="O5:O8"/>
    <mergeCell ref="P5:P8"/>
    <mergeCell ref="I5:I8"/>
    <mergeCell ref="J5:J8"/>
    <mergeCell ref="K5:K8"/>
    <mergeCell ref="L5:L8"/>
    <mergeCell ref="A4:J4"/>
    <mergeCell ref="V4:Y4"/>
    <mergeCell ref="A5:A8"/>
    <mergeCell ref="B5:B8"/>
    <mergeCell ref="C5:C8"/>
    <mergeCell ref="D5:D8"/>
    <mergeCell ref="E5:E8"/>
    <mergeCell ref="F5:F8"/>
    <mergeCell ref="G5:G8"/>
    <mergeCell ref="H5:H8"/>
  </mergeCells>
  <printOptions/>
  <pageMargins left="0.51" right="0.28" top="1" bottom="0.79" header="0.512" footer="0.51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J43"/>
  <sheetViews>
    <sheetView workbookViewId="0" topLeftCell="A16">
      <selection activeCell="C14" sqref="C14:J19"/>
    </sheetView>
  </sheetViews>
  <sheetFormatPr defaultColWidth="9.00390625" defaultRowHeight="13.5"/>
  <cols>
    <col min="1" max="1" width="3.00390625" style="0" customWidth="1"/>
    <col min="2" max="2" width="23.25390625" style="0" customWidth="1"/>
    <col min="11" max="11" width="3.125" style="0" customWidth="1"/>
  </cols>
  <sheetData>
    <row r="1" s="71" customFormat="1" ht="19.5" customHeight="1">
      <c r="A1" s="71" t="s">
        <v>298</v>
      </c>
    </row>
    <row r="2" s="71" customFormat="1" ht="13.5"/>
    <row r="3" s="71" customFormat="1" ht="13.5"/>
    <row r="4" spans="1:10" s="71" customFormat="1" ht="21" customHeight="1">
      <c r="A4" s="193" t="s">
        <v>275</v>
      </c>
      <c r="B4" s="193"/>
      <c r="C4" s="193"/>
      <c r="D4" s="193"/>
      <c r="E4" s="193"/>
      <c r="F4" s="193"/>
      <c r="G4" s="193"/>
      <c r="H4" s="193"/>
      <c r="I4" s="193"/>
      <c r="J4" s="193"/>
    </row>
    <row r="5" s="71" customFormat="1" ht="18" customHeight="1"/>
    <row r="6" spans="2:10" s="71" customFormat="1" ht="18" customHeight="1">
      <c r="B6" s="166"/>
      <c r="C6" s="197"/>
      <c r="D6" s="198"/>
      <c r="E6" s="198"/>
      <c r="F6" s="198"/>
      <c r="G6" s="198"/>
      <c r="H6" s="198"/>
      <c r="I6" s="198"/>
      <c r="J6" s="199"/>
    </row>
    <row r="7" spans="2:10" s="71" customFormat="1" ht="18" customHeight="1">
      <c r="B7" s="167" t="s">
        <v>276</v>
      </c>
      <c r="C7" s="200"/>
      <c r="D7" s="201"/>
      <c r="E7" s="201"/>
      <c r="F7" s="201"/>
      <c r="G7" s="201"/>
      <c r="H7" s="201"/>
      <c r="I7" s="201"/>
      <c r="J7" s="202"/>
    </row>
    <row r="8" spans="2:10" s="71" customFormat="1" ht="18" customHeight="1">
      <c r="B8" s="168"/>
      <c r="C8" s="203"/>
      <c r="D8" s="204"/>
      <c r="E8" s="204"/>
      <c r="F8" s="204"/>
      <c r="G8" s="204"/>
      <c r="H8" s="204"/>
      <c r="I8" s="204"/>
      <c r="J8" s="205"/>
    </row>
    <row r="9" spans="2:10" s="71" customFormat="1" ht="18" customHeight="1">
      <c r="B9" s="166"/>
      <c r="C9" s="197"/>
      <c r="D9" s="198"/>
      <c r="E9" s="198"/>
      <c r="F9" s="198"/>
      <c r="G9" s="198"/>
      <c r="H9" s="198"/>
      <c r="I9" s="198"/>
      <c r="J9" s="199"/>
    </row>
    <row r="10" spans="1:10" s="71" customFormat="1" ht="18" customHeight="1">
      <c r="A10" s="74"/>
      <c r="B10" s="167" t="s">
        <v>277</v>
      </c>
      <c r="C10" s="200"/>
      <c r="D10" s="201"/>
      <c r="E10" s="201"/>
      <c r="F10" s="201"/>
      <c r="G10" s="201"/>
      <c r="H10" s="201"/>
      <c r="I10" s="201"/>
      <c r="J10" s="202"/>
    </row>
    <row r="11" spans="2:10" s="71" customFormat="1" ht="18" customHeight="1">
      <c r="B11" s="167" t="s">
        <v>278</v>
      </c>
      <c r="C11" s="200"/>
      <c r="D11" s="201"/>
      <c r="E11" s="201"/>
      <c r="F11" s="201"/>
      <c r="G11" s="201"/>
      <c r="H11" s="201"/>
      <c r="I11" s="201"/>
      <c r="J11" s="202"/>
    </row>
    <row r="12" spans="2:10" s="71" customFormat="1" ht="18" customHeight="1">
      <c r="B12" s="168"/>
      <c r="C12" s="200"/>
      <c r="D12" s="201"/>
      <c r="E12" s="201"/>
      <c r="F12" s="201"/>
      <c r="G12" s="201"/>
      <c r="H12" s="201"/>
      <c r="I12" s="201"/>
      <c r="J12" s="202"/>
    </row>
    <row r="13" spans="2:10" s="71" customFormat="1" ht="18" customHeight="1">
      <c r="B13" s="169"/>
      <c r="C13" s="203"/>
      <c r="D13" s="204"/>
      <c r="E13" s="204"/>
      <c r="F13" s="204"/>
      <c r="G13" s="204"/>
      <c r="H13" s="204"/>
      <c r="I13" s="204"/>
      <c r="J13" s="205"/>
    </row>
    <row r="14" spans="2:10" s="71" customFormat="1" ht="18" customHeight="1">
      <c r="B14" s="168"/>
      <c r="C14" s="197"/>
      <c r="D14" s="198"/>
      <c r="E14" s="198"/>
      <c r="F14" s="198"/>
      <c r="G14" s="198"/>
      <c r="H14" s="198"/>
      <c r="I14" s="198"/>
      <c r="J14" s="199"/>
    </row>
    <row r="15" spans="2:10" s="71" customFormat="1" ht="18" customHeight="1">
      <c r="B15" s="168"/>
      <c r="C15" s="200"/>
      <c r="D15" s="201"/>
      <c r="E15" s="201"/>
      <c r="F15" s="201"/>
      <c r="G15" s="201"/>
      <c r="H15" s="201"/>
      <c r="I15" s="201"/>
      <c r="J15" s="202"/>
    </row>
    <row r="16" spans="2:10" s="71" customFormat="1" ht="18" customHeight="1">
      <c r="B16" s="167" t="s">
        <v>279</v>
      </c>
      <c r="C16" s="200"/>
      <c r="D16" s="201"/>
      <c r="E16" s="201"/>
      <c r="F16" s="201"/>
      <c r="G16" s="201"/>
      <c r="H16" s="201"/>
      <c r="I16" s="201"/>
      <c r="J16" s="202"/>
    </row>
    <row r="17" spans="2:10" s="71" customFormat="1" ht="18" customHeight="1">
      <c r="B17" s="167" t="s">
        <v>280</v>
      </c>
      <c r="C17" s="200"/>
      <c r="D17" s="201"/>
      <c r="E17" s="201"/>
      <c r="F17" s="201"/>
      <c r="G17" s="201"/>
      <c r="H17" s="201"/>
      <c r="I17" s="201"/>
      <c r="J17" s="202"/>
    </row>
    <row r="18" spans="2:10" s="71" customFormat="1" ht="18" customHeight="1">
      <c r="B18" s="170"/>
      <c r="C18" s="200"/>
      <c r="D18" s="201"/>
      <c r="E18" s="201"/>
      <c r="F18" s="201"/>
      <c r="G18" s="201"/>
      <c r="H18" s="201"/>
      <c r="I18" s="201"/>
      <c r="J18" s="202"/>
    </row>
    <row r="19" spans="2:10" s="71" customFormat="1" ht="18" customHeight="1">
      <c r="B19" s="168"/>
      <c r="C19" s="203"/>
      <c r="D19" s="204"/>
      <c r="E19" s="204"/>
      <c r="F19" s="204"/>
      <c r="G19" s="204"/>
      <c r="H19" s="204"/>
      <c r="I19" s="204"/>
      <c r="J19" s="205"/>
    </row>
    <row r="20" spans="1:10" s="71" customFormat="1" ht="18" customHeight="1">
      <c r="A20" s="74"/>
      <c r="B20" s="166"/>
      <c r="C20" s="197"/>
      <c r="D20" s="198"/>
      <c r="E20" s="198"/>
      <c r="F20" s="198"/>
      <c r="G20" s="198"/>
      <c r="H20" s="198"/>
      <c r="I20" s="198"/>
      <c r="J20" s="199"/>
    </row>
    <row r="21" spans="2:10" s="71" customFormat="1" ht="18" customHeight="1">
      <c r="B21" s="168"/>
      <c r="C21" s="200"/>
      <c r="D21" s="201"/>
      <c r="E21" s="201"/>
      <c r="F21" s="201"/>
      <c r="G21" s="201"/>
      <c r="H21" s="201"/>
      <c r="I21" s="201"/>
      <c r="J21" s="202"/>
    </row>
    <row r="22" spans="2:10" s="71" customFormat="1" ht="18" customHeight="1">
      <c r="B22" s="167" t="s">
        <v>281</v>
      </c>
      <c r="C22" s="200"/>
      <c r="D22" s="201"/>
      <c r="E22" s="201"/>
      <c r="F22" s="201"/>
      <c r="G22" s="201"/>
      <c r="H22" s="201"/>
      <c r="I22" s="201"/>
      <c r="J22" s="202"/>
    </row>
    <row r="23" spans="2:10" s="71" customFormat="1" ht="18" customHeight="1">
      <c r="B23" s="167" t="s">
        <v>282</v>
      </c>
      <c r="C23" s="200"/>
      <c r="D23" s="201"/>
      <c r="E23" s="201"/>
      <c r="F23" s="201"/>
      <c r="G23" s="201"/>
      <c r="H23" s="201"/>
      <c r="I23" s="201"/>
      <c r="J23" s="202"/>
    </row>
    <row r="24" spans="1:10" s="71" customFormat="1" ht="18" customHeight="1">
      <c r="A24" s="74"/>
      <c r="B24" s="167" t="s">
        <v>283</v>
      </c>
      <c r="C24" s="200"/>
      <c r="D24" s="201"/>
      <c r="E24" s="201"/>
      <c r="F24" s="201"/>
      <c r="G24" s="201"/>
      <c r="H24" s="201"/>
      <c r="I24" s="201"/>
      <c r="J24" s="202"/>
    </row>
    <row r="25" spans="1:10" s="71" customFormat="1" ht="18" customHeight="1">
      <c r="A25" s="74"/>
      <c r="B25" s="168"/>
      <c r="C25" s="200"/>
      <c r="D25" s="201"/>
      <c r="E25" s="201"/>
      <c r="F25" s="201"/>
      <c r="G25" s="201"/>
      <c r="H25" s="201"/>
      <c r="I25" s="201"/>
      <c r="J25" s="202"/>
    </row>
    <row r="26" spans="1:10" s="71" customFormat="1" ht="18" customHeight="1">
      <c r="A26" s="74"/>
      <c r="B26" s="169"/>
      <c r="C26" s="203"/>
      <c r="D26" s="204"/>
      <c r="E26" s="204"/>
      <c r="F26" s="204"/>
      <c r="G26" s="204"/>
      <c r="H26" s="204"/>
      <c r="I26" s="204"/>
      <c r="J26" s="205"/>
    </row>
    <row r="27" spans="1:10" s="71" customFormat="1" ht="18" customHeight="1">
      <c r="A27" s="74"/>
      <c r="B27" s="168"/>
      <c r="C27" s="197"/>
      <c r="D27" s="198"/>
      <c r="E27" s="198"/>
      <c r="F27" s="198"/>
      <c r="G27" s="198"/>
      <c r="H27" s="198"/>
      <c r="I27" s="198"/>
      <c r="J27" s="199"/>
    </row>
    <row r="28" spans="1:10" s="71" customFormat="1" ht="18" customHeight="1">
      <c r="A28" s="74"/>
      <c r="B28" s="168"/>
      <c r="C28" s="200"/>
      <c r="D28" s="201"/>
      <c r="E28" s="201"/>
      <c r="F28" s="201"/>
      <c r="G28" s="201"/>
      <c r="H28" s="201"/>
      <c r="I28" s="201"/>
      <c r="J28" s="202"/>
    </row>
    <row r="29" spans="1:10" s="71" customFormat="1" ht="18" customHeight="1">
      <c r="A29" s="74"/>
      <c r="B29" s="167" t="s">
        <v>284</v>
      </c>
      <c r="C29" s="200"/>
      <c r="D29" s="201"/>
      <c r="E29" s="201"/>
      <c r="F29" s="201"/>
      <c r="G29" s="201"/>
      <c r="H29" s="201"/>
      <c r="I29" s="201"/>
      <c r="J29" s="202"/>
    </row>
    <row r="30" spans="2:10" s="71" customFormat="1" ht="18" customHeight="1">
      <c r="B30" s="168"/>
      <c r="C30" s="200"/>
      <c r="D30" s="201"/>
      <c r="E30" s="201"/>
      <c r="F30" s="201"/>
      <c r="G30" s="201"/>
      <c r="H30" s="201"/>
      <c r="I30" s="201"/>
      <c r="J30" s="202"/>
    </row>
    <row r="31" spans="2:10" s="71" customFormat="1" ht="18" customHeight="1">
      <c r="B31" s="169"/>
      <c r="C31" s="203"/>
      <c r="D31" s="204"/>
      <c r="E31" s="204"/>
      <c r="F31" s="204"/>
      <c r="G31" s="204"/>
      <c r="H31" s="204"/>
      <c r="I31" s="204"/>
      <c r="J31" s="205"/>
    </row>
    <row r="32" s="71" customFormat="1" ht="18" customHeight="1"/>
    <row r="33" spans="2:10" s="71" customFormat="1" ht="21" customHeight="1">
      <c r="B33" s="71" t="s">
        <v>285</v>
      </c>
      <c r="C33" s="165"/>
      <c r="D33" s="165"/>
      <c r="E33" s="165"/>
      <c r="F33" s="165"/>
      <c r="G33" s="165"/>
      <c r="H33" s="165"/>
      <c r="I33" s="165"/>
      <c r="J33" s="165"/>
    </row>
    <row r="34" spans="2:10" s="71" customFormat="1" ht="21" customHeight="1">
      <c r="B34" s="71" t="s">
        <v>286</v>
      </c>
      <c r="C34" s="165"/>
      <c r="D34" s="165"/>
      <c r="E34" s="165"/>
      <c r="F34" s="165"/>
      <c r="G34" s="165"/>
      <c r="H34" s="165"/>
      <c r="I34" s="165"/>
      <c r="J34" s="165"/>
    </row>
    <row r="35" spans="2:10" s="71" customFormat="1" ht="21" customHeight="1">
      <c r="B35" s="71" t="s">
        <v>287</v>
      </c>
      <c r="C35" s="165"/>
      <c r="D35" s="165"/>
      <c r="E35" s="165"/>
      <c r="F35" s="165"/>
      <c r="G35" s="165"/>
      <c r="H35" s="165"/>
      <c r="I35" s="165"/>
      <c r="J35" s="165"/>
    </row>
    <row r="36" spans="2:10" s="71" customFormat="1" ht="21" customHeight="1">
      <c r="B36" s="71" t="s">
        <v>288</v>
      </c>
      <c r="C36" s="165"/>
      <c r="D36" s="165"/>
      <c r="E36" s="165"/>
      <c r="F36" s="165"/>
      <c r="G36" s="165"/>
      <c r="H36" s="165"/>
      <c r="I36" s="165"/>
      <c r="J36" s="165"/>
    </row>
    <row r="37" spans="2:10" s="71" customFormat="1" ht="21" customHeight="1">
      <c r="B37" s="71" t="s">
        <v>289</v>
      </c>
      <c r="C37" s="165"/>
      <c r="D37" s="165"/>
      <c r="E37" s="165"/>
      <c r="F37" s="165"/>
      <c r="G37" s="165"/>
      <c r="H37" s="165"/>
      <c r="I37" s="165"/>
      <c r="J37" s="165"/>
    </row>
    <row r="38" spans="2:10" s="71" customFormat="1" ht="21" customHeight="1">
      <c r="B38" s="71" t="s">
        <v>290</v>
      </c>
      <c r="C38" s="165"/>
      <c r="D38" s="165"/>
      <c r="E38" s="165"/>
      <c r="F38" s="165"/>
      <c r="G38" s="165"/>
      <c r="H38" s="165"/>
      <c r="I38" s="165"/>
      <c r="J38" s="165"/>
    </row>
    <row r="39" spans="2:10" s="71" customFormat="1" ht="21" customHeight="1">
      <c r="B39" s="71" t="s">
        <v>291</v>
      </c>
      <c r="C39" s="165"/>
      <c r="D39" s="165"/>
      <c r="E39" s="165"/>
      <c r="F39" s="165"/>
      <c r="G39" s="165"/>
      <c r="H39" s="165"/>
      <c r="I39" s="165"/>
      <c r="J39" s="165"/>
    </row>
    <row r="40" spans="2:10" s="25" customFormat="1" ht="21" customHeight="1">
      <c r="B40" s="71" t="s">
        <v>292</v>
      </c>
      <c r="C40" s="165"/>
      <c r="D40" s="165"/>
      <c r="E40" s="165"/>
      <c r="F40" s="165"/>
      <c r="G40" s="165"/>
      <c r="H40" s="165"/>
      <c r="I40" s="165"/>
      <c r="J40" s="165"/>
    </row>
    <row r="41" spans="2:10" s="25" customFormat="1" ht="21" customHeight="1">
      <c r="B41" s="71" t="s">
        <v>293</v>
      </c>
      <c r="C41" s="165"/>
      <c r="D41" s="165"/>
      <c r="E41" s="165"/>
      <c r="F41" s="165"/>
      <c r="G41" s="165"/>
      <c r="H41" s="165"/>
      <c r="I41" s="165"/>
      <c r="J41" s="165"/>
    </row>
    <row r="42" spans="2:10" s="25" customFormat="1" ht="18" customHeight="1">
      <c r="B42" s="165"/>
      <c r="C42" s="165"/>
      <c r="D42" s="165"/>
      <c r="E42" s="165"/>
      <c r="F42" s="165"/>
      <c r="G42" s="165"/>
      <c r="H42" s="165"/>
      <c r="I42" s="165"/>
      <c r="J42" s="165"/>
    </row>
    <row r="43" spans="2:10" s="25" customFormat="1" ht="18" customHeight="1">
      <c r="B43" s="165"/>
      <c r="C43" s="165"/>
      <c r="D43" s="165"/>
      <c r="E43" s="165"/>
      <c r="F43" s="165"/>
      <c r="G43" s="165"/>
      <c r="H43" s="165"/>
      <c r="I43" s="165"/>
      <c r="J43" s="165"/>
    </row>
    <row r="44" s="25" customFormat="1" ht="18" customHeight="1"/>
    <row r="45" s="25" customFormat="1" ht="18" customHeight="1"/>
    <row r="46" s="25" customFormat="1" ht="18" customHeight="1"/>
    <row r="47" s="25" customFormat="1" ht="13.5"/>
    <row r="48" s="25" customFormat="1" ht="13.5"/>
    <row r="49" s="25" customFormat="1" ht="13.5"/>
    <row r="50" s="25" customFormat="1" ht="13.5"/>
    <row r="51" s="25" customFormat="1" ht="13.5"/>
    <row r="52" s="25" customFormat="1" ht="13.5"/>
  </sheetData>
  <sheetProtection/>
  <mergeCells count="6">
    <mergeCell ref="A4:J4"/>
    <mergeCell ref="C6:J8"/>
    <mergeCell ref="C9:J13"/>
    <mergeCell ref="C14:J19"/>
    <mergeCell ref="C20:J26"/>
    <mergeCell ref="C27:J31"/>
  </mergeCells>
  <printOptions/>
  <pageMargins left="0.75" right="0.75" top="1" bottom="1" header="0.512" footer="0.51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AD63"/>
  <sheetViews>
    <sheetView workbookViewId="0" topLeftCell="A28">
      <selection activeCell="H43" sqref="H43:K44"/>
    </sheetView>
  </sheetViews>
  <sheetFormatPr defaultColWidth="9.00390625" defaultRowHeight="13.5"/>
  <cols>
    <col min="1" max="24" width="3.50390625" style="2" customWidth="1"/>
    <col min="25" max="25" width="3.125" style="1" customWidth="1"/>
    <col min="26" max="26" width="8.125" style="1" bestFit="1" customWidth="1"/>
    <col min="27" max="27" width="3.125" style="1" customWidth="1"/>
    <col min="28" max="30" width="2.625" style="1" customWidth="1"/>
    <col min="31" max="31" width="3.125" style="1" customWidth="1"/>
    <col min="32" max="16384" width="9.00390625" style="1" customWidth="1"/>
  </cols>
  <sheetData>
    <row r="1" spans="1:9" ht="13.5" customHeight="1">
      <c r="A1" s="1" t="s">
        <v>0</v>
      </c>
      <c r="B1" s="1"/>
      <c r="C1" s="1"/>
      <c r="D1" s="1"/>
      <c r="E1" s="1"/>
      <c r="F1" s="1"/>
      <c r="G1" s="1"/>
      <c r="H1" s="1"/>
      <c r="I1" s="1"/>
    </row>
    <row r="2" spans="1:9" ht="13.5" customHeight="1">
      <c r="A2" s="1"/>
      <c r="B2" s="1"/>
      <c r="C2" s="1"/>
      <c r="D2" s="1"/>
      <c r="E2" s="1"/>
      <c r="F2" s="1"/>
      <c r="G2" s="1"/>
      <c r="H2" s="1"/>
      <c r="I2" s="1"/>
    </row>
    <row r="3" spans="1:24" s="3" customFormat="1" ht="13.5" customHeight="1">
      <c r="A3" s="206" t="s">
        <v>1</v>
      </c>
      <c r="B3" s="206"/>
      <c r="C3" s="206"/>
      <c r="D3" s="206"/>
      <c r="E3" s="206"/>
      <c r="F3" s="206"/>
      <c r="G3" s="206"/>
      <c r="H3" s="206"/>
      <c r="I3" s="206"/>
      <c r="J3" s="206"/>
      <c r="K3" s="206"/>
      <c r="L3" s="206"/>
      <c r="M3" s="206"/>
      <c r="N3" s="206"/>
      <c r="O3" s="206"/>
      <c r="P3" s="206"/>
      <c r="Q3" s="206"/>
      <c r="R3" s="206"/>
      <c r="S3" s="206"/>
      <c r="T3" s="206"/>
      <c r="U3" s="206"/>
      <c r="V3" s="206"/>
      <c r="W3" s="206"/>
      <c r="X3" s="206"/>
    </row>
    <row r="4" spans="1:24" s="3" customFormat="1" ht="13.5" customHeight="1">
      <c r="A4" s="206" t="s">
        <v>2</v>
      </c>
      <c r="B4" s="206"/>
      <c r="C4" s="206"/>
      <c r="D4" s="206"/>
      <c r="E4" s="206"/>
      <c r="F4" s="206"/>
      <c r="G4" s="206"/>
      <c r="H4" s="206"/>
      <c r="I4" s="206"/>
      <c r="J4" s="206"/>
      <c r="K4" s="206"/>
      <c r="L4" s="206"/>
      <c r="M4" s="206"/>
      <c r="N4" s="206"/>
      <c r="O4" s="206"/>
      <c r="P4" s="206"/>
      <c r="Q4" s="206"/>
      <c r="R4" s="206"/>
      <c r="S4" s="206"/>
      <c r="T4" s="206"/>
      <c r="U4" s="206"/>
      <c r="V4" s="206"/>
      <c r="W4" s="206"/>
      <c r="X4" s="206"/>
    </row>
    <row r="5" ht="13.5" customHeight="1"/>
    <row r="6" ht="13.5" customHeight="1">
      <c r="A6" s="1" t="s">
        <v>3</v>
      </c>
    </row>
    <row r="7" spans="1:24" ht="12" customHeight="1">
      <c r="A7" s="207" t="s">
        <v>4</v>
      </c>
      <c r="B7" s="208"/>
      <c r="C7" s="213" t="s">
        <v>5</v>
      </c>
      <c r="D7" s="214"/>
      <c r="E7" s="214"/>
      <c r="F7" s="214"/>
      <c r="G7" s="214"/>
      <c r="H7" s="214"/>
      <c r="I7" s="214"/>
      <c r="J7" s="214"/>
      <c r="K7" s="215"/>
      <c r="L7" s="213" t="s">
        <v>6</v>
      </c>
      <c r="M7" s="214"/>
      <c r="N7" s="214"/>
      <c r="O7" s="214"/>
      <c r="P7" s="214"/>
      <c r="Q7" s="214"/>
      <c r="R7" s="214"/>
      <c r="S7" s="215"/>
      <c r="T7" s="213" t="s">
        <v>7</v>
      </c>
      <c r="U7" s="214"/>
      <c r="V7" s="214"/>
      <c r="W7" s="214"/>
      <c r="X7" s="215"/>
    </row>
    <row r="8" spans="1:24" ht="12" customHeight="1">
      <c r="A8" s="209"/>
      <c r="B8" s="210"/>
      <c r="C8" s="216" t="s">
        <v>8</v>
      </c>
      <c r="D8" s="216"/>
      <c r="E8" s="216"/>
      <c r="F8" s="216" t="s">
        <v>9</v>
      </c>
      <c r="G8" s="216"/>
      <c r="H8" s="216"/>
      <c r="I8" s="216" t="s">
        <v>10</v>
      </c>
      <c r="J8" s="216"/>
      <c r="K8" s="216"/>
      <c r="L8" s="216" t="s">
        <v>11</v>
      </c>
      <c r="M8" s="216"/>
      <c r="N8" s="233" t="s">
        <v>12</v>
      </c>
      <c r="O8" s="234"/>
      <c r="P8" s="235"/>
      <c r="Q8" s="216" t="s">
        <v>10</v>
      </c>
      <c r="R8" s="216"/>
      <c r="S8" s="216"/>
      <c r="T8" s="239" t="s">
        <v>13</v>
      </c>
      <c r="U8" s="239"/>
      <c r="V8" s="239"/>
      <c r="W8" s="216" t="s">
        <v>14</v>
      </c>
      <c r="X8" s="216"/>
    </row>
    <row r="9" spans="1:27" ht="12" customHeight="1">
      <c r="A9" s="211"/>
      <c r="B9" s="212"/>
      <c r="C9" s="217"/>
      <c r="D9" s="217"/>
      <c r="E9" s="217"/>
      <c r="F9" s="217"/>
      <c r="G9" s="217"/>
      <c r="H9" s="217"/>
      <c r="I9" s="217"/>
      <c r="J9" s="217"/>
      <c r="K9" s="217"/>
      <c r="L9" s="217"/>
      <c r="M9" s="217"/>
      <c r="N9" s="236"/>
      <c r="O9" s="237"/>
      <c r="P9" s="238"/>
      <c r="Q9" s="217"/>
      <c r="R9" s="217"/>
      <c r="S9" s="217"/>
      <c r="T9" s="240"/>
      <c r="U9" s="240"/>
      <c r="V9" s="240"/>
      <c r="W9" s="217"/>
      <c r="X9" s="217"/>
      <c r="Z9" s="4"/>
      <c r="AA9" s="4"/>
    </row>
    <row r="10" spans="1:27" ht="12" customHeight="1">
      <c r="A10" s="218"/>
      <c r="B10" s="219"/>
      <c r="C10" s="241"/>
      <c r="D10" s="242"/>
      <c r="E10" s="243"/>
      <c r="F10" s="250"/>
      <c r="G10" s="251"/>
      <c r="H10" s="252"/>
      <c r="I10" s="224"/>
      <c r="J10" s="225"/>
      <c r="K10" s="226"/>
      <c r="L10" s="224"/>
      <c r="M10" s="226"/>
      <c r="N10" s="224"/>
      <c r="O10" s="225"/>
      <c r="P10" s="226"/>
      <c r="Q10" s="224"/>
      <c r="R10" s="225"/>
      <c r="S10" s="226"/>
      <c r="T10" s="224"/>
      <c r="U10" s="225"/>
      <c r="V10" s="226"/>
      <c r="W10" s="224"/>
      <c r="X10" s="226"/>
      <c r="Z10" s="4"/>
      <c r="AA10" s="4"/>
    </row>
    <row r="11" spans="1:27" ht="12" customHeight="1">
      <c r="A11" s="220"/>
      <c r="B11" s="221"/>
      <c r="C11" s="244"/>
      <c r="D11" s="245"/>
      <c r="E11" s="246"/>
      <c r="F11" s="253"/>
      <c r="G11" s="254"/>
      <c r="H11" s="255"/>
      <c r="I11" s="227"/>
      <c r="J11" s="228"/>
      <c r="K11" s="229"/>
      <c r="L11" s="227"/>
      <c r="M11" s="229"/>
      <c r="N11" s="227"/>
      <c r="O11" s="228"/>
      <c r="P11" s="229"/>
      <c r="Q11" s="227"/>
      <c r="R11" s="228"/>
      <c r="S11" s="229"/>
      <c r="T11" s="227"/>
      <c r="U11" s="228"/>
      <c r="V11" s="229"/>
      <c r="W11" s="227"/>
      <c r="X11" s="229"/>
      <c r="Z11" s="4"/>
      <c r="AA11" s="4"/>
    </row>
    <row r="12" spans="1:27" ht="12" customHeight="1">
      <c r="A12" s="222"/>
      <c r="B12" s="223"/>
      <c r="C12" s="247"/>
      <c r="D12" s="248"/>
      <c r="E12" s="249"/>
      <c r="F12" s="256"/>
      <c r="G12" s="257"/>
      <c r="H12" s="258"/>
      <c r="I12" s="230"/>
      <c r="J12" s="231"/>
      <c r="K12" s="232"/>
      <c r="L12" s="230"/>
      <c r="M12" s="232"/>
      <c r="N12" s="230"/>
      <c r="O12" s="231"/>
      <c r="P12" s="232"/>
      <c r="Q12" s="230"/>
      <c r="R12" s="231"/>
      <c r="S12" s="232"/>
      <c r="T12" s="230"/>
      <c r="U12" s="231"/>
      <c r="V12" s="232"/>
      <c r="W12" s="230"/>
      <c r="X12" s="232"/>
      <c r="Z12" s="4"/>
      <c r="AA12" s="4"/>
    </row>
    <row r="13" spans="1:27" ht="12" customHeight="1">
      <c r="A13" s="5"/>
      <c r="B13" s="5"/>
      <c r="C13" s="5"/>
      <c r="D13" s="5"/>
      <c r="E13" s="5"/>
      <c r="F13" s="5"/>
      <c r="G13" s="5"/>
      <c r="H13" s="5"/>
      <c r="I13" s="5"/>
      <c r="J13" s="5"/>
      <c r="K13" s="5"/>
      <c r="L13" s="5"/>
      <c r="M13" s="5"/>
      <c r="N13" s="5"/>
      <c r="O13" s="5"/>
      <c r="P13" s="5"/>
      <c r="Q13" s="5"/>
      <c r="R13" s="5"/>
      <c r="S13" s="5"/>
      <c r="T13" s="5"/>
      <c r="U13" s="5"/>
      <c r="V13" s="5"/>
      <c r="W13" s="5"/>
      <c r="X13" s="5"/>
      <c r="Z13" s="4"/>
      <c r="AA13" s="4"/>
    </row>
    <row r="14" ht="13.5" customHeight="1">
      <c r="A14" s="1" t="s">
        <v>15</v>
      </c>
    </row>
    <row r="15" spans="1:24" ht="12" customHeight="1">
      <c r="A15" s="259" t="s">
        <v>16</v>
      </c>
      <c r="B15" s="259"/>
      <c r="C15" s="259"/>
      <c r="D15" s="259"/>
      <c r="E15" s="259"/>
      <c r="F15" s="259"/>
      <c r="G15" s="259"/>
      <c r="H15" s="259"/>
      <c r="I15" s="259"/>
      <c r="J15" s="259"/>
      <c r="K15" s="259"/>
      <c r="L15" s="259"/>
      <c r="M15" s="259"/>
      <c r="N15" s="259"/>
      <c r="O15" s="259"/>
      <c r="P15" s="259"/>
      <c r="Q15" s="259"/>
      <c r="R15" s="259"/>
      <c r="S15" s="259"/>
      <c r="T15" s="259"/>
      <c r="U15" s="259"/>
      <c r="V15" s="259"/>
      <c r="W15" s="259"/>
      <c r="X15" s="259"/>
    </row>
    <row r="16" spans="1:24" ht="12" customHeight="1">
      <c r="A16" s="207" t="s">
        <v>17</v>
      </c>
      <c r="B16" s="260"/>
      <c r="C16" s="208"/>
      <c r="D16" s="207" t="s">
        <v>18</v>
      </c>
      <c r="E16" s="260"/>
      <c r="F16" s="208"/>
      <c r="G16" s="207" t="s">
        <v>19</v>
      </c>
      <c r="H16" s="260"/>
      <c r="I16" s="208"/>
      <c r="J16" s="207" t="s">
        <v>20</v>
      </c>
      <c r="K16" s="260"/>
      <c r="L16" s="208"/>
      <c r="M16" s="233" t="s">
        <v>21</v>
      </c>
      <c r="N16" s="234"/>
      <c r="O16" s="235"/>
      <c r="P16" s="262" t="s">
        <v>22</v>
      </c>
      <c r="Q16" s="263"/>
      <c r="R16" s="264"/>
      <c r="S16" s="207" t="s">
        <v>23</v>
      </c>
      <c r="T16" s="260"/>
      <c r="U16" s="208"/>
      <c r="V16" s="207" t="s">
        <v>24</v>
      </c>
      <c r="W16" s="260"/>
      <c r="X16" s="208"/>
    </row>
    <row r="17" spans="1:24" ht="12" customHeight="1">
      <c r="A17" s="211"/>
      <c r="B17" s="261"/>
      <c r="C17" s="212"/>
      <c r="D17" s="211"/>
      <c r="E17" s="261"/>
      <c r="F17" s="212"/>
      <c r="G17" s="211"/>
      <c r="H17" s="261"/>
      <c r="I17" s="212"/>
      <c r="J17" s="211"/>
      <c r="K17" s="261"/>
      <c r="L17" s="212"/>
      <c r="M17" s="236"/>
      <c r="N17" s="237"/>
      <c r="O17" s="238"/>
      <c r="P17" s="265"/>
      <c r="Q17" s="266"/>
      <c r="R17" s="267"/>
      <c r="S17" s="211"/>
      <c r="T17" s="261"/>
      <c r="U17" s="212"/>
      <c r="V17" s="211"/>
      <c r="W17" s="261"/>
      <c r="X17" s="212"/>
    </row>
    <row r="18" spans="1:30" ht="12" customHeight="1">
      <c r="A18" s="218"/>
      <c r="B18" s="268"/>
      <c r="C18" s="219"/>
      <c r="D18" s="218"/>
      <c r="E18" s="268"/>
      <c r="F18" s="219"/>
      <c r="G18" s="218"/>
      <c r="H18" s="268"/>
      <c r="I18" s="219"/>
      <c r="J18" s="218"/>
      <c r="K18" s="268"/>
      <c r="L18" s="219"/>
      <c r="M18" s="218"/>
      <c r="N18" s="268"/>
      <c r="O18" s="219"/>
      <c r="P18" s="218"/>
      <c r="Q18" s="268"/>
      <c r="R18" s="219"/>
      <c r="S18" s="218"/>
      <c r="T18" s="268"/>
      <c r="U18" s="219"/>
      <c r="V18" s="218"/>
      <c r="W18" s="268"/>
      <c r="X18" s="219"/>
      <c r="Y18" s="6"/>
      <c r="Z18" s="4"/>
      <c r="AA18" s="4"/>
      <c r="AB18" s="4"/>
      <c r="AC18" s="4"/>
      <c r="AD18" s="4"/>
    </row>
    <row r="19" spans="1:30" ht="12" customHeight="1">
      <c r="A19" s="220"/>
      <c r="B19" s="269"/>
      <c r="C19" s="221"/>
      <c r="D19" s="220"/>
      <c r="E19" s="269"/>
      <c r="F19" s="221"/>
      <c r="G19" s="220"/>
      <c r="H19" s="269"/>
      <c r="I19" s="221"/>
      <c r="J19" s="220"/>
      <c r="K19" s="269"/>
      <c r="L19" s="221"/>
      <c r="M19" s="220"/>
      <c r="N19" s="269"/>
      <c r="O19" s="221"/>
      <c r="P19" s="220"/>
      <c r="Q19" s="269"/>
      <c r="R19" s="221"/>
      <c r="S19" s="220"/>
      <c r="T19" s="269"/>
      <c r="U19" s="221"/>
      <c r="V19" s="220"/>
      <c r="W19" s="269"/>
      <c r="X19" s="221"/>
      <c r="Y19" s="6"/>
      <c r="Z19" s="4"/>
      <c r="AA19" s="4"/>
      <c r="AB19" s="4"/>
      <c r="AC19" s="4"/>
      <c r="AD19" s="4"/>
    </row>
    <row r="20" spans="1:30" ht="12" customHeight="1">
      <c r="A20" s="222"/>
      <c r="B20" s="270"/>
      <c r="C20" s="223"/>
      <c r="D20" s="222"/>
      <c r="E20" s="270"/>
      <c r="F20" s="223"/>
      <c r="G20" s="222"/>
      <c r="H20" s="270"/>
      <c r="I20" s="223"/>
      <c r="J20" s="222"/>
      <c r="K20" s="270"/>
      <c r="L20" s="223"/>
      <c r="M20" s="222"/>
      <c r="N20" s="270"/>
      <c r="O20" s="223"/>
      <c r="P20" s="222"/>
      <c r="Q20" s="270"/>
      <c r="R20" s="223"/>
      <c r="S20" s="222"/>
      <c r="T20" s="270"/>
      <c r="U20" s="223"/>
      <c r="V20" s="222"/>
      <c r="W20" s="270"/>
      <c r="X20" s="223"/>
      <c r="Y20" s="6"/>
      <c r="Z20" s="4"/>
      <c r="AA20" s="4"/>
      <c r="AB20" s="4"/>
      <c r="AC20" s="4"/>
      <c r="AD20" s="4"/>
    </row>
    <row r="21" ht="12" customHeight="1"/>
    <row r="22" ht="13.5" customHeight="1">
      <c r="A22" s="1" t="s">
        <v>25</v>
      </c>
    </row>
    <row r="23" spans="1:24" ht="12" customHeight="1">
      <c r="A23" s="216" t="s">
        <v>26</v>
      </c>
      <c r="B23" s="216"/>
      <c r="C23" s="216"/>
      <c r="D23" s="216"/>
      <c r="E23" s="259"/>
      <c r="F23" s="259"/>
      <c r="G23" s="259"/>
      <c r="H23" s="259"/>
      <c r="I23" s="259"/>
      <c r="J23" s="259"/>
      <c r="K23" s="259"/>
      <c r="L23" s="259"/>
      <c r="M23" s="216" t="s">
        <v>27</v>
      </c>
      <c r="N23" s="216"/>
      <c r="O23" s="216"/>
      <c r="P23" s="216"/>
      <c r="Q23" s="259"/>
      <c r="R23" s="259"/>
      <c r="S23" s="259"/>
      <c r="T23" s="259"/>
      <c r="U23" s="259"/>
      <c r="V23" s="259"/>
      <c r="W23" s="259"/>
      <c r="X23" s="259"/>
    </row>
    <row r="24" spans="1:24" ht="12" customHeight="1">
      <c r="A24" s="217" t="s">
        <v>28</v>
      </c>
      <c r="B24" s="217"/>
      <c r="C24" s="217"/>
      <c r="D24" s="217"/>
      <c r="E24" s="259" t="s">
        <v>29</v>
      </c>
      <c r="F24" s="259"/>
      <c r="G24" s="259" t="s">
        <v>30</v>
      </c>
      <c r="H24" s="259"/>
      <c r="I24" s="259" t="s">
        <v>31</v>
      </c>
      <c r="J24" s="259"/>
      <c r="K24" s="259" t="s">
        <v>32</v>
      </c>
      <c r="L24" s="259"/>
      <c r="M24" s="217" t="s">
        <v>28</v>
      </c>
      <c r="N24" s="217"/>
      <c r="O24" s="217"/>
      <c r="P24" s="217"/>
      <c r="Q24" s="216" t="s">
        <v>33</v>
      </c>
      <c r="R24" s="216"/>
      <c r="S24" s="259"/>
      <c r="T24" s="259"/>
      <c r="U24" s="259" t="s">
        <v>34</v>
      </c>
      <c r="V24" s="259"/>
      <c r="W24" s="259" t="s">
        <v>35</v>
      </c>
      <c r="X24" s="259"/>
    </row>
    <row r="25" spans="1:24" ht="12" customHeight="1">
      <c r="A25" s="259"/>
      <c r="B25" s="259"/>
      <c r="C25" s="259"/>
      <c r="D25" s="259"/>
      <c r="E25" s="259"/>
      <c r="F25" s="259"/>
      <c r="G25" s="259"/>
      <c r="H25" s="259"/>
      <c r="I25" s="259"/>
      <c r="J25" s="259"/>
      <c r="K25" s="259"/>
      <c r="L25" s="259"/>
      <c r="M25" s="259"/>
      <c r="N25" s="259"/>
      <c r="O25" s="259"/>
      <c r="P25" s="259"/>
      <c r="Q25" s="217"/>
      <c r="R25" s="217"/>
      <c r="S25" s="271" t="s">
        <v>36</v>
      </c>
      <c r="T25" s="271"/>
      <c r="U25" s="259"/>
      <c r="V25" s="259"/>
      <c r="W25" s="259"/>
      <c r="X25" s="259"/>
    </row>
    <row r="26" spans="1:30" ht="12" customHeight="1">
      <c r="A26" s="7"/>
      <c r="B26" s="8"/>
      <c r="C26" s="8"/>
      <c r="D26" s="9" t="s">
        <v>37</v>
      </c>
      <c r="E26" s="7"/>
      <c r="F26" s="8" t="s">
        <v>37</v>
      </c>
      <c r="G26" s="7"/>
      <c r="H26" s="9" t="s">
        <v>37</v>
      </c>
      <c r="I26" s="8"/>
      <c r="J26" s="9" t="s">
        <v>37</v>
      </c>
      <c r="K26" s="7"/>
      <c r="L26" s="9" t="s">
        <v>37</v>
      </c>
      <c r="M26" s="7"/>
      <c r="N26" s="8"/>
      <c r="O26" s="8"/>
      <c r="P26" s="9" t="s">
        <v>37</v>
      </c>
      <c r="Q26" s="8"/>
      <c r="R26" s="8" t="s">
        <v>37</v>
      </c>
      <c r="S26" s="7"/>
      <c r="T26" s="9" t="s">
        <v>37</v>
      </c>
      <c r="U26" s="8"/>
      <c r="V26" s="9" t="s">
        <v>37</v>
      </c>
      <c r="W26" s="7"/>
      <c r="X26" s="9" t="s">
        <v>37</v>
      </c>
      <c r="Y26" s="6"/>
      <c r="Z26" s="10"/>
      <c r="AA26" s="10"/>
      <c r="AB26" s="4"/>
      <c r="AC26" s="10"/>
      <c r="AD26" s="10"/>
    </row>
    <row r="27" spans="1:30" ht="12" customHeight="1">
      <c r="A27" s="272">
        <f>SUM(E27:L27)</f>
        <v>0</v>
      </c>
      <c r="B27" s="273"/>
      <c r="C27" s="273"/>
      <c r="D27" s="274"/>
      <c r="E27" s="278">
        <f>'別紙1号'!J218</f>
        <v>0</v>
      </c>
      <c r="F27" s="279"/>
      <c r="G27" s="278">
        <f>'別紙1号'!J219</f>
        <v>0</v>
      </c>
      <c r="H27" s="279"/>
      <c r="I27" s="278">
        <f>'別紙1号'!J220</f>
        <v>0</v>
      </c>
      <c r="J27" s="279"/>
      <c r="K27" s="278">
        <f>'別紙1号'!J221</f>
        <v>0</v>
      </c>
      <c r="L27" s="279"/>
      <c r="M27" s="278">
        <f>SUM(Q27,U27,W27)</f>
        <v>0</v>
      </c>
      <c r="N27" s="280"/>
      <c r="O27" s="280"/>
      <c r="P27" s="279"/>
      <c r="Q27" s="284"/>
      <c r="R27" s="285"/>
      <c r="S27" s="284"/>
      <c r="T27" s="285"/>
      <c r="U27" s="284"/>
      <c r="V27" s="285"/>
      <c r="W27" s="284"/>
      <c r="X27" s="285"/>
      <c r="Y27" s="11"/>
      <c r="AA27" s="10"/>
      <c r="AB27" s="10"/>
      <c r="AC27" s="10"/>
      <c r="AD27" s="10"/>
    </row>
    <row r="28" spans="1:30" ht="12" customHeight="1">
      <c r="A28" s="275"/>
      <c r="B28" s="276"/>
      <c r="C28" s="276"/>
      <c r="D28" s="277"/>
      <c r="E28" s="288">
        <v>0</v>
      </c>
      <c r="F28" s="289"/>
      <c r="G28" s="288">
        <v>0</v>
      </c>
      <c r="H28" s="289"/>
      <c r="I28" s="288">
        <v>0</v>
      </c>
      <c r="J28" s="289"/>
      <c r="K28" s="288">
        <v>0</v>
      </c>
      <c r="L28" s="289"/>
      <c r="M28" s="281"/>
      <c r="N28" s="282"/>
      <c r="O28" s="282"/>
      <c r="P28" s="283"/>
      <c r="Q28" s="286"/>
      <c r="R28" s="287"/>
      <c r="S28" s="286"/>
      <c r="T28" s="287"/>
      <c r="U28" s="286"/>
      <c r="V28" s="287"/>
      <c r="W28" s="286"/>
      <c r="X28" s="287"/>
      <c r="Y28" s="11"/>
      <c r="Z28" s="10"/>
      <c r="AA28" s="10"/>
      <c r="AB28" s="10"/>
      <c r="AC28" s="10"/>
      <c r="AD28" s="10"/>
    </row>
    <row r="29" spans="19:24" ht="12" customHeight="1">
      <c r="S29" s="325"/>
      <c r="T29" s="325"/>
      <c r="U29" s="325"/>
      <c r="V29" s="325"/>
      <c r="W29" s="325"/>
      <c r="X29" s="325"/>
    </row>
    <row r="30" ht="13.5" customHeight="1">
      <c r="A30" s="1" t="s">
        <v>38</v>
      </c>
    </row>
    <row r="31" spans="1:24" ht="12" customHeight="1">
      <c r="A31" s="216" t="s">
        <v>39</v>
      </c>
      <c r="B31" s="216"/>
      <c r="C31" s="216"/>
      <c r="D31" s="259"/>
      <c r="E31" s="259"/>
      <c r="F31" s="259"/>
      <c r="G31" s="259"/>
      <c r="H31" s="259"/>
      <c r="I31" s="259"/>
      <c r="J31" s="304" t="s">
        <v>40</v>
      </c>
      <c r="K31" s="304"/>
      <c r="L31" s="304"/>
      <c r="M31" s="259" t="s">
        <v>41</v>
      </c>
      <c r="N31" s="259"/>
      <c r="O31" s="259"/>
      <c r="P31" s="259"/>
      <c r="Q31" s="259"/>
      <c r="R31" s="259"/>
      <c r="S31" s="259"/>
      <c r="T31" s="259"/>
      <c r="U31" s="259"/>
      <c r="V31" s="259" t="s">
        <v>42</v>
      </c>
      <c r="W31" s="259"/>
      <c r="X31" s="259"/>
    </row>
    <row r="32" spans="1:24" ht="12" customHeight="1">
      <c r="A32" s="209" t="s">
        <v>28</v>
      </c>
      <c r="B32" s="290"/>
      <c r="C32" s="210"/>
      <c r="D32" s="207" t="s">
        <v>43</v>
      </c>
      <c r="E32" s="208"/>
      <c r="F32" s="207" t="s">
        <v>44</v>
      </c>
      <c r="G32" s="208"/>
      <c r="H32" s="207" t="s">
        <v>35</v>
      </c>
      <c r="I32" s="208"/>
      <c r="J32" s="304"/>
      <c r="K32" s="304"/>
      <c r="L32" s="304"/>
      <c r="M32" s="207" t="s">
        <v>45</v>
      </c>
      <c r="N32" s="260"/>
      <c r="O32" s="260"/>
      <c r="P32" s="260"/>
      <c r="Q32" s="260"/>
      <c r="R32" s="208"/>
      <c r="S32" s="207" t="s">
        <v>46</v>
      </c>
      <c r="T32" s="260"/>
      <c r="U32" s="208"/>
      <c r="V32" s="259"/>
      <c r="W32" s="259"/>
      <c r="X32" s="259"/>
    </row>
    <row r="33" spans="1:24" ht="12" customHeight="1">
      <c r="A33" s="211"/>
      <c r="B33" s="261"/>
      <c r="C33" s="212"/>
      <c r="D33" s="211"/>
      <c r="E33" s="212"/>
      <c r="F33" s="211"/>
      <c r="G33" s="212"/>
      <c r="H33" s="211"/>
      <c r="I33" s="212"/>
      <c r="J33" s="304"/>
      <c r="K33" s="304"/>
      <c r="L33" s="304"/>
      <c r="M33" s="211"/>
      <c r="N33" s="261"/>
      <c r="O33" s="261"/>
      <c r="P33" s="261"/>
      <c r="Q33" s="261"/>
      <c r="R33" s="212"/>
      <c r="S33" s="211"/>
      <c r="T33" s="261"/>
      <c r="U33" s="212"/>
      <c r="V33" s="259"/>
      <c r="W33" s="259"/>
      <c r="X33" s="259"/>
    </row>
    <row r="34" spans="1:24" ht="12" customHeight="1">
      <c r="A34" s="7"/>
      <c r="B34" s="8"/>
      <c r="C34" s="9" t="s">
        <v>37</v>
      </c>
      <c r="D34" s="7"/>
      <c r="E34" s="9" t="s">
        <v>37</v>
      </c>
      <c r="F34" s="7"/>
      <c r="G34" s="9" t="s">
        <v>37</v>
      </c>
      <c r="H34" s="7"/>
      <c r="I34" s="9" t="s">
        <v>37</v>
      </c>
      <c r="J34" s="7"/>
      <c r="K34" s="8"/>
      <c r="L34" s="9" t="s">
        <v>37</v>
      </c>
      <c r="M34" s="305"/>
      <c r="N34" s="306"/>
      <c r="O34" s="306"/>
      <c r="P34" s="306"/>
      <c r="Q34" s="306"/>
      <c r="R34" s="307"/>
      <c r="S34" s="305"/>
      <c r="T34" s="306"/>
      <c r="U34" s="307"/>
      <c r="V34" s="13"/>
      <c r="W34" s="13"/>
      <c r="X34" s="9" t="s">
        <v>47</v>
      </c>
    </row>
    <row r="35" spans="1:24" ht="12" customHeight="1">
      <c r="A35" s="294">
        <f>SUM(D35:I37)</f>
        <v>0</v>
      </c>
      <c r="B35" s="295"/>
      <c r="C35" s="296"/>
      <c r="D35" s="300"/>
      <c r="E35" s="301"/>
      <c r="F35" s="300"/>
      <c r="G35" s="301"/>
      <c r="H35" s="300"/>
      <c r="I35" s="301"/>
      <c r="J35" s="220"/>
      <c r="K35" s="269"/>
      <c r="L35" s="221"/>
      <c r="M35" s="220" t="s">
        <v>308</v>
      </c>
      <c r="N35" s="269"/>
      <c r="O35" s="269"/>
      <c r="P35" s="269"/>
      <c r="Q35" s="269"/>
      <c r="R35" s="221"/>
      <c r="S35" s="308" t="s">
        <v>48</v>
      </c>
      <c r="T35" s="309"/>
      <c r="U35" s="310"/>
      <c r="V35" s="284"/>
      <c r="W35" s="312"/>
      <c r="X35" s="285"/>
    </row>
    <row r="36" spans="1:24" ht="12" customHeight="1">
      <c r="A36" s="294"/>
      <c r="B36" s="295"/>
      <c r="C36" s="296"/>
      <c r="D36" s="300"/>
      <c r="E36" s="301"/>
      <c r="F36" s="300"/>
      <c r="G36" s="301"/>
      <c r="H36" s="300"/>
      <c r="I36" s="301"/>
      <c r="J36" s="220"/>
      <c r="K36" s="269"/>
      <c r="L36" s="221"/>
      <c r="M36" s="220" t="s">
        <v>308</v>
      </c>
      <c r="N36" s="269"/>
      <c r="O36" s="269"/>
      <c r="P36" s="269"/>
      <c r="Q36" s="269"/>
      <c r="R36" s="221"/>
      <c r="S36" s="308" t="s">
        <v>48</v>
      </c>
      <c r="T36" s="309"/>
      <c r="U36" s="310"/>
      <c r="V36" s="284"/>
      <c r="W36" s="312"/>
      <c r="X36" s="285"/>
    </row>
    <row r="37" spans="1:24" ht="12" customHeight="1">
      <c r="A37" s="297"/>
      <c r="B37" s="298"/>
      <c r="C37" s="299"/>
      <c r="D37" s="302"/>
      <c r="E37" s="303"/>
      <c r="F37" s="302"/>
      <c r="G37" s="303"/>
      <c r="H37" s="302"/>
      <c r="I37" s="303"/>
      <c r="J37" s="222"/>
      <c r="K37" s="270"/>
      <c r="L37" s="223"/>
      <c r="M37" s="314"/>
      <c r="N37" s="315"/>
      <c r="O37" s="315"/>
      <c r="P37" s="315"/>
      <c r="Q37" s="315"/>
      <c r="R37" s="316"/>
      <c r="S37" s="291"/>
      <c r="T37" s="292"/>
      <c r="U37" s="293"/>
      <c r="V37" s="286"/>
      <c r="W37" s="313"/>
      <c r="X37" s="287"/>
    </row>
    <row r="38" spans="19:24" ht="12" customHeight="1">
      <c r="S38" s="311" t="str">
        <f>IF(V35&gt;=10000," ","月額保育料ERROR")</f>
        <v>月額保育料ERROR</v>
      </c>
      <c r="T38" s="311"/>
      <c r="U38" s="311"/>
      <c r="V38" s="311"/>
      <c r="W38" s="311"/>
      <c r="X38" s="311"/>
    </row>
    <row r="39" ht="13.5" customHeight="1">
      <c r="A39" s="1" t="s">
        <v>49</v>
      </c>
    </row>
    <row r="40" spans="1:24" ht="12" customHeight="1">
      <c r="A40" s="216" t="s">
        <v>50</v>
      </c>
      <c r="B40" s="216"/>
      <c r="C40" s="216"/>
      <c r="D40" s="216"/>
      <c r="E40" s="216"/>
      <c r="F40" s="216"/>
      <c r="G40" s="216"/>
      <c r="H40" s="216" t="s">
        <v>51</v>
      </c>
      <c r="I40" s="216"/>
      <c r="J40" s="216"/>
      <c r="K40" s="216"/>
      <c r="L40" s="216" t="s">
        <v>272</v>
      </c>
      <c r="M40" s="216"/>
      <c r="N40" s="216"/>
      <c r="O40" s="216"/>
      <c r="P40" s="233" t="s">
        <v>273</v>
      </c>
      <c r="Q40" s="234"/>
      <c r="R40" s="234"/>
      <c r="S40" s="235"/>
      <c r="T40" s="216" t="s">
        <v>52</v>
      </c>
      <c r="U40" s="216"/>
      <c r="V40" s="216"/>
      <c r="W40" s="216"/>
      <c r="X40" s="216"/>
    </row>
    <row r="41" spans="1:24" ht="12" customHeight="1">
      <c r="A41" s="217"/>
      <c r="B41" s="217"/>
      <c r="C41" s="217"/>
      <c r="D41" s="217"/>
      <c r="E41" s="217"/>
      <c r="F41" s="217"/>
      <c r="G41" s="217"/>
      <c r="H41" s="217"/>
      <c r="I41" s="217"/>
      <c r="J41" s="217"/>
      <c r="K41" s="217"/>
      <c r="L41" s="217"/>
      <c r="M41" s="217"/>
      <c r="N41" s="217"/>
      <c r="O41" s="217"/>
      <c r="P41" s="236"/>
      <c r="Q41" s="237"/>
      <c r="R41" s="237"/>
      <c r="S41" s="238"/>
      <c r="T41" s="217"/>
      <c r="U41" s="217"/>
      <c r="V41" s="217"/>
      <c r="W41" s="217"/>
      <c r="X41" s="217"/>
    </row>
    <row r="42" spans="1:24" ht="12" customHeight="1">
      <c r="A42" s="12"/>
      <c r="B42" s="13"/>
      <c r="C42" s="13"/>
      <c r="D42" s="13"/>
      <c r="E42" s="13"/>
      <c r="F42" s="13"/>
      <c r="G42" s="13"/>
      <c r="H42" s="7"/>
      <c r="I42" s="8"/>
      <c r="J42" s="8"/>
      <c r="K42" s="9" t="s">
        <v>53</v>
      </c>
      <c r="L42" s="8"/>
      <c r="M42" s="8"/>
      <c r="N42" s="8"/>
      <c r="O42" s="8" t="s">
        <v>54</v>
      </c>
      <c r="P42" s="7"/>
      <c r="Q42" s="8"/>
      <c r="R42" s="8"/>
      <c r="S42" s="8" t="s">
        <v>54</v>
      </c>
      <c r="T42" s="224"/>
      <c r="U42" s="225"/>
      <c r="V42" s="225"/>
      <c r="W42" s="225"/>
      <c r="X42" s="226"/>
    </row>
    <row r="43" spans="1:24" ht="12" customHeight="1">
      <c r="A43" s="220" t="s">
        <v>55</v>
      </c>
      <c r="B43" s="269"/>
      <c r="C43" s="269"/>
      <c r="D43" s="269"/>
      <c r="E43" s="269"/>
      <c r="F43" s="269"/>
      <c r="G43" s="221"/>
      <c r="H43" s="317"/>
      <c r="I43" s="318"/>
      <c r="J43" s="318"/>
      <c r="K43" s="319"/>
      <c r="L43" s="300"/>
      <c r="M43" s="323"/>
      <c r="N43" s="323"/>
      <c r="O43" s="301"/>
      <c r="P43" s="300"/>
      <c r="Q43" s="323"/>
      <c r="R43" s="323"/>
      <c r="S43" s="301"/>
      <c r="T43" s="227"/>
      <c r="U43" s="228"/>
      <c r="V43" s="228"/>
      <c r="W43" s="228"/>
      <c r="X43" s="229"/>
    </row>
    <row r="44" spans="1:24" ht="12" customHeight="1">
      <c r="A44" s="14"/>
      <c r="B44" s="15"/>
      <c r="C44" s="15"/>
      <c r="D44" s="15"/>
      <c r="E44" s="15"/>
      <c r="F44" s="15"/>
      <c r="G44" s="15"/>
      <c r="H44" s="320"/>
      <c r="I44" s="321"/>
      <c r="J44" s="321"/>
      <c r="K44" s="322"/>
      <c r="L44" s="302"/>
      <c r="M44" s="324"/>
      <c r="N44" s="324"/>
      <c r="O44" s="303"/>
      <c r="P44" s="302"/>
      <c r="Q44" s="324"/>
      <c r="R44" s="324"/>
      <c r="S44" s="303"/>
      <c r="T44" s="230"/>
      <c r="U44" s="231"/>
      <c r="V44" s="231"/>
      <c r="W44" s="231"/>
      <c r="X44" s="232"/>
    </row>
    <row r="45" ht="12" customHeight="1"/>
    <row r="46" ht="13.5" customHeight="1">
      <c r="A46" s="1" t="s">
        <v>56</v>
      </c>
    </row>
    <row r="47" spans="1:24" ht="12" customHeight="1">
      <c r="A47" s="259" t="s">
        <v>57</v>
      </c>
      <c r="B47" s="259"/>
      <c r="C47" s="259"/>
      <c r="D47" s="259"/>
      <c r="E47" s="259"/>
      <c r="F47" s="259"/>
      <c r="G47" s="259"/>
      <c r="H47" s="259"/>
      <c r="I47" s="259"/>
      <c r="J47" s="259"/>
      <c r="K47" s="259"/>
      <c r="L47" s="259"/>
      <c r="M47" s="259"/>
      <c r="N47" s="259"/>
      <c r="O47" s="259"/>
      <c r="P47" s="259" t="s">
        <v>58</v>
      </c>
      <c r="Q47" s="259"/>
      <c r="R47" s="259"/>
      <c r="S47" s="259"/>
      <c r="T47" s="259" t="s">
        <v>59</v>
      </c>
      <c r="U47" s="259"/>
      <c r="V47" s="259"/>
      <c r="W47" s="259"/>
      <c r="X47" s="259"/>
    </row>
    <row r="48" spans="1:24" ht="12" customHeight="1">
      <c r="A48" s="259" t="s">
        <v>60</v>
      </c>
      <c r="B48" s="259"/>
      <c r="C48" s="259"/>
      <c r="D48" s="259"/>
      <c r="E48" s="259"/>
      <c r="F48" s="259"/>
      <c r="G48" s="259"/>
      <c r="H48" s="259" t="s">
        <v>272</v>
      </c>
      <c r="I48" s="259"/>
      <c r="J48" s="259"/>
      <c r="K48" s="213"/>
      <c r="L48" s="259" t="s">
        <v>61</v>
      </c>
      <c r="M48" s="259"/>
      <c r="N48" s="259"/>
      <c r="O48" s="259"/>
      <c r="P48" s="259"/>
      <c r="Q48" s="259"/>
      <c r="R48" s="259"/>
      <c r="S48" s="259"/>
      <c r="T48" s="259"/>
      <c r="U48" s="259"/>
      <c r="V48" s="259"/>
      <c r="W48" s="259"/>
      <c r="X48" s="259"/>
    </row>
    <row r="49" spans="1:24" ht="12" customHeight="1">
      <c r="A49" s="12"/>
      <c r="B49" s="13"/>
      <c r="C49" s="13"/>
      <c r="D49" s="13"/>
      <c r="E49" s="13"/>
      <c r="F49" s="13"/>
      <c r="G49" s="13"/>
      <c r="H49" s="7"/>
      <c r="I49" s="8"/>
      <c r="J49" s="8"/>
      <c r="K49" s="8" t="s">
        <v>62</v>
      </c>
      <c r="L49" s="7"/>
      <c r="M49" s="8"/>
      <c r="N49" s="8"/>
      <c r="O49" s="9" t="s">
        <v>62</v>
      </c>
      <c r="P49" s="7"/>
      <c r="Q49" s="8"/>
      <c r="R49" s="8"/>
      <c r="S49" s="9" t="s">
        <v>37</v>
      </c>
      <c r="T49" s="8"/>
      <c r="U49" s="8"/>
      <c r="V49" s="8"/>
      <c r="W49" s="8"/>
      <c r="X49" s="9" t="s">
        <v>37</v>
      </c>
    </row>
    <row r="50" spans="1:24" ht="12" customHeight="1">
      <c r="A50" s="220" t="s">
        <v>63</v>
      </c>
      <c r="B50" s="269"/>
      <c r="C50" s="269"/>
      <c r="D50" s="269"/>
      <c r="E50" s="269"/>
      <c r="F50" s="269"/>
      <c r="G50" s="221"/>
      <c r="H50" s="300"/>
      <c r="I50" s="323"/>
      <c r="J50" s="323"/>
      <c r="K50" s="301"/>
      <c r="L50" s="300"/>
      <c r="M50" s="323"/>
      <c r="N50" s="323"/>
      <c r="O50" s="301"/>
      <c r="P50" s="220"/>
      <c r="Q50" s="269"/>
      <c r="R50" s="269"/>
      <c r="S50" s="221"/>
      <c r="T50" s="220"/>
      <c r="U50" s="269"/>
      <c r="V50" s="269"/>
      <c r="W50" s="269"/>
      <c r="X50" s="221"/>
    </row>
    <row r="51" spans="1:24" ht="12" customHeight="1">
      <c r="A51" s="14"/>
      <c r="B51" s="15"/>
      <c r="C51" s="15"/>
      <c r="D51" s="15"/>
      <c r="E51" s="15"/>
      <c r="F51" s="15"/>
      <c r="G51" s="15"/>
      <c r="H51" s="302"/>
      <c r="I51" s="324"/>
      <c r="J51" s="324"/>
      <c r="K51" s="303"/>
      <c r="L51" s="302"/>
      <c r="M51" s="324"/>
      <c r="N51" s="324"/>
      <c r="O51" s="303"/>
      <c r="P51" s="222"/>
      <c r="Q51" s="270"/>
      <c r="R51" s="270"/>
      <c r="S51" s="223"/>
      <c r="T51" s="222"/>
      <c r="U51" s="270"/>
      <c r="V51" s="270"/>
      <c r="W51" s="270"/>
      <c r="X51" s="223"/>
    </row>
    <row r="52" ht="12" customHeight="1"/>
    <row r="53" ht="13.5" customHeight="1">
      <c r="A53" s="2" t="s">
        <v>64</v>
      </c>
    </row>
    <row r="54" ht="13.5" customHeight="1">
      <c r="A54" s="2" t="s">
        <v>65</v>
      </c>
    </row>
    <row r="55" ht="13.5" customHeight="1">
      <c r="A55" s="2" t="s">
        <v>66</v>
      </c>
    </row>
    <row r="56" ht="13.5" customHeight="1">
      <c r="A56" s="2" t="s">
        <v>246</v>
      </c>
    </row>
    <row r="57" ht="13.5" customHeight="1">
      <c r="A57" s="2" t="s">
        <v>247</v>
      </c>
    </row>
    <row r="58" ht="13.5" customHeight="1">
      <c r="A58" s="2" t="s">
        <v>67</v>
      </c>
    </row>
    <row r="59" s="2" customFormat="1" ht="13.5" customHeight="1">
      <c r="A59" s="2" t="s">
        <v>68</v>
      </c>
    </row>
    <row r="60" s="2" customFormat="1" ht="13.5" customHeight="1">
      <c r="A60" s="2" t="s">
        <v>69</v>
      </c>
    </row>
    <row r="61" s="2" customFormat="1" ht="13.5" customHeight="1">
      <c r="A61" s="2" t="s">
        <v>70</v>
      </c>
    </row>
    <row r="62" s="2" customFormat="1" ht="13.5" customHeight="1">
      <c r="A62" s="2" t="s">
        <v>71</v>
      </c>
    </row>
    <row r="63" s="2" customFormat="1" ht="13.5" customHeight="1">
      <c r="A63" s="2" t="s">
        <v>72</v>
      </c>
    </row>
    <row r="64" s="2" customFormat="1" ht="13.5" customHeight="1"/>
    <row r="65" s="2" customFormat="1" ht="15.75" customHeight="1"/>
    <row r="66" s="2" customFormat="1" ht="15.75" customHeight="1"/>
    <row r="67" s="2" customFormat="1" ht="15.75" customHeight="1"/>
    <row r="68" s="2" customFormat="1" ht="15.75" customHeight="1"/>
    <row r="69" s="2" customFormat="1" ht="15.75" customHeight="1"/>
    <row r="70" s="2" customFormat="1" ht="15.75" customHeight="1"/>
    <row r="71" s="2" customFormat="1" ht="18" customHeight="1"/>
  </sheetData>
  <sheetProtection password="8ED1" sheet="1" formatCells="0" selectLockedCells="1"/>
  <mergeCells count="114">
    <mergeCell ref="S29:X29"/>
    <mergeCell ref="T50:X51"/>
    <mergeCell ref="A50:G50"/>
    <mergeCell ref="H50:K51"/>
    <mergeCell ref="L50:O51"/>
    <mergeCell ref="P50:S51"/>
    <mergeCell ref="A47:O47"/>
    <mergeCell ref="P47:S48"/>
    <mergeCell ref="T47:X48"/>
    <mergeCell ref="A48:G48"/>
    <mergeCell ref="H48:K48"/>
    <mergeCell ref="L48:O48"/>
    <mergeCell ref="T40:X41"/>
    <mergeCell ref="T42:X44"/>
    <mergeCell ref="A43:G43"/>
    <mergeCell ref="H43:K44"/>
    <mergeCell ref="L43:O44"/>
    <mergeCell ref="P43:S44"/>
    <mergeCell ref="A40:G41"/>
    <mergeCell ref="H40:K41"/>
    <mergeCell ref="L40:O41"/>
    <mergeCell ref="P40:S41"/>
    <mergeCell ref="J35:L37"/>
    <mergeCell ref="M35:R35"/>
    <mergeCell ref="S35:U35"/>
    <mergeCell ref="S38:X38"/>
    <mergeCell ref="V35:X37"/>
    <mergeCell ref="M36:R36"/>
    <mergeCell ref="S36:U36"/>
    <mergeCell ref="M37:R37"/>
    <mergeCell ref="S37:U37"/>
    <mergeCell ref="A35:C37"/>
    <mergeCell ref="D35:E37"/>
    <mergeCell ref="F35:G37"/>
    <mergeCell ref="H35:I37"/>
    <mergeCell ref="A31:I31"/>
    <mergeCell ref="J31:L33"/>
    <mergeCell ref="M31:U31"/>
    <mergeCell ref="M34:R34"/>
    <mergeCell ref="S34:U34"/>
    <mergeCell ref="V31:X33"/>
    <mergeCell ref="A32:C33"/>
    <mergeCell ref="D32:E33"/>
    <mergeCell ref="F32:G33"/>
    <mergeCell ref="H32:I33"/>
    <mergeCell ref="M32:R33"/>
    <mergeCell ref="S32:U33"/>
    <mergeCell ref="M27:P28"/>
    <mergeCell ref="Q27:R28"/>
    <mergeCell ref="S27:T28"/>
    <mergeCell ref="U27:V28"/>
    <mergeCell ref="W27:X28"/>
    <mergeCell ref="E28:F28"/>
    <mergeCell ref="G28:H28"/>
    <mergeCell ref="I28:J28"/>
    <mergeCell ref="K28:L28"/>
    <mergeCell ref="Q24:T24"/>
    <mergeCell ref="U24:V25"/>
    <mergeCell ref="W24:X25"/>
    <mergeCell ref="Q25:R25"/>
    <mergeCell ref="S25:T25"/>
    <mergeCell ref="A27:D28"/>
    <mergeCell ref="E27:F27"/>
    <mergeCell ref="G27:H27"/>
    <mergeCell ref="I27:J27"/>
    <mergeCell ref="K27:L27"/>
    <mergeCell ref="A24:D25"/>
    <mergeCell ref="E24:F25"/>
    <mergeCell ref="G24:H25"/>
    <mergeCell ref="I24:J25"/>
    <mergeCell ref="K24:L25"/>
    <mergeCell ref="M24:P25"/>
    <mergeCell ref="A18:C20"/>
    <mergeCell ref="D18:F20"/>
    <mergeCell ref="G18:I20"/>
    <mergeCell ref="J18:L20"/>
    <mergeCell ref="A23:L23"/>
    <mergeCell ref="M23:X23"/>
    <mergeCell ref="S16:U17"/>
    <mergeCell ref="V16:X17"/>
    <mergeCell ref="M18:O20"/>
    <mergeCell ref="P18:R20"/>
    <mergeCell ref="S18:U20"/>
    <mergeCell ref="V18:X20"/>
    <mergeCell ref="C10:E12"/>
    <mergeCell ref="F10:H12"/>
    <mergeCell ref="W10:X12"/>
    <mergeCell ref="A15:X15"/>
    <mergeCell ref="A16:C17"/>
    <mergeCell ref="D16:F17"/>
    <mergeCell ref="G16:I17"/>
    <mergeCell ref="J16:L17"/>
    <mergeCell ref="M16:O17"/>
    <mergeCell ref="P16:R17"/>
    <mergeCell ref="A10:B12"/>
    <mergeCell ref="I10:K12"/>
    <mergeCell ref="N8:P9"/>
    <mergeCell ref="Q8:S9"/>
    <mergeCell ref="T8:V9"/>
    <mergeCell ref="W8:X9"/>
    <mergeCell ref="L10:M12"/>
    <mergeCell ref="N10:P12"/>
    <mergeCell ref="Q10:S12"/>
    <mergeCell ref="T10:V12"/>
    <mergeCell ref="A3:X3"/>
    <mergeCell ref="A4:X4"/>
    <mergeCell ref="A7:B9"/>
    <mergeCell ref="C7:K7"/>
    <mergeCell ref="L7:S7"/>
    <mergeCell ref="T7:X7"/>
    <mergeCell ref="C8:E9"/>
    <mergeCell ref="F8:H9"/>
    <mergeCell ref="I8:K9"/>
    <mergeCell ref="L8:M9"/>
  </mergeCells>
  <conditionalFormatting sqref="S38">
    <cfRule type="expression" priority="1" dxfId="0" stopIfTrue="1">
      <formula>$V$35&lt;10000</formula>
    </cfRule>
  </conditionalFormatting>
  <dataValidations count="3">
    <dataValidation type="list" allowBlank="1" showInputMessage="1" showErrorMessage="1" sqref="A10:B12">
      <formula1>"A型特例,A型,B型,B型特例"</formula1>
    </dataValidation>
    <dataValidation type="list" allowBlank="1" showInputMessage="1" showErrorMessage="1" sqref="L10:M12">
      <formula1>"民間,公的,市町村"</formula1>
    </dataValidation>
    <dataValidation type="list" allowBlank="1" showInputMessage="1" showErrorMessage="1" sqref="A18:X20">
      <formula1>"×"</formula1>
    </dataValidation>
  </dataValidations>
  <printOptions/>
  <pageMargins left="0.72" right="0.31" top="1" bottom="0.45" header="0.512" footer="0.28"/>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E23"/>
  <sheetViews>
    <sheetView view="pageBreakPreview" zoomScale="60" workbookViewId="0" topLeftCell="A1">
      <selection activeCell="H13" sqref="H13:H14"/>
    </sheetView>
  </sheetViews>
  <sheetFormatPr defaultColWidth="9.00390625" defaultRowHeight="13.5"/>
  <cols>
    <col min="1" max="1" width="4.50390625" style="17" customWidth="1"/>
    <col min="2" max="2" width="8.125" style="17" customWidth="1"/>
    <col min="3" max="3" width="10.625" style="17" customWidth="1"/>
    <col min="4" max="4" width="4.625" style="17" customWidth="1"/>
    <col min="5" max="5" width="7.625" style="17" customWidth="1"/>
    <col min="6" max="6" width="4.625" style="17" customWidth="1"/>
    <col min="7" max="7" width="9.125" style="17" customWidth="1"/>
    <col min="8" max="8" width="4.625" style="17" customWidth="1"/>
    <col min="9" max="9" width="9.625" style="17" customWidth="1"/>
    <col min="10" max="10" width="7.625" style="17" customWidth="1"/>
    <col min="11" max="11" width="4.625" style="17" customWidth="1"/>
    <col min="12" max="12" width="8.625" style="17" customWidth="1"/>
    <col min="13" max="13" width="7.625" style="17" customWidth="1"/>
    <col min="14" max="14" width="4.625" style="17" customWidth="1"/>
    <col min="15" max="15" width="8.625" style="17" customWidth="1"/>
    <col min="16" max="16" width="7.625" style="17" customWidth="1"/>
    <col min="17" max="17" width="4.625" style="17" customWidth="1"/>
    <col min="18" max="18" width="8.625" style="17" customWidth="1"/>
    <col min="19" max="19" width="7.625" style="17" customWidth="1"/>
    <col min="20" max="20" width="4.625" style="17" customWidth="1"/>
    <col min="21" max="21" width="8.625" style="17" customWidth="1"/>
    <col min="22" max="22" width="7.625" style="17" customWidth="1"/>
    <col min="23" max="23" width="4.625" style="17" customWidth="1"/>
    <col min="24" max="25" width="8.625" style="17" customWidth="1"/>
    <col min="26" max="28" width="9.625" style="17" customWidth="1"/>
    <col min="29" max="29" width="4.625" style="17" customWidth="1"/>
    <col min="30" max="30" width="10.875" style="17" customWidth="1"/>
    <col min="31" max="31" width="3.875" style="17" bestFit="1" customWidth="1"/>
    <col min="32" max="32" width="0.74609375" style="17" customWidth="1"/>
    <col min="33" max="16384" width="9.00390625" style="17" customWidth="1"/>
  </cols>
  <sheetData>
    <row r="1" s="16" customFormat="1" ht="22.5" customHeight="1">
      <c r="A1" s="16" t="s">
        <v>73</v>
      </c>
    </row>
    <row r="2" s="16" customFormat="1" ht="22.5" customHeight="1"/>
    <row r="3" spans="1:31" s="16" customFormat="1" ht="22.5" customHeight="1">
      <c r="A3" s="206" t="s">
        <v>74</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row>
    <row r="5" spans="1:31" ht="18" customHeight="1">
      <c r="A5" s="326" t="s">
        <v>111</v>
      </c>
      <c r="B5" s="333" t="s">
        <v>75</v>
      </c>
      <c r="C5" s="326" t="s">
        <v>76</v>
      </c>
      <c r="D5" s="335" t="s">
        <v>77</v>
      </c>
      <c r="E5" s="336"/>
      <c r="F5" s="336"/>
      <c r="G5" s="336"/>
      <c r="H5" s="336"/>
      <c r="I5" s="336"/>
      <c r="J5" s="336"/>
      <c r="K5" s="336"/>
      <c r="L5" s="336"/>
      <c r="M5" s="336"/>
      <c r="N5" s="336"/>
      <c r="O5" s="336"/>
      <c r="P5" s="336"/>
      <c r="Q5" s="336"/>
      <c r="R5" s="336"/>
      <c r="S5" s="336"/>
      <c r="T5" s="336"/>
      <c r="U5" s="336"/>
      <c r="V5" s="336"/>
      <c r="W5" s="336"/>
      <c r="X5" s="336"/>
      <c r="Y5" s="336"/>
      <c r="Z5" s="337"/>
      <c r="AA5" s="333" t="s">
        <v>78</v>
      </c>
      <c r="AB5" s="333" t="s">
        <v>79</v>
      </c>
      <c r="AC5" s="354" t="s">
        <v>294</v>
      </c>
      <c r="AD5" s="326" t="s">
        <v>80</v>
      </c>
      <c r="AE5" s="338" t="s">
        <v>112</v>
      </c>
    </row>
    <row r="6" spans="1:31" ht="18" customHeight="1">
      <c r="A6" s="332"/>
      <c r="B6" s="334"/>
      <c r="C6" s="332"/>
      <c r="D6" s="358" t="s">
        <v>81</v>
      </c>
      <c r="E6" s="359"/>
      <c r="F6" s="359"/>
      <c r="G6" s="359"/>
      <c r="H6" s="359"/>
      <c r="I6" s="360"/>
      <c r="J6" s="358" t="s">
        <v>82</v>
      </c>
      <c r="K6" s="359"/>
      <c r="L6" s="359"/>
      <c r="M6" s="359"/>
      <c r="N6" s="359"/>
      <c r="O6" s="359"/>
      <c r="P6" s="359"/>
      <c r="Q6" s="359"/>
      <c r="R6" s="359"/>
      <c r="S6" s="359"/>
      <c r="T6" s="359"/>
      <c r="U6" s="359"/>
      <c r="V6" s="359"/>
      <c r="W6" s="359"/>
      <c r="X6" s="359"/>
      <c r="Y6" s="360"/>
      <c r="Z6" s="326" t="s">
        <v>83</v>
      </c>
      <c r="AA6" s="334"/>
      <c r="AB6" s="327"/>
      <c r="AC6" s="355"/>
      <c r="AD6" s="327"/>
      <c r="AE6" s="339"/>
    </row>
    <row r="7" spans="1:31" ht="18" customHeight="1">
      <c r="A7" s="332"/>
      <c r="B7" s="334"/>
      <c r="C7" s="332"/>
      <c r="D7" s="361"/>
      <c r="E7" s="362"/>
      <c r="F7" s="362"/>
      <c r="G7" s="362"/>
      <c r="H7" s="362"/>
      <c r="I7" s="363"/>
      <c r="J7" s="369" t="s">
        <v>84</v>
      </c>
      <c r="K7" s="370"/>
      <c r="L7" s="371"/>
      <c r="M7" s="369" t="s">
        <v>85</v>
      </c>
      <c r="N7" s="370"/>
      <c r="O7" s="371"/>
      <c r="P7" s="369" t="s">
        <v>86</v>
      </c>
      <c r="Q7" s="370"/>
      <c r="R7" s="371"/>
      <c r="S7" s="369" t="s">
        <v>87</v>
      </c>
      <c r="T7" s="370"/>
      <c r="U7" s="371"/>
      <c r="V7" s="369" t="s">
        <v>88</v>
      </c>
      <c r="W7" s="370"/>
      <c r="X7" s="371"/>
      <c r="Y7" s="333" t="s">
        <v>28</v>
      </c>
      <c r="Z7" s="332"/>
      <c r="AA7" s="334"/>
      <c r="AB7" s="327"/>
      <c r="AC7" s="355"/>
      <c r="AD7" s="327"/>
      <c r="AE7" s="339"/>
    </row>
    <row r="8" spans="1:31" ht="53.25" customHeight="1">
      <c r="A8" s="332"/>
      <c r="B8" s="334"/>
      <c r="C8" s="332"/>
      <c r="D8" s="364"/>
      <c r="E8" s="365"/>
      <c r="F8" s="365"/>
      <c r="G8" s="365"/>
      <c r="H8" s="365"/>
      <c r="I8" s="366"/>
      <c r="J8" s="372"/>
      <c r="K8" s="373"/>
      <c r="L8" s="374"/>
      <c r="M8" s="372"/>
      <c r="N8" s="373"/>
      <c r="O8" s="374"/>
      <c r="P8" s="372"/>
      <c r="Q8" s="373"/>
      <c r="R8" s="374"/>
      <c r="S8" s="372"/>
      <c r="T8" s="373"/>
      <c r="U8" s="374"/>
      <c r="V8" s="372"/>
      <c r="W8" s="373"/>
      <c r="X8" s="374"/>
      <c r="Y8" s="334"/>
      <c r="Z8" s="332"/>
      <c r="AA8" s="334"/>
      <c r="AB8" s="327"/>
      <c r="AC8" s="355"/>
      <c r="AD8" s="327"/>
      <c r="AE8" s="339"/>
    </row>
    <row r="9" spans="1:31" ht="64.5" customHeight="1">
      <c r="A9" s="332"/>
      <c r="B9" s="334"/>
      <c r="C9" s="154" t="s">
        <v>89</v>
      </c>
      <c r="D9" s="155" t="s">
        <v>90</v>
      </c>
      <c r="E9" s="155" t="s">
        <v>91</v>
      </c>
      <c r="F9" s="151" t="s">
        <v>92</v>
      </c>
      <c r="G9" s="151" t="s">
        <v>93</v>
      </c>
      <c r="H9" s="155" t="s">
        <v>94</v>
      </c>
      <c r="I9" s="155" t="s">
        <v>95</v>
      </c>
      <c r="J9" s="155" t="s">
        <v>91</v>
      </c>
      <c r="K9" s="151" t="s">
        <v>96</v>
      </c>
      <c r="L9" s="155" t="s">
        <v>95</v>
      </c>
      <c r="M9" s="155" t="s">
        <v>91</v>
      </c>
      <c r="N9" s="151" t="s">
        <v>92</v>
      </c>
      <c r="O9" s="156" t="s">
        <v>28</v>
      </c>
      <c r="P9" s="155" t="s">
        <v>91</v>
      </c>
      <c r="Q9" s="151" t="s">
        <v>96</v>
      </c>
      <c r="R9" s="156" t="s">
        <v>28</v>
      </c>
      <c r="S9" s="155" t="s">
        <v>91</v>
      </c>
      <c r="T9" s="151" t="s">
        <v>96</v>
      </c>
      <c r="U9" s="156" t="s">
        <v>28</v>
      </c>
      <c r="V9" s="155" t="s">
        <v>91</v>
      </c>
      <c r="W9" s="151" t="s">
        <v>96</v>
      </c>
      <c r="X9" s="156" t="s">
        <v>28</v>
      </c>
      <c r="Y9" s="157"/>
      <c r="Z9" s="158"/>
      <c r="AA9" s="159"/>
      <c r="AB9" s="164" t="s">
        <v>271</v>
      </c>
      <c r="AC9" s="164"/>
      <c r="AD9" s="164" t="s">
        <v>295</v>
      </c>
      <c r="AE9" s="339"/>
    </row>
    <row r="10" spans="1:31" ht="22.5" customHeight="1">
      <c r="A10" s="149"/>
      <c r="B10" s="152"/>
      <c r="C10" s="160" t="s">
        <v>89</v>
      </c>
      <c r="D10" s="156"/>
      <c r="E10" s="156"/>
      <c r="F10" s="152"/>
      <c r="G10" s="152"/>
      <c r="H10" s="156"/>
      <c r="I10" s="156" t="s">
        <v>256</v>
      </c>
      <c r="J10" s="156"/>
      <c r="K10" s="152"/>
      <c r="L10" s="156"/>
      <c r="M10" s="156"/>
      <c r="N10" s="152"/>
      <c r="O10" s="156"/>
      <c r="P10" s="156"/>
      <c r="Q10" s="152"/>
      <c r="R10" s="156"/>
      <c r="S10" s="156"/>
      <c r="T10" s="152"/>
      <c r="U10" s="156"/>
      <c r="V10" s="156"/>
      <c r="W10" s="152"/>
      <c r="X10" s="156"/>
      <c r="Y10" s="159" t="s">
        <v>257</v>
      </c>
      <c r="Z10" s="161" t="s">
        <v>97</v>
      </c>
      <c r="AA10" s="162" t="s">
        <v>258</v>
      </c>
      <c r="AB10" s="161" t="s">
        <v>98</v>
      </c>
      <c r="AC10" s="161"/>
      <c r="AD10" s="161" t="s">
        <v>99</v>
      </c>
      <c r="AE10" s="149"/>
    </row>
    <row r="11" spans="1:31" ht="22.5" customHeight="1">
      <c r="A11" s="150"/>
      <c r="B11" s="153"/>
      <c r="C11" s="163"/>
      <c r="D11" s="156" t="s">
        <v>259</v>
      </c>
      <c r="E11" s="156" t="s">
        <v>260</v>
      </c>
      <c r="F11" s="152" t="s">
        <v>261</v>
      </c>
      <c r="G11" s="152" t="s">
        <v>262</v>
      </c>
      <c r="H11" s="156" t="s">
        <v>263</v>
      </c>
      <c r="I11" s="18" t="s">
        <v>264</v>
      </c>
      <c r="J11" s="156"/>
      <c r="K11" s="152"/>
      <c r="L11" s="156" t="s">
        <v>265</v>
      </c>
      <c r="M11" s="156"/>
      <c r="N11" s="152"/>
      <c r="O11" s="156" t="s">
        <v>266</v>
      </c>
      <c r="P11" s="156"/>
      <c r="Q11" s="152"/>
      <c r="R11" s="156" t="s">
        <v>267</v>
      </c>
      <c r="S11" s="156"/>
      <c r="T11" s="152"/>
      <c r="U11" s="156" t="s">
        <v>268</v>
      </c>
      <c r="V11" s="156"/>
      <c r="W11" s="152"/>
      <c r="X11" s="156" t="s">
        <v>269</v>
      </c>
      <c r="Y11" s="153" t="s">
        <v>270</v>
      </c>
      <c r="Z11" s="149"/>
      <c r="AA11" s="152"/>
      <c r="AB11" s="149"/>
      <c r="AC11" s="149"/>
      <c r="AD11" s="149"/>
      <c r="AE11" s="150"/>
    </row>
    <row r="12" spans="1:31" ht="15.75" customHeight="1">
      <c r="A12" s="122"/>
      <c r="B12" s="122"/>
      <c r="C12" s="19" t="s">
        <v>100</v>
      </c>
      <c r="D12" s="20" t="s">
        <v>101</v>
      </c>
      <c r="E12" s="141" t="s">
        <v>100</v>
      </c>
      <c r="F12" s="141" t="s">
        <v>102</v>
      </c>
      <c r="G12" s="20" t="s">
        <v>47</v>
      </c>
      <c r="H12" s="21"/>
      <c r="I12" s="142" t="s">
        <v>103</v>
      </c>
      <c r="J12" s="141" t="s">
        <v>100</v>
      </c>
      <c r="K12" s="141" t="s">
        <v>104</v>
      </c>
      <c r="L12" s="141" t="s">
        <v>100</v>
      </c>
      <c r="M12" s="141" t="s">
        <v>47</v>
      </c>
      <c r="N12" s="141" t="s">
        <v>105</v>
      </c>
      <c r="O12" s="141" t="s">
        <v>47</v>
      </c>
      <c r="P12" s="141" t="s">
        <v>47</v>
      </c>
      <c r="Q12" s="141" t="s">
        <v>104</v>
      </c>
      <c r="R12" s="141" t="s">
        <v>47</v>
      </c>
      <c r="S12" s="141" t="s">
        <v>47</v>
      </c>
      <c r="T12" s="141" t="s">
        <v>104</v>
      </c>
      <c r="U12" s="141" t="s">
        <v>47</v>
      </c>
      <c r="V12" s="141" t="s">
        <v>47</v>
      </c>
      <c r="W12" s="141" t="s">
        <v>104</v>
      </c>
      <c r="X12" s="141" t="s">
        <v>47</v>
      </c>
      <c r="Y12" s="141" t="s">
        <v>100</v>
      </c>
      <c r="Z12" s="141" t="s">
        <v>100</v>
      </c>
      <c r="AA12" s="141" t="s">
        <v>100</v>
      </c>
      <c r="AB12" s="141" t="s">
        <v>100</v>
      </c>
      <c r="AC12" s="172"/>
      <c r="AD12" s="172" t="s">
        <v>100</v>
      </c>
      <c r="AE12" s="351"/>
    </row>
    <row r="13" spans="1:31" ht="82.5" customHeight="1">
      <c r="A13" s="347">
        <f>'保福第22号'!A10</f>
        <v>0</v>
      </c>
      <c r="B13" s="187">
        <f>'保福第22号'!N10</f>
        <v>0</v>
      </c>
      <c r="C13" s="349">
        <f>'保福第１の20号'!F23</f>
        <v>0</v>
      </c>
      <c r="D13" s="330">
        <f>IF(A13="A型特例",1,IF(A13="A型",2,IF(A13="B型",4,IF(A13="B型特例",6,0))))</f>
        <v>0</v>
      </c>
      <c r="E13" s="328">
        <v>153700</v>
      </c>
      <c r="F13" s="328">
        <v>12</v>
      </c>
      <c r="G13" s="330">
        <f>IF(A13="A型特例",288000,IF(A13="A型",1152000,IF(A13="B型",2880000,IF(A13="B型特例",5184000,0))))</f>
        <v>0</v>
      </c>
      <c r="H13" s="342"/>
      <c r="I13" s="367">
        <f>((D13*E13*F13)-G13)*H13</f>
        <v>0</v>
      </c>
      <c r="J13" s="328">
        <v>17060</v>
      </c>
      <c r="K13" s="328">
        <f>'別紙2号'!AF23</f>
        <v>0</v>
      </c>
      <c r="L13" s="328">
        <f>J13*K13</f>
        <v>0</v>
      </c>
      <c r="M13" s="328">
        <v>187560</v>
      </c>
      <c r="N13" s="328">
        <f>'別紙3号'!AG23</f>
        <v>0</v>
      </c>
      <c r="O13" s="328">
        <f>M13*N13</f>
        <v>0</v>
      </c>
      <c r="P13" s="328">
        <v>17060</v>
      </c>
      <c r="Q13" s="328">
        <f>'別紙4号'!AG23</f>
        <v>0</v>
      </c>
      <c r="R13" s="328">
        <f>P13*Q13</f>
        <v>0</v>
      </c>
      <c r="S13" s="328">
        <v>11630</v>
      </c>
      <c r="T13" s="328">
        <f>'別紙5号'!AG23</f>
        <v>0</v>
      </c>
      <c r="U13" s="328">
        <f>S13*T13</f>
        <v>0</v>
      </c>
      <c r="V13" s="328">
        <v>10670</v>
      </c>
      <c r="W13" s="328">
        <f>'別紙6号'!AG23</f>
        <v>0</v>
      </c>
      <c r="X13" s="328">
        <f>V13*W13</f>
        <v>0</v>
      </c>
      <c r="Y13" s="328">
        <f>SUM(L13,O13,R13,U13,X13)</f>
        <v>0</v>
      </c>
      <c r="Z13" s="328">
        <f>I13+Y13</f>
        <v>0</v>
      </c>
      <c r="AA13" s="328">
        <f>'保福第24号'!F37</f>
        <v>0</v>
      </c>
      <c r="AB13" s="328">
        <f>MIN(Z13,AA13)</f>
        <v>0</v>
      </c>
      <c r="AC13" s="356"/>
      <c r="AD13" s="345">
        <f>ROUNDDOWN(IF('保福第22号'!L10="市町村",AB13*AC13*1/4,AB13*AC13*2/3),-3)</f>
        <v>0</v>
      </c>
      <c r="AE13" s="352"/>
    </row>
    <row r="14" spans="1:31" ht="96" customHeight="1">
      <c r="A14" s="348"/>
      <c r="B14" s="188">
        <f>'保福第22号'!C10</f>
        <v>0</v>
      </c>
      <c r="C14" s="350"/>
      <c r="D14" s="331"/>
      <c r="E14" s="329"/>
      <c r="F14" s="329"/>
      <c r="G14" s="331"/>
      <c r="H14" s="343"/>
      <c r="I14" s="368"/>
      <c r="J14" s="329"/>
      <c r="K14" s="329"/>
      <c r="L14" s="329"/>
      <c r="M14" s="329"/>
      <c r="N14" s="329"/>
      <c r="O14" s="329"/>
      <c r="P14" s="329"/>
      <c r="Q14" s="329"/>
      <c r="R14" s="329"/>
      <c r="S14" s="329"/>
      <c r="T14" s="329"/>
      <c r="U14" s="329"/>
      <c r="V14" s="329"/>
      <c r="W14" s="329"/>
      <c r="X14" s="329"/>
      <c r="Y14" s="329"/>
      <c r="Z14" s="329"/>
      <c r="AA14" s="329"/>
      <c r="AB14" s="329"/>
      <c r="AC14" s="357"/>
      <c r="AD14" s="346"/>
      <c r="AE14" s="353"/>
    </row>
    <row r="15" spans="1:31" ht="12">
      <c r="A15" s="22"/>
      <c r="B15" s="22"/>
      <c r="C15" s="23"/>
      <c r="D15" s="23"/>
      <c r="E15" s="23"/>
      <c r="F15" s="23"/>
      <c r="G15" s="23"/>
      <c r="H15" s="340" t="str">
        <f>IF(H13&lt;0.2,"調整率ERROR",IF(H13&gt;1,"調整率ERROR"," "))</f>
        <v>調整率ERROR</v>
      </c>
      <c r="I15" s="340"/>
      <c r="J15" s="23"/>
      <c r="K15" s="23"/>
      <c r="L15" s="23"/>
      <c r="M15" s="23"/>
      <c r="N15" s="23"/>
      <c r="O15" s="23"/>
      <c r="P15" s="23"/>
      <c r="Q15" s="23"/>
      <c r="R15" s="23"/>
      <c r="S15" s="23"/>
      <c r="T15" s="23"/>
      <c r="U15" s="23"/>
      <c r="V15" s="23"/>
      <c r="W15" s="23"/>
      <c r="X15" s="23"/>
      <c r="Y15" s="23"/>
      <c r="Z15" s="23"/>
      <c r="AA15" s="23"/>
      <c r="AB15" s="23"/>
      <c r="AC15" s="341" t="str">
        <f>IF(AC13&lt;0.2,"地域調整率ERROR",IF(AC13&gt;1.15,"地域調整率ERROR"," "))</f>
        <v>地域調整率ERROR</v>
      </c>
      <c r="AD15" s="341"/>
      <c r="AE15" s="24"/>
    </row>
    <row r="17" spans="1:31" ht="15" customHeight="1">
      <c r="A17" s="344" t="s">
        <v>106</v>
      </c>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row>
    <row r="18" spans="1:31" ht="15" customHeight="1">
      <c r="A18" s="344" t="s">
        <v>107</v>
      </c>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row>
    <row r="19" spans="1:31" ht="15" customHeight="1">
      <c r="A19" s="344" t="s">
        <v>108</v>
      </c>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row>
    <row r="20" spans="1:31" ht="15" customHeight="1">
      <c r="A20" s="344" t="s">
        <v>109</v>
      </c>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row>
    <row r="21" spans="1:31" ht="15" customHeight="1">
      <c r="A21" s="344" t="s">
        <v>244</v>
      </c>
      <c r="B21" s="344"/>
      <c r="C21" s="344"/>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row>
    <row r="22" spans="1:31" ht="15" customHeight="1">
      <c r="A22" s="344" t="s">
        <v>110</v>
      </c>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row>
    <row r="23" spans="1:31" ht="15" customHeight="1">
      <c r="A23" s="344" t="s">
        <v>175</v>
      </c>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row>
  </sheetData>
  <sheetProtection password="8ED1" sheet="1" selectLockedCells="1"/>
  <mergeCells count="58">
    <mergeCell ref="A18:AE18"/>
    <mergeCell ref="A20:AE20"/>
    <mergeCell ref="O13:O14"/>
    <mergeCell ref="P13:P14"/>
    <mergeCell ref="Q13:Q14"/>
    <mergeCell ref="A22:AE22"/>
    <mergeCell ref="T13:T14"/>
    <mergeCell ref="U13:U14"/>
    <mergeCell ref="V13:V14"/>
    <mergeCell ref="A19:AE19"/>
    <mergeCell ref="A23:AE23"/>
    <mergeCell ref="P7:R8"/>
    <mergeCell ref="J7:L8"/>
    <mergeCell ref="M7:O8"/>
    <mergeCell ref="V7:X8"/>
    <mergeCell ref="S7:U8"/>
    <mergeCell ref="X13:X14"/>
    <mergeCell ref="Y13:Y14"/>
    <mergeCell ref="Z13:Z14"/>
    <mergeCell ref="S13:S14"/>
    <mergeCell ref="AE12:AE14"/>
    <mergeCell ref="Z6:Z8"/>
    <mergeCell ref="AA5:AA8"/>
    <mergeCell ref="AC5:AC8"/>
    <mergeCell ref="AC13:AC14"/>
    <mergeCell ref="G13:G14"/>
    <mergeCell ref="D6:I8"/>
    <mergeCell ref="J6:Y6"/>
    <mergeCell ref="I13:I14"/>
    <mergeCell ref="AB5:AB8"/>
    <mergeCell ref="H15:I15"/>
    <mergeCell ref="AC15:AD15"/>
    <mergeCell ref="H13:H14"/>
    <mergeCell ref="A21:AE21"/>
    <mergeCell ref="AA13:AA14"/>
    <mergeCell ref="AB13:AB14"/>
    <mergeCell ref="AD13:AD14"/>
    <mergeCell ref="A17:AE17"/>
    <mergeCell ref="A13:A14"/>
    <mergeCell ref="C13:C14"/>
    <mergeCell ref="D13:D14"/>
    <mergeCell ref="E13:E14"/>
    <mergeCell ref="F13:F14"/>
    <mergeCell ref="A3:AE3"/>
    <mergeCell ref="A5:A9"/>
    <mergeCell ref="B5:B9"/>
    <mergeCell ref="D5:Z5"/>
    <mergeCell ref="AE5:AE9"/>
    <mergeCell ref="C5:C8"/>
    <mergeCell ref="Y7:Y8"/>
    <mergeCell ref="AD5:AD8"/>
    <mergeCell ref="K13:K14"/>
    <mergeCell ref="L13:L14"/>
    <mergeCell ref="M13:M14"/>
    <mergeCell ref="N13:N14"/>
    <mergeCell ref="J13:J14"/>
    <mergeCell ref="R13:R14"/>
    <mergeCell ref="W13:W14"/>
  </mergeCells>
  <conditionalFormatting sqref="AC13:AC14">
    <cfRule type="expression" priority="1" dxfId="1" stopIfTrue="1">
      <formula>$AC$13&gt;1.15</formula>
    </cfRule>
    <cfRule type="expression" priority="2" dxfId="1" stopIfTrue="1">
      <formula>$AC$13&lt;0.5</formula>
    </cfRule>
  </conditionalFormatting>
  <conditionalFormatting sqref="H13:H14">
    <cfRule type="expression" priority="3" dxfId="1" stopIfTrue="1">
      <formula>$H$13&gt;1</formula>
    </cfRule>
    <cfRule type="expression" priority="4" dxfId="1" stopIfTrue="1">
      <formula>$H$13&lt;0.2</formula>
    </cfRule>
  </conditionalFormatting>
  <conditionalFormatting sqref="H15">
    <cfRule type="expression" priority="5" dxfId="0" stopIfTrue="1">
      <formula>$H$13&lt;0.2</formula>
    </cfRule>
  </conditionalFormatting>
  <conditionalFormatting sqref="AC15:AD15">
    <cfRule type="expression" priority="6" dxfId="0" stopIfTrue="1">
      <formula>$AC$13&gt;1.15</formula>
    </cfRule>
    <cfRule type="expression" priority="7" dxfId="0" stopIfTrue="1">
      <formula>$AC$13&lt;0.2</formula>
    </cfRule>
  </conditionalFormatting>
  <conditionalFormatting sqref="H15:I15">
    <cfRule type="expression" priority="8" dxfId="0" stopIfTrue="1">
      <formula>$H$13&gt;1</formula>
    </cfRule>
  </conditionalFormatting>
  <printOptions/>
  <pageMargins left="0.2" right="0.2" top="0.7" bottom="0.26" header="0.512" footer="0.2"/>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H43"/>
  <sheetViews>
    <sheetView workbookViewId="0" topLeftCell="A19">
      <selection activeCell="I18" sqref="I18"/>
    </sheetView>
  </sheetViews>
  <sheetFormatPr defaultColWidth="9.00390625" defaultRowHeight="13.5"/>
  <cols>
    <col min="1" max="1" width="8.25390625" style="25" customWidth="1"/>
    <col min="2" max="2" width="12.625" style="25" customWidth="1"/>
    <col min="3" max="6" width="12.50390625" style="25" customWidth="1"/>
    <col min="7" max="8" width="11.625" style="25" customWidth="1"/>
    <col min="9" max="16384" width="9.00390625" style="25" customWidth="1"/>
  </cols>
  <sheetData>
    <row r="1" ht="13.5">
      <c r="A1" s="25" t="s">
        <v>113</v>
      </c>
    </row>
    <row r="3" spans="1:8" ht="18.75">
      <c r="A3" s="375" t="s">
        <v>114</v>
      </c>
      <c r="B3" s="375"/>
      <c r="C3" s="375"/>
      <c r="D3" s="375"/>
      <c r="E3" s="375"/>
      <c r="F3" s="375"/>
      <c r="G3" s="375"/>
      <c r="H3" s="375"/>
    </row>
    <row r="5" spans="6:8" ht="25.5" customHeight="1">
      <c r="F5" s="124" t="s">
        <v>115</v>
      </c>
      <c r="G5" s="376">
        <f>'保福第22号'!C10</f>
        <v>0</v>
      </c>
      <c r="H5" s="377">
        <v>0</v>
      </c>
    </row>
    <row r="6" ht="4.5" customHeight="1"/>
    <row r="7" spans="1:8" ht="12" customHeight="1">
      <c r="A7" s="378" t="s">
        <v>116</v>
      </c>
      <c r="B7" s="378" t="s">
        <v>117</v>
      </c>
      <c r="C7" s="381" t="s">
        <v>118</v>
      </c>
      <c r="D7" s="381" t="s">
        <v>119</v>
      </c>
      <c r="E7" s="381" t="s">
        <v>120</v>
      </c>
      <c r="F7" s="381" t="s">
        <v>95</v>
      </c>
      <c r="G7" s="384" t="s">
        <v>52</v>
      </c>
      <c r="H7" s="385"/>
    </row>
    <row r="8" spans="1:8" ht="12" customHeight="1">
      <c r="A8" s="379"/>
      <c r="B8" s="379"/>
      <c r="C8" s="382"/>
      <c r="D8" s="382"/>
      <c r="E8" s="382"/>
      <c r="F8" s="382"/>
      <c r="G8" s="386"/>
      <c r="H8" s="387"/>
    </row>
    <row r="9" spans="1:8" ht="12" customHeight="1">
      <c r="A9" s="380"/>
      <c r="B9" s="380"/>
      <c r="C9" s="383"/>
      <c r="D9" s="383"/>
      <c r="E9" s="383"/>
      <c r="F9" s="383"/>
      <c r="G9" s="388"/>
      <c r="H9" s="389"/>
    </row>
    <row r="10" spans="1:8" ht="13.5" customHeight="1">
      <c r="A10" s="28"/>
      <c r="B10" s="28"/>
      <c r="C10" s="29" t="s">
        <v>100</v>
      </c>
      <c r="D10" s="29" t="s">
        <v>100</v>
      </c>
      <c r="E10" s="29" t="s">
        <v>100</v>
      </c>
      <c r="F10" s="121" t="s">
        <v>100</v>
      </c>
      <c r="G10" s="197"/>
      <c r="H10" s="199"/>
    </row>
    <row r="11" spans="1:8" ht="19.5" customHeight="1">
      <c r="A11" s="390"/>
      <c r="B11" s="390"/>
      <c r="C11" s="392"/>
      <c r="D11" s="392"/>
      <c r="E11" s="392"/>
      <c r="F11" s="394">
        <f>SUM(C11:E12)</f>
        <v>0</v>
      </c>
      <c r="G11" s="396" t="s">
        <v>319</v>
      </c>
      <c r="H11" s="397"/>
    </row>
    <row r="12" spans="1:8" ht="19.5" customHeight="1">
      <c r="A12" s="391"/>
      <c r="B12" s="391"/>
      <c r="C12" s="393"/>
      <c r="D12" s="393"/>
      <c r="E12" s="393"/>
      <c r="F12" s="395"/>
      <c r="G12" s="398" t="s">
        <v>317</v>
      </c>
      <c r="H12" s="399"/>
    </row>
    <row r="13" spans="1:8" ht="19.5" customHeight="1">
      <c r="A13" s="402"/>
      <c r="B13" s="402"/>
      <c r="C13" s="400"/>
      <c r="D13" s="400"/>
      <c r="E13" s="400"/>
      <c r="F13" s="394">
        <f>SUM(C13:E14)</f>
        <v>0</v>
      </c>
      <c r="G13" s="396" t="s">
        <v>319</v>
      </c>
      <c r="H13" s="397"/>
    </row>
    <row r="14" spans="1:8" ht="19.5" customHeight="1">
      <c r="A14" s="403"/>
      <c r="B14" s="403"/>
      <c r="C14" s="401"/>
      <c r="D14" s="401"/>
      <c r="E14" s="401"/>
      <c r="F14" s="395"/>
      <c r="G14" s="398" t="s">
        <v>317</v>
      </c>
      <c r="H14" s="399"/>
    </row>
    <row r="15" spans="1:8" ht="19.5" customHeight="1">
      <c r="A15" s="402"/>
      <c r="B15" s="402"/>
      <c r="C15" s="400"/>
      <c r="D15" s="400"/>
      <c r="E15" s="400"/>
      <c r="F15" s="394">
        <f>SUM(C15:E16)</f>
        <v>0</v>
      </c>
      <c r="G15" s="396" t="s">
        <v>319</v>
      </c>
      <c r="H15" s="397"/>
    </row>
    <row r="16" spans="1:8" ht="19.5" customHeight="1">
      <c r="A16" s="403"/>
      <c r="B16" s="403"/>
      <c r="C16" s="401"/>
      <c r="D16" s="401"/>
      <c r="E16" s="401"/>
      <c r="F16" s="395"/>
      <c r="G16" s="398" t="s">
        <v>317</v>
      </c>
      <c r="H16" s="399"/>
    </row>
    <row r="17" spans="1:8" ht="19.5" customHeight="1">
      <c r="A17" s="402"/>
      <c r="B17" s="402"/>
      <c r="C17" s="400"/>
      <c r="D17" s="400"/>
      <c r="E17" s="400"/>
      <c r="F17" s="394">
        <f>SUM(C17:E18)</f>
        <v>0</v>
      </c>
      <c r="G17" s="396" t="s">
        <v>319</v>
      </c>
      <c r="H17" s="397"/>
    </row>
    <row r="18" spans="1:8" ht="19.5" customHeight="1">
      <c r="A18" s="403"/>
      <c r="B18" s="403"/>
      <c r="C18" s="401"/>
      <c r="D18" s="401"/>
      <c r="E18" s="401"/>
      <c r="F18" s="395"/>
      <c r="G18" s="398" t="s">
        <v>317</v>
      </c>
      <c r="H18" s="399"/>
    </row>
    <row r="19" spans="1:8" ht="19.5" customHeight="1">
      <c r="A19" s="402"/>
      <c r="B19" s="402"/>
      <c r="C19" s="400"/>
      <c r="D19" s="400"/>
      <c r="E19" s="400"/>
      <c r="F19" s="394">
        <f>SUM(C19:E20)</f>
        <v>0</v>
      </c>
      <c r="G19" s="396" t="s">
        <v>319</v>
      </c>
      <c r="H19" s="397"/>
    </row>
    <row r="20" spans="1:8" ht="19.5" customHeight="1">
      <c r="A20" s="403"/>
      <c r="B20" s="403"/>
      <c r="C20" s="401"/>
      <c r="D20" s="401"/>
      <c r="E20" s="401"/>
      <c r="F20" s="395"/>
      <c r="G20" s="398" t="s">
        <v>317</v>
      </c>
      <c r="H20" s="399"/>
    </row>
    <row r="21" spans="1:8" ht="19.5" customHeight="1">
      <c r="A21" s="402"/>
      <c r="B21" s="402"/>
      <c r="C21" s="400"/>
      <c r="D21" s="400"/>
      <c r="E21" s="400"/>
      <c r="F21" s="394">
        <f>SUM(C21:E22)</f>
        <v>0</v>
      </c>
      <c r="G21" s="396" t="s">
        <v>319</v>
      </c>
      <c r="H21" s="397"/>
    </row>
    <row r="22" spans="1:8" ht="19.5" customHeight="1">
      <c r="A22" s="403"/>
      <c r="B22" s="403"/>
      <c r="C22" s="401"/>
      <c r="D22" s="401"/>
      <c r="E22" s="401"/>
      <c r="F22" s="395"/>
      <c r="G22" s="398" t="s">
        <v>317</v>
      </c>
      <c r="H22" s="399"/>
    </row>
    <row r="23" spans="1:8" ht="19.5" customHeight="1">
      <c r="A23" s="402"/>
      <c r="B23" s="402"/>
      <c r="C23" s="400"/>
      <c r="D23" s="400"/>
      <c r="E23" s="400"/>
      <c r="F23" s="394">
        <f>SUM(C23:E24)</f>
        <v>0</v>
      </c>
      <c r="G23" s="396" t="s">
        <v>319</v>
      </c>
      <c r="H23" s="397"/>
    </row>
    <row r="24" spans="1:8" ht="19.5" customHeight="1">
      <c r="A24" s="403"/>
      <c r="B24" s="403"/>
      <c r="C24" s="401"/>
      <c r="D24" s="401"/>
      <c r="E24" s="401"/>
      <c r="F24" s="395"/>
      <c r="G24" s="398" t="s">
        <v>317</v>
      </c>
      <c r="H24" s="399"/>
    </row>
    <row r="25" spans="1:8" ht="19.5" customHeight="1">
      <c r="A25" s="402"/>
      <c r="B25" s="402"/>
      <c r="C25" s="400"/>
      <c r="D25" s="400"/>
      <c r="E25" s="400"/>
      <c r="F25" s="394">
        <f>SUM(C25:E26)</f>
        <v>0</v>
      </c>
      <c r="G25" s="396" t="s">
        <v>319</v>
      </c>
      <c r="H25" s="397"/>
    </row>
    <row r="26" spans="1:8" ht="19.5" customHeight="1">
      <c r="A26" s="403"/>
      <c r="B26" s="403"/>
      <c r="C26" s="401"/>
      <c r="D26" s="401"/>
      <c r="E26" s="401"/>
      <c r="F26" s="395"/>
      <c r="G26" s="398" t="s">
        <v>317</v>
      </c>
      <c r="H26" s="399"/>
    </row>
    <row r="27" spans="1:8" ht="19.5" customHeight="1">
      <c r="A27" s="402"/>
      <c r="B27" s="402"/>
      <c r="C27" s="400"/>
      <c r="D27" s="400"/>
      <c r="E27" s="400"/>
      <c r="F27" s="394">
        <f>SUM(C27:E28)</f>
        <v>0</v>
      </c>
      <c r="G27" s="396" t="s">
        <v>319</v>
      </c>
      <c r="H27" s="397"/>
    </row>
    <row r="28" spans="1:8" ht="19.5" customHeight="1">
      <c r="A28" s="403"/>
      <c r="B28" s="403"/>
      <c r="C28" s="401"/>
      <c r="D28" s="401"/>
      <c r="E28" s="401"/>
      <c r="F28" s="395"/>
      <c r="G28" s="398" t="s">
        <v>317</v>
      </c>
      <c r="H28" s="399"/>
    </row>
    <row r="29" spans="1:8" ht="19.5" customHeight="1">
      <c r="A29" s="402"/>
      <c r="B29" s="402"/>
      <c r="C29" s="400"/>
      <c r="D29" s="400"/>
      <c r="E29" s="400"/>
      <c r="F29" s="394">
        <f>SUM(C29:E30)</f>
        <v>0</v>
      </c>
      <c r="G29" s="396" t="s">
        <v>319</v>
      </c>
      <c r="H29" s="397"/>
    </row>
    <row r="30" spans="1:8" ht="19.5" customHeight="1">
      <c r="A30" s="403"/>
      <c r="B30" s="403"/>
      <c r="C30" s="401"/>
      <c r="D30" s="401"/>
      <c r="E30" s="401"/>
      <c r="F30" s="395"/>
      <c r="G30" s="398" t="s">
        <v>317</v>
      </c>
      <c r="H30" s="399"/>
    </row>
    <row r="31" spans="1:8" ht="19.5" customHeight="1">
      <c r="A31" s="402"/>
      <c r="B31" s="402"/>
      <c r="C31" s="400"/>
      <c r="D31" s="400"/>
      <c r="E31" s="400"/>
      <c r="F31" s="394">
        <f>SUM(C31:E32)</f>
        <v>0</v>
      </c>
      <c r="G31" s="396" t="s">
        <v>319</v>
      </c>
      <c r="H31" s="397"/>
    </row>
    <row r="32" spans="1:8" ht="19.5" customHeight="1">
      <c r="A32" s="403"/>
      <c r="B32" s="403"/>
      <c r="C32" s="401"/>
      <c r="D32" s="401"/>
      <c r="E32" s="401"/>
      <c r="F32" s="395"/>
      <c r="G32" s="398" t="s">
        <v>317</v>
      </c>
      <c r="H32" s="399"/>
    </row>
    <row r="33" spans="1:8" ht="19.5" customHeight="1">
      <c r="A33" s="402"/>
      <c r="B33" s="402"/>
      <c r="C33" s="400"/>
      <c r="D33" s="400"/>
      <c r="E33" s="400"/>
      <c r="F33" s="394">
        <f>SUM(C33:E34)</f>
        <v>0</v>
      </c>
      <c r="G33" s="396" t="s">
        <v>319</v>
      </c>
      <c r="H33" s="397"/>
    </row>
    <row r="34" spans="1:8" ht="19.5" customHeight="1">
      <c r="A34" s="403"/>
      <c r="B34" s="403"/>
      <c r="C34" s="401"/>
      <c r="D34" s="401"/>
      <c r="E34" s="401"/>
      <c r="F34" s="395"/>
      <c r="G34" s="398" t="s">
        <v>317</v>
      </c>
      <c r="H34" s="399"/>
    </row>
    <row r="35" spans="1:8" ht="19.5" customHeight="1">
      <c r="A35" s="402"/>
      <c r="B35" s="402"/>
      <c r="C35" s="400"/>
      <c r="D35" s="400"/>
      <c r="E35" s="400"/>
      <c r="F35" s="394">
        <f>SUM(C35:E36)</f>
        <v>0</v>
      </c>
      <c r="G35" s="396" t="s">
        <v>319</v>
      </c>
      <c r="H35" s="397"/>
    </row>
    <row r="36" spans="1:8" ht="19.5" customHeight="1">
      <c r="A36" s="403"/>
      <c r="B36" s="403"/>
      <c r="C36" s="401"/>
      <c r="D36" s="401"/>
      <c r="E36" s="401"/>
      <c r="F36" s="395"/>
      <c r="G36" s="398" t="s">
        <v>317</v>
      </c>
      <c r="H36" s="399"/>
    </row>
    <row r="37" spans="1:8" ht="19.5" customHeight="1">
      <c r="A37" s="410" t="s">
        <v>28</v>
      </c>
      <c r="B37" s="411"/>
      <c r="C37" s="404">
        <f>SUM(C11:C36)</f>
        <v>0</v>
      </c>
      <c r="D37" s="404">
        <f>SUM(D11:D36)</f>
        <v>0</v>
      </c>
      <c r="E37" s="404">
        <f>SUM(E11:E36)</f>
        <v>0</v>
      </c>
      <c r="F37" s="404">
        <f>SUM(F11:F36)</f>
        <v>0</v>
      </c>
      <c r="G37" s="406"/>
      <c r="H37" s="407"/>
    </row>
    <row r="38" spans="1:8" ht="19.5" customHeight="1">
      <c r="A38" s="412"/>
      <c r="B38" s="413"/>
      <c r="C38" s="405"/>
      <c r="D38" s="405"/>
      <c r="E38" s="405"/>
      <c r="F38" s="405"/>
      <c r="G38" s="408"/>
      <c r="H38" s="409"/>
    </row>
    <row r="39" spans="1:8" ht="4.5" customHeight="1">
      <c r="A39" s="30"/>
      <c r="B39" s="30"/>
      <c r="C39" s="31"/>
      <c r="D39" s="31"/>
      <c r="E39" s="31"/>
      <c r="F39" s="31"/>
      <c r="G39" s="31"/>
      <c r="H39" s="31"/>
    </row>
    <row r="40" s="32" customFormat="1" ht="18" customHeight="1">
      <c r="A40" s="32" t="s">
        <v>121</v>
      </c>
    </row>
    <row r="41" s="32" customFormat="1" ht="18" customHeight="1">
      <c r="A41" s="32" t="s">
        <v>122</v>
      </c>
    </row>
    <row r="42" s="32" customFormat="1" ht="18" customHeight="1">
      <c r="A42" s="32" t="s">
        <v>250</v>
      </c>
    </row>
    <row r="43" s="32" customFormat="1" ht="18" customHeight="1">
      <c r="A43" s="32" t="s">
        <v>251</v>
      </c>
    </row>
  </sheetData>
  <sheetProtection/>
  <mergeCells count="120">
    <mergeCell ref="F37:F38"/>
    <mergeCell ref="G37:H38"/>
    <mergeCell ref="A37:B38"/>
    <mergeCell ref="C37:C38"/>
    <mergeCell ref="D37:D38"/>
    <mergeCell ref="E37:E38"/>
    <mergeCell ref="E35:E36"/>
    <mergeCell ref="F35:F36"/>
    <mergeCell ref="G35:H35"/>
    <mergeCell ref="G36:H36"/>
    <mergeCell ref="A35:A36"/>
    <mergeCell ref="B35:B36"/>
    <mergeCell ref="C35:C36"/>
    <mergeCell ref="D35:D36"/>
    <mergeCell ref="E33:E34"/>
    <mergeCell ref="F33:F34"/>
    <mergeCell ref="G33:H33"/>
    <mergeCell ref="G34:H34"/>
    <mergeCell ref="A33:A34"/>
    <mergeCell ref="B33:B34"/>
    <mergeCell ref="C33:C34"/>
    <mergeCell ref="D33:D34"/>
    <mergeCell ref="E31:E32"/>
    <mergeCell ref="F31:F32"/>
    <mergeCell ref="G31:H31"/>
    <mergeCell ref="G32:H32"/>
    <mergeCell ref="A31:A32"/>
    <mergeCell ref="B31:B32"/>
    <mergeCell ref="C31:C32"/>
    <mergeCell ref="D31:D32"/>
    <mergeCell ref="E29:E30"/>
    <mergeCell ref="F29:F30"/>
    <mergeCell ref="G29:H29"/>
    <mergeCell ref="G30:H30"/>
    <mergeCell ref="A29:A30"/>
    <mergeCell ref="B29:B30"/>
    <mergeCell ref="C29:C30"/>
    <mergeCell ref="D29:D30"/>
    <mergeCell ref="E27:E28"/>
    <mergeCell ref="F27:F28"/>
    <mergeCell ref="G27:H27"/>
    <mergeCell ref="G28:H28"/>
    <mergeCell ref="A27:A28"/>
    <mergeCell ref="B27:B28"/>
    <mergeCell ref="C27:C28"/>
    <mergeCell ref="D27:D28"/>
    <mergeCell ref="E25:E26"/>
    <mergeCell ref="F25:F26"/>
    <mergeCell ref="G25:H25"/>
    <mergeCell ref="G26:H26"/>
    <mergeCell ref="A25:A26"/>
    <mergeCell ref="B25:B26"/>
    <mergeCell ref="C25:C26"/>
    <mergeCell ref="D25:D26"/>
    <mergeCell ref="E23:E24"/>
    <mergeCell ref="F23:F24"/>
    <mergeCell ref="G23:H23"/>
    <mergeCell ref="G24:H24"/>
    <mergeCell ref="A23:A24"/>
    <mergeCell ref="B23:B24"/>
    <mergeCell ref="C23:C24"/>
    <mergeCell ref="D23:D24"/>
    <mergeCell ref="E21:E22"/>
    <mergeCell ref="F21:F22"/>
    <mergeCell ref="G21:H21"/>
    <mergeCell ref="G22:H22"/>
    <mergeCell ref="A21:A22"/>
    <mergeCell ref="B21:B22"/>
    <mergeCell ref="C21:C22"/>
    <mergeCell ref="D21:D22"/>
    <mergeCell ref="E19:E20"/>
    <mergeCell ref="F19:F20"/>
    <mergeCell ref="G19:H19"/>
    <mergeCell ref="G20:H20"/>
    <mergeCell ref="A19:A20"/>
    <mergeCell ref="B19:B20"/>
    <mergeCell ref="C19:C20"/>
    <mergeCell ref="D19:D20"/>
    <mergeCell ref="E17:E18"/>
    <mergeCell ref="F17:F18"/>
    <mergeCell ref="G17:H17"/>
    <mergeCell ref="G18:H18"/>
    <mergeCell ref="A17:A18"/>
    <mergeCell ref="B17:B18"/>
    <mergeCell ref="C17:C18"/>
    <mergeCell ref="D17:D18"/>
    <mergeCell ref="E15:E16"/>
    <mergeCell ref="F15:F16"/>
    <mergeCell ref="G15:H15"/>
    <mergeCell ref="G16:H16"/>
    <mergeCell ref="A15:A16"/>
    <mergeCell ref="B15:B16"/>
    <mergeCell ref="C15:C16"/>
    <mergeCell ref="D15:D16"/>
    <mergeCell ref="E13:E14"/>
    <mergeCell ref="F13:F14"/>
    <mergeCell ref="G13:H13"/>
    <mergeCell ref="G14:H14"/>
    <mergeCell ref="A13:A14"/>
    <mergeCell ref="B13:B14"/>
    <mergeCell ref="C13:C14"/>
    <mergeCell ref="D13:D14"/>
    <mergeCell ref="G10:H10"/>
    <mergeCell ref="A11:A12"/>
    <mergeCell ref="B11:B12"/>
    <mergeCell ref="C11:C12"/>
    <mergeCell ref="D11:D12"/>
    <mergeCell ref="E11:E12"/>
    <mergeCell ref="F11:F12"/>
    <mergeCell ref="G11:H11"/>
    <mergeCell ref="G12:H12"/>
    <mergeCell ref="A3:H3"/>
    <mergeCell ref="G5:H5"/>
    <mergeCell ref="A7:A9"/>
    <mergeCell ref="B7:B9"/>
    <mergeCell ref="C7:C9"/>
    <mergeCell ref="D7:D9"/>
    <mergeCell ref="E7:E9"/>
    <mergeCell ref="F7:F9"/>
    <mergeCell ref="G7:H9"/>
  </mergeCells>
  <printOptions/>
  <pageMargins left="0.49" right="0.36" top="1" bottom="0.52" header="0.512" footer="0.3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A11" sqref="A11:A12"/>
    </sheetView>
  </sheetViews>
  <sheetFormatPr defaultColWidth="9.00390625" defaultRowHeight="13.5"/>
  <cols>
    <col min="1" max="7" width="10.625" style="0" customWidth="1"/>
    <col min="8" max="8" width="14.625" style="0" customWidth="1"/>
  </cols>
  <sheetData>
    <row r="1" s="25" customFormat="1" ht="13.5">
      <c r="A1" s="76" t="s">
        <v>300</v>
      </c>
    </row>
    <row r="2" s="25" customFormat="1" ht="19.5" customHeight="1"/>
    <row r="3" spans="1:8" s="25" customFormat="1" ht="18.75" customHeight="1">
      <c r="A3" s="193" t="s">
        <v>184</v>
      </c>
      <c r="B3" s="193"/>
      <c r="C3" s="193"/>
      <c r="D3" s="193"/>
      <c r="E3" s="193"/>
      <c r="F3" s="193"/>
      <c r="G3" s="193"/>
      <c r="H3" s="193"/>
    </row>
    <row r="4" s="25" customFormat="1" ht="17.25">
      <c r="B4" s="77"/>
    </row>
    <row r="5" spans="2:9" s="25" customFormat="1" ht="30" customHeight="1">
      <c r="B5" s="77"/>
      <c r="C5" s="123"/>
      <c r="D5" s="174"/>
      <c r="E5" s="175"/>
      <c r="F5" s="124" t="s">
        <v>115</v>
      </c>
      <c r="G5" s="429">
        <f>'保福第22号'!C10</f>
        <v>0</v>
      </c>
      <c r="H5" s="430"/>
      <c r="I5" s="77"/>
    </row>
    <row r="6" spans="2:9" s="25" customFormat="1" ht="9.75" customHeight="1">
      <c r="B6" s="77"/>
      <c r="C6" s="123"/>
      <c r="D6" s="125"/>
      <c r="E6" s="125"/>
      <c r="F6" s="125"/>
      <c r="G6" s="79"/>
      <c r="H6" s="79"/>
      <c r="I6" s="77"/>
    </row>
    <row r="7" spans="1:8" s="25" customFormat="1" ht="19.5" customHeight="1">
      <c r="A7" s="381" t="s">
        <v>185</v>
      </c>
      <c r="B7" s="381" t="s">
        <v>186</v>
      </c>
      <c r="C7" s="431" t="s">
        <v>187</v>
      </c>
      <c r="D7" s="432"/>
      <c r="E7" s="432"/>
      <c r="F7" s="432"/>
      <c r="G7" s="433"/>
      <c r="H7" s="381" t="s">
        <v>188</v>
      </c>
    </row>
    <row r="8" spans="1:8" s="25" customFormat="1" ht="19.5" customHeight="1">
      <c r="A8" s="382"/>
      <c r="B8" s="382"/>
      <c r="C8" s="381" t="s">
        <v>189</v>
      </c>
      <c r="D8" s="381" t="s">
        <v>190</v>
      </c>
      <c r="E8" s="381" t="s">
        <v>301</v>
      </c>
      <c r="F8" s="381" t="s">
        <v>302</v>
      </c>
      <c r="G8" s="381" t="s">
        <v>35</v>
      </c>
      <c r="H8" s="382"/>
    </row>
    <row r="9" spans="1:8" s="25" customFormat="1" ht="19.5" customHeight="1">
      <c r="A9" s="383"/>
      <c r="B9" s="383"/>
      <c r="C9" s="383"/>
      <c r="D9" s="383"/>
      <c r="E9" s="383"/>
      <c r="F9" s="383"/>
      <c r="G9" s="383"/>
      <c r="H9" s="383"/>
    </row>
    <row r="10" spans="1:8" s="25" customFormat="1" ht="13.5">
      <c r="A10" s="126"/>
      <c r="B10" s="80" t="s">
        <v>47</v>
      </c>
      <c r="C10" s="80" t="s">
        <v>47</v>
      </c>
      <c r="D10" s="81" t="s">
        <v>47</v>
      </c>
      <c r="E10" s="81" t="s">
        <v>47</v>
      </c>
      <c r="F10" s="81" t="s">
        <v>47</v>
      </c>
      <c r="G10" s="81" t="s">
        <v>47</v>
      </c>
      <c r="H10" s="426"/>
    </row>
    <row r="11" spans="1:8" s="25" customFormat="1" ht="27" customHeight="1">
      <c r="A11" s="434" t="s">
        <v>296</v>
      </c>
      <c r="B11" s="436">
        <f>SUM(C11:G12)</f>
        <v>0</v>
      </c>
      <c r="C11" s="437">
        <f>'保福第１号'!E33</f>
        <v>0</v>
      </c>
      <c r="D11" s="424"/>
      <c r="E11" s="422"/>
      <c r="F11" s="422"/>
      <c r="G11" s="424"/>
      <c r="H11" s="427"/>
    </row>
    <row r="12" spans="1:8" s="25" customFormat="1" ht="27" customHeight="1">
      <c r="A12" s="435"/>
      <c r="B12" s="405"/>
      <c r="C12" s="438"/>
      <c r="D12" s="425"/>
      <c r="E12" s="423"/>
      <c r="F12" s="423"/>
      <c r="G12" s="425"/>
      <c r="H12" s="428"/>
    </row>
    <row r="13" spans="1:8" s="25" customFormat="1" ht="24.75" customHeight="1">
      <c r="A13" s="414"/>
      <c r="B13" s="420"/>
      <c r="C13" s="418"/>
      <c r="D13" s="418"/>
      <c r="E13" s="422"/>
      <c r="F13" s="422"/>
      <c r="G13" s="418"/>
      <c r="H13" s="418"/>
    </row>
    <row r="14" spans="1:8" s="25" customFormat="1" ht="24.75" customHeight="1">
      <c r="A14" s="415"/>
      <c r="B14" s="421"/>
      <c r="C14" s="419"/>
      <c r="D14" s="419"/>
      <c r="E14" s="423"/>
      <c r="F14" s="423"/>
      <c r="G14" s="419"/>
      <c r="H14" s="419"/>
    </row>
    <row r="15" spans="1:8" s="25" customFormat="1" ht="24.75" customHeight="1">
      <c r="A15" s="414"/>
      <c r="B15" s="420"/>
      <c r="C15" s="418"/>
      <c r="D15" s="418"/>
      <c r="E15" s="422"/>
      <c r="F15" s="422"/>
      <c r="G15" s="418"/>
      <c r="H15" s="418"/>
    </row>
    <row r="16" spans="1:8" s="25" customFormat="1" ht="24.75" customHeight="1">
      <c r="A16" s="415"/>
      <c r="B16" s="421"/>
      <c r="C16" s="419"/>
      <c r="D16" s="419"/>
      <c r="E16" s="423"/>
      <c r="F16" s="423"/>
      <c r="G16" s="419"/>
      <c r="H16" s="419"/>
    </row>
    <row r="17" spans="1:8" s="25" customFormat="1" ht="24.75" customHeight="1">
      <c r="A17" s="414"/>
      <c r="B17" s="420"/>
      <c r="C17" s="418"/>
      <c r="D17" s="418"/>
      <c r="E17" s="422"/>
      <c r="F17" s="422"/>
      <c r="G17" s="418"/>
      <c r="H17" s="418"/>
    </row>
    <row r="18" spans="1:8" s="25" customFormat="1" ht="24.75" customHeight="1">
      <c r="A18" s="415"/>
      <c r="B18" s="421"/>
      <c r="C18" s="419"/>
      <c r="D18" s="419"/>
      <c r="E18" s="423"/>
      <c r="F18" s="423"/>
      <c r="G18" s="419"/>
      <c r="H18" s="419"/>
    </row>
    <row r="19" spans="1:8" s="25" customFormat="1" ht="24.75" customHeight="1">
      <c r="A19" s="414"/>
      <c r="B19" s="420"/>
      <c r="C19" s="418"/>
      <c r="D19" s="418"/>
      <c r="E19" s="422"/>
      <c r="F19" s="422"/>
      <c r="G19" s="418"/>
      <c r="H19" s="418"/>
    </row>
    <row r="20" spans="1:8" s="25" customFormat="1" ht="24.75" customHeight="1">
      <c r="A20" s="415"/>
      <c r="B20" s="421"/>
      <c r="C20" s="419"/>
      <c r="D20" s="419"/>
      <c r="E20" s="423"/>
      <c r="F20" s="423"/>
      <c r="G20" s="419"/>
      <c r="H20" s="419"/>
    </row>
    <row r="21" spans="1:8" s="25" customFormat="1" ht="24.75" customHeight="1">
      <c r="A21" s="414"/>
      <c r="B21" s="420"/>
      <c r="C21" s="418"/>
      <c r="D21" s="418"/>
      <c r="E21" s="422"/>
      <c r="F21" s="422"/>
      <c r="G21" s="418"/>
      <c r="H21" s="418"/>
    </row>
    <row r="22" spans="1:8" s="25" customFormat="1" ht="24.75" customHeight="1">
      <c r="A22" s="415"/>
      <c r="B22" s="421"/>
      <c r="C22" s="419"/>
      <c r="D22" s="419"/>
      <c r="E22" s="423"/>
      <c r="F22" s="423"/>
      <c r="G22" s="419"/>
      <c r="H22" s="419"/>
    </row>
    <row r="23" spans="1:8" s="25" customFormat="1" ht="24.75" customHeight="1">
      <c r="A23" s="414"/>
      <c r="B23" s="420"/>
      <c r="C23" s="418"/>
      <c r="D23" s="418"/>
      <c r="E23" s="422"/>
      <c r="F23" s="422"/>
      <c r="G23" s="418"/>
      <c r="H23" s="418"/>
    </row>
    <row r="24" spans="1:8" s="25" customFormat="1" ht="24.75" customHeight="1">
      <c r="A24" s="415"/>
      <c r="B24" s="421"/>
      <c r="C24" s="419"/>
      <c r="D24" s="419"/>
      <c r="E24" s="423"/>
      <c r="F24" s="423"/>
      <c r="G24" s="419"/>
      <c r="H24" s="419"/>
    </row>
    <row r="25" spans="1:8" s="25" customFormat="1" ht="24.75" customHeight="1">
      <c r="A25" s="378" t="s">
        <v>28</v>
      </c>
      <c r="B25" s="404">
        <f aca="true" t="shared" si="0" ref="B25:G25">SUM(B11)</f>
        <v>0</v>
      </c>
      <c r="C25" s="404">
        <f t="shared" si="0"/>
        <v>0</v>
      </c>
      <c r="D25" s="404">
        <f t="shared" si="0"/>
        <v>0</v>
      </c>
      <c r="E25" s="404">
        <f t="shared" si="0"/>
        <v>0</v>
      </c>
      <c r="F25" s="404">
        <f t="shared" si="0"/>
        <v>0</v>
      </c>
      <c r="G25" s="404">
        <f t="shared" si="0"/>
        <v>0</v>
      </c>
      <c r="H25" s="414"/>
    </row>
    <row r="26" spans="1:8" s="25" customFormat="1" ht="24.75" customHeight="1">
      <c r="A26" s="380"/>
      <c r="B26" s="405"/>
      <c r="C26" s="405"/>
      <c r="D26" s="405"/>
      <c r="E26" s="405"/>
      <c r="F26" s="405"/>
      <c r="G26" s="405"/>
      <c r="H26" s="415"/>
    </row>
    <row r="27" s="25" customFormat="1" ht="13.5"/>
    <row r="28" s="25" customFormat="1" ht="18" customHeight="1">
      <c r="A28" s="76" t="s">
        <v>252</v>
      </c>
    </row>
    <row r="29" spans="1:8" s="25" customFormat="1" ht="49.5" customHeight="1">
      <c r="A29" s="416" t="s">
        <v>303</v>
      </c>
      <c r="B29" s="416"/>
      <c r="C29" s="416"/>
      <c r="D29" s="416"/>
      <c r="E29" s="416"/>
      <c r="F29" s="416"/>
      <c r="G29" s="416"/>
      <c r="H29" s="416"/>
    </row>
    <row r="30" s="84" customFormat="1" ht="13.5" customHeight="1">
      <c r="A30" s="83" t="s">
        <v>253</v>
      </c>
    </row>
    <row r="31" spans="1:8" s="84" customFormat="1" ht="28.5" customHeight="1">
      <c r="A31" s="416" t="s">
        <v>304</v>
      </c>
      <c r="B31" s="417"/>
      <c r="C31" s="417"/>
      <c r="D31" s="417"/>
      <c r="E31" s="417"/>
      <c r="F31" s="417"/>
      <c r="G31" s="417"/>
      <c r="H31" s="417"/>
    </row>
  </sheetData>
  <sheetProtection/>
  <mergeCells count="77">
    <mergeCell ref="E23:E24"/>
    <mergeCell ref="F13:F14"/>
    <mergeCell ref="F15:F16"/>
    <mergeCell ref="F17:F18"/>
    <mergeCell ref="F19:F20"/>
    <mergeCell ref="F21:F22"/>
    <mergeCell ref="F23:F24"/>
    <mergeCell ref="A11:A12"/>
    <mergeCell ref="E8:E9"/>
    <mergeCell ref="F8:F9"/>
    <mergeCell ref="E11:E12"/>
    <mergeCell ref="F11:F12"/>
    <mergeCell ref="E13:E14"/>
    <mergeCell ref="B11:B12"/>
    <mergeCell ref="C11:C12"/>
    <mergeCell ref="D11:D12"/>
    <mergeCell ref="A13:A14"/>
    <mergeCell ref="A3:H3"/>
    <mergeCell ref="G5:H5"/>
    <mergeCell ref="A7:A9"/>
    <mergeCell ref="B7:B9"/>
    <mergeCell ref="C7:G7"/>
    <mergeCell ref="H7:H9"/>
    <mergeCell ref="C8:C9"/>
    <mergeCell ref="D8:D9"/>
    <mergeCell ref="G11:G12"/>
    <mergeCell ref="G8:G9"/>
    <mergeCell ref="H15:H16"/>
    <mergeCell ref="H13:H14"/>
    <mergeCell ref="H10:H12"/>
    <mergeCell ref="E15:E16"/>
    <mergeCell ref="A15:A16"/>
    <mergeCell ref="B15:B16"/>
    <mergeCell ref="C15:C16"/>
    <mergeCell ref="D15:D16"/>
    <mergeCell ref="C13:C14"/>
    <mergeCell ref="D13:D14"/>
    <mergeCell ref="B17:B18"/>
    <mergeCell ref="C17:C18"/>
    <mergeCell ref="D17:D18"/>
    <mergeCell ref="G21:G22"/>
    <mergeCell ref="G13:G14"/>
    <mergeCell ref="G15:G16"/>
    <mergeCell ref="E17:E18"/>
    <mergeCell ref="E19:E20"/>
    <mergeCell ref="E21:E22"/>
    <mergeCell ref="B13:B14"/>
    <mergeCell ref="H21:H22"/>
    <mergeCell ref="A19:A20"/>
    <mergeCell ref="B19:B20"/>
    <mergeCell ref="C19:C20"/>
    <mergeCell ref="D19:D20"/>
    <mergeCell ref="G17:G18"/>
    <mergeCell ref="H17:H18"/>
    <mergeCell ref="G19:G20"/>
    <mergeCell ref="H19:H20"/>
    <mergeCell ref="A17:A18"/>
    <mergeCell ref="G23:G24"/>
    <mergeCell ref="H23:H24"/>
    <mergeCell ref="A21:A22"/>
    <mergeCell ref="B21:B22"/>
    <mergeCell ref="A23:A24"/>
    <mergeCell ref="B23:B24"/>
    <mergeCell ref="C23:C24"/>
    <mergeCell ref="D23:D24"/>
    <mergeCell ref="C21:C22"/>
    <mergeCell ref="D21:D22"/>
    <mergeCell ref="G25:G26"/>
    <mergeCell ref="H25:H26"/>
    <mergeCell ref="A29:H29"/>
    <mergeCell ref="A31:H31"/>
    <mergeCell ref="A25:A26"/>
    <mergeCell ref="B25:B26"/>
    <mergeCell ref="C25:C26"/>
    <mergeCell ref="D25:D26"/>
    <mergeCell ref="E25:E26"/>
    <mergeCell ref="F25:F26"/>
  </mergeCells>
  <printOptions/>
  <pageMargins left="0.75" right="0.33"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39"/>
  <sheetViews>
    <sheetView workbookViewId="0" topLeftCell="A7">
      <selection activeCell="G30" sqref="G30"/>
    </sheetView>
  </sheetViews>
  <sheetFormatPr defaultColWidth="9.00390625" defaultRowHeight="13.5"/>
  <cols>
    <col min="2" max="5" width="13.625" style="0" customWidth="1"/>
    <col min="6" max="6" width="15.625" style="0" customWidth="1"/>
    <col min="7" max="7" width="48.625" style="0" customWidth="1"/>
    <col min="8" max="8" width="3.00390625" style="0" customWidth="1"/>
  </cols>
  <sheetData>
    <row r="1" spans="1:7" s="25" customFormat="1" ht="24">
      <c r="A1" s="25" t="s">
        <v>305</v>
      </c>
      <c r="G1" s="85" t="s">
        <v>191</v>
      </c>
    </row>
    <row r="2" spans="2:7" s="71" customFormat="1" ht="15">
      <c r="B2" s="439" t="s">
        <v>192</v>
      </c>
      <c r="C2" s="439"/>
      <c r="D2" s="439"/>
      <c r="E2" s="439"/>
      <c r="F2" s="439"/>
      <c r="G2" s="439"/>
    </row>
    <row r="3" spans="2:7" s="25" customFormat="1" ht="13.5">
      <c r="B3" s="452" t="s">
        <v>323</v>
      </c>
      <c r="C3" s="452"/>
      <c r="D3" s="452"/>
      <c r="E3" s="452"/>
      <c r="F3" s="452"/>
      <c r="G3" s="452"/>
    </row>
    <row r="4" s="25" customFormat="1" ht="7.5" customHeight="1"/>
    <row r="5" spans="2:7" s="25" customFormat="1" ht="17.25" customHeight="1">
      <c r="B5" s="71" t="s">
        <v>193</v>
      </c>
      <c r="C5" s="71"/>
      <c r="D5" s="71"/>
      <c r="E5" s="71"/>
      <c r="F5" s="71"/>
      <c r="G5" s="71"/>
    </row>
    <row r="6" spans="2:7" s="25" customFormat="1" ht="15.75" customHeight="1">
      <c r="B6" s="440" t="s">
        <v>194</v>
      </c>
      <c r="C6" s="441"/>
      <c r="D6" s="441"/>
      <c r="E6" s="442"/>
      <c r="F6" s="443" t="s">
        <v>195</v>
      </c>
      <c r="G6" s="445" t="s">
        <v>196</v>
      </c>
    </row>
    <row r="7" spans="2:7" s="25" customFormat="1" ht="15.75" customHeight="1">
      <c r="B7" s="87" t="s">
        <v>197</v>
      </c>
      <c r="C7" s="87" t="s">
        <v>198</v>
      </c>
      <c r="D7" s="87" t="s">
        <v>199</v>
      </c>
      <c r="E7" s="87" t="s">
        <v>200</v>
      </c>
      <c r="F7" s="444"/>
      <c r="G7" s="446"/>
    </row>
    <row r="8" spans="2:7" s="25" customFormat="1" ht="15.75" customHeight="1">
      <c r="B8" s="88"/>
      <c r="C8" s="88"/>
      <c r="D8" s="88"/>
      <c r="E8" s="88"/>
      <c r="F8" s="89"/>
      <c r="G8" s="90"/>
    </row>
    <row r="9" spans="2:7" s="25" customFormat="1" ht="15.75" customHeight="1">
      <c r="B9" s="90"/>
      <c r="C9" s="88"/>
      <c r="D9" s="88"/>
      <c r="E9" s="91"/>
      <c r="F9" s="89"/>
      <c r="G9" s="90"/>
    </row>
    <row r="10" spans="2:7" s="25" customFormat="1" ht="15.75" customHeight="1">
      <c r="B10" s="90"/>
      <c r="C10" s="88"/>
      <c r="D10" s="88"/>
      <c r="E10" s="91"/>
      <c r="F10" s="89"/>
      <c r="G10" s="90"/>
    </row>
    <row r="11" spans="2:7" s="25" customFormat="1" ht="15.75" customHeight="1">
      <c r="B11" s="90"/>
      <c r="C11" s="88"/>
      <c r="D11" s="88"/>
      <c r="E11" s="88"/>
      <c r="F11" s="89"/>
      <c r="G11" s="90"/>
    </row>
    <row r="12" spans="2:7" s="25" customFormat="1" ht="15.75" customHeight="1">
      <c r="B12" s="90"/>
      <c r="C12" s="88"/>
      <c r="D12" s="88"/>
      <c r="E12" s="88"/>
      <c r="F12" s="89"/>
      <c r="G12" s="90"/>
    </row>
    <row r="13" spans="2:7" s="25" customFormat="1" ht="15.75" customHeight="1">
      <c r="B13" s="447" t="s">
        <v>28</v>
      </c>
      <c r="C13" s="448"/>
      <c r="D13" s="448"/>
      <c r="E13" s="449"/>
      <c r="F13" s="92">
        <f>SUM(F8:F12)</f>
        <v>0</v>
      </c>
      <c r="G13" s="93"/>
    </row>
    <row r="14" spans="2:7" s="25" customFormat="1" ht="7.5" customHeight="1">
      <c r="B14" s="71"/>
      <c r="C14" s="71"/>
      <c r="D14" s="71"/>
      <c r="E14" s="71"/>
      <c r="F14" s="94"/>
      <c r="G14" s="71"/>
    </row>
    <row r="15" spans="2:7" s="25" customFormat="1" ht="17.25" customHeight="1">
      <c r="B15" s="71" t="s">
        <v>201</v>
      </c>
      <c r="C15" s="71"/>
      <c r="D15" s="71"/>
      <c r="E15" s="71"/>
      <c r="F15" s="94"/>
      <c r="G15" s="71"/>
    </row>
    <row r="16" spans="2:7" s="25" customFormat="1" ht="15.75" customHeight="1">
      <c r="B16" s="440" t="s">
        <v>194</v>
      </c>
      <c r="C16" s="441"/>
      <c r="D16" s="441"/>
      <c r="E16" s="442"/>
      <c r="F16" s="450" t="s">
        <v>195</v>
      </c>
      <c r="G16" s="445" t="s">
        <v>196</v>
      </c>
    </row>
    <row r="17" spans="2:7" s="25" customFormat="1" ht="15.75" customHeight="1">
      <c r="B17" s="87" t="s">
        <v>197</v>
      </c>
      <c r="C17" s="87" t="s">
        <v>198</v>
      </c>
      <c r="D17" s="87" t="s">
        <v>199</v>
      </c>
      <c r="E17" s="87" t="s">
        <v>200</v>
      </c>
      <c r="F17" s="451"/>
      <c r="G17" s="446"/>
    </row>
    <row r="18" spans="2:7" s="25" customFormat="1" ht="15.75" customHeight="1">
      <c r="B18" s="88"/>
      <c r="C18" s="88"/>
      <c r="D18" s="88"/>
      <c r="E18" s="88"/>
      <c r="F18" s="89"/>
      <c r="G18" s="95"/>
    </row>
    <row r="19" spans="2:7" s="25" customFormat="1" ht="15.75" customHeight="1">
      <c r="B19" s="88"/>
      <c r="C19" s="88"/>
      <c r="D19" s="88"/>
      <c r="E19" s="88"/>
      <c r="F19" s="89"/>
      <c r="G19" s="96"/>
    </row>
    <row r="20" spans="2:7" s="25" customFormat="1" ht="15.75" customHeight="1">
      <c r="B20" s="88"/>
      <c r="C20" s="88"/>
      <c r="D20" s="88"/>
      <c r="E20" s="88"/>
      <c r="F20" s="89"/>
      <c r="G20" s="95"/>
    </row>
    <row r="21" spans="2:7" s="25" customFormat="1" ht="15.75" customHeight="1">
      <c r="B21" s="88"/>
      <c r="C21" s="88"/>
      <c r="D21" s="88"/>
      <c r="E21" s="88"/>
      <c r="F21" s="89"/>
      <c r="G21" s="90"/>
    </row>
    <row r="22" spans="2:7" s="25" customFormat="1" ht="15.75" customHeight="1">
      <c r="B22" s="88"/>
      <c r="C22" s="88"/>
      <c r="D22" s="88"/>
      <c r="E22" s="88"/>
      <c r="F22" s="89"/>
      <c r="G22" s="95"/>
    </row>
    <row r="23" spans="2:7" s="25" customFormat="1" ht="15.75" customHeight="1">
      <c r="B23" s="447" t="s">
        <v>28</v>
      </c>
      <c r="C23" s="448"/>
      <c r="D23" s="448"/>
      <c r="E23" s="449"/>
      <c r="F23" s="92">
        <f>SUM(F18:F22)</f>
        <v>0</v>
      </c>
      <c r="G23" s="93"/>
    </row>
    <row r="24" s="25" customFormat="1" ht="13.5">
      <c r="F24" s="78" t="str">
        <f>IF(F13=F23," ","計不一致ERROR")</f>
        <v> </v>
      </c>
    </row>
    <row r="25" spans="2:7" s="25" customFormat="1" ht="13.5">
      <c r="B25" s="71" t="s">
        <v>202</v>
      </c>
      <c r="C25" s="71"/>
      <c r="D25" s="71"/>
      <c r="E25" s="71"/>
      <c r="F25" s="71"/>
      <c r="G25" s="71"/>
    </row>
    <row r="26" spans="2:7" s="25" customFormat="1" ht="13.5">
      <c r="B26" s="71"/>
      <c r="C26" s="71"/>
      <c r="D26" s="71"/>
      <c r="E26" s="71"/>
      <c r="F26" s="71"/>
      <c r="G26" s="71"/>
    </row>
    <row r="27" spans="2:7" s="25" customFormat="1" ht="7.5" customHeight="1">
      <c r="B27" s="71"/>
      <c r="C27" s="71"/>
      <c r="D27" s="71"/>
      <c r="E27" s="71"/>
      <c r="F27" s="71"/>
      <c r="G27" s="71"/>
    </row>
    <row r="28" spans="2:7" s="25" customFormat="1" ht="13.5">
      <c r="B28" s="97" t="s">
        <v>318</v>
      </c>
      <c r="C28" s="97"/>
      <c r="D28" s="97"/>
      <c r="E28" s="97"/>
      <c r="F28" s="97"/>
      <c r="G28" s="97"/>
    </row>
    <row r="29" spans="2:7" s="25" customFormat="1" ht="16.5" customHeight="1">
      <c r="B29" s="97"/>
      <c r="C29" s="97"/>
      <c r="D29" s="97"/>
      <c r="E29" s="97" t="s">
        <v>203</v>
      </c>
      <c r="F29" s="97"/>
      <c r="G29" s="97" t="s">
        <v>204</v>
      </c>
    </row>
    <row r="30" spans="2:7" s="25" customFormat="1" ht="16.5" customHeight="1">
      <c r="B30" s="97"/>
      <c r="C30" s="97"/>
      <c r="D30" s="97"/>
      <c r="E30" s="97"/>
      <c r="F30" s="97"/>
      <c r="G30" s="97"/>
    </row>
    <row r="31" s="71" customFormat="1" ht="13.5">
      <c r="B31" s="32" t="s">
        <v>205</v>
      </c>
    </row>
    <row r="32" s="71" customFormat="1" ht="13.5">
      <c r="B32" s="32" t="s">
        <v>206</v>
      </c>
    </row>
    <row r="33" s="71" customFormat="1" ht="13.5">
      <c r="B33" s="32" t="s">
        <v>207</v>
      </c>
    </row>
    <row r="34" s="71" customFormat="1" ht="13.5">
      <c r="B34" s="32" t="s">
        <v>309</v>
      </c>
    </row>
    <row r="35" s="71" customFormat="1" ht="13.5">
      <c r="B35" s="32" t="s">
        <v>310</v>
      </c>
    </row>
    <row r="36" s="71" customFormat="1" ht="13.5">
      <c r="B36" s="32" t="s">
        <v>208</v>
      </c>
    </row>
    <row r="37" s="71" customFormat="1" ht="13.5">
      <c r="B37" s="32" t="s">
        <v>209</v>
      </c>
    </row>
    <row r="38" s="71" customFormat="1" ht="13.5">
      <c r="B38" s="32" t="s">
        <v>210</v>
      </c>
    </row>
    <row r="39" s="71" customFormat="1" ht="13.5">
      <c r="B39" s="32" t="s">
        <v>211</v>
      </c>
    </row>
    <row r="40" s="25" customFormat="1" ht="13.5"/>
    <row r="41" s="25" customFormat="1" ht="13.5"/>
  </sheetData>
  <sheetProtection/>
  <mergeCells count="10">
    <mergeCell ref="B2:G2"/>
    <mergeCell ref="B6:E6"/>
    <mergeCell ref="F6:F7"/>
    <mergeCell ref="G6:G7"/>
    <mergeCell ref="B23:E23"/>
    <mergeCell ref="B13:E13"/>
    <mergeCell ref="B16:E16"/>
    <mergeCell ref="F16:F17"/>
    <mergeCell ref="B3:G3"/>
    <mergeCell ref="G16:G17"/>
  </mergeCells>
  <conditionalFormatting sqref="F24">
    <cfRule type="expression" priority="1" dxfId="0" stopIfTrue="1">
      <formula>$F$13&lt;&gt;$F$23</formula>
    </cfRule>
  </conditionalFormatting>
  <printOptions/>
  <pageMargins left="0.51" right="0.28" top="0.6" bottom="0.34" header="0.512" footer="0.19"/>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28"/>
  <sheetViews>
    <sheetView workbookViewId="0" topLeftCell="A10">
      <selection activeCell="R26" sqref="R26"/>
    </sheetView>
  </sheetViews>
  <sheetFormatPr defaultColWidth="9.00390625" defaultRowHeight="13.5"/>
  <sheetData>
    <row r="1" s="25" customFormat="1" ht="13.5">
      <c r="A1" s="25" t="s">
        <v>306</v>
      </c>
    </row>
    <row r="2" s="25" customFormat="1" ht="6" customHeight="1"/>
    <row r="3" spans="1:18" s="25" customFormat="1" ht="18.75">
      <c r="A3" s="375" t="s">
        <v>212</v>
      </c>
      <c r="B3" s="375"/>
      <c r="C3" s="375"/>
      <c r="D3" s="375"/>
      <c r="E3" s="375"/>
      <c r="F3" s="375"/>
      <c r="G3" s="375"/>
      <c r="H3" s="375"/>
      <c r="I3" s="375"/>
      <c r="J3" s="375"/>
      <c r="K3" s="375"/>
      <c r="L3" s="375"/>
      <c r="M3" s="375"/>
      <c r="N3" s="375"/>
      <c r="O3" s="375"/>
      <c r="P3" s="375"/>
      <c r="Q3" s="375"/>
      <c r="R3" s="375"/>
    </row>
    <row r="4" spans="17:18" s="25" customFormat="1" ht="13.5">
      <c r="Q4" s="78" t="s">
        <v>213</v>
      </c>
      <c r="R4" s="104"/>
    </row>
    <row r="5" spans="1:18" s="25" customFormat="1" ht="30" customHeight="1">
      <c r="A5" s="466" t="s">
        <v>214</v>
      </c>
      <c r="B5" s="467"/>
      <c r="C5" s="468"/>
      <c r="D5" s="98" t="s">
        <v>215</v>
      </c>
      <c r="E5" s="98" t="s">
        <v>216</v>
      </c>
      <c r="F5" s="98" t="s">
        <v>217</v>
      </c>
      <c r="G5" s="98" t="s">
        <v>218</v>
      </c>
      <c r="H5" s="98" t="s">
        <v>219</v>
      </c>
      <c r="I5" s="98" t="s">
        <v>220</v>
      </c>
      <c r="J5" s="98" t="s">
        <v>221</v>
      </c>
      <c r="K5" s="98" t="s">
        <v>222</v>
      </c>
      <c r="L5" s="98" t="s">
        <v>223</v>
      </c>
      <c r="M5" s="98" t="s">
        <v>224</v>
      </c>
      <c r="N5" s="98" t="s">
        <v>225</v>
      </c>
      <c r="O5" s="98" t="s">
        <v>226</v>
      </c>
      <c r="P5" s="98" t="s">
        <v>215</v>
      </c>
      <c r="Q5" s="26" t="s">
        <v>28</v>
      </c>
      <c r="R5" s="26" t="s">
        <v>227</v>
      </c>
    </row>
    <row r="6" spans="1:18" s="25" customFormat="1" ht="18.75" customHeight="1">
      <c r="A6" s="469" t="s">
        <v>228</v>
      </c>
      <c r="B6" s="464"/>
      <c r="C6" s="472"/>
      <c r="D6" s="99"/>
      <c r="E6" s="99"/>
      <c r="F6" s="99"/>
      <c r="G6" s="99"/>
      <c r="H6" s="99"/>
      <c r="I6" s="99"/>
      <c r="J6" s="99"/>
      <c r="K6" s="99"/>
      <c r="L6" s="99"/>
      <c r="M6" s="99"/>
      <c r="N6" s="99"/>
      <c r="O6" s="99"/>
      <c r="P6" s="99"/>
      <c r="Q6" s="100">
        <f aca="true" t="shared" si="0" ref="Q6:Q13">SUM(D6:P6)</f>
        <v>0</v>
      </c>
      <c r="R6" s="461"/>
    </row>
    <row r="7" spans="1:18" s="25" customFormat="1" ht="18.75" customHeight="1">
      <c r="A7" s="470"/>
      <c r="B7" s="464"/>
      <c r="C7" s="465"/>
      <c r="D7" s="99"/>
      <c r="E7" s="99"/>
      <c r="F7" s="99"/>
      <c r="G7" s="99"/>
      <c r="H7" s="99"/>
      <c r="I7" s="99"/>
      <c r="J7" s="99"/>
      <c r="K7" s="99"/>
      <c r="L7" s="99"/>
      <c r="M7" s="99"/>
      <c r="N7" s="99"/>
      <c r="O7" s="99"/>
      <c r="P7" s="101"/>
      <c r="Q7" s="100">
        <f t="shared" si="0"/>
        <v>0</v>
      </c>
      <c r="R7" s="462"/>
    </row>
    <row r="8" spans="1:18" s="25" customFormat="1" ht="18.75" customHeight="1">
      <c r="A8" s="470"/>
      <c r="B8" s="464"/>
      <c r="C8" s="465"/>
      <c r="D8" s="99"/>
      <c r="E8" s="99"/>
      <c r="F8" s="99"/>
      <c r="G8" s="99"/>
      <c r="H8" s="99"/>
      <c r="I8" s="99"/>
      <c r="J8" s="99"/>
      <c r="K8" s="99"/>
      <c r="L8" s="99"/>
      <c r="M8" s="99"/>
      <c r="N8" s="99"/>
      <c r="O8" s="102"/>
      <c r="P8" s="99"/>
      <c r="Q8" s="103">
        <f t="shared" si="0"/>
        <v>0</v>
      </c>
      <c r="R8" s="462"/>
    </row>
    <row r="9" spans="1:18" s="25" customFormat="1" ht="18.75" customHeight="1">
      <c r="A9" s="470"/>
      <c r="B9" s="464"/>
      <c r="C9" s="465"/>
      <c r="D9" s="99"/>
      <c r="E9" s="99"/>
      <c r="F9" s="99"/>
      <c r="G9" s="99"/>
      <c r="H9" s="99"/>
      <c r="I9" s="99"/>
      <c r="J9" s="99"/>
      <c r="K9" s="99"/>
      <c r="L9" s="99"/>
      <c r="M9" s="99"/>
      <c r="N9" s="99"/>
      <c r="O9" s="102"/>
      <c r="P9" s="99"/>
      <c r="Q9" s="103">
        <f t="shared" si="0"/>
        <v>0</v>
      </c>
      <c r="R9" s="462"/>
    </row>
    <row r="10" spans="1:18" s="25" customFormat="1" ht="18.75" customHeight="1">
      <c r="A10" s="470"/>
      <c r="B10" s="464"/>
      <c r="C10" s="465"/>
      <c r="D10" s="99"/>
      <c r="E10" s="99"/>
      <c r="F10" s="99"/>
      <c r="G10" s="99"/>
      <c r="H10" s="99"/>
      <c r="I10" s="99"/>
      <c r="J10" s="99"/>
      <c r="K10" s="99"/>
      <c r="L10" s="99"/>
      <c r="M10" s="99"/>
      <c r="N10" s="99"/>
      <c r="O10" s="99"/>
      <c r="P10" s="82"/>
      <c r="Q10" s="100">
        <f t="shared" si="0"/>
        <v>0</v>
      </c>
      <c r="R10" s="462"/>
    </row>
    <row r="11" spans="1:18" s="25" customFormat="1" ht="18.75" customHeight="1">
      <c r="A11" s="470"/>
      <c r="B11" s="464"/>
      <c r="C11" s="465"/>
      <c r="D11" s="99"/>
      <c r="E11" s="99"/>
      <c r="F11" s="99"/>
      <c r="G11" s="99"/>
      <c r="H11" s="99"/>
      <c r="I11" s="99"/>
      <c r="J11" s="99"/>
      <c r="K11" s="99"/>
      <c r="L11" s="99"/>
      <c r="M11" s="99"/>
      <c r="N11" s="99"/>
      <c r="O11" s="99"/>
      <c r="P11" s="99"/>
      <c r="Q11" s="100">
        <f t="shared" si="0"/>
        <v>0</v>
      </c>
      <c r="R11" s="462"/>
    </row>
    <row r="12" spans="1:18" s="25" customFormat="1" ht="18.75" customHeight="1">
      <c r="A12" s="470"/>
      <c r="B12" s="464"/>
      <c r="C12" s="465"/>
      <c r="D12" s="99"/>
      <c r="E12" s="99"/>
      <c r="F12" s="99"/>
      <c r="G12" s="99"/>
      <c r="H12" s="99"/>
      <c r="I12" s="99"/>
      <c r="J12" s="99"/>
      <c r="K12" s="99"/>
      <c r="L12" s="99"/>
      <c r="M12" s="99"/>
      <c r="N12" s="99"/>
      <c r="O12" s="99"/>
      <c r="P12" s="99"/>
      <c r="Q12" s="100">
        <f t="shared" si="0"/>
        <v>0</v>
      </c>
      <c r="R12" s="462"/>
    </row>
    <row r="13" spans="1:18" s="25" customFormat="1" ht="18.75" customHeight="1">
      <c r="A13" s="470"/>
      <c r="B13" s="464"/>
      <c r="C13" s="465"/>
      <c r="D13" s="99"/>
      <c r="E13" s="99"/>
      <c r="F13" s="99"/>
      <c r="G13" s="99"/>
      <c r="H13" s="99"/>
      <c r="I13" s="99"/>
      <c r="J13" s="99"/>
      <c r="K13" s="99"/>
      <c r="L13" s="99"/>
      <c r="M13" s="99"/>
      <c r="N13" s="99"/>
      <c r="O13" s="99"/>
      <c r="P13" s="99"/>
      <c r="Q13" s="100">
        <f t="shared" si="0"/>
        <v>0</v>
      </c>
      <c r="R13" s="462"/>
    </row>
    <row r="14" spans="1:18" s="25" customFormat="1" ht="30" customHeight="1">
      <c r="A14" s="471"/>
      <c r="B14" s="473" t="s">
        <v>28</v>
      </c>
      <c r="C14" s="468"/>
      <c r="D14" s="100">
        <f>SUM(D6:D13)</f>
        <v>0</v>
      </c>
      <c r="E14" s="100">
        <f aca="true" t="shared" si="1" ref="E14:Q14">SUM(E6:E13)</f>
        <v>0</v>
      </c>
      <c r="F14" s="100">
        <f t="shared" si="1"/>
        <v>0</v>
      </c>
      <c r="G14" s="100">
        <f t="shared" si="1"/>
        <v>0</v>
      </c>
      <c r="H14" s="100">
        <f t="shared" si="1"/>
        <v>0</v>
      </c>
      <c r="I14" s="100">
        <f t="shared" si="1"/>
        <v>0</v>
      </c>
      <c r="J14" s="100">
        <f t="shared" si="1"/>
        <v>0</v>
      </c>
      <c r="K14" s="100">
        <f t="shared" si="1"/>
        <v>0</v>
      </c>
      <c r="L14" s="100">
        <f t="shared" si="1"/>
        <v>0</v>
      </c>
      <c r="M14" s="100">
        <f t="shared" si="1"/>
        <v>0</v>
      </c>
      <c r="N14" s="100">
        <f t="shared" si="1"/>
        <v>0</v>
      </c>
      <c r="O14" s="100">
        <f t="shared" si="1"/>
        <v>0</v>
      </c>
      <c r="P14" s="100">
        <f t="shared" si="1"/>
        <v>0</v>
      </c>
      <c r="Q14" s="100">
        <f t="shared" si="1"/>
        <v>0</v>
      </c>
      <c r="R14" s="463"/>
    </row>
    <row r="15" spans="1:18" s="25" customFormat="1" ht="18.75" customHeight="1">
      <c r="A15" s="469" t="s">
        <v>229</v>
      </c>
      <c r="B15" s="464"/>
      <c r="C15" s="465"/>
      <c r="D15" s="99"/>
      <c r="E15" s="99"/>
      <c r="F15" s="99"/>
      <c r="G15" s="99"/>
      <c r="H15" s="99"/>
      <c r="I15" s="99"/>
      <c r="J15" s="99"/>
      <c r="K15" s="99"/>
      <c r="L15" s="99"/>
      <c r="M15" s="99"/>
      <c r="N15" s="99"/>
      <c r="O15" s="99"/>
      <c r="P15" s="99"/>
      <c r="Q15" s="100">
        <f aca="true" t="shared" si="2" ref="Q15:Q22">SUM(D15:P15)</f>
        <v>0</v>
      </c>
      <c r="R15" s="461"/>
    </row>
    <row r="16" spans="1:18" s="25" customFormat="1" ht="18.75" customHeight="1">
      <c r="A16" s="470"/>
      <c r="B16" s="464"/>
      <c r="C16" s="465"/>
      <c r="D16" s="99"/>
      <c r="E16" s="99"/>
      <c r="F16" s="99"/>
      <c r="G16" s="99"/>
      <c r="H16" s="99"/>
      <c r="I16" s="99"/>
      <c r="J16" s="99"/>
      <c r="K16" s="99"/>
      <c r="L16" s="99"/>
      <c r="M16" s="99"/>
      <c r="N16" s="99"/>
      <c r="O16" s="99"/>
      <c r="P16" s="99"/>
      <c r="Q16" s="100">
        <f t="shared" si="2"/>
        <v>0</v>
      </c>
      <c r="R16" s="462"/>
    </row>
    <row r="17" spans="1:18" s="25" customFormat="1" ht="18.75" customHeight="1">
      <c r="A17" s="470"/>
      <c r="B17" s="464"/>
      <c r="C17" s="465"/>
      <c r="D17" s="99"/>
      <c r="E17" s="99"/>
      <c r="F17" s="99"/>
      <c r="G17" s="99"/>
      <c r="H17" s="99"/>
      <c r="I17" s="99"/>
      <c r="J17" s="99"/>
      <c r="K17" s="99"/>
      <c r="L17" s="99"/>
      <c r="M17" s="99"/>
      <c r="N17" s="99"/>
      <c r="O17" s="99"/>
      <c r="P17" s="99"/>
      <c r="Q17" s="100">
        <f t="shared" si="2"/>
        <v>0</v>
      </c>
      <c r="R17" s="462"/>
    </row>
    <row r="18" spans="1:18" s="25" customFormat="1" ht="18.75" customHeight="1">
      <c r="A18" s="470"/>
      <c r="B18" s="464"/>
      <c r="C18" s="465"/>
      <c r="D18" s="99"/>
      <c r="E18" s="99"/>
      <c r="F18" s="99"/>
      <c r="G18" s="99"/>
      <c r="H18" s="99"/>
      <c r="I18" s="99"/>
      <c r="J18" s="99"/>
      <c r="K18" s="99"/>
      <c r="L18" s="99"/>
      <c r="M18" s="99"/>
      <c r="N18" s="99"/>
      <c r="O18" s="99"/>
      <c r="P18" s="99"/>
      <c r="Q18" s="100">
        <f t="shared" si="2"/>
        <v>0</v>
      </c>
      <c r="R18" s="462"/>
    </row>
    <row r="19" spans="1:18" s="25" customFormat="1" ht="18.75" customHeight="1">
      <c r="A19" s="470"/>
      <c r="B19" s="464"/>
      <c r="C19" s="465"/>
      <c r="D19" s="99"/>
      <c r="E19" s="99"/>
      <c r="F19" s="99"/>
      <c r="G19" s="99"/>
      <c r="H19" s="99"/>
      <c r="I19" s="99"/>
      <c r="J19" s="99"/>
      <c r="K19" s="99"/>
      <c r="L19" s="99"/>
      <c r="M19" s="99"/>
      <c r="N19" s="99"/>
      <c r="O19" s="99"/>
      <c r="P19" s="99"/>
      <c r="Q19" s="100">
        <f t="shared" si="2"/>
        <v>0</v>
      </c>
      <c r="R19" s="462"/>
    </row>
    <row r="20" spans="1:18" s="25" customFormat="1" ht="18.75" customHeight="1">
      <c r="A20" s="470"/>
      <c r="B20" s="464"/>
      <c r="C20" s="465"/>
      <c r="D20" s="99"/>
      <c r="E20" s="99"/>
      <c r="F20" s="99"/>
      <c r="G20" s="99"/>
      <c r="H20" s="99"/>
      <c r="I20" s="99"/>
      <c r="J20" s="99"/>
      <c r="K20" s="99"/>
      <c r="L20" s="99"/>
      <c r="M20" s="99"/>
      <c r="N20" s="99"/>
      <c r="O20" s="99"/>
      <c r="P20" s="99"/>
      <c r="Q20" s="100">
        <f t="shared" si="2"/>
        <v>0</v>
      </c>
      <c r="R20" s="462"/>
    </row>
    <row r="21" spans="1:18" s="25" customFormat="1" ht="18.75" customHeight="1">
      <c r="A21" s="470"/>
      <c r="B21" s="464"/>
      <c r="C21" s="465"/>
      <c r="D21" s="99"/>
      <c r="E21" s="99"/>
      <c r="F21" s="99"/>
      <c r="G21" s="99"/>
      <c r="H21" s="99"/>
      <c r="I21" s="99"/>
      <c r="J21" s="99"/>
      <c r="K21" s="99"/>
      <c r="L21" s="99"/>
      <c r="M21" s="99"/>
      <c r="N21" s="99"/>
      <c r="O21" s="99"/>
      <c r="P21" s="99"/>
      <c r="Q21" s="100">
        <f t="shared" si="2"/>
        <v>0</v>
      </c>
      <c r="R21" s="462"/>
    </row>
    <row r="22" spans="1:18" s="25" customFormat="1" ht="18.75" customHeight="1">
      <c r="A22" s="470"/>
      <c r="B22" s="464"/>
      <c r="C22" s="465"/>
      <c r="D22" s="99"/>
      <c r="E22" s="99"/>
      <c r="F22" s="99"/>
      <c r="G22" s="99"/>
      <c r="H22" s="99"/>
      <c r="I22" s="99"/>
      <c r="J22" s="99"/>
      <c r="K22" s="99"/>
      <c r="L22" s="99"/>
      <c r="M22" s="99"/>
      <c r="N22" s="99"/>
      <c r="O22" s="99"/>
      <c r="P22" s="99"/>
      <c r="Q22" s="100">
        <f t="shared" si="2"/>
        <v>0</v>
      </c>
      <c r="R22" s="462"/>
    </row>
    <row r="23" spans="1:18" s="25" customFormat="1" ht="30" customHeight="1">
      <c r="A23" s="471"/>
      <c r="B23" s="473" t="s">
        <v>28</v>
      </c>
      <c r="C23" s="468"/>
      <c r="D23" s="100">
        <f>SUM(D15:D22)</f>
        <v>0</v>
      </c>
      <c r="E23" s="100">
        <f aca="true" t="shared" si="3" ref="E23:Q23">SUM(E15:E22)</f>
        <v>0</v>
      </c>
      <c r="F23" s="100">
        <f t="shared" si="3"/>
        <v>0</v>
      </c>
      <c r="G23" s="100">
        <f t="shared" si="3"/>
        <v>0</v>
      </c>
      <c r="H23" s="100">
        <f t="shared" si="3"/>
        <v>0</v>
      </c>
      <c r="I23" s="100">
        <f t="shared" si="3"/>
        <v>0</v>
      </c>
      <c r="J23" s="100">
        <f t="shared" si="3"/>
        <v>0</v>
      </c>
      <c r="K23" s="100">
        <f t="shared" si="3"/>
        <v>0</v>
      </c>
      <c r="L23" s="100">
        <f t="shared" si="3"/>
        <v>0</v>
      </c>
      <c r="M23" s="100">
        <f t="shared" si="3"/>
        <v>0</v>
      </c>
      <c r="N23" s="100">
        <f t="shared" si="3"/>
        <v>0</v>
      </c>
      <c r="O23" s="100">
        <f t="shared" si="3"/>
        <v>0</v>
      </c>
      <c r="P23" s="100">
        <f t="shared" si="3"/>
        <v>0</v>
      </c>
      <c r="Q23" s="100">
        <f t="shared" si="3"/>
        <v>0</v>
      </c>
      <c r="R23" s="463"/>
    </row>
    <row r="24" spans="1:18" s="25" customFormat="1" ht="30" customHeight="1">
      <c r="A24" s="453" t="s">
        <v>230</v>
      </c>
      <c r="B24" s="454"/>
      <c r="C24" s="26" t="s">
        <v>231</v>
      </c>
      <c r="D24" s="100">
        <f>D14-D23</f>
        <v>0</v>
      </c>
      <c r="E24" s="100">
        <f aca="true" t="shared" si="4" ref="E24:Q24">E14-E23</f>
        <v>0</v>
      </c>
      <c r="F24" s="100">
        <f t="shared" si="4"/>
        <v>0</v>
      </c>
      <c r="G24" s="100">
        <f t="shared" si="4"/>
        <v>0</v>
      </c>
      <c r="H24" s="100">
        <f t="shared" si="4"/>
        <v>0</v>
      </c>
      <c r="I24" s="100">
        <f t="shared" si="4"/>
        <v>0</v>
      </c>
      <c r="J24" s="100">
        <f t="shared" si="4"/>
        <v>0</v>
      </c>
      <c r="K24" s="100">
        <f t="shared" si="4"/>
        <v>0</v>
      </c>
      <c r="L24" s="100">
        <f t="shared" si="4"/>
        <v>0</v>
      </c>
      <c r="M24" s="100">
        <f t="shared" si="4"/>
        <v>0</v>
      </c>
      <c r="N24" s="100">
        <f t="shared" si="4"/>
        <v>0</v>
      </c>
      <c r="O24" s="100">
        <f t="shared" si="4"/>
        <v>0</v>
      </c>
      <c r="P24" s="100">
        <f t="shared" si="4"/>
        <v>0</v>
      </c>
      <c r="Q24" s="100">
        <f t="shared" si="4"/>
        <v>0</v>
      </c>
      <c r="R24" s="457"/>
    </row>
    <row r="25" spans="1:18" s="25" customFormat="1" ht="30" customHeight="1">
      <c r="A25" s="455"/>
      <c r="B25" s="456"/>
      <c r="C25" s="26" t="s">
        <v>232</v>
      </c>
      <c r="D25" s="100">
        <f>D24</f>
        <v>0</v>
      </c>
      <c r="E25" s="100">
        <f>D25+E24</f>
        <v>0</v>
      </c>
      <c r="F25" s="100">
        <f>E25+F24</f>
        <v>0</v>
      </c>
      <c r="G25" s="100">
        <f aca="true" t="shared" si="5" ref="G25:O25">F25+G24</f>
        <v>0</v>
      </c>
      <c r="H25" s="100">
        <f t="shared" si="5"/>
        <v>0</v>
      </c>
      <c r="I25" s="100">
        <f t="shared" si="5"/>
        <v>0</v>
      </c>
      <c r="J25" s="100">
        <f t="shared" si="5"/>
        <v>0</v>
      </c>
      <c r="K25" s="100">
        <f t="shared" si="5"/>
        <v>0</v>
      </c>
      <c r="L25" s="100">
        <f>K25+L24</f>
        <v>0</v>
      </c>
      <c r="M25" s="100">
        <f t="shared" si="5"/>
        <v>0</v>
      </c>
      <c r="N25" s="100">
        <f t="shared" si="5"/>
        <v>0</v>
      </c>
      <c r="O25" s="100">
        <f t="shared" si="5"/>
        <v>0</v>
      </c>
      <c r="P25" s="100">
        <f>O25+P24</f>
        <v>0</v>
      </c>
      <c r="Q25" s="100">
        <f>Q14-Q23</f>
        <v>0</v>
      </c>
      <c r="R25" s="458"/>
    </row>
    <row r="26" spans="4:17" s="25" customFormat="1" ht="13.5">
      <c r="D26" s="178" t="str">
        <f aca="true" t="shared" si="6" ref="D26:Q26">IF(D25&lt;0,"累計ERROR"," ")</f>
        <v> </v>
      </c>
      <c r="E26" s="178" t="str">
        <f t="shared" si="6"/>
        <v> </v>
      </c>
      <c r="F26" s="178" t="str">
        <f t="shared" si="6"/>
        <v> </v>
      </c>
      <c r="G26" s="178" t="str">
        <f t="shared" si="6"/>
        <v> </v>
      </c>
      <c r="H26" s="178" t="str">
        <f t="shared" si="6"/>
        <v> </v>
      </c>
      <c r="I26" s="178" t="str">
        <f t="shared" si="6"/>
        <v> </v>
      </c>
      <c r="J26" s="178" t="str">
        <f t="shared" si="6"/>
        <v> </v>
      </c>
      <c r="K26" s="178" t="str">
        <f t="shared" si="6"/>
        <v> </v>
      </c>
      <c r="L26" s="178" t="str">
        <f t="shared" si="6"/>
        <v> </v>
      </c>
      <c r="M26" s="178" t="str">
        <f t="shared" si="6"/>
        <v> </v>
      </c>
      <c r="N26" s="178" t="str">
        <f t="shared" si="6"/>
        <v> </v>
      </c>
      <c r="O26" s="178" t="str">
        <f t="shared" si="6"/>
        <v> </v>
      </c>
      <c r="P26" s="178" t="str">
        <f t="shared" si="6"/>
        <v> </v>
      </c>
      <c r="Q26" s="178" t="str">
        <f t="shared" si="6"/>
        <v> </v>
      </c>
    </row>
    <row r="27" spans="1:18" s="32" customFormat="1" ht="26.25" customHeight="1">
      <c r="A27" s="459" t="s">
        <v>233</v>
      </c>
      <c r="B27" s="460"/>
      <c r="C27" s="460"/>
      <c r="D27" s="460"/>
      <c r="E27" s="460"/>
      <c r="F27" s="460"/>
      <c r="G27" s="460"/>
      <c r="H27" s="460"/>
      <c r="I27" s="460"/>
      <c r="J27" s="460"/>
      <c r="K27" s="460"/>
      <c r="L27" s="460"/>
      <c r="M27" s="460"/>
      <c r="N27" s="460"/>
      <c r="O27" s="460"/>
      <c r="P27" s="460"/>
      <c r="Q27" s="460"/>
      <c r="R27" s="460"/>
    </row>
    <row r="28" s="32" customFormat="1" ht="15" customHeight="1">
      <c r="A28" s="83" t="s">
        <v>234</v>
      </c>
    </row>
    <row r="29" s="25" customFormat="1" ht="13.5"/>
    <row r="30" s="25" customFormat="1" ht="13.5"/>
    <row r="31" s="25" customFormat="1" ht="13.5"/>
    <row r="32" s="25" customFormat="1" ht="13.5"/>
    <row r="33" s="25" customFormat="1" ht="13.5"/>
    <row r="34" s="25" customFormat="1" ht="13.5"/>
    <row r="35" s="25" customFormat="1" ht="13.5"/>
  </sheetData>
  <sheetProtection/>
  <mergeCells count="27">
    <mergeCell ref="B10:C10"/>
    <mergeCell ref="B11:C11"/>
    <mergeCell ref="A15:A23"/>
    <mergeCell ref="B15:C15"/>
    <mergeCell ref="B22:C22"/>
    <mergeCell ref="B23:C23"/>
    <mergeCell ref="B14:C14"/>
    <mergeCell ref="A3:R3"/>
    <mergeCell ref="A5:C5"/>
    <mergeCell ref="A6:A14"/>
    <mergeCell ref="B6:C6"/>
    <mergeCell ref="R6:R14"/>
    <mergeCell ref="B7:C7"/>
    <mergeCell ref="B8:C8"/>
    <mergeCell ref="B9:C9"/>
    <mergeCell ref="B12:C12"/>
    <mergeCell ref="B13:C13"/>
    <mergeCell ref="A24:B25"/>
    <mergeCell ref="R24:R25"/>
    <mergeCell ref="A27:R27"/>
    <mergeCell ref="R15:R23"/>
    <mergeCell ref="B16:C16"/>
    <mergeCell ref="B17:C17"/>
    <mergeCell ref="B18:C18"/>
    <mergeCell ref="B19:C19"/>
    <mergeCell ref="B20:C20"/>
    <mergeCell ref="B21:C21"/>
  </mergeCells>
  <conditionalFormatting sqref="D25:Q25">
    <cfRule type="cellIs" priority="2" dxfId="2" operator="lessThan" stopIfTrue="1">
      <formula>0</formula>
    </cfRule>
  </conditionalFormatting>
  <conditionalFormatting sqref="D26:Q26">
    <cfRule type="containsText" priority="1" dxfId="0" operator="containsText" stopIfTrue="1" text="ERROR">
      <formula>NOT(ISERROR(SEARCH("ERROR",D26)))</formula>
    </cfRule>
  </conditionalFormatting>
  <printOptions/>
  <pageMargins left="0.47" right="0.2" top="1" bottom="0.59" header="0.512" footer="0.51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O232"/>
  <sheetViews>
    <sheetView workbookViewId="0" topLeftCell="A1">
      <pane ySplit="6" topLeftCell="A7" activePane="bottomLeft" state="frozen"/>
      <selection pane="topLeft" activeCell="A1" sqref="A1"/>
      <selection pane="bottomLeft" activeCell="E231" sqref="E231"/>
    </sheetView>
  </sheetViews>
  <sheetFormatPr defaultColWidth="9.00390625" defaultRowHeight="13.5"/>
  <cols>
    <col min="1" max="1" width="5.125" style="0" customWidth="1"/>
    <col min="4" max="15" width="6.625" style="0" customWidth="1"/>
  </cols>
  <sheetData>
    <row r="1" spans="1:15" ht="14.25">
      <c r="A1" s="3" t="s">
        <v>123</v>
      </c>
      <c r="B1" s="16"/>
      <c r="C1" s="16"/>
      <c r="D1" s="16"/>
      <c r="E1" s="16"/>
      <c r="F1" s="16"/>
      <c r="G1" s="16"/>
      <c r="H1" s="16"/>
      <c r="I1" s="16"/>
      <c r="J1" s="16"/>
      <c r="K1" s="16"/>
      <c r="L1" s="16"/>
      <c r="M1" s="16"/>
      <c r="N1" s="16"/>
      <c r="O1" s="16"/>
    </row>
    <row r="2" spans="1:15" ht="17.25" customHeight="1">
      <c r="A2" s="206" t="s">
        <v>124</v>
      </c>
      <c r="B2" s="206"/>
      <c r="C2" s="206"/>
      <c r="D2" s="206"/>
      <c r="E2" s="206"/>
      <c r="F2" s="206"/>
      <c r="G2" s="206"/>
      <c r="H2" s="206"/>
      <c r="I2" s="206"/>
      <c r="J2" s="206"/>
      <c r="K2" s="206"/>
      <c r="L2" s="206"/>
      <c r="M2" s="206"/>
      <c r="N2" s="206"/>
      <c r="O2" s="206"/>
    </row>
    <row r="4" spans="1:15" ht="24.75" customHeight="1">
      <c r="A4" s="1" t="s">
        <v>125</v>
      </c>
      <c r="J4" s="474" t="s">
        <v>115</v>
      </c>
      <c r="K4" s="475"/>
      <c r="L4" s="476">
        <f>'保福第22号'!C10</f>
        <v>0</v>
      </c>
      <c r="M4" s="477"/>
      <c r="N4" s="477"/>
      <c r="O4" s="478"/>
    </row>
    <row r="5" spans="1:15" ht="13.5">
      <c r="A5" s="479" t="s">
        <v>126</v>
      </c>
      <c r="B5" s="33"/>
      <c r="C5" s="27" t="s">
        <v>127</v>
      </c>
      <c r="D5" s="479" t="s">
        <v>128</v>
      </c>
      <c r="E5" s="479" t="s">
        <v>129</v>
      </c>
      <c r="F5" s="479" t="s">
        <v>130</v>
      </c>
      <c r="G5" s="479" t="s">
        <v>131</v>
      </c>
      <c r="H5" s="479" t="s">
        <v>132</v>
      </c>
      <c r="I5" s="479" t="s">
        <v>133</v>
      </c>
      <c r="J5" s="479" t="s">
        <v>134</v>
      </c>
      <c r="K5" s="479" t="s">
        <v>135</v>
      </c>
      <c r="L5" s="479" t="s">
        <v>136</v>
      </c>
      <c r="M5" s="479" t="s">
        <v>137</v>
      </c>
      <c r="N5" s="479" t="s">
        <v>138</v>
      </c>
      <c r="O5" s="479" t="s">
        <v>139</v>
      </c>
    </row>
    <row r="6" spans="1:15" ht="13.5">
      <c r="A6" s="480"/>
      <c r="B6" s="34" t="s">
        <v>140</v>
      </c>
      <c r="C6" s="35"/>
      <c r="D6" s="480"/>
      <c r="E6" s="480"/>
      <c r="F6" s="480"/>
      <c r="G6" s="480"/>
      <c r="H6" s="480"/>
      <c r="I6" s="480"/>
      <c r="J6" s="480"/>
      <c r="K6" s="480"/>
      <c r="L6" s="480"/>
      <c r="M6" s="480"/>
      <c r="N6" s="480"/>
      <c r="O6" s="480"/>
    </row>
    <row r="7" spans="1:15" s="38" customFormat="1" ht="13.5" customHeight="1">
      <c r="A7" s="36">
        <v>1</v>
      </c>
      <c r="B7" s="481"/>
      <c r="C7" s="482"/>
      <c r="D7" s="37"/>
      <c r="E7" s="37"/>
      <c r="F7" s="37"/>
      <c r="G7" s="37"/>
      <c r="H7" s="37"/>
      <c r="I7" s="37"/>
      <c r="J7" s="37"/>
      <c r="K7" s="37"/>
      <c r="L7" s="37"/>
      <c r="M7" s="37"/>
      <c r="N7" s="37"/>
      <c r="O7" s="37"/>
    </row>
    <row r="8" spans="1:15" s="38" customFormat="1" ht="13.5" customHeight="1">
      <c r="A8" s="36">
        <v>2</v>
      </c>
      <c r="B8" s="481"/>
      <c r="C8" s="482"/>
      <c r="D8" s="37"/>
      <c r="E8" s="37"/>
      <c r="F8" s="37"/>
      <c r="G8" s="37"/>
      <c r="H8" s="37"/>
      <c r="I8" s="37"/>
      <c r="J8" s="37"/>
      <c r="K8" s="37"/>
      <c r="L8" s="37"/>
      <c r="M8" s="37"/>
      <c r="N8" s="37"/>
      <c r="O8" s="37"/>
    </row>
    <row r="9" spans="1:15" s="38" customFormat="1" ht="13.5" customHeight="1">
      <c r="A9" s="36">
        <v>3</v>
      </c>
      <c r="B9" s="481"/>
      <c r="C9" s="482"/>
      <c r="D9" s="37"/>
      <c r="E9" s="37"/>
      <c r="F9" s="37"/>
      <c r="G9" s="37"/>
      <c r="H9" s="37"/>
      <c r="I9" s="37"/>
      <c r="J9" s="37"/>
      <c r="K9" s="37"/>
      <c r="L9" s="37"/>
      <c r="M9" s="37"/>
      <c r="N9" s="37"/>
      <c r="O9" s="37"/>
    </row>
    <row r="10" spans="1:15" s="38" customFormat="1" ht="13.5" customHeight="1">
      <c r="A10" s="36">
        <v>4</v>
      </c>
      <c r="B10" s="481"/>
      <c r="C10" s="482"/>
      <c r="D10" s="37"/>
      <c r="E10" s="37"/>
      <c r="F10" s="37"/>
      <c r="G10" s="37"/>
      <c r="H10" s="37"/>
      <c r="I10" s="37"/>
      <c r="J10" s="37"/>
      <c r="K10" s="37"/>
      <c r="L10" s="37"/>
      <c r="M10" s="37"/>
      <c r="N10" s="37"/>
      <c r="O10" s="37"/>
    </row>
    <row r="11" spans="1:15" s="38" customFormat="1" ht="13.5" customHeight="1">
      <c r="A11" s="36">
        <v>5</v>
      </c>
      <c r="B11" s="481"/>
      <c r="C11" s="482"/>
      <c r="D11" s="37"/>
      <c r="E11" s="37"/>
      <c r="F11" s="37"/>
      <c r="G11" s="37"/>
      <c r="H11" s="37"/>
      <c r="I11" s="37"/>
      <c r="J11" s="37"/>
      <c r="K11" s="37"/>
      <c r="L11" s="37"/>
      <c r="M11" s="37"/>
      <c r="N11" s="37"/>
      <c r="O11" s="37"/>
    </row>
    <row r="12" spans="1:15" s="38" customFormat="1" ht="13.5" customHeight="1">
      <c r="A12" s="36">
        <v>6</v>
      </c>
      <c r="B12" s="481"/>
      <c r="C12" s="482"/>
      <c r="D12" s="37"/>
      <c r="E12" s="37"/>
      <c r="F12" s="37"/>
      <c r="G12" s="37"/>
      <c r="H12" s="37"/>
      <c r="I12" s="37"/>
      <c r="J12" s="37"/>
      <c r="K12" s="37"/>
      <c r="L12" s="37"/>
      <c r="M12" s="37"/>
      <c r="N12" s="37"/>
      <c r="O12" s="37"/>
    </row>
    <row r="13" spans="1:15" s="38" customFormat="1" ht="13.5" customHeight="1">
      <c r="A13" s="36">
        <v>7</v>
      </c>
      <c r="B13" s="481"/>
      <c r="C13" s="482"/>
      <c r="D13" s="37"/>
      <c r="E13" s="37"/>
      <c r="F13" s="37"/>
      <c r="G13" s="37"/>
      <c r="H13" s="37"/>
      <c r="I13" s="37"/>
      <c r="J13" s="37"/>
      <c r="K13" s="37"/>
      <c r="L13" s="37"/>
      <c r="M13" s="37"/>
      <c r="N13" s="37"/>
      <c r="O13" s="37"/>
    </row>
    <row r="14" spans="1:15" s="38" customFormat="1" ht="13.5" customHeight="1">
      <c r="A14" s="36">
        <v>8</v>
      </c>
      <c r="B14" s="481"/>
      <c r="C14" s="482"/>
      <c r="D14" s="37"/>
      <c r="E14" s="37"/>
      <c r="F14" s="37"/>
      <c r="G14" s="37"/>
      <c r="H14" s="37"/>
      <c r="I14" s="37"/>
      <c r="J14" s="37"/>
      <c r="K14" s="37"/>
      <c r="L14" s="37"/>
      <c r="M14" s="37"/>
      <c r="N14" s="37"/>
      <c r="O14" s="37"/>
    </row>
    <row r="15" spans="1:15" s="38" customFormat="1" ht="13.5" customHeight="1">
      <c r="A15" s="36">
        <v>9</v>
      </c>
      <c r="B15" s="481"/>
      <c r="C15" s="482"/>
      <c r="D15" s="37"/>
      <c r="E15" s="37"/>
      <c r="F15" s="37"/>
      <c r="G15" s="37"/>
      <c r="H15" s="37"/>
      <c r="I15" s="37"/>
      <c r="J15" s="37"/>
      <c r="K15" s="37"/>
      <c r="L15" s="37"/>
      <c r="M15" s="37"/>
      <c r="N15" s="37"/>
      <c r="O15" s="37"/>
    </row>
    <row r="16" spans="1:15" s="38" customFormat="1" ht="13.5" customHeight="1">
      <c r="A16" s="36">
        <v>10</v>
      </c>
      <c r="B16" s="481"/>
      <c r="C16" s="482"/>
      <c r="D16" s="37"/>
      <c r="E16" s="37"/>
      <c r="F16" s="37"/>
      <c r="G16" s="37"/>
      <c r="H16" s="37"/>
      <c r="I16" s="37"/>
      <c r="J16" s="37"/>
      <c r="K16" s="37"/>
      <c r="L16" s="37"/>
      <c r="M16" s="37"/>
      <c r="N16" s="37"/>
      <c r="O16" s="37"/>
    </row>
    <row r="17" spans="1:15" s="38" customFormat="1" ht="13.5" customHeight="1">
      <c r="A17" s="36">
        <v>11</v>
      </c>
      <c r="B17" s="481"/>
      <c r="C17" s="482"/>
      <c r="D17" s="37"/>
      <c r="E17" s="37"/>
      <c r="F17" s="37"/>
      <c r="G17" s="37"/>
      <c r="H17" s="37"/>
      <c r="I17" s="37"/>
      <c r="J17" s="37"/>
      <c r="K17" s="37"/>
      <c r="L17" s="37"/>
      <c r="M17" s="37"/>
      <c r="N17" s="37"/>
      <c r="O17" s="37"/>
    </row>
    <row r="18" spans="1:15" s="38" customFormat="1" ht="13.5" customHeight="1">
      <c r="A18" s="36">
        <v>12</v>
      </c>
      <c r="B18" s="481"/>
      <c r="C18" s="482"/>
      <c r="D18" s="37"/>
      <c r="E18" s="37"/>
      <c r="F18" s="37"/>
      <c r="G18" s="37"/>
      <c r="H18" s="37"/>
      <c r="I18" s="37"/>
      <c r="J18" s="37"/>
      <c r="K18" s="37"/>
      <c r="L18" s="37"/>
      <c r="M18" s="37"/>
      <c r="N18" s="37"/>
      <c r="O18" s="37"/>
    </row>
    <row r="19" spans="1:15" s="38" customFormat="1" ht="13.5" customHeight="1">
      <c r="A19" s="36">
        <v>13</v>
      </c>
      <c r="B19" s="481"/>
      <c r="C19" s="482"/>
      <c r="D19" s="37"/>
      <c r="E19" s="37"/>
      <c r="F19" s="37"/>
      <c r="G19" s="37"/>
      <c r="H19" s="37"/>
      <c r="I19" s="37"/>
      <c r="J19" s="37"/>
      <c r="K19" s="37"/>
      <c r="L19" s="37"/>
      <c r="M19" s="37"/>
      <c r="N19" s="37"/>
      <c r="O19" s="37"/>
    </row>
    <row r="20" spans="1:15" s="38" customFormat="1" ht="13.5" customHeight="1">
      <c r="A20" s="36">
        <v>14</v>
      </c>
      <c r="B20" s="481"/>
      <c r="C20" s="482"/>
      <c r="D20" s="37"/>
      <c r="E20" s="37"/>
      <c r="F20" s="37"/>
      <c r="G20" s="37"/>
      <c r="H20" s="37"/>
      <c r="I20" s="37"/>
      <c r="J20" s="37"/>
      <c r="K20" s="37"/>
      <c r="L20" s="37"/>
      <c r="M20" s="37"/>
      <c r="N20" s="37"/>
      <c r="O20" s="37"/>
    </row>
    <row r="21" spans="1:15" s="38" customFormat="1" ht="13.5" customHeight="1">
      <c r="A21" s="36">
        <v>15</v>
      </c>
      <c r="B21" s="481"/>
      <c r="C21" s="482"/>
      <c r="D21" s="37"/>
      <c r="E21" s="37"/>
      <c r="F21" s="37"/>
      <c r="G21" s="37"/>
      <c r="H21" s="37"/>
      <c r="I21" s="37"/>
      <c r="J21" s="37"/>
      <c r="K21" s="37"/>
      <c r="L21" s="37"/>
      <c r="M21" s="37"/>
      <c r="N21" s="37"/>
      <c r="O21" s="37"/>
    </row>
    <row r="22" spans="1:15" s="38" customFormat="1" ht="13.5" customHeight="1">
      <c r="A22" s="36">
        <v>16</v>
      </c>
      <c r="B22" s="481"/>
      <c r="C22" s="482"/>
      <c r="D22" s="37"/>
      <c r="E22" s="37"/>
      <c r="F22" s="37"/>
      <c r="G22" s="37"/>
      <c r="H22" s="37"/>
      <c r="I22" s="37"/>
      <c r="J22" s="37"/>
      <c r="K22" s="37"/>
      <c r="L22" s="37"/>
      <c r="M22" s="37"/>
      <c r="N22" s="37"/>
      <c r="O22" s="37"/>
    </row>
    <row r="23" spans="1:15" s="38" customFormat="1" ht="13.5" customHeight="1">
      <c r="A23" s="36">
        <v>17</v>
      </c>
      <c r="B23" s="481"/>
      <c r="C23" s="482"/>
      <c r="D23" s="37"/>
      <c r="E23" s="37"/>
      <c r="F23" s="37"/>
      <c r="G23" s="37"/>
      <c r="H23" s="37"/>
      <c r="I23" s="37"/>
      <c r="J23" s="37"/>
      <c r="K23" s="37"/>
      <c r="L23" s="37"/>
      <c r="M23" s="37"/>
      <c r="N23" s="37"/>
      <c r="O23" s="37"/>
    </row>
    <row r="24" spans="1:15" s="38" customFormat="1" ht="13.5" customHeight="1">
      <c r="A24" s="36">
        <v>18</v>
      </c>
      <c r="B24" s="481"/>
      <c r="C24" s="482"/>
      <c r="D24" s="37"/>
      <c r="E24" s="37"/>
      <c r="F24" s="37"/>
      <c r="G24" s="37"/>
      <c r="H24" s="37"/>
      <c r="I24" s="37"/>
      <c r="J24" s="37"/>
      <c r="K24" s="37"/>
      <c r="L24" s="37"/>
      <c r="M24" s="37"/>
      <c r="N24" s="37"/>
      <c r="O24" s="37"/>
    </row>
    <row r="25" spans="1:15" s="38" customFormat="1" ht="13.5" customHeight="1">
      <c r="A25" s="36">
        <v>19</v>
      </c>
      <c r="B25" s="481"/>
      <c r="C25" s="482"/>
      <c r="D25" s="37"/>
      <c r="E25" s="37"/>
      <c r="F25" s="37"/>
      <c r="G25" s="37"/>
      <c r="H25" s="37"/>
      <c r="I25" s="37"/>
      <c r="J25" s="37"/>
      <c r="K25" s="37"/>
      <c r="L25" s="37"/>
      <c r="M25" s="37"/>
      <c r="N25" s="37"/>
      <c r="O25" s="37"/>
    </row>
    <row r="26" spans="1:15" s="38" customFormat="1" ht="13.5" customHeight="1">
      <c r="A26" s="36">
        <v>20</v>
      </c>
      <c r="B26" s="481"/>
      <c r="C26" s="482"/>
      <c r="D26" s="37"/>
      <c r="E26" s="37"/>
      <c r="F26" s="37"/>
      <c r="G26" s="37"/>
      <c r="H26" s="37"/>
      <c r="I26" s="37"/>
      <c r="J26" s="37"/>
      <c r="K26" s="37"/>
      <c r="L26" s="37"/>
      <c r="M26" s="37"/>
      <c r="N26" s="37"/>
      <c r="O26" s="37"/>
    </row>
    <row r="27" spans="1:15" s="38" customFormat="1" ht="13.5" customHeight="1">
      <c r="A27" s="36">
        <v>21</v>
      </c>
      <c r="B27" s="481"/>
      <c r="C27" s="482"/>
      <c r="D27" s="37"/>
      <c r="E27" s="37"/>
      <c r="F27" s="37"/>
      <c r="G27" s="37"/>
      <c r="H27" s="37"/>
      <c r="I27" s="37"/>
      <c r="J27" s="37"/>
      <c r="K27" s="37"/>
      <c r="L27" s="37"/>
      <c r="M27" s="37"/>
      <c r="N27" s="37"/>
      <c r="O27" s="37"/>
    </row>
    <row r="28" spans="1:15" s="38" customFormat="1" ht="13.5" customHeight="1">
      <c r="A28" s="36">
        <v>22</v>
      </c>
      <c r="B28" s="481"/>
      <c r="C28" s="482"/>
      <c r="D28" s="37"/>
      <c r="E28" s="37"/>
      <c r="F28" s="37"/>
      <c r="G28" s="37"/>
      <c r="H28" s="37"/>
      <c r="I28" s="37"/>
      <c r="J28" s="37"/>
      <c r="K28" s="37"/>
      <c r="L28" s="37"/>
      <c r="M28" s="37"/>
      <c r="N28" s="37"/>
      <c r="O28" s="37"/>
    </row>
    <row r="29" spans="1:15" s="38" customFormat="1" ht="13.5" customHeight="1">
      <c r="A29" s="36">
        <v>23</v>
      </c>
      <c r="B29" s="481"/>
      <c r="C29" s="482"/>
      <c r="D29" s="37"/>
      <c r="E29" s="37"/>
      <c r="F29" s="37"/>
      <c r="G29" s="37"/>
      <c r="H29" s="37"/>
      <c r="I29" s="37"/>
      <c r="J29" s="37"/>
      <c r="K29" s="37"/>
      <c r="L29" s="37"/>
      <c r="M29" s="37"/>
      <c r="N29" s="37"/>
      <c r="O29" s="37"/>
    </row>
    <row r="30" spans="1:15" s="38" customFormat="1" ht="13.5" customHeight="1">
      <c r="A30" s="36">
        <v>24</v>
      </c>
      <c r="B30" s="481"/>
      <c r="C30" s="482"/>
      <c r="D30" s="37"/>
      <c r="E30" s="37"/>
      <c r="F30" s="37"/>
      <c r="G30" s="37"/>
      <c r="H30" s="37"/>
      <c r="I30" s="37"/>
      <c r="J30" s="37"/>
      <c r="K30" s="37"/>
      <c r="L30" s="37"/>
      <c r="M30" s="37"/>
      <c r="N30" s="37"/>
      <c r="O30" s="37"/>
    </row>
    <row r="31" spans="1:15" s="38" customFormat="1" ht="13.5" customHeight="1">
      <c r="A31" s="36">
        <v>25</v>
      </c>
      <c r="B31" s="481"/>
      <c r="C31" s="482"/>
      <c r="D31" s="37"/>
      <c r="E31" s="37"/>
      <c r="F31" s="37"/>
      <c r="G31" s="37"/>
      <c r="H31" s="37"/>
      <c r="I31" s="37"/>
      <c r="J31" s="37"/>
      <c r="K31" s="37"/>
      <c r="L31" s="37"/>
      <c r="M31" s="37"/>
      <c r="N31" s="37"/>
      <c r="O31" s="37"/>
    </row>
    <row r="32" spans="1:15" s="38" customFormat="1" ht="13.5" customHeight="1">
      <c r="A32" s="36">
        <v>26</v>
      </c>
      <c r="B32" s="481"/>
      <c r="C32" s="482"/>
      <c r="D32" s="37"/>
      <c r="E32" s="37"/>
      <c r="F32" s="37"/>
      <c r="G32" s="37"/>
      <c r="H32" s="37"/>
      <c r="I32" s="37"/>
      <c r="J32" s="37"/>
      <c r="K32" s="37"/>
      <c r="L32" s="37"/>
      <c r="M32" s="37"/>
      <c r="N32" s="37"/>
      <c r="O32" s="37"/>
    </row>
    <row r="33" spans="1:15" s="38" customFormat="1" ht="13.5" customHeight="1">
      <c r="A33" s="36">
        <v>27</v>
      </c>
      <c r="B33" s="481"/>
      <c r="C33" s="482"/>
      <c r="D33" s="37"/>
      <c r="E33" s="37"/>
      <c r="F33" s="37"/>
      <c r="G33" s="37"/>
      <c r="H33" s="37"/>
      <c r="I33" s="37"/>
      <c r="J33" s="37"/>
      <c r="K33" s="37"/>
      <c r="L33" s="37"/>
      <c r="M33" s="37"/>
      <c r="N33" s="37"/>
      <c r="O33" s="37"/>
    </row>
    <row r="34" spans="1:15" s="38" customFormat="1" ht="13.5" customHeight="1">
      <c r="A34" s="36">
        <v>28</v>
      </c>
      <c r="B34" s="481"/>
      <c r="C34" s="482"/>
      <c r="D34" s="37"/>
      <c r="E34" s="37"/>
      <c r="F34" s="37"/>
      <c r="G34" s="37"/>
      <c r="H34" s="37"/>
      <c r="I34" s="37"/>
      <c r="J34" s="37"/>
      <c r="K34" s="37"/>
      <c r="L34" s="37"/>
      <c r="M34" s="37"/>
      <c r="N34" s="37"/>
      <c r="O34" s="37"/>
    </row>
    <row r="35" spans="1:15" s="38" customFormat="1" ht="13.5" customHeight="1">
      <c r="A35" s="36">
        <v>29</v>
      </c>
      <c r="B35" s="481"/>
      <c r="C35" s="482"/>
      <c r="D35" s="37"/>
      <c r="E35" s="37"/>
      <c r="F35" s="37"/>
      <c r="G35" s="37"/>
      <c r="H35" s="37"/>
      <c r="I35" s="37"/>
      <c r="J35" s="37"/>
      <c r="K35" s="37"/>
      <c r="L35" s="37"/>
      <c r="M35" s="37"/>
      <c r="N35" s="37"/>
      <c r="O35" s="37"/>
    </row>
    <row r="36" spans="1:15" s="38" customFormat="1" ht="13.5" customHeight="1">
      <c r="A36" s="36">
        <v>30</v>
      </c>
      <c r="B36" s="481"/>
      <c r="C36" s="482"/>
      <c r="D36" s="37"/>
      <c r="E36" s="37"/>
      <c r="F36" s="37"/>
      <c r="G36" s="37"/>
      <c r="H36" s="37"/>
      <c r="I36" s="37"/>
      <c r="J36" s="37"/>
      <c r="K36" s="37"/>
      <c r="L36" s="37"/>
      <c r="M36" s="37"/>
      <c r="N36" s="37"/>
      <c r="O36" s="37"/>
    </row>
    <row r="37" spans="1:15" s="38" customFormat="1" ht="13.5" customHeight="1">
      <c r="A37" s="36">
        <v>31</v>
      </c>
      <c r="B37" s="481"/>
      <c r="C37" s="482"/>
      <c r="D37" s="37"/>
      <c r="E37" s="37"/>
      <c r="F37" s="37"/>
      <c r="G37" s="37"/>
      <c r="H37" s="37"/>
      <c r="I37" s="37"/>
      <c r="J37" s="37"/>
      <c r="K37" s="37"/>
      <c r="L37" s="37"/>
      <c r="M37" s="37"/>
      <c r="N37" s="37"/>
      <c r="O37" s="37"/>
    </row>
    <row r="38" spans="1:15" s="38" customFormat="1" ht="13.5" customHeight="1">
      <c r="A38" s="36">
        <v>32</v>
      </c>
      <c r="B38" s="481"/>
      <c r="C38" s="482"/>
      <c r="D38" s="37"/>
      <c r="E38" s="37"/>
      <c r="F38" s="37"/>
      <c r="G38" s="37"/>
      <c r="H38" s="37"/>
      <c r="I38" s="37"/>
      <c r="J38" s="37"/>
      <c r="K38" s="37"/>
      <c r="L38" s="37"/>
      <c r="M38" s="37"/>
      <c r="N38" s="37"/>
      <c r="O38" s="37"/>
    </row>
    <row r="39" spans="1:15" s="38" customFormat="1" ht="13.5" customHeight="1">
      <c r="A39" s="36">
        <v>33</v>
      </c>
      <c r="B39" s="481"/>
      <c r="C39" s="482"/>
      <c r="D39" s="37"/>
      <c r="E39" s="37"/>
      <c r="F39" s="37"/>
      <c r="G39" s="37"/>
      <c r="H39" s="37"/>
      <c r="I39" s="37"/>
      <c r="J39" s="37"/>
      <c r="K39" s="37"/>
      <c r="L39" s="37"/>
      <c r="M39" s="37"/>
      <c r="N39" s="37"/>
      <c r="O39" s="37"/>
    </row>
    <row r="40" spans="1:15" s="38" customFormat="1" ht="13.5" customHeight="1">
      <c r="A40" s="36">
        <v>34</v>
      </c>
      <c r="B40" s="481"/>
      <c r="C40" s="482"/>
      <c r="D40" s="37"/>
      <c r="E40" s="37"/>
      <c r="F40" s="37"/>
      <c r="G40" s="37"/>
      <c r="H40" s="37"/>
      <c r="I40" s="37"/>
      <c r="J40" s="37"/>
      <c r="K40" s="37"/>
      <c r="L40" s="37"/>
      <c r="M40" s="37"/>
      <c r="N40" s="37"/>
      <c r="O40" s="37"/>
    </row>
    <row r="41" spans="1:15" s="38" customFormat="1" ht="13.5" customHeight="1">
      <c r="A41" s="36">
        <v>35</v>
      </c>
      <c r="B41" s="481"/>
      <c r="C41" s="482"/>
      <c r="D41" s="37"/>
      <c r="E41" s="37"/>
      <c r="F41" s="37"/>
      <c r="G41" s="37"/>
      <c r="H41" s="37"/>
      <c r="I41" s="37"/>
      <c r="J41" s="37"/>
      <c r="K41" s="37"/>
      <c r="L41" s="37"/>
      <c r="M41" s="37"/>
      <c r="N41" s="37"/>
      <c r="O41" s="37"/>
    </row>
    <row r="42" spans="1:15" s="38" customFormat="1" ht="13.5" customHeight="1">
      <c r="A42" s="36">
        <v>36</v>
      </c>
      <c r="B42" s="481"/>
      <c r="C42" s="482"/>
      <c r="D42" s="37"/>
      <c r="E42" s="37"/>
      <c r="F42" s="37"/>
      <c r="G42" s="37"/>
      <c r="H42" s="37"/>
      <c r="I42" s="37"/>
      <c r="J42" s="37"/>
      <c r="K42" s="37"/>
      <c r="L42" s="37"/>
      <c r="M42" s="37"/>
      <c r="N42" s="37"/>
      <c r="O42" s="37"/>
    </row>
    <row r="43" spans="1:15" s="38" customFormat="1" ht="13.5" customHeight="1">
      <c r="A43" s="36">
        <v>37</v>
      </c>
      <c r="B43" s="189"/>
      <c r="C43" s="190"/>
      <c r="D43" s="37"/>
      <c r="E43" s="37"/>
      <c r="F43" s="37"/>
      <c r="G43" s="37"/>
      <c r="H43" s="37"/>
      <c r="I43" s="37"/>
      <c r="J43" s="37"/>
      <c r="K43" s="37"/>
      <c r="L43" s="37"/>
      <c r="M43" s="37"/>
      <c r="N43" s="37"/>
      <c r="O43" s="37"/>
    </row>
    <row r="44" spans="1:15" s="38" customFormat="1" ht="13.5" customHeight="1">
      <c r="A44" s="36">
        <v>38</v>
      </c>
      <c r="B44" s="189"/>
      <c r="C44" s="190"/>
      <c r="D44" s="37"/>
      <c r="E44" s="37"/>
      <c r="F44" s="37"/>
      <c r="G44" s="37"/>
      <c r="H44" s="37"/>
      <c r="I44" s="37"/>
      <c r="J44" s="37"/>
      <c r="K44" s="37"/>
      <c r="L44" s="37"/>
      <c r="M44" s="37"/>
      <c r="N44" s="37"/>
      <c r="O44" s="37"/>
    </row>
    <row r="45" spans="1:15" s="38" customFormat="1" ht="13.5" customHeight="1">
      <c r="A45" s="36">
        <v>39</v>
      </c>
      <c r="B45" s="189"/>
      <c r="C45" s="190"/>
      <c r="D45" s="37"/>
      <c r="E45" s="37"/>
      <c r="F45" s="37"/>
      <c r="G45" s="37"/>
      <c r="H45" s="37"/>
      <c r="I45" s="37"/>
      <c r="J45" s="37"/>
      <c r="K45" s="37"/>
      <c r="L45" s="37"/>
      <c r="M45" s="37"/>
      <c r="N45" s="37"/>
      <c r="O45" s="37"/>
    </row>
    <row r="46" spans="1:15" s="38" customFormat="1" ht="13.5" customHeight="1">
      <c r="A46" s="36">
        <v>40</v>
      </c>
      <c r="B46" s="189"/>
      <c r="C46" s="190"/>
      <c r="D46" s="37"/>
      <c r="E46" s="37"/>
      <c r="F46" s="37"/>
      <c r="G46" s="37"/>
      <c r="H46" s="37"/>
      <c r="I46" s="37"/>
      <c r="J46" s="37"/>
      <c r="K46" s="37"/>
      <c r="L46" s="37"/>
      <c r="M46" s="37"/>
      <c r="N46" s="37"/>
      <c r="O46" s="37"/>
    </row>
    <row r="47" spans="1:15" s="38" customFormat="1" ht="13.5" customHeight="1" hidden="1">
      <c r="A47" s="36">
        <v>41</v>
      </c>
      <c r="B47" s="189"/>
      <c r="C47" s="190"/>
      <c r="D47" s="37"/>
      <c r="E47" s="37"/>
      <c r="F47" s="37"/>
      <c r="G47" s="37"/>
      <c r="H47" s="37"/>
      <c r="I47" s="37"/>
      <c r="J47" s="37"/>
      <c r="K47" s="37"/>
      <c r="L47" s="37"/>
      <c r="M47" s="37"/>
      <c r="N47" s="37"/>
      <c r="O47" s="37"/>
    </row>
    <row r="48" spans="1:15" s="38" customFormat="1" ht="13.5" customHeight="1" hidden="1">
      <c r="A48" s="36">
        <v>42</v>
      </c>
      <c r="B48" s="189"/>
      <c r="C48" s="190"/>
      <c r="D48" s="37"/>
      <c r="E48" s="37"/>
      <c r="F48" s="37"/>
      <c r="G48" s="37"/>
      <c r="H48" s="37"/>
      <c r="I48" s="37"/>
      <c r="J48" s="37"/>
      <c r="K48" s="37"/>
      <c r="L48" s="37"/>
      <c r="M48" s="37"/>
      <c r="N48" s="37"/>
      <c r="O48" s="37"/>
    </row>
    <row r="49" spans="1:15" s="38" customFormat="1" ht="13.5" customHeight="1" hidden="1">
      <c r="A49" s="36">
        <v>43</v>
      </c>
      <c r="B49" s="189"/>
      <c r="C49" s="190"/>
      <c r="D49" s="37"/>
      <c r="E49" s="37"/>
      <c r="F49" s="37"/>
      <c r="G49" s="37"/>
      <c r="H49" s="37"/>
      <c r="I49" s="37"/>
      <c r="J49" s="37"/>
      <c r="K49" s="37"/>
      <c r="L49" s="37"/>
      <c r="M49" s="37"/>
      <c r="N49" s="37"/>
      <c r="O49" s="37"/>
    </row>
    <row r="50" spans="1:15" s="38" customFormat="1" ht="13.5" customHeight="1" hidden="1">
      <c r="A50" s="36">
        <v>44</v>
      </c>
      <c r="B50" s="189"/>
      <c r="C50" s="190"/>
      <c r="D50" s="37"/>
      <c r="E50" s="37"/>
      <c r="F50" s="37"/>
      <c r="G50" s="37"/>
      <c r="H50" s="37"/>
      <c r="I50" s="37"/>
      <c r="J50" s="37"/>
      <c r="K50" s="37"/>
      <c r="L50" s="37"/>
      <c r="M50" s="37"/>
      <c r="N50" s="37"/>
      <c r="O50" s="37"/>
    </row>
    <row r="51" spans="1:15" s="38" customFormat="1" ht="13.5" customHeight="1" hidden="1">
      <c r="A51" s="36">
        <v>45</v>
      </c>
      <c r="B51" s="189"/>
      <c r="C51" s="190"/>
      <c r="D51" s="37"/>
      <c r="E51" s="37"/>
      <c r="F51" s="37"/>
      <c r="G51" s="37"/>
      <c r="H51" s="37"/>
      <c r="I51" s="37"/>
      <c r="J51" s="37"/>
      <c r="K51" s="37"/>
      <c r="L51" s="37"/>
      <c r="M51" s="37"/>
      <c r="N51" s="37"/>
      <c r="O51" s="37"/>
    </row>
    <row r="52" spans="1:15" s="38" customFormat="1" ht="13.5" customHeight="1" hidden="1">
      <c r="A52" s="36">
        <v>46</v>
      </c>
      <c r="B52" s="189"/>
      <c r="C52" s="190"/>
      <c r="D52" s="37"/>
      <c r="E52" s="37"/>
      <c r="F52" s="37"/>
      <c r="G52" s="37"/>
      <c r="H52" s="37"/>
      <c r="I52" s="37"/>
      <c r="J52" s="37"/>
      <c r="K52" s="37"/>
      <c r="L52" s="37"/>
      <c r="M52" s="37"/>
      <c r="N52" s="37"/>
      <c r="O52" s="37"/>
    </row>
    <row r="53" spans="1:15" s="38" customFormat="1" ht="13.5" customHeight="1" hidden="1">
      <c r="A53" s="36">
        <v>47</v>
      </c>
      <c r="B53" s="189"/>
      <c r="C53" s="190"/>
      <c r="D53" s="37"/>
      <c r="E53" s="37"/>
      <c r="F53" s="37"/>
      <c r="G53" s="37"/>
      <c r="H53" s="37"/>
      <c r="I53" s="37"/>
      <c r="J53" s="37"/>
      <c r="K53" s="37"/>
      <c r="L53" s="37"/>
      <c r="M53" s="37"/>
      <c r="N53" s="37"/>
      <c r="O53" s="37"/>
    </row>
    <row r="54" spans="1:15" s="38" customFormat="1" ht="13.5" customHeight="1" hidden="1">
      <c r="A54" s="36">
        <v>48</v>
      </c>
      <c r="B54" s="189"/>
      <c r="C54" s="190"/>
      <c r="D54" s="37"/>
      <c r="E54" s="37"/>
      <c r="F54" s="37"/>
      <c r="G54" s="37"/>
      <c r="H54" s="37"/>
      <c r="I54" s="37"/>
      <c r="J54" s="37"/>
      <c r="K54" s="37"/>
      <c r="L54" s="37"/>
      <c r="M54" s="37"/>
      <c r="N54" s="37"/>
      <c r="O54" s="37"/>
    </row>
    <row r="55" spans="1:15" s="38" customFormat="1" ht="13.5" customHeight="1" hidden="1">
      <c r="A55" s="36">
        <v>49</v>
      </c>
      <c r="B55" s="189"/>
      <c r="C55" s="190"/>
      <c r="D55" s="37"/>
      <c r="E55" s="37"/>
      <c r="F55" s="37"/>
      <c r="G55" s="37"/>
      <c r="H55" s="37"/>
      <c r="I55" s="37"/>
      <c r="J55" s="37"/>
      <c r="K55" s="37"/>
      <c r="L55" s="37"/>
      <c r="M55" s="37"/>
      <c r="N55" s="37"/>
      <c r="O55" s="37"/>
    </row>
    <row r="56" spans="1:15" s="38" customFormat="1" ht="13.5" customHeight="1" hidden="1">
      <c r="A56" s="36">
        <v>50</v>
      </c>
      <c r="B56" s="189"/>
      <c r="C56" s="190"/>
      <c r="D56" s="37"/>
      <c r="E56" s="37"/>
      <c r="F56" s="37"/>
      <c r="G56" s="37"/>
      <c r="H56" s="37"/>
      <c r="I56" s="37"/>
      <c r="J56" s="37"/>
      <c r="K56" s="37"/>
      <c r="L56" s="37"/>
      <c r="M56" s="37"/>
      <c r="N56" s="37"/>
      <c r="O56" s="37"/>
    </row>
    <row r="57" spans="1:15" s="38" customFormat="1" ht="13.5" customHeight="1" hidden="1">
      <c r="A57" s="36">
        <v>51</v>
      </c>
      <c r="B57" s="189"/>
      <c r="C57" s="190"/>
      <c r="D57" s="37"/>
      <c r="E57" s="37"/>
      <c r="F57" s="37"/>
      <c r="G57" s="37"/>
      <c r="H57" s="37"/>
      <c r="I57" s="37"/>
      <c r="J57" s="37"/>
      <c r="K57" s="37"/>
      <c r="L57" s="37"/>
      <c r="M57" s="37"/>
      <c r="N57" s="37"/>
      <c r="O57" s="37"/>
    </row>
    <row r="58" spans="1:15" s="38" customFormat="1" ht="13.5" customHeight="1" hidden="1">
      <c r="A58" s="36">
        <v>52</v>
      </c>
      <c r="B58" s="189"/>
      <c r="C58" s="190"/>
      <c r="D58" s="37"/>
      <c r="E58" s="37"/>
      <c r="F58" s="37"/>
      <c r="G58" s="37"/>
      <c r="H58" s="37"/>
      <c r="I58" s="37"/>
      <c r="J58" s="37"/>
      <c r="K58" s="37"/>
      <c r="L58" s="37"/>
      <c r="M58" s="37"/>
      <c r="N58" s="37"/>
      <c r="O58" s="37"/>
    </row>
    <row r="59" spans="1:15" s="38" customFormat="1" ht="13.5" customHeight="1" hidden="1">
      <c r="A59" s="36">
        <v>53</v>
      </c>
      <c r="B59" s="189"/>
      <c r="C59" s="190"/>
      <c r="D59" s="37"/>
      <c r="E59" s="37"/>
      <c r="F59" s="37"/>
      <c r="G59" s="37"/>
      <c r="H59" s="37"/>
      <c r="I59" s="37"/>
      <c r="J59" s="37"/>
      <c r="K59" s="37"/>
      <c r="L59" s="37"/>
      <c r="M59" s="37"/>
      <c r="N59" s="37"/>
      <c r="O59" s="37"/>
    </row>
    <row r="60" spans="1:15" s="38" customFormat="1" ht="13.5" customHeight="1" hidden="1">
      <c r="A60" s="36">
        <v>54</v>
      </c>
      <c r="B60" s="189"/>
      <c r="C60" s="190"/>
      <c r="D60" s="37"/>
      <c r="E60" s="37"/>
      <c r="F60" s="37"/>
      <c r="G60" s="37"/>
      <c r="H60" s="37"/>
      <c r="I60" s="37"/>
      <c r="J60" s="37"/>
      <c r="K60" s="37"/>
      <c r="L60" s="37"/>
      <c r="M60" s="37"/>
      <c r="N60" s="37"/>
      <c r="O60" s="37"/>
    </row>
    <row r="61" spans="1:15" s="38" customFormat="1" ht="13.5" customHeight="1" hidden="1">
      <c r="A61" s="36">
        <v>55</v>
      </c>
      <c r="B61" s="189"/>
      <c r="C61" s="190"/>
      <c r="D61" s="37"/>
      <c r="E61" s="37"/>
      <c r="F61" s="37"/>
      <c r="G61" s="37"/>
      <c r="H61" s="37"/>
      <c r="I61" s="37"/>
      <c r="J61" s="37"/>
      <c r="K61" s="37"/>
      <c r="L61" s="37"/>
      <c r="M61" s="37"/>
      <c r="N61" s="37"/>
      <c r="O61" s="37"/>
    </row>
    <row r="62" spans="1:15" s="38" customFormat="1" ht="13.5" customHeight="1" hidden="1">
      <c r="A62" s="36">
        <v>56</v>
      </c>
      <c r="B62" s="189"/>
      <c r="C62" s="190"/>
      <c r="D62" s="37"/>
      <c r="E62" s="37"/>
      <c r="F62" s="37"/>
      <c r="G62" s="37"/>
      <c r="H62" s="37"/>
      <c r="I62" s="37"/>
      <c r="J62" s="37"/>
      <c r="K62" s="37"/>
      <c r="L62" s="37"/>
      <c r="M62" s="37"/>
      <c r="N62" s="37"/>
      <c r="O62" s="37"/>
    </row>
    <row r="63" spans="1:15" s="38" customFormat="1" ht="13.5" customHeight="1" hidden="1">
      <c r="A63" s="36">
        <v>57</v>
      </c>
      <c r="B63" s="189"/>
      <c r="C63" s="190"/>
      <c r="D63" s="37"/>
      <c r="E63" s="37"/>
      <c r="F63" s="37"/>
      <c r="G63" s="37"/>
      <c r="H63" s="37"/>
      <c r="I63" s="37"/>
      <c r="J63" s="37"/>
      <c r="K63" s="37"/>
      <c r="L63" s="37"/>
      <c r="M63" s="37"/>
      <c r="N63" s="37"/>
      <c r="O63" s="37"/>
    </row>
    <row r="64" spans="1:15" s="38" customFormat="1" ht="13.5" customHeight="1" hidden="1">
      <c r="A64" s="36">
        <v>58</v>
      </c>
      <c r="B64" s="189"/>
      <c r="C64" s="190"/>
      <c r="D64" s="37"/>
      <c r="E64" s="37"/>
      <c r="F64" s="37"/>
      <c r="G64" s="37"/>
      <c r="H64" s="37"/>
      <c r="I64" s="37"/>
      <c r="J64" s="37"/>
      <c r="K64" s="37"/>
      <c r="L64" s="37"/>
      <c r="M64" s="37"/>
      <c r="N64" s="37"/>
      <c r="O64" s="37"/>
    </row>
    <row r="65" spans="1:15" s="38" customFormat="1" ht="13.5" customHeight="1" hidden="1">
      <c r="A65" s="36">
        <v>59</v>
      </c>
      <c r="B65" s="189"/>
      <c r="C65" s="190"/>
      <c r="D65" s="37"/>
      <c r="E65" s="37"/>
      <c r="F65" s="37"/>
      <c r="G65" s="37"/>
      <c r="H65" s="37"/>
      <c r="I65" s="37"/>
      <c r="J65" s="37"/>
      <c r="K65" s="37"/>
      <c r="L65" s="37"/>
      <c r="M65" s="37"/>
      <c r="N65" s="37"/>
      <c r="O65" s="37"/>
    </row>
    <row r="66" spans="1:15" s="38" customFormat="1" ht="13.5" customHeight="1" hidden="1">
      <c r="A66" s="36">
        <v>60</v>
      </c>
      <c r="B66" s="189"/>
      <c r="C66" s="190"/>
      <c r="D66" s="37"/>
      <c r="E66" s="37"/>
      <c r="F66" s="37"/>
      <c r="G66" s="37"/>
      <c r="H66" s="37"/>
      <c r="I66" s="37"/>
      <c r="J66" s="37"/>
      <c r="K66" s="37"/>
      <c r="L66" s="37"/>
      <c r="M66" s="37"/>
      <c r="N66" s="37"/>
      <c r="O66" s="37"/>
    </row>
    <row r="67" spans="1:15" s="38" customFormat="1" ht="13.5" customHeight="1" hidden="1">
      <c r="A67" s="36">
        <v>61</v>
      </c>
      <c r="B67" s="189"/>
      <c r="C67" s="190"/>
      <c r="D67" s="37"/>
      <c r="E67" s="37"/>
      <c r="F67" s="37"/>
      <c r="G67" s="37"/>
      <c r="H67" s="37"/>
      <c r="I67" s="37"/>
      <c r="J67" s="37"/>
      <c r="K67" s="37"/>
      <c r="L67" s="37"/>
      <c r="M67" s="37"/>
      <c r="N67" s="37"/>
      <c r="O67" s="37"/>
    </row>
    <row r="68" spans="1:15" s="38" customFormat="1" ht="13.5" customHeight="1" hidden="1">
      <c r="A68" s="36">
        <v>62</v>
      </c>
      <c r="B68" s="189"/>
      <c r="C68" s="190"/>
      <c r="D68" s="37"/>
      <c r="E68" s="37"/>
      <c r="F68" s="37"/>
      <c r="G68" s="37"/>
      <c r="H68" s="37"/>
      <c r="I68" s="37"/>
      <c r="J68" s="37"/>
      <c r="K68" s="37"/>
      <c r="L68" s="37"/>
      <c r="M68" s="37"/>
      <c r="N68" s="37"/>
      <c r="O68" s="37"/>
    </row>
    <row r="69" spans="1:15" s="38" customFormat="1" ht="13.5" customHeight="1" hidden="1">
      <c r="A69" s="36">
        <v>63</v>
      </c>
      <c r="B69" s="189"/>
      <c r="C69" s="190"/>
      <c r="D69" s="37"/>
      <c r="E69" s="37"/>
      <c r="F69" s="37"/>
      <c r="G69" s="37"/>
      <c r="H69" s="37"/>
      <c r="I69" s="37"/>
      <c r="J69" s="37"/>
      <c r="K69" s="37"/>
      <c r="L69" s="37"/>
      <c r="M69" s="37"/>
      <c r="N69" s="37"/>
      <c r="O69" s="37"/>
    </row>
    <row r="70" spans="1:15" s="38" customFormat="1" ht="13.5" customHeight="1" hidden="1">
      <c r="A70" s="36">
        <v>64</v>
      </c>
      <c r="B70" s="189"/>
      <c r="C70" s="190"/>
      <c r="D70" s="37"/>
      <c r="E70" s="37"/>
      <c r="F70" s="37"/>
      <c r="G70" s="37"/>
      <c r="H70" s="37"/>
      <c r="I70" s="37"/>
      <c r="J70" s="37"/>
      <c r="K70" s="37"/>
      <c r="L70" s="37"/>
      <c r="M70" s="37"/>
      <c r="N70" s="37"/>
      <c r="O70" s="37"/>
    </row>
    <row r="71" spans="1:15" s="38" customFormat="1" ht="13.5" customHeight="1" hidden="1">
      <c r="A71" s="36">
        <v>65</v>
      </c>
      <c r="B71" s="189"/>
      <c r="C71" s="190"/>
      <c r="D71" s="37"/>
      <c r="E71" s="37"/>
      <c r="F71" s="37"/>
      <c r="G71" s="37"/>
      <c r="H71" s="37"/>
      <c r="I71" s="37"/>
      <c r="J71" s="37"/>
      <c r="K71" s="37"/>
      <c r="L71" s="37"/>
      <c r="M71" s="37"/>
      <c r="N71" s="37"/>
      <c r="O71" s="37"/>
    </row>
    <row r="72" spans="1:15" s="38" customFormat="1" ht="13.5" customHeight="1" hidden="1">
      <c r="A72" s="36">
        <v>66</v>
      </c>
      <c r="B72" s="189"/>
      <c r="C72" s="190"/>
      <c r="D72" s="37"/>
      <c r="E72" s="37"/>
      <c r="F72" s="37"/>
      <c r="G72" s="37"/>
      <c r="H72" s="37"/>
      <c r="I72" s="37"/>
      <c r="J72" s="37"/>
      <c r="K72" s="37"/>
      <c r="L72" s="37"/>
      <c r="M72" s="37"/>
      <c r="N72" s="37"/>
      <c r="O72" s="37"/>
    </row>
    <row r="73" spans="1:15" s="38" customFormat="1" ht="13.5" customHeight="1" hidden="1">
      <c r="A73" s="36">
        <v>67</v>
      </c>
      <c r="B73" s="189"/>
      <c r="C73" s="190"/>
      <c r="D73" s="37"/>
      <c r="E73" s="37"/>
      <c r="F73" s="37"/>
      <c r="G73" s="37"/>
      <c r="H73" s="37"/>
      <c r="I73" s="37"/>
      <c r="J73" s="37"/>
      <c r="K73" s="37"/>
      <c r="L73" s="37"/>
      <c r="M73" s="37"/>
      <c r="N73" s="37"/>
      <c r="O73" s="37"/>
    </row>
    <row r="74" spans="1:15" s="38" customFormat="1" ht="13.5" customHeight="1" hidden="1">
      <c r="A74" s="36">
        <v>68</v>
      </c>
      <c r="B74" s="189"/>
      <c r="C74" s="190"/>
      <c r="D74" s="37"/>
      <c r="E74" s="37"/>
      <c r="F74" s="37"/>
      <c r="G74" s="37"/>
      <c r="H74" s="37"/>
      <c r="I74" s="37"/>
      <c r="J74" s="37"/>
      <c r="K74" s="37"/>
      <c r="L74" s="37"/>
      <c r="M74" s="37"/>
      <c r="N74" s="37"/>
      <c r="O74" s="37"/>
    </row>
    <row r="75" spans="1:15" s="38" customFormat="1" ht="13.5" customHeight="1" hidden="1">
      <c r="A75" s="36">
        <v>69</v>
      </c>
      <c r="B75" s="189"/>
      <c r="C75" s="190"/>
      <c r="D75" s="37"/>
      <c r="E75" s="37"/>
      <c r="F75" s="37"/>
      <c r="G75" s="37"/>
      <c r="H75" s="37"/>
      <c r="I75" s="37"/>
      <c r="J75" s="37"/>
      <c r="K75" s="37"/>
      <c r="L75" s="37"/>
      <c r="M75" s="37"/>
      <c r="N75" s="37"/>
      <c r="O75" s="37"/>
    </row>
    <row r="76" spans="1:15" s="38" customFormat="1" ht="13.5" customHeight="1" hidden="1">
      <c r="A76" s="36">
        <v>70</v>
      </c>
      <c r="B76" s="189"/>
      <c r="C76" s="190"/>
      <c r="D76" s="37"/>
      <c r="E76" s="37"/>
      <c r="F76" s="37"/>
      <c r="G76" s="37"/>
      <c r="H76" s="37"/>
      <c r="I76" s="37"/>
      <c r="J76" s="37"/>
      <c r="K76" s="37"/>
      <c r="L76" s="37"/>
      <c r="M76" s="37"/>
      <c r="N76" s="37"/>
      <c r="O76" s="37"/>
    </row>
    <row r="77" spans="1:15" s="38" customFormat="1" ht="13.5" customHeight="1" hidden="1">
      <c r="A77" s="36">
        <v>71</v>
      </c>
      <c r="B77" s="189"/>
      <c r="C77" s="190"/>
      <c r="D77" s="37"/>
      <c r="E77" s="37"/>
      <c r="F77" s="37"/>
      <c r="G77" s="37"/>
      <c r="H77" s="37"/>
      <c r="I77" s="37"/>
      <c r="J77" s="37"/>
      <c r="K77" s="37"/>
      <c r="L77" s="37"/>
      <c r="M77" s="37"/>
      <c r="N77" s="37"/>
      <c r="O77" s="37"/>
    </row>
    <row r="78" spans="1:15" s="38" customFormat="1" ht="13.5" customHeight="1" hidden="1">
      <c r="A78" s="36">
        <v>72</v>
      </c>
      <c r="B78" s="189"/>
      <c r="C78" s="190"/>
      <c r="D78" s="37"/>
      <c r="E78" s="37"/>
      <c r="F78" s="37"/>
      <c r="G78" s="37"/>
      <c r="H78" s="37"/>
      <c r="I78" s="37"/>
      <c r="J78" s="37"/>
      <c r="K78" s="37"/>
      <c r="L78" s="37"/>
      <c r="M78" s="37"/>
      <c r="N78" s="37"/>
      <c r="O78" s="37"/>
    </row>
    <row r="79" spans="1:15" s="38" customFormat="1" ht="13.5" customHeight="1" hidden="1">
      <c r="A79" s="36">
        <v>73</v>
      </c>
      <c r="B79" s="189"/>
      <c r="C79" s="190"/>
      <c r="D79" s="37"/>
      <c r="E79" s="37"/>
      <c r="F79" s="37"/>
      <c r="G79" s="37"/>
      <c r="H79" s="37"/>
      <c r="I79" s="37"/>
      <c r="J79" s="37"/>
      <c r="K79" s="37"/>
      <c r="L79" s="37"/>
      <c r="M79" s="37"/>
      <c r="N79" s="37"/>
      <c r="O79" s="37"/>
    </row>
    <row r="80" spans="1:15" s="38" customFormat="1" ht="13.5" customHeight="1" hidden="1">
      <c r="A80" s="36">
        <v>74</v>
      </c>
      <c r="B80" s="189"/>
      <c r="C80" s="190"/>
      <c r="D80" s="37"/>
      <c r="E80" s="37"/>
      <c r="F80" s="37"/>
      <c r="G80" s="37"/>
      <c r="H80" s="37"/>
      <c r="I80" s="37"/>
      <c r="J80" s="37"/>
      <c r="K80" s="37"/>
      <c r="L80" s="37"/>
      <c r="M80" s="37"/>
      <c r="N80" s="37"/>
      <c r="O80" s="37"/>
    </row>
    <row r="81" spans="1:15" s="38" customFormat="1" ht="13.5" customHeight="1" hidden="1">
      <c r="A81" s="36">
        <v>75</v>
      </c>
      <c r="B81" s="189"/>
      <c r="C81" s="190"/>
      <c r="D81" s="37"/>
      <c r="E81" s="37"/>
      <c r="F81" s="37"/>
      <c r="G81" s="37"/>
      <c r="H81" s="37"/>
      <c r="I81" s="37"/>
      <c r="J81" s="37"/>
      <c r="K81" s="37"/>
      <c r="L81" s="37"/>
      <c r="M81" s="37"/>
      <c r="N81" s="37"/>
      <c r="O81" s="37"/>
    </row>
    <row r="82" spans="1:15" s="38" customFormat="1" ht="13.5" customHeight="1" hidden="1">
      <c r="A82" s="36">
        <v>76</v>
      </c>
      <c r="B82" s="189"/>
      <c r="C82" s="190"/>
      <c r="D82" s="37"/>
      <c r="E82" s="37"/>
      <c r="F82" s="37"/>
      <c r="G82" s="37"/>
      <c r="H82" s="37"/>
      <c r="I82" s="37"/>
      <c r="J82" s="37"/>
      <c r="K82" s="37"/>
      <c r="L82" s="37"/>
      <c r="M82" s="37"/>
      <c r="N82" s="37"/>
      <c r="O82" s="37"/>
    </row>
    <row r="83" spans="1:15" s="38" customFormat="1" ht="13.5" customHeight="1" hidden="1">
      <c r="A83" s="36">
        <v>77</v>
      </c>
      <c r="B83" s="189"/>
      <c r="C83" s="190"/>
      <c r="D83" s="37"/>
      <c r="E83" s="37"/>
      <c r="F83" s="37"/>
      <c r="G83" s="37"/>
      <c r="H83" s="37"/>
      <c r="I83" s="37"/>
      <c r="J83" s="37"/>
      <c r="K83" s="37"/>
      <c r="L83" s="37"/>
      <c r="M83" s="37"/>
      <c r="N83" s="37"/>
      <c r="O83" s="37"/>
    </row>
    <row r="84" spans="1:15" s="38" customFormat="1" ht="13.5" customHeight="1" hidden="1">
      <c r="A84" s="36">
        <v>78</v>
      </c>
      <c r="B84" s="189"/>
      <c r="C84" s="190"/>
      <c r="D84" s="37"/>
      <c r="E84" s="37"/>
      <c r="F84" s="37"/>
      <c r="G84" s="37"/>
      <c r="H84" s="37"/>
      <c r="I84" s="37"/>
      <c r="J84" s="37"/>
      <c r="K84" s="37"/>
      <c r="L84" s="37"/>
      <c r="M84" s="37"/>
      <c r="N84" s="37"/>
      <c r="O84" s="37"/>
    </row>
    <row r="85" spans="1:15" s="38" customFormat="1" ht="13.5" customHeight="1" hidden="1">
      <c r="A85" s="36">
        <v>79</v>
      </c>
      <c r="B85" s="189"/>
      <c r="C85" s="190"/>
      <c r="D85" s="37"/>
      <c r="E85" s="37"/>
      <c r="F85" s="37"/>
      <c r="G85" s="37"/>
      <c r="H85" s="37"/>
      <c r="I85" s="37"/>
      <c r="J85" s="37"/>
      <c r="K85" s="37"/>
      <c r="L85" s="37"/>
      <c r="M85" s="37"/>
      <c r="N85" s="37"/>
      <c r="O85" s="37"/>
    </row>
    <row r="86" spans="1:15" s="38" customFormat="1" ht="13.5" customHeight="1" hidden="1">
      <c r="A86" s="36">
        <v>80</v>
      </c>
      <c r="B86" s="189"/>
      <c r="C86" s="190"/>
      <c r="D86" s="37"/>
      <c r="E86" s="37"/>
      <c r="F86" s="37"/>
      <c r="G86" s="37"/>
      <c r="H86" s="37"/>
      <c r="I86" s="37"/>
      <c r="J86" s="37"/>
      <c r="K86" s="37"/>
      <c r="L86" s="37"/>
      <c r="M86" s="37"/>
      <c r="N86" s="37"/>
      <c r="O86" s="37"/>
    </row>
    <row r="87" spans="1:15" s="38" customFormat="1" ht="13.5" customHeight="1" hidden="1">
      <c r="A87" s="36">
        <v>81</v>
      </c>
      <c r="B87" s="189"/>
      <c r="C87" s="190"/>
      <c r="D87" s="37"/>
      <c r="E87" s="37"/>
      <c r="F87" s="37"/>
      <c r="G87" s="37"/>
      <c r="H87" s="37"/>
      <c r="I87" s="37"/>
      <c r="J87" s="37"/>
      <c r="K87" s="37"/>
      <c r="L87" s="37"/>
      <c r="M87" s="37"/>
      <c r="N87" s="37"/>
      <c r="O87" s="37"/>
    </row>
    <row r="88" spans="1:15" s="38" customFormat="1" ht="13.5" customHeight="1" hidden="1">
      <c r="A88" s="36">
        <v>82</v>
      </c>
      <c r="B88" s="189"/>
      <c r="C88" s="190"/>
      <c r="D88" s="37"/>
      <c r="E88" s="37"/>
      <c r="F88" s="37"/>
      <c r="G88" s="37"/>
      <c r="H88" s="37"/>
      <c r="I88" s="37"/>
      <c r="J88" s="37"/>
      <c r="K88" s="37"/>
      <c r="L88" s="37"/>
      <c r="M88" s="37"/>
      <c r="N88" s="37"/>
      <c r="O88" s="37"/>
    </row>
    <row r="89" spans="1:15" s="38" customFormat="1" ht="13.5" customHeight="1" hidden="1">
      <c r="A89" s="36">
        <v>83</v>
      </c>
      <c r="B89" s="189"/>
      <c r="C89" s="190"/>
      <c r="D89" s="37"/>
      <c r="E89" s="37"/>
      <c r="F89" s="37"/>
      <c r="G89" s="37"/>
      <c r="H89" s="37"/>
      <c r="I89" s="37"/>
      <c r="J89" s="37"/>
      <c r="K89" s="37"/>
      <c r="L89" s="37"/>
      <c r="M89" s="37"/>
      <c r="N89" s="37"/>
      <c r="O89" s="37"/>
    </row>
    <row r="90" spans="1:15" s="38" customFormat="1" ht="13.5" customHeight="1" hidden="1">
      <c r="A90" s="36">
        <v>84</v>
      </c>
      <c r="B90" s="189"/>
      <c r="C90" s="190"/>
      <c r="D90" s="37"/>
      <c r="E90" s="37"/>
      <c r="F90" s="37"/>
      <c r="G90" s="37"/>
      <c r="H90" s="37"/>
      <c r="I90" s="37"/>
      <c r="J90" s="37"/>
      <c r="K90" s="37"/>
      <c r="L90" s="37"/>
      <c r="M90" s="37"/>
      <c r="N90" s="37"/>
      <c r="O90" s="37"/>
    </row>
    <row r="91" spans="1:15" s="38" customFormat="1" ht="13.5" customHeight="1" hidden="1">
      <c r="A91" s="36">
        <v>85</v>
      </c>
      <c r="B91" s="189"/>
      <c r="C91" s="190"/>
      <c r="D91" s="37"/>
      <c r="E91" s="37"/>
      <c r="F91" s="37"/>
      <c r="G91" s="37"/>
      <c r="H91" s="37"/>
      <c r="I91" s="37"/>
      <c r="J91" s="37"/>
      <c r="K91" s="37"/>
      <c r="L91" s="37"/>
      <c r="M91" s="37"/>
      <c r="N91" s="37"/>
      <c r="O91" s="37"/>
    </row>
    <row r="92" spans="1:15" s="38" customFormat="1" ht="13.5" customHeight="1" hidden="1">
      <c r="A92" s="36">
        <v>86</v>
      </c>
      <c r="B92" s="189"/>
      <c r="C92" s="190"/>
      <c r="D92" s="37"/>
      <c r="E92" s="37"/>
      <c r="F92" s="37"/>
      <c r="G92" s="37"/>
      <c r="H92" s="37"/>
      <c r="I92" s="37"/>
      <c r="J92" s="37"/>
      <c r="K92" s="37"/>
      <c r="L92" s="37"/>
      <c r="M92" s="37"/>
      <c r="N92" s="37"/>
      <c r="O92" s="37"/>
    </row>
    <row r="93" spans="1:15" s="38" customFormat="1" ht="13.5" customHeight="1" hidden="1">
      <c r="A93" s="36">
        <v>87</v>
      </c>
      <c r="B93" s="189"/>
      <c r="C93" s="190"/>
      <c r="D93" s="37"/>
      <c r="E93" s="37"/>
      <c r="F93" s="37"/>
      <c r="G93" s="37"/>
      <c r="H93" s="37"/>
      <c r="I93" s="37"/>
      <c r="J93" s="37"/>
      <c r="K93" s="37"/>
      <c r="L93" s="37"/>
      <c r="M93" s="37"/>
      <c r="N93" s="37"/>
      <c r="O93" s="37"/>
    </row>
    <row r="94" spans="1:15" s="38" customFormat="1" ht="13.5" customHeight="1" hidden="1">
      <c r="A94" s="36">
        <v>88</v>
      </c>
      <c r="B94" s="189"/>
      <c r="C94" s="190"/>
      <c r="D94" s="37"/>
      <c r="E94" s="37"/>
      <c r="F94" s="37"/>
      <c r="G94" s="37"/>
      <c r="H94" s="37"/>
      <c r="I94" s="37"/>
      <c r="J94" s="37"/>
      <c r="K94" s="37"/>
      <c r="L94" s="37"/>
      <c r="M94" s="37"/>
      <c r="N94" s="37"/>
      <c r="O94" s="37"/>
    </row>
    <row r="95" spans="1:15" s="38" customFormat="1" ht="13.5" customHeight="1" hidden="1">
      <c r="A95" s="36">
        <v>89</v>
      </c>
      <c r="B95" s="189"/>
      <c r="C95" s="190"/>
      <c r="D95" s="37"/>
      <c r="E95" s="37"/>
      <c r="F95" s="37"/>
      <c r="G95" s="37"/>
      <c r="H95" s="37"/>
      <c r="I95" s="37"/>
      <c r="J95" s="37"/>
      <c r="K95" s="37"/>
      <c r="L95" s="37"/>
      <c r="M95" s="37"/>
      <c r="N95" s="37"/>
      <c r="O95" s="37"/>
    </row>
    <row r="96" spans="1:15" s="38" customFormat="1" ht="13.5" customHeight="1" hidden="1">
      <c r="A96" s="36">
        <v>90</v>
      </c>
      <c r="B96" s="189"/>
      <c r="C96" s="190"/>
      <c r="D96" s="37"/>
      <c r="E96" s="37"/>
      <c r="F96" s="37"/>
      <c r="G96" s="37"/>
      <c r="H96" s="37"/>
      <c r="I96" s="37"/>
      <c r="J96" s="37"/>
      <c r="K96" s="37"/>
      <c r="L96" s="37"/>
      <c r="M96" s="37"/>
      <c r="N96" s="37"/>
      <c r="O96" s="37"/>
    </row>
    <row r="97" spans="1:15" s="38" customFormat="1" ht="13.5" customHeight="1" hidden="1">
      <c r="A97" s="36">
        <v>91</v>
      </c>
      <c r="B97" s="189"/>
      <c r="C97" s="190"/>
      <c r="D97" s="37"/>
      <c r="E97" s="37"/>
      <c r="F97" s="37"/>
      <c r="G97" s="37"/>
      <c r="H97" s="37"/>
      <c r="I97" s="37"/>
      <c r="J97" s="37"/>
      <c r="K97" s="37"/>
      <c r="L97" s="37"/>
      <c r="M97" s="37"/>
      <c r="N97" s="37"/>
      <c r="O97" s="37"/>
    </row>
    <row r="98" spans="1:15" s="38" customFormat="1" ht="13.5" customHeight="1" hidden="1">
      <c r="A98" s="36">
        <v>92</v>
      </c>
      <c r="B98" s="189"/>
      <c r="C98" s="190"/>
      <c r="D98" s="37"/>
      <c r="E98" s="37"/>
      <c r="F98" s="37"/>
      <c r="G98" s="37"/>
      <c r="H98" s="37"/>
      <c r="I98" s="37"/>
      <c r="J98" s="37"/>
      <c r="K98" s="37"/>
      <c r="L98" s="37"/>
      <c r="M98" s="37"/>
      <c r="N98" s="37"/>
      <c r="O98" s="37"/>
    </row>
    <row r="99" spans="1:15" s="38" customFormat="1" ht="13.5" customHeight="1" hidden="1">
      <c r="A99" s="36">
        <v>93</v>
      </c>
      <c r="B99" s="189"/>
      <c r="C99" s="190"/>
      <c r="D99" s="37"/>
      <c r="E99" s="37"/>
      <c r="F99" s="37"/>
      <c r="G99" s="37"/>
      <c r="H99" s="37"/>
      <c r="I99" s="37"/>
      <c r="J99" s="37"/>
      <c r="K99" s="37"/>
      <c r="L99" s="37"/>
      <c r="M99" s="37"/>
      <c r="N99" s="37"/>
      <c r="O99" s="37"/>
    </row>
    <row r="100" spans="1:15" s="38" customFormat="1" ht="13.5" customHeight="1" hidden="1">
      <c r="A100" s="36">
        <v>94</v>
      </c>
      <c r="B100" s="189"/>
      <c r="C100" s="190"/>
      <c r="D100" s="37"/>
      <c r="E100" s="37"/>
      <c r="F100" s="37"/>
      <c r="G100" s="37"/>
      <c r="H100" s="37"/>
      <c r="I100" s="37"/>
      <c r="J100" s="37"/>
      <c r="K100" s="37"/>
      <c r="L100" s="37"/>
      <c r="M100" s="37"/>
      <c r="N100" s="37"/>
      <c r="O100" s="37"/>
    </row>
    <row r="101" spans="1:15" s="38" customFormat="1" ht="13.5" customHeight="1" hidden="1">
      <c r="A101" s="36">
        <v>95</v>
      </c>
      <c r="B101" s="189"/>
      <c r="C101" s="190"/>
      <c r="D101" s="37"/>
      <c r="E101" s="37"/>
      <c r="F101" s="37"/>
      <c r="G101" s="37"/>
      <c r="H101" s="37"/>
      <c r="I101" s="37"/>
      <c r="J101" s="37"/>
      <c r="K101" s="37"/>
      <c r="L101" s="37"/>
      <c r="M101" s="37"/>
      <c r="N101" s="37"/>
      <c r="O101" s="37"/>
    </row>
    <row r="102" spans="1:15" s="38" customFormat="1" ht="13.5" customHeight="1" hidden="1">
      <c r="A102" s="36">
        <v>96</v>
      </c>
      <c r="B102" s="189"/>
      <c r="C102" s="190"/>
      <c r="D102" s="37"/>
      <c r="E102" s="37"/>
      <c r="F102" s="37"/>
      <c r="G102" s="37"/>
      <c r="H102" s="37"/>
      <c r="I102" s="37"/>
      <c r="J102" s="37"/>
      <c r="K102" s="37"/>
      <c r="L102" s="37"/>
      <c r="M102" s="37"/>
      <c r="N102" s="37"/>
      <c r="O102" s="37"/>
    </row>
    <row r="103" spans="1:15" s="38" customFormat="1" ht="13.5" customHeight="1" hidden="1">
      <c r="A103" s="36">
        <v>97</v>
      </c>
      <c r="B103" s="189"/>
      <c r="C103" s="190"/>
      <c r="D103" s="37"/>
      <c r="E103" s="37"/>
      <c r="F103" s="37"/>
      <c r="G103" s="37"/>
      <c r="H103" s="37"/>
      <c r="I103" s="37"/>
      <c r="J103" s="37"/>
      <c r="K103" s="37"/>
      <c r="L103" s="37"/>
      <c r="M103" s="37"/>
      <c r="N103" s="37"/>
      <c r="O103" s="37"/>
    </row>
    <row r="104" spans="1:15" s="38" customFormat="1" ht="13.5" customHeight="1" hidden="1">
      <c r="A104" s="36">
        <v>98</v>
      </c>
      <c r="B104" s="189"/>
      <c r="C104" s="190"/>
      <c r="D104" s="37"/>
      <c r="E104" s="37"/>
      <c r="F104" s="37"/>
      <c r="G104" s="37"/>
      <c r="H104" s="37"/>
      <c r="I104" s="37"/>
      <c r="J104" s="37"/>
      <c r="K104" s="37"/>
      <c r="L104" s="37"/>
      <c r="M104" s="37"/>
      <c r="N104" s="37"/>
      <c r="O104" s="37"/>
    </row>
    <row r="105" spans="1:15" s="38" customFormat="1" ht="13.5" customHeight="1" hidden="1">
      <c r="A105" s="36">
        <v>99</v>
      </c>
      <c r="B105" s="189"/>
      <c r="C105" s="190"/>
      <c r="D105" s="37"/>
      <c r="E105" s="37"/>
      <c r="F105" s="37"/>
      <c r="G105" s="37"/>
      <c r="H105" s="37"/>
      <c r="I105" s="37"/>
      <c r="J105" s="37"/>
      <c r="K105" s="37"/>
      <c r="L105" s="37"/>
      <c r="M105" s="37"/>
      <c r="N105" s="37"/>
      <c r="O105" s="37"/>
    </row>
    <row r="106" spans="1:15" s="38" customFormat="1" ht="13.5" customHeight="1" hidden="1">
      <c r="A106" s="36">
        <v>100</v>
      </c>
      <c r="B106" s="189"/>
      <c r="C106" s="190"/>
      <c r="D106" s="37"/>
      <c r="E106" s="37"/>
      <c r="F106" s="37"/>
      <c r="G106" s="37"/>
      <c r="H106" s="37"/>
      <c r="I106" s="37"/>
      <c r="J106" s="37"/>
      <c r="K106" s="37"/>
      <c r="L106" s="37"/>
      <c r="M106" s="37"/>
      <c r="N106" s="37"/>
      <c r="O106" s="37"/>
    </row>
    <row r="107" spans="1:15" s="38" customFormat="1" ht="13.5" customHeight="1" hidden="1">
      <c r="A107" s="36">
        <v>101</v>
      </c>
      <c r="B107" s="189"/>
      <c r="C107" s="190"/>
      <c r="D107" s="37"/>
      <c r="E107" s="37"/>
      <c r="F107" s="37"/>
      <c r="G107" s="37"/>
      <c r="H107" s="37"/>
      <c r="I107" s="37"/>
      <c r="J107" s="37"/>
      <c r="K107" s="37"/>
      <c r="L107" s="37"/>
      <c r="M107" s="37"/>
      <c r="N107" s="37"/>
      <c r="O107" s="37"/>
    </row>
    <row r="108" spans="1:15" s="38" customFormat="1" ht="13.5" customHeight="1" hidden="1">
      <c r="A108" s="36">
        <v>102</v>
      </c>
      <c r="B108" s="189"/>
      <c r="C108" s="190"/>
      <c r="D108" s="37"/>
      <c r="E108" s="37"/>
      <c r="F108" s="37"/>
      <c r="G108" s="37"/>
      <c r="H108" s="37"/>
      <c r="I108" s="37"/>
      <c r="J108" s="37"/>
      <c r="K108" s="37"/>
      <c r="L108" s="37"/>
      <c r="M108" s="37"/>
      <c r="N108" s="37"/>
      <c r="O108" s="37"/>
    </row>
    <row r="109" spans="1:15" s="38" customFormat="1" ht="13.5" customHeight="1" hidden="1">
      <c r="A109" s="36">
        <v>103</v>
      </c>
      <c r="B109" s="189"/>
      <c r="C109" s="190"/>
      <c r="D109" s="37"/>
      <c r="E109" s="37"/>
      <c r="F109" s="37"/>
      <c r="G109" s="37"/>
      <c r="H109" s="37"/>
      <c r="I109" s="37"/>
      <c r="J109" s="37"/>
      <c r="K109" s="37"/>
      <c r="L109" s="37"/>
      <c r="M109" s="37"/>
      <c r="N109" s="37"/>
      <c r="O109" s="37"/>
    </row>
    <row r="110" spans="1:15" s="38" customFormat="1" ht="13.5" customHeight="1" hidden="1">
      <c r="A110" s="36">
        <v>104</v>
      </c>
      <c r="B110" s="189"/>
      <c r="C110" s="190"/>
      <c r="D110" s="37"/>
      <c r="E110" s="37"/>
      <c r="F110" s="37"/>
      <c r="G110" s="37"/>
      <c r="H110" s="37"/>
      <c r="I110" s="37"/>
      <c r="J110" s="37"/>
      <c r="K110" s="37"/>
      <c r="L110" s="37"/>
      <c r="M110" s="37"/>
      <c r="N110" s="37"/>
      <c r="O110" s="37"/>
    </row>
    <row r="111" spans="1:15" s="38" customFormat="1" ht="13.5" customHeight="1" hidden="1">
      <c r="A111" s="36">
        <v>105</v>
      </c>
      <c r="B111" s="189"/>
      <c r="C111" s="190"/>
      <c r="D111" s="37"/>
      <c r="E111" s="37"/>
      <c r="F111" s="37"/>
      <c r="G111" s="37"/>
      <c r="H111" s="37"/>
      <c r="I111" s="37"/>
      <c r="J111" s="37"/>
      <c r="K111" s="37"/>
      <c r="L111" s="37"/>
      <c r="M111" s="37"/>
      <c r="N111" s="37"/>
      <c r="O111" s="37"/>
    </row>
    <row r="112" spans="1:15" s="38" customFormat="1" ht="13.5" customHeight="1" hidden="1">
      <c r="A112" s="36">
        <v>106</v>
      </c>
      <c r="B112" s="189"/>
      <c r="C112" s="190"/>
      <c r="D112" s="37"/>
      <c r="E112" s="37"/>
      <c r="F112" s="37"/>
      <c r="G112" s="37"/>
      <c r="H112" s="37"/>
      <c r="I112" s="37"/>
      <c r="J112" s="37"/>
      <c r="K112" s="37"/>
      <c r="L112" s="37"/>
      <c r="M112" s="37"/>
      <c r="N112" s="37"/>
      <c r="O112" s="37"/>
    </row>
    <row r="113" spans="1:15" s="38" customFormat="1" ht="13.5" customHeight="1" hidden="1">
      <c r="A113" s="36">
        <v>107</v>
      </c>
      <c r="B113" s="189"/>
      <c r="C113" s="190"/>
      <c r="D113" s="37"/>
      <c r="E113" s="37"/>
      <c r="F113" s="37"/>
      <c r="G113" s="37"/>
      <c r="H113" s="37"/>
      <c r="I113" s="37"/>
      <c r="J113" s="37"/>
      <c r="K113" s="37"/>
      <c r="L113" s="37"/>
      <c r="M113" s="37"/>
      <c r="N113" s="37"/>
      <c r="O113" s="37"/>
    </row>
    <row r="114" spans="1:15" s="38" customFormat="1" ht="13.5" customHeight="1" hidden="1">
      <c r="A114" s="36">
        <v>108</v>
      </c>
      <c r="B114" s="189"/>
      <c r="C114" s="190"/>
      <c r="D114" s="37"/>
      <c r="E114" s="37"/>
      <c r="F114" s="37"/>
      <c r="G114" s="37"/>
      <c r="H114" s="37"/>
      <c r="I114" s="37"/>
      <c r="J114" s="37"/>
      <c r="K114" s="37"/>
      <c r="L114" s="37"/>
      <c r="M114" s="37"/>
      <c r="N114" s="37"/>
      <c r="O114" s="37"/>
    </row>
    <row r="115" spans="1:15" s="38" customFormat="1" ht="13.5" customHeight="1" hidden="1">
      <c r="A115" s="36">
        <v>109</v>
      </c>
      <c r="B115" s="189"/>
      <c r="C115" s="190"/>
      <c r="D115" s="37"/>
      <c r="E115" s="37"/>
      <c r="F115" s="37"/>
      <c r="G115" s="37"/>
      <c r="H115" s="37"/>
      <c r="I115" s="37"/>
      <c r="J115" s="37"/>
      <c r="K115" s="37"/>
      <c r="L115" s="37"/>
      <c r="M115" s="37"/>
      <c r="N115" s="37"/>
      <c r="O115" s="37"/>
    </row>
    <row r="116" spans="1:15" s="38" customFormat="1" ht="13.5" customHeight="1" hidden="1">
      <c r="A116" s="36">
        <v>110</v>
      </c>
      <c r="B116" s="189"/>
      <c r="C116" s="190"/>
      <c r="D116" s="37"/>
      <c r="E116" s="37"/>
      <c r="F116" s="37"/>
      <c r="G116" s="37"/>
      <c r="H116" s="37"/>
      <c r="I116" s="37"/>
      <c r="J116" s="37"/>
      <c r="K116" s="37"/>
      <c r="L116" s="37"/>
      <c r="M116" s="37"/>
      <c r="N116" s="37"/>
      <c r="O116" s="37"/>
    </row>
    <row r="117" spans="1:15" s="38" customFormat="1" ht="13.5" customHeight="1" hidden="1">
      <c r="A117" s="36">
        <v>111</v>
      </c>
      <c r="B117" s="189"/>
      <c r="C117" s="190"/>
      <c r="D117" s="37"/>
      <c r="E117" s="37"/>
      <c r="F117" s="37"/>
      <c r="G117" s="37"/>
      <c r="H117" s="37"/>
      <c r="I117" s="37"/>
      <c r="J117" s="37"/>
      <c r="K117" s="37"/>
      <c r="L117" s="37"/>
      <c r="M117" s="37"/>
      <c r="N117" s="37"/>
      <c r="O117" s="37"/>
    </row>
    <row r="118" spans="1:15" s="38" customFormat="1" ht="13.5" customHeight="1" hidden="1">
      <c r="A118" s="36">
        <v>112</v>
      </c>
      <c r="B118" s="189"/>
      <c r="C118" s="190"/>
      <c r="D118" s="37"/>
      <c r="E118" s="37"/>
      <c r="F118" s="37"/>
      <c r="G118" s="37"/>
      <c r="H118" s="37"/>
      <c r="I118" s="37"/>
      <c r="J118" s="37"/>
      <c r="K118" s="37"/>
      <c r="L118" s="37"/>
      <c r="M118" s="37"/>
      <c r="N118" s="37"/>
      <c r="O118" s="37"/>
    </row>
    <row r="119" spans="1:15" s="38" customFormat="1" ht="13.5" customHeight="1" hidden="1">
      <c r="A119" s="36">
        <v>113</v>
      </c>
      <c r="B119" s="189"/>
      <c r="C119" s="190"/>
      <c r="D119" s="37"/>
      <c r="E119" s="37"/>
      <c r="F119" s="37"/>
      <c r="G119" s="37"/>
      <c r="H119" s="37"/>
      <c r="I119" s="37"/>
      <c r="J119" s="37"/>
      <c r="K119" s="37"/>
      <c r="L119" s="37"/>
      <c r="M119" s="37"/>
      <c r="N119" s="37"/>
      <c r="O119" s="37"/>
    </row>
    <row r="120" spans="1:15" s="38" customFormat="1" ht="13.5" customHeight="1" hidden="1">
      <c r="A120" s="36">
        <v>114</v>
      </c>
      <c r="B120" s="189"/>
      <c r="C120" s="190"/>
      <c r="D120" s="37"/>
      <c r="E120" s="37"/>
      <c r="F120" s="37"/>
      <c r="G120" s="37"/>
      <c r="H120" s="37"/>
      <c r="I120" s="37"/>
      <c r="J120" s="37"/>
      <c r="K120" s="37"/>
      <c r="L120" s="37"/>
      <c r="M120" s="37"/>
      <c r="N120" s="37"/>
      <c r="O120" s="37"/>
    </row>
    <row r="121" spans="1:15" s="38" customFormat="1" ht="13.5" customHeight="1" hidden="1">
      <c r="A121" s="36">
        <v>115</v>
      </c>
      <c r="B121" s="189"/>
      <c r="C121" s="190"/>
      <c r="D121" s="37"/>
      <c r="E121" s="37"/>
      <c r="F121" s="37"/>
      <c r="G121" s="37"/>
      <c r="H121" s="37"/>
      <c r="I121" s="37"/>
      <c r="J121" s="37"/>
      <c r="K121" s="37"/>
      <c r="L121" s="37"/>
      <c r="M121" s="37"/>
      <c r="N121" s="37"/>
      <c r="O121" s="37"/>
    </row>
    <row r="122" spans="1:15" s="38" customFormat="1" ht="13.5" customHeight="1" hidden="1">
      <c r="A122" s="36">
        <v>116</v>
      </c>
      <c r="B122" s="189"/>
      <c r="C122" s="190"/>
      <c r="D122" s="37"/>
      <c r="E122" s="37"/>
      <c r="F122" s="37"/>
      <c r="G122" s="37"/>
      <c r="H122" s="37"/>
      <c r="I122" s="37"/>
      <c r="J122" s="37"/>
      <c r="K122" s="37"/>
      <c r="L122" s="37"/>
      <c r="M122" s="37"/>
      <c r="N122" s="37"/>
      <c r="O122" s="37"/>
    </row>
    <row r="123" spans="1:15" s="38" customFormat="1" ht="13.5" customHeight="1" hidden="1">
      <c r="A123" s="36">
        <v>117</v>
      </c>
      <c r="B123" s="189"/>
      <c r="C123" s="190"/>
      <c r="D123" s="37"/>
      <c r="E123" s="37"/>
      <c r="F123" s="37"/>
      <c r="G123" s="37"/>
      <c r="H123" s="37"/>
      <c r="I123" s="37"/>
      <c r="J123" s="37"/>
      <c r="K123" s="37"/>
      <c r="L123" s="37"/>
      <c r="M123" s="37"/>
      <c r="N123" s="37"/>
      <c r="O123" s="37"/>
    </row>
    <row r="124" spans="1:15" s="38" customFormat="1" ht="13.5" customHeight="1" hidden="1">
      <c r="A124" s="36">
        <v>118</v>
      </c>
      <c r="B124" s="189"/>
      <c r="C124" s="190"/>
      <c r="D124" s="37"/>
      <c r="E124" s="37"/>
      <c r="F124" s="37"/>
      <c r="G124" s="37"/>
      <c r="H124" s="37"/>
      <c r="I124" s="37"/>
      <c r="J124" s="37"/>
      <c r="K124" s="37"/>
      <c r="L124" s="37"/>
      <c r="M124" s="37"/>
      <c r="N124" s="37"/>
      <c r="O124" s="37"/>
    </row>
    <row r="125" spans="1:15" s="38" customFormat="1" ht="13.5" customHeight="1" hidden="1">
      <c r="A125" s="36">
        <v>119</v>
      </c>
      <c r="B125" s="189"/>
      <c r="C125" s="190"/>
      <c r="D125" s="37"/>
      <c r="E125" s="37"/>
      <c r="F125" s="37"/>
      <c r="G125" s="37"/>
      <c r="H125" s="37"/>
      <c r="I125" s="37"/>
      <c r="J125" s="37"/>
      <c r="K125" s="37"/>
      <c r="L125" s="37"/>
      <c r="M125" s="37"/>
      <c r="N125" s="37"/>
      <c r="O125" s="37"/>
    </row>
    <row r="126" spans="1:15" s="38" customFormat="1" ht="13.5" customHeight="1" hidden="1">
      <c r="A126" s="36">
        <v>120</v>
      </c>
      <c r="B126" s="189"/>
      <c r="C126" s="190"/>
      <c r="D126" s="37"/>
      <c r="E126" s="37"/>
      <c r="F126" s="37"/>
      <c r="G126" s="37"/>
      <c r="H126" s="37"/>
      <c r="I126" s="37"/>
      <c r="J126" s="37"/>
      <c r="K126" s="37"/>
      <c r="L126" s="37"/>
      <c r="M126" s="37"/>
      <c r="N126" s="37"/>
      <c r="O126" s="37"/>
    </row>
    <row r="127" spans="1:15" s="38" customFormat="1" ht="13.5" customHeight="1" hidden="1">
      <c r="A127" s="36">
        <v>121</v>
      </c>
      <c r="B127" s="189"/>
      <c r="C127" s="190"/>
      <c r="D127" s="37"/>
      <c r="E127" s="37"/>
      <c r="F127" s="37"/>
      <c r="G127" s="37"/>
      <c r="H127" s="37"/>
      <c r="I127" s="37"/>
      <c r="J127" s="37"/>
      <c r="K127" s="37"/>
      <c r="L127" s="37"/>
      <c r="M127" s="37"/>
      <c r="N127" s="37"/>
      <c r="O127" s="37"/>
    </row>
    <row r="128" spans="1:15" s="38" customFormat="1" ht="13.5" customHeight="1" hidden="1">
      <c r="A128" s="36">
        <v>122</v>
      </c>
      <c r="B128" s="189"/>
      <c r="C128" s="190"/>
      <c r="D128" s="37"/>
      <c r="E128" s="37"/>
      <c r="F128" s="37"/>
      <c r="G128" s="37"/>
      <c r="H128" s="37"/>
      <c r="I128" s="37"/>
      <c r="J128" s="37"/>
      <c r="K128" s="37"/>
      <c r="L128" s="37"/>
      <c r="M128" s="37"/>
      <c r="N128" s="37"/>
      <c r="O128" s="37"/>
    </row>
    <row r="129" spans="1:15" s="38" customFormat="1" ht="13.5" customHeight="1" hidden="1">
      <c r="A129" s="36">
        <v>123</v>
      </c>
      <c r="B129" s="189"/>
      <c r="C129" s="190"/>
      <c r="D129" s="37"/>
      <c r="E129" s="37"/>
      <c r="F129" s="37"/>
      <c r="G129" s="37"/>
      <c r="H129" s="37"/>
      <c r="I129" s="37"/>
      <c r="J129" s="37"/>
      <c r="K129" s="37"/>
      <c r="L129" s="37"/>
      <c r="M129" s="37"/>
      <c r="N129" s="37"/>
      <c r="O129" s="37"/>
    </row>
    <row r="130" spans="1:15" s="38" customFormat="1" ht="13.5" customHeight="1" hidden="1">
      <c r="A130" s="36">
        <v>124</v>
      </c>
      <c r="B130" s="189"/>
      <c r="C130" s="190"/>
      <c r="D130" s="37"/>
      <c r="E130" s="37"/>
      <c r="F130" s="37"/>
      <c r="G130" s="37"/>
      <c r="H130" s="37"/>
      <c r="I130" s="37"/>
      <c r="J130" s="37"/>
      <c r="K130" s="37"/>
      <c r="L130" s="37"/>
      <c r="M130" s="37"/>
      <c r="N130" s="37"/>
      <c r="O130" s="37"/>
    </row>
    <row r="131" spans="1:15" s="38" customFormat="1" ht="13.5" customHeight="1" hidden="1">
      <c r="A131" s="36">
        <v>125</v>
      </c>
      <c r="B131" s="189"/>
      <c r="C131" s="190"/>
      <c r="D131" s="37"/>
      <c r="E131" s="37"/>
      <c r="F131" s="37"/>
      <c r="G131" s="37"/>
      <c r="H131" s="37"/>
      <c r="I131" s="37"/>
      <c r="J131" s="37"/>
      <c r="K131" s="37"/>
      <c r="L131" s="37"/>
      <c r="M131" s="37"/>
      <c r="N131" s="37"/>
      <c r="O131" s="37"/>
    </row>
    <row r="132" spans="1:15" s="38" customFormat="1" ht="13.5" customHeight="1" hidden="1">
      <c r="A132" s="36">
        <v>126</v>
      </c>
      <c r="B132" s="189"/>
      <c r="C132" s="190"/>
      <c r="D132" s="37"/>
      <c r="E132" s="37"/>
      <c r="F132" s="37"/>
      <c r="G132" s="37"/>
      <c r="H132" s="37"/>
      <c r="I132" s="37"/>
      <c r="J132" s="37"/>
      <c r="K132" s="37"/>
      <c r="L132" s="37"/>
      <c r="M132" s="37"/>
      <c r="N132" s="37"/>
      <c r="O132" s="37"/>
    </row>
    <row r="133" spans="1:15" s="38" customFormat="1" ht="13.5" customHeight="1" hidden="1">
      <c r="A133" s="36">
        <v>127</v>
      </c>
      <c r="B133" s="189"/>
      <c r="C133" s="190"/>
      <c r="D133" s="37"/>
      <c r="E133" s="37"/>
      <c r="F133" s="37"/>
      <c r="G133" s="37"/>
      <c r="H133" s="37"/>
      <c r="I133" s="37"/>
      <c r="J133" s="37"/>
      <c r="K133" s="37"/>
      <c r="L133" s="37"/>
      <c r="M133" s="37"/>
      <c r="N133" s="37"/>
      <c r="O133" s="37"/>
    </row>
    <row r="134" spans="1:15" s="38" customFormat="1" ht="13.5" customHeight="1" hidden="1">
      <c r="A134" s="36">
        <v>128</v>
      </c>
      <c r="B134" s="189"/>
      <c r="C134" s="190"/>
      <c r="D134" s="37"/>
      <c r="E134" s="37"/>
      <c r="F134" s="37"/>
      <c r="G134" s="37"/>
      <c r="H134" s="37"/>
      <c r="I134" s="37"/>
      <c r="J134" s="37"/>
      <c r="K134" s="37"/>
      <c r="L134" s="37"/>
      <c r="M134" s="37"/>
      <c r="N134" s="37"/>
      <c r="O134" s="37"/>
    </row>
    <row r="135" spans="1:15" s="38" customFormat="1" ht="13.5" customHeight="1" hidden="1">
      <c r="A135" s="36">
        <v>129</v>
      </c>
      <c r="B135" s="189"/>
      <c r="C135" s="190"/>
      <c r="D135" s="37"/>
      <c r="E135" s="37"/>
      <c r="F135" s="37"/>
      <c r="G135" s="37"/>
      <c r="H135" s="37"/>
      <c r="I135" s="37"/>
      <c r="J135" s="37"/>
      <c r="K135" s="37"/>
      <c r="L135" s="37"/>
      <c r="M135" s="37"/>
      <c r="N135" s="37"/>
      <c r="O135" s="37"/>
    </row>
    <row r="136" spans="1:15" s="38" customFormat="1" ht="13.5" customHeight="1" hidden="1">
      <c r="A136" s="36">
        <v>130</v>
      </c>
      <c r="B136" s="189"/>
      <c r="C136" s="190"/>
      <c r="D136" s="37"/>
      <c r="E136" s="37"/>
      <c r="F136" s="37"/>
      <c r="G136" s="37"/>
      <c r="H136" s="37"/>
      <c r="I136" s="37"/>
      <c r="J136" s="37"/>
      <c r="K136" s="37"/>
      <c r="L136" s="37"/>
      <c r="M136" s="37"/>
      <c r="N136" s="37"/>
      <c r="O136" s="37"/>
    </row>
    <row r="137" spans="1:15" s="38" customFormat="1" ht="13.5" customHeight="1" hidden="1">
      <c r="A137" s="36">
        <v>131</v>
      </c>
      <c r="B137" s="189"/>
      <c r="C137" s="190"/>
      <c r="D137" s="37"/>
      <c r="E137" s="37"/>
      <c r="F137" s="37"/>
      <c r="G137" s="37"/>
      <c r="H137" s="37"/>
      <c r="I137" s="37"/>
      <c r="J137" s="37"/>
      <c r="K137" s="37"/>
      <c r="L137" s="37"/>
      <c r="M137" s="37"/>
      <c r="N137" s="37"/>
      <c r="O137" s="37"/>
    </row>
    <row r="138" spans="1:15" s="38" customFormat="1" ht="13.5" customHeight="1" hidden="1">
      <c r="A138" s="36">
        <v>132</v>
      </c>
      <c r="B138" s="189"/>
      <c r="C138" s="190"/>
      <c r="D138" s="37"/>
      <c r="E138" s="37"/>
      <c r="F138" s="37"/>
      <c r="G138" s="37"/>
      <c r="H138" s="37"/>
      <c r="I138" s="37"/>
      <c r="J138" s="37"/>
      <c r="K138" s="37"/>
      <c r="L138" s="37"/>
      <c r="M138" s="37"/>
      <c r="N138" s="37"/>
      <c r="O138" s="37"/>
    </row>
    <row r="139" spans="1:15" s="38" customFormat="1" ht="13.5" customHeight="1" hidden="1">
      <c r="A139" s="36">
        <v>133</v>
      </c>
      <c r="B139" s="189"/>
      <c r="C139" s="190"/>
      <c r="D139" s="37"/>
      <c r="E139" s="37"/>
      <c r="F139" s="37"/>
      <c r="G139" s="37"/>
      <c r="H139" s="37"/>
      <c r="I139" s="37"/>
      <c r="J139" s="37"/>
      <c r="K139" s="37"/>
      <c r="L139" s="37"/>
      <c r="M139" s="37"/>
      <c r="N139" s="37"/>
      <c r="O139" s="37"/>
    </row>
    <row r="140" spans="1:15" s="38" customFormat="1" ht="13.5" customHeight="1" hidden="1">
      <c r="A140" s="36">
        <v>134</v>
      </c>
      <c r="B140" s="189"/>
      <c r="C140" s="190"/>
      <c r="D140" s="37"/>
      <c r="E140" s="37"/>
      <c r="F140" s="37"/>
      <c r="G140" s="37"/>
      <c r="H140" s="37"/>
      <c r="I140" s="37"/>
      <c r="J140" s="37"/>
      <c r="K140" s="37"/>
      <c r="L140" s="37"/>
      <c r="M140" s="37"/>
      <c r="N140" s="37"/>
      <c r="O140" s="37"/>
    </row>
    <row r="141" spans="1:15" s="38" customFormat="1" ht="13.5" customHeight="1" hidden="1">
      <c r="A141" s="36">
        <v>135</v>
      </c>
      <c r="B141" s="189"/>
      <c r="C141" s="190"/>
      <c r="D141" s="37"/>
      <c r="E141" s="37"/>
      <c r="F141" s="37"/>
      <c r="G141" s="37"/>
      <c r="H141" s="37"/>
      <c r="I141" s="37"/>
      <c r="J141" s="37"/>
      <c r="K141" s="37"/>
      <c r="L141" s="37"/>
      <c r="M141" s="37"/>
      <c r="N141" s="37"/>
      <c r="O141" s="37"/>
    </row>
    <row r="142" spans="1:15" s="38" customFormat="1" ht="13.5" customHeight="1" hidden="1">
      <c r="A142" s="36">
        <v>136</v>
      </c>
      <c r="B142" s="189"/>
      <c r="C142" s="190"/>
      <c r="D142" s="37"/>
      <c r="E142" s="37"/>
      <c r="F142" s="37"/>
      <c r="G142" s="37"/>
      <c r="H142" s="37"/>
      <c r="I142" s="37"/>
      <c r="J142" s="37"/>
      <c r="K142" s="37"/>
      <c r="L142" s="37"/>
      <c r="M142" s="37"/>
      <c r="N142" s="37"/>
      <c r="O142" s="37"/>
    </row>
    <row r="143" spans="1:15" s="38" customFormat="1" ht="13.5" customHeight="1" hidden="1">
      <c r="A143" s="36">
        <v>137</v>
      </c>
      <c r="B143" s="189"/>
      <c r="C143" s="190"/>
      <c r="D143" s="37"/>
      <c r="E143" s="37"/>
      <c r="F143" s="37"/>
      <c r="G143" s="37"/>
      <c r="H143" s="37"/>
      <c r="I143" s="37"/>
      <c r="J143" s="37"/>
      <c r="K143" s="37"/>
      <c r="L143" s="37"/>
      <c r="M143" s="37"/>
      <c r="N143" s="37"/>
      <c r="O143" s="37"/>
    </row>
    <row r="144" spans="1:15" s="38" customFormat="1" ht="13.5" customHeight="1" hidden="1">
      <c r="A144" s="36">
        <v>138</v>
      </c>
      <c r="B144" s="189"/>
      <c r="C144" s="190"/>
      <c r="D144" s="37"/>
      <c r="E144" s="37"/>
      <c r="F144" s="37"/>
      <c r="G144" s="37"/>
      <c r="H144" s="37"/>
      <c r="I144" s="37"/>
      <c r="J144" s="37"/>
      <c r="K144" s="37"/>
      <c r="L144" s="37"/>
      <c r="M144" s="37"/>
      <c r="N144" s="37"/>
      <c r="O144" s="37"/>
    </row>
    <row r="145" spans="1:15" s="38" customFormat="1" ht="13.5" customHeight="1" hidden="1">
      <c r="A145" s="36">
        <v>139</v>
      </c>
      <c r="B145" s="189"/>
      <c r="C145" s="190"/>
      <c r="D145" s="37"/>
      <c r="E145" s="37"/>
      <c r="F145" s="37"/>
      <c r="G145" s="37"/>
      <c r="H145" s="37"/>
      <c r="I145" s="37"/>
      <c r="J145" s="37"/>
      <c r="K145" s="37"/>
      <c r="L145" s="37"/>
      <c r="M145" s="37"/>
      <c r="N145" s="37"/>
      <c r="O145" s="37"/>
    </row>
    <row r="146" spans="1:15" s="38" customFormat="1" ht="13.5" customHeight="1" hidden="1">
      <c r="A146" s="36">
        <v>140</v>
      </c>
      <c r="B146" s="189"/>
      <c r="C146" s="190"/>
      <c r="D146" s="37"/>
      <c r="E146" s="37"/>
      <c r="F146" s="37"/>
      <c r="G146" s="37"/>
      <c r="H146" s="37"/>
      <c r="I146" s="37"/>
      <c r="J146" s="37"/>
      <c r="K146" s="37"/>
      <c r="L146" s="37"/>
      <c r="M146" s="37"/>
      <c r="N146" s="37"/>
      <c r="O146" s="37"/>
    </row>
    <row r="147" spans="1:15" s="38" customFormat="1" ht="13.5" customHeight="1" hidden="1">
      <c r="A147" s="36">
        <v>141</v>
      </c>
      <c r="B147" s="189"/>
      <c r="C147" s="190"/>
      <c r="D147" s="37"/>
      <c r="E147" s="37"/>
      <c r="F147" s="37"/>
      <c r="G147" s="37"/>
      <c r="H147" s="37"/>
      <c r="I147" s="37"/>
      <c r="J147" s="37"/>
      <c r="K147" s="37"/>
      <c r="L147" s="37"/>
      <c r="M147" s="37"/>
      <c r="N147" s="37"/>
      <c r="O147" s="37"/>
    </row>
    <row r="148" spans="1:15" s="38" customFormat="1" ht="13.5" customHeight="1" hidden="1">
      <c r="A148" s="36">
        <v>142</v>
      </c>
      <c r="B148" s="189"/>
      <c r="C148" s="190"/>
      <c r="D148" s="37"/>
      <c r="E148" s="37"/>
      <c r="F148" s="37"/>
      <c r="G148" s="37"/>
      <c r="H148" s="37"/>
      <c r="I148" s="37"/>
      <c r="J148" s="37"/>
      <c r="K148" s="37"/>
      <c r="L148" s="37"/>
      <c r="M148" s="37"/>
      <c r="N148" s="37"/>
      <c r="O148" s="37"/>
    </row>
    <row r="149" spans="1:15" s="38" customFormat="1" ht="13.5" customHeight="1" hidden="1">
      <c r="A149" s="36">
        <v>143</v>
      </c>
      <c r="B149" s="189"/>
      <c r="C149" s="190"/>
      <c r="D149" s="37"/>
      <c r="E149" s="37"/>
      <c r="F149" s="37"/>
      <c r="G149" s="37"/>
      <c r="H149" s="37"/>
      <c r="I149" s="37"/>
      <c r="J149" s="37"/>
      <c r="K149" s="37"/>
      <c r="L149" s="37"/>
      <c r="M149" s="37"/>
      <c r="N149" s="37"/>
      <c r="O149" s="37"/>
    </row>
    <row r="150" spans="1:15" s="38" customFormat="1" ht="13.5" customHeight="1" hidden="1">
      <c r="A150" s="36">
        <v>144</v>
      </c>
      <c r="B150" s="189"/>
      <c r="C150" s="190"/>
      <c r="D150" s="37"/>
      <c r="E150" s="37"/>
      <c r="F150" s="37"/>
      <c r="G150" s="37"/>
      <c r="H150" s="37"/>
      <c r="I150" s="37"/>
      <c r="J150" s="37"/>
      <c r="K150" s="37"/>
      <c r="L150" s="37"/>
      <c r="M150" s="37"/>
      <c r="N150" s="37"/>
      <c r="O150" s="37"/>
    </row>
    <row r="151" spans="1:15" s="38" customFormat="1" ht="13.5" customHeight="1" hidden="1">
      <c r="A151" s="36">
        <v>145</v>
      </c>
      <c r="B151" s="189"/>
      <c r="C151" s="190"/>
      <c r="D151" s="37"/>
      <c r="E151" s="37"/>
      <c r="F151" s="37"/>
      <c r="G151" s="37"/>
      <c r="H151" s="37"/>
      <c r="I151" s="37"/>
      <c r="J151" s="37"/>
      <c r="K151" s="37"/>
      <c r="L151" s="37"/>
      <c r="M151" s="37"/>
      <c r="N151" s="37"/>
      <c r="O151" s="37"/>
    </row>
    <row r="152" spans="1:15" s="38" customFormat="1" ht="13.5" customHeight="1" hidden="1">
      <c r="A152" s="36">
        <v>146</v>
      </c>
      <c r="B152" s="189"/>
      <c r="C152" s="190"/>
      <c r="D152" s="37"/>
      <c r="E152" s="37"/>
      <c r="F152" s="37"/>
      <c r="G152" s="37"/>
      <c r="H152" s="37"/>
      <c r="I152" s="37"/>
      <c r="J152" s="37"/>
      <c r="K152" s="37"/>
      <c r="L152" s="37"/>
      <c r="M152" s="37"/>
      <c r="N152" s="37"/>
      <c r="O152" s="37"/>
    </row>
    <row r="153" spans="1:15" s="38" customFormat="1" ht="13.5" customHeight="1" hidden="1">
      <c r="A153" s="36">
        <v>147</v>
      </c>
      <c r="B153" s="189"/>
      <c r="C153" s="190"/>
      <c r="D153" s="37"/>
      <c r="E153" s="37"/>
      <c r="F153" s="37"/>
      <c r="G153" s="37"/>
      <c r="H153" s="37"/>
      <c r="I153" s="37"/>
      <c r="J153" s="37"/>
      <c r="K153" s="37"/>
      <c r="L153" s="37"/>
      <c r="M153" s="37"/>
      <c r="N153" s="37"/>
      <c r="O153" s="37"/>
    </row>
    <row r="154" spans="1:15" s="38" customFormat="1" ht="13.5" customHeight="1" hidden="1">
      <c r="A154" s="36">
        <v>148</v>
      </c>
      <c r="B154" s="189"/>
      <c r="C154" s="190"/>
      <c r="D154" s="37"/>
      <c r="E154" s="37"/>
      <c r="F154" s="37"/>
      <c r="G154" s="37"/>
      <c r="H154" s="37"/>
      <c r="I154" s="37"/>
      <c r="J154" s="37"/>
      <c r="K154" s="37"/>
      <c r="L154" s="37"/>
      <c r="M154" s="37"/>
      <c r="N154" s="37"/>
      <c r="O154" s="37"/>
    </row>
    <row r="155" spans="1:15" s="38" customFormat="1" ht="13.5" customHeight="1" hidden="1">
      <c r="A155" s="36">
        <v>149</v>
      </c>
      <c r="B155" s="189"/>
      <c r="C155" s="190"/>
      <c r="D155" s="37"/>
      <c r="E155" s="37"/>
      <c r="F155" s="37"/>
      <c r="G155" s="37"/>
      <c r="H155" s="37"/>
      <c r="I155" s="37"/>
      <c r="J155" s="37"/>
      <c r="K155" s="37"/>
      <c r="L155" s="37"/>
      <c r="M155" s="37"/>
      <c r="N155" s="37"/>
      <c r="O155" s="37"/>
    </row>
    <row r="156" spans="1:15" s="38" customFormat="1" ht="13.5" customHeight="1" hidden="1">
      <c r="A156" s="36">
        <v>150</v>
      </c>
      <c r="B156" s="189"/>
      <c r="C156" s="190"/>
      <c r="D156" s="37"/>
      <c r="E156" s="37"/>
      <c r="F156" s="37"/>
      <c r="G156" s="37"/>
      <c r="H156" s="37"/>
      <c r="I156" s="37"/>
      <c r="J156" s="37"/>
      <c r="K156" s="37"/>
      <c r="L156" s="37"/>
      <c r="M156" s="37"/>
      <c r="N156" s="37"/>
      <c r="O156" s="37"/>
    </row>
    <row r="157" spans="1:15" s="38" customFormat="1" ht="13.5" customHeight="1" hidden="1">
      <c r="A157" s="36">
        <v>151</v>
      </c>
      <c r="B157" s="189"/>
      <c r="C157" s="190"/>
      <c r="D157" s="37"/>
      <c r="E157" s="37"/>
      <c r="F157" s="37"/>
      <c r="G157" s="37"/>
      <c r="H157" s="37"/>
      <c r="I157" s="37"/>
      <c r="J157" s="37"/>
      <c r="K157" s="37"/>
      <c r="L157" s="37"/>
      <c r="M157" s="37"/>
      <c r="N157" s="37"/>
      <c r="O157" s="37"/>
    </row>
    <row r="158" spans="1:15" s="38" customFormat="1" ht="13.5" customHeight="1" hidden="1">
      <c r="A158" s="36">
        <v>152</v>
      </c>
      <c r="B158" s="189"/>
      <c r="C158" s="190"/>
      <c r="D158" s="37"/>
      <c r="E158" s="37"/>
      <c r="F158" s="37"/>
      <c r="G158" s="37"/>
      <c r="H158" s="37"/>
      <c r="I158" s="37"/>
      <c r="J158" s="37"/>
      <c r="K158" s="37"/>
      <c r="L158" s="37"/>
      <c r="M158" s="37"/>
      <c r="N158" s="37"/>
      <c r="O158" s="37"/>
    </row>
    <row r="159" spans="1:15" s="38" customFormat="1" ht="13.5" customHeight="1" hidden="1">
      <c r="A159" s="36">
        <v>153</v>
      </c>
      <c r="B159" s="189"/>
      <c r="C159" s="190"/>
      <c r="D159" s="37"/>
      <c r="E159" s="37"/>
      <c r="F159" s="37"/>
      <c r="G159" s="37"/>
      <c r="H159" s="37"/>
      <c r="I159" s="37"/>
      <c r="J159" s="37"/>
      <c r="K159" s="37"/>
      <c r="L159" s="37"/>
      <c r="M159" s="37"/>
      <c r="N159" s="37"/>
      <c r="O159" s="37"/>
    </row>
    <row r="160" spans="1:15" s="38" customFormat="1" ht="13.5" customHeight="1" hidden="1">
      <c r="A160" s="36">
        <v>154</v>
      </c>
      <c r="B160" s="189"/>
      <c r="C160" s="190"/>
      <c r="D160" s="37"/>
      <c r="E160" s="37"/>
      <c r="F160" s="37"/>
      <c r="G160" s="37"/>
      <c r="H160" s="37"/>
      <c r="I160" s="37"/>
      <c r="J160" s="37"/>
      <c r="K160" s="37"/>
      <c r="L160" s="37"/>
      <c r="M160" s="37"/>
      <c r="N160" s="37"/>
      <c r="O160" s="37"/>
    </row>
    <row r="161" spans="1:15" s="38" customFormat="1" ht="13.5" customHeight="1" hidden="1">
      <c r="A161" s="36">
        <v>155</v>
      </c>
      <c r="B161" s="189"/>
      <c r="C161" s="190"/>
      <c r="D161" s="37"/>
      <c r="E161" s="37"/>
      <c r="F161" s="37"/>
      <c r="G161" s="37"/>
      <c r="H161" s="37"/>
      <c r="I161" s="37"/>
      <c r="J161" s="37"/>
      <c r="K161" s="37"/>
      <c r="L161" s="37"/>
      <c r="M161" s="37"/>
      <c r="N161" s="37"/>
      <c r="O161" s="37"/>
    </row>
    <row r="162" spans="1:15" s="38" customFormat="1" ht="13.5" customHeight="1" hidden="1">
      <c r="A162" s="36">
        <v>156</v>
      </c>
      <c r="B162" s="189"/>
      <c r="C162" s="190"/>
      <c r="D162" s="37"/>
      <c r="E162" s="37"/>
      <c r="F162" s="37"/>
      <c r="G162" s="37"/>
      <c r="H162" s="37"/>
      <c r="I162" s="37"/>
      <c r="J162" s="37"/>
      <c r="K162" s="37"/>
      <c r="L162" s="37"/>
      <c r="M162" s="37"/>
      <c r="N162" s="37"/>
      <c r="O162" s="37"/>
    </row>
    <row r="163" spans="1:15" s="38" customFormat="1" ht="13.5" customHeight="1" hidden="1">
      <c r="A163" s="36">
        <v>157</v>
      </c>
      <c r="B163" s="189"/>
      <c r="C163" s="190"/>
      <c r="D163" s="37"/>
      <c r="E163" s="37"/>
      <c r="F163" s="37"/>
      <c r="G163" s="37"/>
      <c r="H163" s="37"/>
      <c r="I163" s="37"/>
      <c r="J163" s="37"/>
      <c r="K163" s="37"/>
      <c r="L163" s="37"/>
      <c r="M163" s="37"/>
      <c r="N163" s="37"/>
      <c r="O163" s="37"/>
    </row>
    <row r="164" spans="1:15" s="38" customFormat="1" ht="13.5" customHeight="1" hidden="1">
      <c r="A164" s="36">
        <v>158</v>
      </c>
      <c r="B164" s="189"/>
      <c r="C164" s="190"/>
      <c r="D164" s="37"/>
      <c r="E164" s="37"/>
      <c r="F164" s="37"/>
      <c r="G164" s="37"/>
      <c r="H164" s="37"/>
      <c r="I164" s="37"/>
      <c r="J164" s="37"/>
      <c r="K164" s="37"/>
      <c r="L164" s="37"/>
      <c r="M164" s="37"/>
      <c r="N164" s="37"/>
      <c r="O164" s="37"/>
    </row>
    <row r="165" spans="1:15" s="38" customFormat="1" ht="13.5" customHeight="1" hidden="1">
      <c r="A165" s="36">
        <v>159</v>
      </c>
      <c r="B165" s="189"/>
      <c r="C165" s="190"/>
      <c r="D165" s="37"/>
      <c r="E165" s="37"/>
      <c r="F165" s="37"/>
      <c r="G165" s="37"/>
      <c r="H165" s="37"/>
      <c r="I165" s="37"/>
      <c r="J165" s="37"/>
      <c r="K165" s="37"/>
      <c r="L165" s="37"/>
      <c r="M165" s="37"/>
      <c r="N165" s="37"/>
      <c r="O165" s="37"/>
    </row>
    <row r="166" spans="1:15" s="38" customFormat="1" ht="13.5" customHeight="1" hidden="1">
      <c r="A166" s="36">
        <v>160</v>
      </c>
      <c r="B166" s="189"/>
      <c r="C166" s="190"/>
      <c r="D166" s="37"/>
      <c r="E166" s="37"/>
      <c r="F166" s="37"/>
      <c r="G166" s="37"/>
      <c r="H166" s="37"/>
      <c r="I166" s="37"/>
      <c r="J166" s="37"/>
      <c r="K166" s="37"/>
      <c r="L166" s="37"/>
      <c r="M166" s="37"/>
      <c r="N166" s="37"/>
      <c r="O166" s="37"/>
    </row>
    <row r="167" spans="1:15" s="38" customFormat="1" ht="13.5" customHeight="1" hidden="1">
      <c r="A167" s="36">
        <v>161</v>
      </c>
      <c r="B167" s="189"/>
      <c r="C167" s="190"/>
      <c r="D167" s="37"/>
      <c r="E167" s="37"/>
      <c r="F167" s="37"/>
      <c r="G167" s="37"/>
      <c r="H167" s="37"/>
      <c r="I167" s="37"/>
      <c r="J167" s="37"/>
      <c r="K167" s="37"/>
      <c r="L167" s="37"/>
      <c r="M167" s="37"/>
      <c r="N167" s="37"/>
      <c r="O167" s="37"/>
    </row>
    <row r="168" spans="1:15" s="38" customFormat="1" ht="13.5" customHeight="1" hidden="1">
      <c r="A168" s="36">
        <v>162</v>
      </c>
      <c r="B168" s="189"/>
      <c r="C168" s="190"/>
      <c r="D168" s="37"/>
      <c r="E168" s="37"/>
      <c r="F168" s="37"/>
      <c r="G168" s="37"/>
      <c r="H168" s="37"/>
      <c r="I168" s="37"/>
      <c r="J168" s="37"/>
      <c r="K168" s="37"/>
      <c r="L168" s="37"/>
      <c r="M168" s="37"/>
      <c r="N168" s="37"/>
      <c r="O168" s="37"/>
    </row>
    <row r="169" spans="1:15" s="38" customFormat="1" ht="13.5" customHeight="1" hidden="1">
      <c r="A169" s="36">
        <v>163</v>
      </c>
      <c r="B169" s="189"/>
      <c r="C169" s="190"/>
      <c r="D169" s="37"/>
      <c r="E169" s="37"/>
      <c r="F169" s="37"/>
      <c r="G169" s="37"/>
      <c r="H169" s="37"/>
      <c r="I169" s="37"/>
      <c r="J169" s="37"/>
      <c r="K169" s="37"/>
      <c r="L169" s="37"/>
      <c r="M169" s="37"/>
      <c r="N169" s="37"/>
      <c r="O169" s="37"/>
    </row>
    <row r="170" spans="1:15" s="38" customFormat="1" ht="13.5" customHeight="1" hidden="1">
      <c r="A170" s="36">
        <v>164</v>
      </c>
      <c r="B170" s="189"/>
      <c r="C170" s="190"/>
      <c r="D170" s="37"/>
      <c r="E170" s="37"/>
      <c r="F170" s="37"/>
      <c r="G170" s="37"/>
      <c r="H170" s="37"/>
      <c r="I170" s="37"/>
      <c r="J170" s="37"/>
      <c r="K170" s="37"/>
      <c r="L170" s="37"/>
      <c r="M170" s="37"/>
      <c r="N170" s="37"/>
      <c r="O170" s="37"/>
    </row>
    <row r="171" spans="1:15" s="38" customFormat="1" ht="13.5" customHeight="1" hidden="1">
      <c r="A171" s="36">
        <v>165</v>
      </c>
      <c r="B171" s="189"/>
      <c r="C171" s="190"/>
      <c r="D171" s="37"/>
      <c r="E171" s="37"/>
      <c r="F171" s="37"/>
      <c r="G171" s="37"/>
      <c r="H171" s="37"/>
      <c r="I171" s="37"/>
      <c r="J171" s="37"/>
      <c r="K171" s="37"/>
      <c r="L171" s="37"/>
      <c r="M171" s="37"/>
      <c r="N171" s="37"/>
      <c r="O171" s="37"/>
    </row>
    <row r="172" spans="1:15" s="38" customFormat="1" ht="13.5" customHeight="1" hidden="1">
      <c r="A172" s="36">
        <v>166</v>
      </c>
      <c r="B172" s="189"/>
      <c r="C172" s="190"/>
      <c r="D172" s="37"/>
      <c r="E172" s="37"/>
      <c r="F172" s="37"/>
      <c r="G172" s="37"/>
      <c r="H172" s="37"/>
      <c r="I172" s="37"/>
      <c r="J172" s="37"/>
      <c r="K172" s="37"/>
      <c r="L172" s="37"/>
      <c r="M172" s="37"/>
      <c r="N172" s="37"/>
      <c r="O172" s="37"/>
    </row>
    <row r="173" spans="1:15" s="38" customFormat="1" ht="13.5" customHeight="1" hidden="1">
      <c r="A173" s="36">
        <v>167</v>
      </c>
      <c r="B173" s="189"/>
      <c r="C173" s="190"/>
      <c r="D173" s="37"/>
      <c r="E173" s="37"/>
      <c r="F173" s="37"/>
      <c r="G173" s="37"/>
      <c r="H173" s="37"/>
      <c r="I173" s="37"/>
      <c r="J173" s="37"/>
      <c r="K173" s="37"/>
      <c r="L173" s="37"/>
      <c r="M173" s="37"/>
      <c r="N173" s="37"/>
      <c r="O173" s="37"/>
    </row>
    <row r="174" spans="1:15" s="38" customFormat="1" ht="13.5" customHeight="1" hidden="1">
      <c r="A174" s="36">
        <v>168</v>
      </c>
      <c r="B174" s="189"/>
      <c r="C174" s="190"/>
      <c r="D174" s="37"/>
      <c r="E174" s="37"/>
      <c r="F174" s="37"/>
      <c r="G174" s="37"/>
      <c r="H174" s="37"/>
      <c r="I174" s="37"/>
      <c r="J174" s="37"/>
      <c r="K174" s="37"/>
      <c r="L174" s="37"/>
      <c r="M174" s="37"/>
      <c r="N174" s="37"/>
      <c r="O174" s="37"/>
    </row>
    <row r="175" spans="1:15" s="38" customFormat="1" ht="13.5" customHeight="1" hidden="1">
      <c r="A175" s="36">
        <v>169</v>
      </c>
      <c r="B175" s="189"/>
      <c r="C175" s="190"/>
      <c r="D175" s="37"/>
      <c r="E175" s="37"/>
      <c r="F175" s="37"/>
      <c r="G175" s="37"/>
      <c r="H175" s="37"/>
      <c r="I175" s="37"/>
      <c r="J175" s="37"/>
      <c r="K175" s="37"/>
      <c r="L175" s="37"/>
      <c r="M175" s="37"/>
      <c r="N175" s="37"/>
      <c r="O175" s="37"/>
    </row>
    <row r="176" spans="1:15" s="38" customFormat="1" ht="13.5" customHeight="1" hidden="1">
      <c r="A176" s="36">
        <v>170</v>
      </c>
      <c r="B176" s="189"/>
      <c r="C176" s="190"/>
      <c r="D176" s="37"/>
      <c r="E176" s="37"/>
      <c r="F176" s="37"/>
      <c r="G176" s="37"/>
      <c r="H176" s="37"/>
      <c r="I176" s="37"/>
      <c r="J176" s="37"/>
      <c r="K176" s="37"/>
      <c r="L176" s="37"/>
      <c r="M176" s="37"/>
      <c r="N176" s="37"/>
      <c r="O176" s="37"/>
    </row>
    <row r="177" spans="1:15" s="38" customFormat="1" ht="13.5" customHeight="1" hidden="1">
      <c r="A177" s="36">
        <v>171</v>
      </c>
      <c r="B177" s="189"/>
      <c r="C177" s="190"/>
      <c r="D177" s="37"/>
      <c r="E177" s="37"/>
      <c r="F177" s="37"/>
      <c r="G177" s="37"/>
      <c r="H177" s="37"/>
      <c r="I177" s="37"/>
      <c r="J177" s="37"/>
      <c r="K177" s="37"/>
      <c r="L177" s="37"/>
      <c r="M177" s="37"/>
      <c r="N177" s="37"/>
      <c r="O177" s="37"/>
    </row>
    <row r="178" spans="1:15" s="38" customFormat="1" ht="13.5" customHeight="1" hidden="1">
      <c r="A178" s="36">
        <v>172</v>
      </c>
      <c r="B178" s="189"/>
      <c r="C178" s="190"/>
      <c r="D178" s="37"/>
      <c r="E178" s="37"/>
      <c r="F178" s="37"/>
      <c r="G178" s="37"/>
      <c r="H178" s="37"/>
      <c r="I178" s="37"/>
      <c r="J178" s="37"/>
      <c r="K178" s="37"/>
      <c r="L178" s="37"/>
      <c r="M178" s="37"/>
      <c r="N178" s="37"/>
      <c r="O178" s="37"/>
    </row>
    <row r="179" spans="1:15" s="38" customFormat="1" ht="13.5" customHeight="1" hidden="1">
      <c r="A179" s="36">
        <v>173</v>
      </c>
      <c r="B179" s="189"/>
      <c r="C179" s="190"/>
      <c r="D179" s="37"/>
      <c r="E179" s="37"/>
      <c r="F179" s="37"/>
      <c r="G179" s="37"/>
      <c r="H179" s="37"/>
      <c r="I179" s="37"/>
      <c r="J179" s="37"/>
      <c r="K179" s="37"/>
      <c r="L179" s="37"/>
      <c r="M179" s="37"/>
      <c r="N179" s="37"/>
      <c r="O179" s="37"/>
    </row>
    <row r="180" spans="1:15" s="38" customFormat="1" ht="13.5" customHeight="1" hidden="1">
      <c r="A180" s="36">
        <v>174</v>
      </c>
      <c r="B180" s="189"/>
      <c r="C180" s="190"/>
      <c r="D180" s="37"/>
      <c r="E180" s="37"/>
      <c r="F180" s="37"/>
      <c r="G180" s="37"/>
      <c r="H180" s="37"/>
      <c r="I180" s="37"/>
      <c r="J180" s="37"/>
      <c r="K180" s="37"/>
      <c r="L180" s="37"/>
      <c r="M180" s="37"/>
      <c r="N180" s="37"/>
      <c r="O180" s="37"/>
    </row>
    <row r="181" spans="1:15" s="38" customFormat="1" ht="13.5" customHeight="1" hidden="1">
      <c r="A181" s="36">
        <v>175</v>
      </c>
      <c r="B181" s="189"/>
      <c r="C181" s="190"/>
      <c r="D181" s="37"/>
      <c r="E181" s="37"/>
      <c r="F181" s="37"/>
      <c r="G181" s="37"/>
      <c r="H181" s="37"/>
      <c r="I181" s="37"/>
      <c r="J181" s="37"/>
      <c r="K181" s="37"/>
      <c r="L181" s="37"/>
      <c r="M181" s="37"/>
      <c r="N181" s="37"/>
      <c r="O181" s="37"/>
    </row>
    <row r="182" spans="1:15" s="38" customFormat="1" ht="13.5" customHeight="1" hidden="1">
      <c r="A182" s="36">
        <v>176</v>
      </c>
      <c r="B182" s="189"/>
      <c r="C182" s="190"/>
      <c r="D182" s="37"/>
      <c r="E182" s="37"/>
      <c r="F182" s="37"/>
      <c r="G182" s="37"/>
      <c r="H182" s="37"/>
      <c r="I182" s="37"/>
      <c r="J182" s="37"/>
      <c r="K182" s="37"/>
      <c r="L182" s="37"/>
      <c r="M182" s="37"/>
      <c r="N182" s="37"/>
      <c r="O182" s="37"/>
    </row>
    <row r="183" spans="1:15" s="38" customFormat="1" ht="13.5" customHeight="1" hidden="1">
      <c r="A183" s="36">
        <v>177</v>
      </c>
      <c r="B183" s="189"/>
      <c r="C183" s="190"/>
      <c r="D183" s="37"/>
      <c r="E183" s="37"/>
      <c r="F183" s="37"/>
      <c r="G183" s="37"/>
      <c r="H183" s="37"/>
      <c r="I183" s="37"/>
      <c r="J183" s="37"/>
      <c r="K183" s="37"/>
      <c r="L183" s="37"/>
      <c r="M183" s="37"/>
      <c r="N183" s="37"/>
      <c r="O183" s="37"/>
    </row>
    <row r="184" spans="1:15" s="38" customFormat="1" ht="13.5" customHeight="1" hidden="1">
      <c r="A184" s="36">
        <v>178</v>
      </c>
      <c r="B184" s="189"/>
      <c r="C184" s="190"/>
      <c r="D184" s="37"/>
      <c r="E184" s="37"/>
      <c r="F184" s="37"/>
      <c r="G184" s="37"/>
      <c r="H184" s="37"/>
      <c r="I184" s="37"/>
      <c r="J184" s="37"/>
      <c r="K184" s="37"/>
      <c r="L184" s="37"/>
      <c r="M184" s="37"/>
      <c r="N184" s="37"/>
      <c r="O184" s="37"/>
    </row>
    <row r="185" spans="1:15" s="38" customFormat="1" ht="13.5" customHeight="1" hidden="1">
      <c r="A185" s="36">
        <v>179</v>
      </c>
      <c r="B185" s="189"/>
      <c r="C185" s="190"/>
      <c r="D185" s="37"/>
      <c r="E185" s="37"/>
      <c r="F185" s="37"/>
      <c r="G185" s="37"/>
      <c r="H185" s="37"/>
      <c r="I185" s="37"/>
      <c r="J185" s="37"/>
      <c r="K185" s="37"/>
      <c r="L185" s="37"/>
      <c r="M185" s="37"/>
      <c r="N185" s="37"/>
      <c r="O185" s="37"/>
    </row>
    <row r="186" spans="1:15" s="38" customFormat="1" ht="13.5" customHeight="1" hidden="1">
      <c r="A186" s="36">
        <v>180</v>
      </c>
      <c r="B186" s="189"/>
      <c r="C186" s="190"/>
      <c r="D186" s="37"/>
      <c r="E186" s="37"/>
      <c r="F186" s="37"/>
      <c r="G186" s="37"/>
      <c r="H186" s="37"/>
      <c r="I186" s="37"/>
      <c r="J186" s="37"/>
      <c r="K186" s="37"/>
      <c r="L186" s="37"/>
      <c r="M186" s="37"/>
      <c r="N186" s="37"/>
      <c r="O186" s="37"/>
    </row>
    <row r="187" spans="1:15" s="38" customFormat="1" ht="13.5" customHeight="1" hidden="1">
      <c r="A187" s="36">
        <v>181</v>
      </c>
      <c r="B187" s="189"/>
      <c r="C187" s="190"/>
      <c r="D187" s="37"/>
      <c r="E187" s="37"/>
      <c r="F187" s="37"/>
      <c r="G187" s="37"/>
      <c r="H187" s="37"/>
      <c r="I187" s="37"/>
      <c r="J187" s="37"/>
      <c r="K187" s="37"/>
      <c r="L187" s="37"/>
      <c r="M187" s="37"/>
      <c r="N187" s="37"/>
      <c r="O187" s="37"/>
    </row>
    <row r="188" spans="1:15" s="38" customFormat="1" ht="13.5" customHeight="1" hidden="1">
      <c r="A188" s="36">
        <v>182</v>
      </c>
      <c r="B188" s="189"/>
      <c r="C188" s="190"/>
      <c r="D188" s="37"/>
      <c r="E188" s="37"/>
      <c r="F188" s="37"/>
      <c r="G188" s="37"/>
      <c r="H188" s="37"/>
      <c r="I188" s="37"/>
      <c r="J188" s="37"/>
      <c r="K188" s="37"/>
      <c r="L188" s="37"/>
      <c r="M188" s="37"/>
      <c r="N188" s="37"/>
      <c r="O188" s="37"/>
    </row>
    <row r="189" spans="1:15" s="38" customFormat="1" ht="13.5" customHeight="1" hidden="1">
      <c r="A189" s="36">
        <v>183</v>
      </c>
      <c r="B189" s="189"/>
      <c r="C189" s="190"/>
      <c r="D189" s="37"/>
      <c r="E189" s="37"/>
      <c r="F189" s="37"/>
      <c r="G189" s="37"/>
      <c r="H189" s="37"/>
      <c r="I189" s="37"/>
      <c r="J189" s="37"/>
      <c r="K189" s="37"/>
      <c r="L189" s="37"/>
      <c r="M189" s="37"/>
      <c r="N189" s="37"/>
      <c r="O189" s="37"/>
    </row>
    <row r="190" spans="1:15" s="38" customFormat="1" ht="13.5" customHeight="1" hidden="1">
      <c r="A190" s="36">
        <v>184</v>
      </c>
      <c r="B190" s="189"/>
      <c r="C190" s="190"/>
      <c r="D190" s="37"/>
      <c r="E190" s="37"/>
      <c r="F190" s="37"/>
      <c r="G190" s="37"/>
      <c r="H190" s="37"/>
      <c r="I190" s="37"/>
      <c r="J190" s="37"/>
      <c r="K190" s="37"/>
      <c r="L190" s="37"/>
      <c r="M190" s="37"/>
      <c r="N190" s="37"/>
      <c r="O190" s="37"/>
    </row>
    <row r="191" spans="1:15" s="38" customFormat="1" ht="13.5" customHeight="1" hidden="1">
      <c r="A191" s="36">
        <v>185</v>
      </c>
      <c r="B191" s="189"/>
      <c r="C191" s="190"/>
      <c r="D191" s="37"/>
      <c r="E191" s="37"/>
      <c r="F191" s="37"/>
      <c r="G191" s="37"/>
      <c r="H191" s="37"/>
      <c r="I191" s="37"/>
      <c r="J191" s="37"/>
      <c r="K191" s="37"/>
      <c r="L191" s="37"/>
      <c r="M191" s="37"/>
      <c r="N191" s="37"/>
      <c r="O191" s="37"/>
    </row>
    <row r="192" spans="1:15" s="38" customFormat="1" ht="13.5" customHeight="1" hidden="1">
      <c r="A192" s="36">
        <v>186</v>
      </c>
      <c r="B192" s="189"/>
      <c r="C192" s="190"/>
      <c r="D192" s="37"/>
      <c r="E192" s="37"/>
      <c r="F192" s="37"/>
      <c r="G192" s="37"/>
      <c r="H192" s="37"/>
      <c r="I192" s="37"/>
      <c r="J192" s="37"/>
      <c r="K192" s="37"/>
      <c r="L192" s="37"/>
      <c r="M192" s="37"/>
      <c r="N192" s="37"/>
      <c r="O192" s="37"/>
    </row>
    <row r="193" spans="1:15" s="38" customFormat="1" ht="13.5" customHeight="1" hidden="1">
      <c r="A193" s="36">
        <v>187</v>
      </c>
      <c r="B193" s="189"/>
      <c r="C193" s="190"/>
      <c r="D193" s="37"/>
      <c r="E193" s="37"/>
      <c r="F193" s="37"/>
      <c r="G193" s="37"/>
      <c r="H193" s="37"/>
      <c r="I193" s="37"/>
      <c r="J193" s="37"/>
      <c r="K193" s="37"/>
      <c r="L193" s="37"/>
      <c r="M193" s="37"/>
      <c r="N193" s="37"/>
      <c r="O193" s="37"/>
    </row>
    <row r="194" spans="1:15" s="38" customFormat="1" ht="13.5" customHeight="1" hidden="1">
      <c r="A194" s="36">
        <v>188</v>
      </c>
      <c r="B194" s="189"/>
      <c r="C194" s="190"/>
      <c r="D194" s="37"/>
      <c r="E194" s="37"/>
      <c r="F194" s="37"/>
      <c r="G194" s="37"/>
      <c r="H194" s="37"/>
      <c r="I194" s="37"/>
      <c r="J194" s="37"/>
      <c r="K194" s="37"/>
      <c r="L194" s="37"/>
      <c r="M194" s="37"/>
      <c r="N194" s="37"/>
      <c r="O194" s="37"/>
    </row>
    <row r="195" spans="1:15" s="38" customFormat="1" ht="13.5" customHeight="1" hidden="1">
      <c r="A195" s="36">
        <v>189</v>
      </c>
      <c r="B195" s="189"/>
      <c r="C195" s="190"/>
      <c r="D195" s="37"/>
      <c r="E195" s="37"/>
      <c r="F195" s="37"/>
      <c r="G195" s="37"/>
      <c r="H195" s="37"/>
      <c r="I195" s="37"/>
      <c r="J195" s="37"/>
      <c r="K195" s="37"/>
      <c r="L195" s="37"/>
      <c r="M195" s="37"/>
      <c r="N195" s="37"/>
      <c r="O195" s="37"/>
    </row>
    <row r="196" spans="1:15" s="38" customFormat="1" ht="13.5" customHeight="1" hidden="1">
      <c r="A196" s="36">
        <v>190</v>
      </c>
      <c r="B196" s="189"/>
      <c r="C196" s="190"/>
      <c r="D196" s="37"/>
      <c r="E196" s="37"/>
      <c r="F196" s="37"/>
      <c r="G196" s="37"/>
      <c r="H196" s="37"/>
      <c r="I196" s="37"/>
      <c r="J196" s="37"/>
      <c r="K196" s="37"/>
      <c r="L196" s="37"/>
      <c r="M196" s="37"/>
      <c r="N196" s="37"/>
      <c r="O196" s="37"/>
    </row>
    <row r="197" spans="1:15" s="38" customFormat="1" ht="13.5" customHeight="1" hidden="1">
      <c r="A197" s="36">
        <v>191</v>
      </c>
      <c r="B197" s="189"/>
      <c r="C197" s="190"/>
      <c r="D197" s="37"/>
      <c r="E197" s="37"/>
      <c r="F197" s="37"/>
      <c r="G197" s="37"/>
      <c r="H197" s="37"/>
      <c r="I197" s="37"/>
      <c r="J197" s="37"/>
      <c r="K197" s="37"/>
      <c r="L197" s="37"/>
      <c r="M197" s="37"/>
      <c r="N197" s="37"/>
      <c r="O197" s="37"/>
    </row>
    <row r="198" spans="1:15" s="38" customFormat="1" ht="13.5" customHeight="1" hidden="1">
      <c r="A198" s="36">
        <v>192</v>
      </c>
      <c r="B198" s="189"/>
      <c r="C198" s="190"/>
      <c r="D198" s="37"/>
      <c r="E198" s="37"/>
      <c r="F198" s="37"/>
      <c r="G198" s="37"/>
      <c r="H198" s="37"/>
      <c r="I198" s="37"/>
      <c r="J198" s="37"/>
      <c r="K198" s="37"/>
      <c r="L198" s="37"/>
      <c r="M198" s="37"/>
      <c r="N198" s="37"/>
      <c r="O198" s="37"/>
    </row>
    <row r="199" spans="1:15" s="38" customFormat="1" ht="13.5" customHeight="1" hidden="1">
      <c r="A199" s="36">
        <v>193</v>
      </c>
      <c r="B199" s="189"/>
      <c r="C199" s="190"/>
      <c r="D199" s="37"/>
      <c r="E199" s="37"/>
      <c r="F199" s="37"/>
      <c r="G199" s="37"/>
      <c r="H199" s="37"/>
      <c r="I199" s="37"/>
      <c r="J199" s="37"/>
      <c r="K199" s="37"/>
      <c r="L199" s="37"/>
      <c r="M199" s="37"/>
      <c r="N199" s="37"/>
      <c r="O199" s="37"/>
    </row>
    <row r="200" spans="1:15" s="38" customFormat="1" ht="13.5" customHeight="1" hidden="1">
      <c r="A200" s="36">
        <v>194</v>
      </c>
      <c r="B200" s="189"/>
      <c r="C200" s="190"/>
      <c r="D200" s="37"/>
      <c r="E200" s="37"/>
      <c r="F200" s="37"/>
      <c r="G200" s="37"/>
      <c r="H200" s="37"/>
      <c r="I200" s="37"/>
      <c r="J200" s="37"/>
      <c r="K200" s="37"/>
      <c r="L200" s="37"/>
      <c r="M200" s="37"/>
      <c r="N200" s="37"/>
      <c r="O200" s="37"/>
    </row>
    <row r="201" spans="1:15" s="38" customFormat="1" ht="13.5" customHeight="1" hidden="1">
      <c r="A201" s="36">
        <v>195</v>
      </c>
      <c r="B201" s="189"/>
      <c r="C201" s="190"/>
      <c r="D201" s="37"/>
      <c r="E201" s="37"/>
      <c r="F201" s="37"/>
      <c r="G201" s="37"/>
      <c r="H201" s="37"/>
      <c r="I201" s="37"/>
      <c r="J201" s="37"/>
      <c r="K201" s="37"/>
      <c r="L201" s="37"/>
      <c r="M201" s="37"/>
      <c r="N201" s="37"/>
      <c r="O201" s="37"/>
    </row>
    <row r="202" spans="1:15" s="38" customFormat="1" ht="13.5" customHeight="1" hidden="1">
      <c r="A202" s="36">
        <v>196</v>
      </c>
      <c r="B202" s="189"/>
      <c r="C202" s="190"/>
      <c r="D202" s="37"/>
      <c r="E202" s="37"/>
      <c r="F202" s="37"/>
      <c r="G202" s="37"/>
      <c r="H202" s="37"/>
      <c r="I202" s="37"/>
      <c r="J202" s="37"/>
      <c r="K202" s="37"/>
      <c r="L202" s="37"/>
      <c r="M202" s="37"/>
      <c r="N202" s="37"/>
      <c r="O202" s="37"/>
    </row>
    <row r="203" spans="1:15" s="38" customFormat="1" ht="13.5" customHeight="1" hidden="1">
      <c r="A203" s="36">
        <v>197</v>
      </c>
      <c r="B203" s="481"/>
      <c r="C203" s="482"/>
      <c r="D203" s="37"/>
      <c r="E203" s="37"/>
      <c r="F203" s="37"/>
      <c r="G203" s="37"/>
      <c r="H203" s="37"/>
      <c r="I203" s="37"/>
      <c r="J203" s="37"/>
      <c r="K203" s="37"/>
      <c r="L203" s="37"/>
      <c r="M203" s="37"/>
      <c r="N203" s="37"/>
      <c r="O203" s="37"/>
    </row>
    <row r="204" spans="1:15" s="38" customFormat="1" ht="13.5" customHeight="1" hidden="1">
      <c r="A204" s="36">
        <v>198</v>
      </c>
      <c r="B204" s="481"/>
      <c r="C204" s="482"/>
      <c r="D204" s="37"/>
      <c r="E204" s="37"/>
      <c r="F204" s="37"/>
      <c r="G204" s="37"/>
      <c r="H204" s="37"/>
      <c r="I204" s="37"/>
      <c r="J204" s="37"/>
      <c r="K204" s="37"/>
      <c r="L204" s="37"/>
      <c r="M204" s="37"/>
      <c r="N204" s="37"/>
      <c r="O204" s="37"/>
    </row>
    <row r="205" spans="1:15" s="38" customFormat="1" ht="13.5" customHeight="1" hidden="1">
      <c r="A205" s="36">
        <v>199</v>
      </c>
      <c r="B205" s="481"/>
      <c r="C205" s="482"/>
      <c r="D205" s="37"/>
      <c r="E205" s="37"/>
      <c r="F205" s="37"/>
      <c r="G205" s="37"/>
      <c r="H205" s="37"/>
      <c r="I205" s="37"/>
      <c r="J205" s="37"/>
      <c r="K205" s="37"/>
      <c r="L205" s="37"/>
      <c r="M205" s="37"/>
      <c r="N205" s="37"/>
      <c r="O205" s="37"/>
    </row>
    <row r="206" spans="1:15" s="38" customFormat="1" ht="13.5" customHeight="1" hidden="1">
      <c r="A206" s="36">
        <v>200</v>
      </c>
      <c r="B206" s="481"/>
      <c r="C206" s="482"/>
      <c r="D206" s="37"/>
      <c r="E206" s="37"/>
      <c r="F206" s="37"/>
      <c r="G206" s="37"/>
      <c r="H206" s="37"/>
      <c r="I206" s="37"/>
      <c r="J206" s="37"/>
      <c r="K206" s="37"/>
      <c r="L206" s="37"/>
      <c r="M206" s="37"/>
      <c r="N206" s="37"/>
      <c r="O206" s="37"/>
    </row>
    <row r="207" spans="1:15" ht="15.75" customHeight="1">
      <c r="A207" s="39"/>
      <c r="B207" s="39"/>
      <c r="C207" s="39"/>
      <c r="D207" s="39"/>
      <c r="E207" s="39"/>
      <c r="F207" s="39"/>
      <c r="G207" s="39"/>
      <c r="H207" s="39"/>
      <c r="I207" s="39"/>
      <c r="J207" s="39"/>
      <c r="K207" s="39"/>
      <c r="L207" s="39"/>
      <c r="M207" s="39"/>
      <c r="N207" s="39"/>
      <c r="O207" s="39"/>
    </row>
    <row r="208" s="40" customFormat="1" ht="24.75" customHeight="1">
      <c r="A208" s="40" t="s">
        <v>141</v>
      </c>
    </row>
    <row r="209" spans="1:15" s="40" customFormat="1" ht="13.5">
      <c r="A209" s="41"/>
      <c r="B209" s="42"/>
      <c r="C209" s="43"/>
      <c r="D209" s="44" t="s">
        <v>128</v>
      </c>
      <c r="E209" s="44" t="s">
        <v>129</v>
      </c>
      <c r="F209" s="44" t="s">
        <v>130</v>
      </c>
      <c r="G209" s="44" t="s">
        <v>131</v>
      </c>
      <c r="H209" s="44" t="s">
        <v>132</v>
      </c>
      <c r="I209" s="44" t="s">
        <v>133</v>
      </c>
      <c r="J209" s="44" t="s">
        <v>142</v>
      </c>
      <c r="L209" s="495" t="str">
        <f>IF(D214=COUNTIF(D7:D206,"&gt;14")," ","４月計ERROR")</f>
        <v> </v>
      </c>
      <c r="M209" s="495"/>
      <c r="N209" s="40" t="str">
        <f>IF(D214=COUNTIF(D7:D206,"&gt;14")," ",COUNTIF(D7:D206,"&gt;14"))</f>
        <v> </v>
      </c>
      <c r="O209" s="40" t="str">
        <f aca="true" t="shared" si="0" ref="O209:O215">IF(N209=" "," ","に計がなります")</f>
        <v> </v>
      </c>
    </row>
    <row r="210" spans="1:15" s="38" customFormat="1" ht="12" customHeight="1">
      <c r="A210" s="45"/>
      <c r="B210" s="46" t="s">
        <v>143</v>
      </c>
      <c r="C210" s="47"/>
      <c r="D210" s="37"/>
      <c r="E210" s="37"/>
      <c r="F210" s="37"/>
      <c r="G210" s="37"/>
      <c r="H210" s="37"/>
      <c r="I210" s="37"/>
      <c r="J210" s="37"/>
      <c r="L210" s="495" t="str">
        <f>IF(E214=COUNTIF(E7:E206,"&gt;14")," ","５月計ERROR")</f>
        <v> </v>
      </c>
      <c r="M210" s="495"/>
      <c r="N210" s="38" t="str">
        <f>IF(E214=COUNTIF(E7:E206,"&gt;14")," ",COUNTIF(E7:E206,"&gt;14"))</f>
        <v> </v>
      </c>
      <c r="O210" s="40" t="str">
        <f t="shared" si="0"/>
        <v> </v>
      </c>
    </row>
    <row r="211" spans="1:15" s="38" customFormat="1" ht="12" customHeight="1">
      <c r="A211" s="48"/>
      <c r="B211" s="49" t="s">
        <v>144</v>
      </c>
      <c r="C211" s="47"/>
      <c r="D211" s="37"/>
      <c r="E211" s="37"/>
      <c r="F211" s="37"/>
      <c r="G211" s="37"/>
      <c r="H211" s="37"/>
      <c r="I211" s="37"/>
      <c r="J211" s="37"/>
      <c r="L211" s="495" t="str">
        <f>IF(F214=COUNTIF(F7:F206,"&gt;14")," ","６月計ERROR")</f>
        <v> </v>
      </c>
      <c r="M211" s="495"/>
      <c r="N211" s="38" t="str">
        <f>IF(F214=COUNTIF(F7:F206,"&gt;14")," ",COUNTIF(F7:F206,"&gt;14"))</f>
        <v> </v>
      </c>
      <c r="O211" s="40" t="str">
        <f t="shared" si="0"/>
        <v> </v>
      </c>
    </row>
    <row r="212" spans="1:15" s="38" customFormat="1" ht="12" customHeight="1">
      <c r="A212" s="48"/>
      <c r="B212" s="49" t="s">
        <v>145</v>
      </c>
      <c r="C212" s="47"/>
      <c r="D212" s="37"/>
      <c r="E212" s="37"/>
      <c r="F212" s="37"/>
      <c r="G212" s="37"/>
      <c r="H212" s="37"/>
      <c r="I212" s="37"/>
      <c r="J212" s="37"/>
      <c r="L212" s="495" t="str">
        <f>IF(G214=COUNTIF(G7:G206,"&gt;14")," ","７月計ERROR")</f>
        <v> </v>
      </c>
      <c r="M212" s="495"/>
      <c r="N212" s="38" t="str">
        <f>IF(G214=COUNTIF(G7:G206,"&gt;14")," ",COUNTIF(G7:G206,"&gt;14"))</f>
        <v> </v>
      </c>
      <c r="O212" s="40" t="str">
        <f t="shared" si="0"/>
        <v> </v>
      </c>
    </row>
    <row r="213" spans="1:15" s="38" customFormat="1" ht="12" customHeight="1">
      <c r="A213" s="48"/>
      <c r="B213" s="49" t="s">
        <v>146</v>
      </c>
      <c r="C213" s="47"/>
      <c r="D213" s="37"/>
      <c r="E213" s="37"/>
      <c r="F213" s="37"/>
      <c r="G213" s="37"/>
      <c r="H213" s="37"/>
      <c r="I213" s="37"/>
      <c r="J213" s="37"/>
      <c r="L213" s="495" t="str">
        <f>IF(H214=COUNTIF(H7:H206,"&gt;14")," ","８月計ERROR")</f>
        <v> </v>
      </c>
      <c r="M213" s="495"/>
      <c r="N213" s="38" t="str">
        <f>IF(H214=COUNTIF(H7:H206,"&gt;14")," ",COUNTIF(H7:H206,"&gt;14"))</f>
        <v> </v>
      </c>
      <c r="O213" s="40" t="str">
        <f t="shared" si="0"/>
        <v> </v>
      </c>
    </row>
    <row r="214" spans="1:15" s="40" customFormat="1" ht="13.5">
      <c r="A214" s="50"/>
      <c r="B214" s="51" t="s">
        <v>28</v>
      </c>
      <c r="C214" s="52"/>
      <c r="D214" s="127">
        <f>SUM(D210:D213)</f>
        <v>0</v>
      </c>
      <c r="E214" s="127">
        <f aca="true" t="shared" si="1" ref="E214:J214">SUM(E210:E213)</f>
        <v>0</v>
      </c>
      <c r="F214" s="127">
        <f t="shared" si="1"/>
        <v>0</v>
      </c>
      <c r="G214" s="127">
        <f t="shared" si="1"/>
        <v>0</v>
      </c>
      <c r="H214" s="127">
        <f t="shared" si="1"/>
        <v>0</v>
      </c>
      <c r="I214" s="127">
        <f t="shared" si="1"/>
        <v>0</v>
      </c>
      <c r="J214" s="127">
        <f t="shared" si="1"/>
        <v>0</v>
      </c>
      <c r="L214" s="495" t="str">
        <f>IF(I214=COUNTIF(I7:I206,"&gt;14")," ","９月計ERROR")</f>
        <v> </v>
      </c>
      <c r="M214" s="495"/>
      <c r="N214" s="40" t="str">
        <f>IF(I214=COUNTIF(I7:I206,"&gt;14")," ",COUNTIF(I7:I206,"&gt;14"))</f>
        <v> </v>
      </c>
      <c r="O214" s="40" t="str">
        <f t="shared" si="0"/>
        <v> </v>
      </c>
    </row>
    <row r="215" spans="1:15" s="40" customFormat="1" ht="12" customHeight="1">
      <c r="A215" s="483" t="s">
        <v>147</v>
      </c>
      <c r="B215" s="484"/>
      <c r="C215" s="485"/>
      <c r="D215" s="53"/>
      <c r="E215" s="53"/>
      <c r="F215" s="53"/>
      <c r="G215" s="53"/>
      <c r="H215" s="53"/>
      <c r="I215" s="53"/>
      <c r="J215" s="53"/>
      <c r="L215" s="495" t="str">
        <f>IF(J214=COUNTIF(J7:J206,"&gt;14")," ","１０月計ERROR")</f>
        <v> </v>
      </c>
      <c r="M215" s="495"/>
      <c r="N215" s="40" t="str">
        <f>IF(J214=COUNTIF(J7:J206,"&gt;14")," ",COUNTIF(J7:J206,"&gt;14"))</f>
        <v> </v>
      </c>
      <c r="O215" s="40" t="str">
        <f t="shared" si="0"/>
        <v> </v>
      </c>
    </row>
    <row r="216" spans="1:10" s="40" customFormat="1" ht="13.5">
      <c r="A216" s="54"/>
      <c r="B216" s="54"/>
      <c r="C216" s="54"/>
      <c r="D216" s="54"/>
      <c r="E216" s="54"/>
      <c r="F216" s="54"/>
      <c r="G216" s="54"/>
      <c r="H216" s="54"/>
      <c r="I216" s="54"/>
      <c r="J216" s="54"/>
    </row>
    <row r="217" spans="1:15" s="40" customFormat="1" ht="13.5">
      <c r="A217" s="41"/>
      <c r="B217" s="42"/>
      <c r="C217" s="43"/>
      <c r="D217" s="44" t="s">
        <v>148</v>
      </c>
      <c r="E217" s="44" t="s">
        <v>136</v>
      </c>
      <c r="F217" s="44" t="s">
        <v>137</v>
      </c>
      <c r="G217" s="44" t="s">
        <v>138</v>
      </c>
      <c r="H217" s="44" t="s">
        <v>139</v>
      </c>
      <c r="I217" s="44" t="s">
        <v>149</v>
      </c>
      <c r="J217" s="486" t="s">
        <v>248</v>
      </c>
      <c r="K217" s="487"/>
      <c r="L217" s="493" t="str">
        <f>IF(D222=COUNTIF(K7:K206,"&gt;14")," ","１１月計ERROR")</f>
        <v> </v>
      </c>
      <c r="M217" s="495"/>
      <c r="N217" s="40" t="str">
        <f>IF(D222=COUNTIF(K7:K206,"&gt;14")," ",COUNTIF(K7:K206,"&gt;14"))</f>
        <v> </v>
      </c>
      <c r="O217" s="40" t="str">
        <f>IF(N217=" "," ","に計がなります")</f>
        <v> </v>
      </c>
    </row>
    <row r="218" spans="1:15" s="40" customFormat="1" ht="12" customHeight="1">
      <c r="A218" s="41"/>
      <c r="B218" s="55" t="s">
        <v>143</v>
      </c>
      <c r="C218" s="43"/>
      <c r="D218" s="37"/>
      <c r="E218" s="37"/>
      <c r="F218" s="37"/>
      <c r="G218" s="37"/>
      <c r="H218" s="37"/>
      <c r="I218" s="128">
        <f aca="true" t="shared" si="2" ref="I218:I223">SUM(D210:J210,D218:H218)</f>
        <v>0</v>
      </c>
      <c r="J218" s="335"/>
      <c r="K218" s="337"/>
      <c r="L218" s="493" t="str">
        <f>IF(E222=COUNTIF(L7:L206,"&gt;14")," ","１２月計ERROR")</f>
        <v> </v>
      </c>
      <c r="M218" s="495"/>
      <c r="N218" s="40" t="str">
        <f>IF(E222=COUNTIF(L7:L206,"&gt;14")," ",COUNTIF(L7:L206,"&gt;14"))</f>
        <v> </v>
      </c>
      <c r="O218" s="40" t="str">
        <f>IF(N218=" "," ","に計がなります")</f>
        <v> </v>
      </c>
    </row>
    <row r="219" spans="1:15" s="40" customFormat="1" ht="12" customHeight="1">
      <c r="A219" s="41"/>
      <c r="B219" s="49" t="s">
        <v>144</v>
      </c>
      <c r="C219" s="43"/>
      <c r="D219" s="37"/>
      <c r="E219" s="37"/>
      <c r="F219" s="37"/>
      <c r="G219" s="37"/>
      <c r="H219" s="37"/>
      <c r="I219" s="128">
        <f t="shared" si="2"/>
        <v>0</v>
      </c>
      <c r="J219" s="335"/>
      <c r="K219" s="337"/>
      <c r="L219" s="493" t="str">
        <f>IF(F222=COUNTIF(M7:M206,"&gt;14")," ","１月計ERROR")</f>
        <v> </v>
      </c>
      <c r="M219" s="495"/>
      <c r="N219" s="40" t="str">
        <f>IF(F222=COUNTIF(M7:M206,"&gt;14")," ",COUNTIF(M7:M206,"&gt;14"))</f>
        <v> </v>
      </c>
      <c r="O219" s="40" t="str">
        <f>IF(N219=" "," ","に計がなります")</f>
        <v> </v>
      </c>
    </row>
    <row r="220" spans="1:15" s="40" customFormat="1" ht="12" customHeight="1">
      <c r="A220" s="41"/>
      <c r="B220" s="49" t="s">
        <v>145</v>
      </c>
      <c r="C220" s="43"/>
      <c r="D220" s="37"/>
      <c r="E220" s="37"/>
      <c r="F220" s="37"/>
      <c r="G220" s="37"/>
      <c r="H220" s="37"/>
      <c r="I220" s="128">
        <f t="shared" si="2"/>
        <v>0</v>
      </c>
      <c r="J220" s="335"/>
      <c r="K220" s="337"/>
      <c r="L220" s="493" t="str">
        <f>IF(G222=COUNTIF(N7:N206,"&gt;13")," ","２月計ERROR")</f>
        <v> </v>
      </c>
      <c r="M220" s="495"/>
      <c r="N220" s="40" t="str">
        <f>IF(G222=COUNTIF(N7:N206,"&gt;13")," ",COUNTIF(N7:N206,"&gt;13"))</f>
        <v> </v>
      </c>
      <c r="O220" s="40" t="str">
        <f>IF(N220=" "," ","に計がなります")</f>
        <v> </v>
      </c>
    </row>
    <row r="221" spans="1:15" s="40" customFormat="1" ht="12" customHeight="1">
      <c r="A221" s="41"/>
      <c r="B221" s="49" t="s">
        <v>146</v>
      </c>
      <c r="C221" s="43"/>
      <c r="D221" s="37"/>
      <c r="E221" s="37"/>
      <c r="F221" s="37"/>
      <c r="G221" s="37"/>
      <c r="H221" s="37"/>
      <c r="I221" s="128">
        <f t="shared" si="2"/>
        <v>0</v>
      </c>
      <c r="J221" s="335"/>
      <c r="K221" s="337"/>
      <c r="L221" s="493" t="str">
        <f>IF(H222=COUNTIF(O7:O206,"&gt;14")," ","３月計ERROR")</f>
        <v> </v>
      </c>
      <c r="M221" s="495"/>
      <c r="N221" s="40" t="str">
        <f>IF(H222=COUNTIF(O7:O206,"&gt;14")," ",COUNTIF(O7:O206,"&gt;14"))</f>
        <v> </v>
      </c>
      <c r="O221" s="40" t="str">
        <f>IF(N221=" "," ","に計がなります")</f>
        <v> </v>
      </c>
    </row>
    <row r="222" spans="1:14" s="40" customFormat="1" ht="13.5">
      <c r="A222" s="56"/>
      <c r="B222" s="51" t="s">
        <v>28</v>
      </c>
      <c r="C222" s="52"/>
      <c r="D222" s="145">
        <f>SUM(D218:D221)</f>
        <v>0</v>
      </c>
      <c r="E222" s="145">
        <f>SUM(E218:E221)</f>
        <v>0</v>
      </c>
      <c r="F222" s="145">
        <f>SUM(F218:F221)</f>
        <v>0</v>
      </c>
      <c r="G222" s="145">
        <f>SUM(G218:G221)</f>
        <v>0</v>
      </c>
      <c r="H222" s="145">
        <f>SUM(H218:H221)</f>
        <v>0</v>
      </c>
      <c r="I222" s="145">
        <f t="shared" si="2"/>
        <v>0</v>
      </c>
      <c r="J222" s="488">
        <f>ROUNDDOWN(I222/12,0)</f>
        <v>0</v>
      </c>
      <c r="K222" s="489"/>
      <c r="L222" s="493" t="str">
        <f>IF(J222=SUM(J218:K221)," ","年度平均計ERROR")</f>
        <v> </v>
      </c>
      <c r="M222" s="494"/>
      <c r="N222" s="494"/>
    </row>
    <row r="223" spans="1:11" s="40" customFormat="1" ht="12" customHeight="1">
      <c r="A223" s="483" t="s">
        <v>147</v>
      </c>
      <c r="B223" s="484"/>
      <c r="C223" s="485"/>
      <c r="D223" s="143"/>
      <c r="E223" s="143"/>
      <c r="F223" s="143"/>
      <c r="G223" s="143"/>
      <c r="H223" s="143"/>
      <c r="I223" s="144">
        <f t="shared" si="2"/>
        <v>0</v>
      </c>
      <c r="J223" s="490">
        <f>ROUNDDOWN(I223/12,0)</f>
        <v>0</v>
      </c>
      <c r="K223" s="491"/>
    </row>
    <row r="224" spans="10:15" s="40" customFormat="1" ht="13.5" customHeight="1">
      <c r="J224" s="492" t="s">
        <v>274</v>
      </c>
      <c r="K224" s="492"/>
      <c r="L224" s="492"/>
      <c r="M224" s="492"/>
      <c r="N224" s="492"/>
      <c r="O224" s="492"/>
    </row>
    <row r="225" spans="1:15" s="58" customFormat="1" ht="12">
      <c r="A225" s="57" t="s">
        <v>150</v>
      </c>
      <c r="B225" s="57"/>
      <c r="J225" s="492"/>
      <c r="K225" s="492"/>
      <c r="L225" s="492"/>
      <c r="M225" s="492"/>
      <c r="N225" s="492"/>
      <c r="O225" s="492"/>
    </row>
    <row r="226" spans="2:15" s="58" customFormat="1" ht="12">
      <c r="B226" s="58" t="s">
        <v>151</v>
      </c>
      <c r="J226" s="492"/>
      <c r="K226" s="492"/>
      <c r="L226" s="492"/>
      <c r="M226" s="492"/>
      <c r="N226" s="492"/>
      <c r="O226" s="492"/>
    </row>
    <row r="227" spans="1:2" s="58" customFormat="1" ht="12">
      <c r="A227" s="59"/>
      <c r="B227" s="58" t="s">
        <v>152</v>
      </c>
    </row>
    <row r="228" s="58" customFormat="1" ht="12">
      <c r="B228" s="58" t="s">
        <v>153</v>
      </c>
    </row>
    <row r="229" s="58" customFormat="1" ht="12">
      <c r="B229" s="58" t="s">
        <v>154</v>
      </c>
    </row>
    <row r="230" s="58" customFormat="1" ht="12">
      <c r="B230" s="58" t="s">
        <v>155</v>
      </c>
    </row>
    <row r="231" s="58" customFormat="1" ht="12">
      <c r="B231" s="58" t="s">
        <v>156</v>
      </c>
    </row>
    <row r="232" s="58" customFormat="1" ht="12">
      <c r="B232" s="58" t="s">
        <v>157</v>
      </c>
    </row>
    <row r="233" s="40" customFormat="1" ht="13.5"/>
  </sheetData>
  <sheetProtection/>
  <mergeCells count="79">
    <mergeCell ref="L215:M215"/>
    <mergeCell ref="L217:M217"/>
    <mergeCell ref="L218:M218"/>
    <mergeCell ref="L219:M219"/>
    <mergeCell ref="L220:M220"/>
    <mergeCell ref="L221:M221"/>
    <mergeCell ref="L209:M209"/>
    <mergeCell ref="L210:M210"/>
    <mergeCell ref="L211:M211"/>
    <mergeCell ref="L212:M212"/>
    <mergeCell ref="L213:M213"/>
    <mergeCell ref="L214:M214"/>
    <mergeCell ref="J222:K222"/>
    <mergeCell ref="A223:C223"/>
    <mergeCell ref="J223:K223"/>
    <mergeCell ref="J224:O226"/>
    <mergeCell ref="J218:K218"/>
    <mergeCell ref="J219:K219"/>
    <mergeCell ref="J220:K220"/>
    <mergeCell ref="J221:K221"/>
    <mergeCell ref="L222:N222"/>
    <mergeCell ref="B205:C205"/>
    <mergeCell ref="B206:C206"/>
    <mergeCell ref="A215:C215"/>
    <mergeCell ref="J217:K217"/>
    <mergeCell ref="B41:C41"/>
    <mergeCell ref="B42:C42"/>
    <mergeCell ref="B203:C203"/>
    <mergeCell ref="B204:C204"/>
    <mergeCell ref="B37:C37"/>
    <mergeCell ref="B38:C38"/>
    <mergeCell ref="B39:C39"/>
    <mergeCell ref="B40:C40"/>
    <mergeCell ref="B33:C33"/>
    <mergeCell ref="B34:C34"/>
    <mergeCell ref="B35:C35"/>
    <mergeCell ref="B36:C36"/>
    <mergeCell ref="B29:C29"/>
    <mergeCell ref="B30:C30"/>
    <mergeCell ref="B31:C31"/>
    <mergeCell ref="B32:C32"/>
    <mergeCell ref="B25:C25"/>
    <mergeCell ref="B26:C26"/>
    <mergeCell ref="B27:C27"/>
    <mergeCell ref="B28:C28"/>
    <mergeCell ref="B21:C21"/>
    <mergeCell ref="B22:C22"/>
    <mergeCell ref="B23:C23"/>
    <mergeCell ref="B24:C24"/>
    <mergeCell ref="B17:C17"/>
    <mergeCell ref="B18:C18"/>
    <mergeCell ref="B19:C19"/>
    <mergeCell ref="B20:C20"/>
    <mergeCell ref="B13:C13"/>
    <mergeCell ref="B14:C14"/>
    <mergeCell ref="B15:C15"/>
    <mergeCell ref="B16:C16"/>
    <mergeCell ref="B9:C9"/>
    <mergeCell ref="B10:C10"/>
    <mergeCell ref="B11:C11"/>
    <mergeCell ref="B12:C12"/>
    <mergeCell ref="N5:N6"/>
    <mergeCell ref="O5:O6"/>
    <mergeCell ref="B7:C7"/>
    <mergeCell ref="B8:C8"/>
    <mergeCell ref="J5:J6"/>
    <mergeCell ref="K5:K6"/>
    <mergeCell ref="L5:L6"/>
    <mergeCell ref="M5:M6"/>
    <mergeCell ref="A2:O2"/>
    <mergeCell ref="J4:K4"/>
    <mergeCell ref="L4:O4"/>
    <mergeCell ref="A5:A6"/>
    <mergeCell ref="D5:D6"/>
    <mergeCell ref="E5:E6"/>
    <mergeCell ref="F5:F6"/>
    <mergeCell ref="G5:G6"/>
    <mergeCell ref="H5:H6"/>
    <mergeCell ref="I5:I6"/>
  </mergeCells>
  <conditionalFormatting sqref="L209:M221">
    <cfRule type="containsText" priority="2" dxfId="0" operator="containsText" stopIfTrue="1" text="ERROR">
      <formula>NOT(ISERROR(SEARCH("ERROR",L209)))</formula>
    </cfRule>
  </conditionalFormatting>
  <conditionalFormatting sqref="L222">
    <cfRule type="containsText" priority="1" dxfId="0" operator="containsText" stopIfTrue="1" text="ERROR">
      <formula>NOT(ISERROR(SEARCH("ERROR",L222)))</formula>
    </cfRule>
  </conditionalFormatting>
  <printOptions/>
  <pageMargins left="0.6" right="0.43" top="0.85" bottom="0.59" header="0.512" footer="0.3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051850</dc:creator>
  <cp:keywords/>
  <dc:description/>
  <cp:lastModifiedBy>藤川＿真史</cp:lastModifiedBy>
  <cp:lastPrinted>2022-01-18T04:28:13Z</cp:lastPrinted>
  <dcterms:created xsi:type="dcterms:W3CDTF">2011-11-25T00:53:31Z</dcterms:created>
  <dcterms:modified xsi:type="dcterms:W3CDTF">2022-01-18T04:38:11Z</dcterms:modified>
  <cp:category/>
  <cp:version/>
  <cp:contentType/>
  <cp:contentStatus/>
</cp:coreProperties>
</file>