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tabRatio="798" firstSheet="6" activeTab="8"/>
  </bookViews>
  <sheets>
    <sheet name="保福第1の28号" sheetId="1" r:id="rId1"/>
    <sheet name="保福第１の２号" sheetId="2" r:id="rId2"/>
    <sheet name="保福第22号" sheetId="3" r:id="rId3"/>
    <sheet name="保福第23号" sheetId="4" r:id="rId4"/>
    <sheet name="保福第24号" sheetId="5" r:id="rId5"/>
    <sheet name="保福第1の31号" sheetId="6" r:id="rId6"/>
    <sheet name="別紙1号" sheetId="7" r:id="rId7"/>
    <sheet name="別紙2号（修正あり）" sheetId="8" r:id="rId8"/>
    <sheet name="別紙3号（修正あり）" sheetId="9" r:id="rId9"/>
    <sheet name="別紙4号（修正あり）" sheetId="10" r:id="rId10"/>
    <sheet name="別紙5号(修正あり）" sheetId="11" r:id="rId11"/>
    <sheet name="別紙6号（修正あり）" sheetId="12" r:id="rId12"/>
    <sheet name="別紙" sheetId="13" r:id="rId13"/>
  </sheets>
  <definedNames>
    <definedName name="_xlnm.Print_Area" localSheetId="1">'保福第１の２号'!$A$1:$K$41</definedName>
    <definedName name="_xlnm.Print_Area" localSheetId="2">'保福第22号'!$A$1:$Y$63</definedName>
    <definedName name="_xlnm.Print_Area" localSheetId="3">'保福第23号'!$A$1:$AF$23</definedName>
  </definedNames>
  <calcPr fullCalcOnLoad="1"/>
</workbook>
</file>

<file path=xl/comments11.xml><?xml version="1.0" encoding="utf-8"?>
<comments xmlns="http://schemas.openxmlformats.org/spreadsheetml/2006/main">
  <authors>
    <author>Administrator</author>
  </authors>
  <commentList>
    <comment ref="AD17" authorId="0">
      <text>
        <r>
          <rPr>
            <b/>
            <sz val="9"/>
            <rFont val="MS P ゴシック"/>
            <family val="3"/>
          </rPr>
          <t xml:space="preserve">休診日の場合のみ記入してください
</t>
        </r>
      </text>
    </comment>
    <comment ref="AE17" authorId="0">
      <text>
        <r>
          <rPr>
            <b/>
            <sz val="9"/>
            <rFont val="MS P ゴシック"/>
            <family val="3"/>
          </rPr>
          <t>休診日の場合のみ記入してください</t>
        </r>
      </text>
    </comment>
  </commentList>
</comments>
</file>

<file path=xl/comments3.xml><?xml version="1.0" encoding="utf-8"?>
<comments xmlns="http://schemas.openxmlformats.org/spreadsheetml/2006/main">
  <authors>
    <author>Administrator</author>
  </authors>
  <commentList>
    <comment ref="A43" authorId="0">
      <text>
        <r>
          <rPr>
            <b/>
            <sz val="9"/>
            <rFont val="MS P ゴシック"/>
            <family val="3"/>
          </rPr>
          <t xml:space="preserve">何造か記載ください
</t>
        </r>
      </text>
    </comment>
  </commentList>
</comments>
</file>

<file path=xl/comments6.xml><?xml version="1.0" encoding="utf-8"?>
<comments xmlns="http://schemas.openxmlformats.org/spreadsheetml/2006/main">
  <authors>
    <author>Administrator</author>
  </authors>
  <commentList>
    <comment ref="F11" authorId="0">
      <text>
        <r>
          <rPr>
            <b/>
            <sz val="9"/>
            <rFont val="MS P ゴシック"/>
            <family val="3"/>
          </rPr>
          <t>交付申請書の数字を書いてください</t>
        </r>
      </text>
    </comment>
  </commentList>
</comments>
</file>

<file path=xl/sharedStrings.xml><?xml version="1.0" encoding="utf-8"?>
<sst xmlns="http://schemas.openxmlformats.org/spreadsheetml/2006/main" count="548" uniqueCount="356">
  <si>
    <t>保福第２２号様式</t>
  </si>
  <si>
    <t>事　業　計　画　書</t>
  </si>
  <si>
    <t>（　事　業　実　績　書　）</t>
  </si>
  <si>
    <t>１　保育施設及び開設者の名称等</t>
  </si>
  <si>
    <t>種　別</t>
  </si>
  <si>
    <t>保　　育　　施　　設</t>
  </si>
  <si>
    <t>開　　設　　者　　等</t>
  </si>
  <si>
    <t>運営等が委託の場合</t>
  </si>
  <si>
    <t>施 設 名</t>
  </si>
  <si>
    <t>開設年月日</t>
  </si>
  <si>
    <t>所 在 地</t>
  </si>
  <si>
    <t>設置主体</t>
  </si>
  <si>
    <t>開設医療施設の名称</t>
  </si>
  <si>
    <t>委託団体等　　　　名称</t>
  </si>
  <si>
    <t>代表者名</t>
  </si>
  <si>
    <t>２　児童福祉施設最低基準</t>
  </si>
  <si>
    <t>児童福祉施設最低基準を満たしていない要素</t>
  </si>
  <si>
    <t>職員の人数</t>
  </si>
  <si>
    <t>職員の資格</t>
  </si>
  <si>
    <t>面積基準</t>
  </si>
  <si>
    <t>給食室の設置</t>
  </si>
  <si>
    <t>その他の設備の設置</t>
  </si>
  <si>
    <t>保育時間・開所時間基準</t>
  </si>
  <si>
    <t>立地基準</t>
  </si>
  <si>
    <t>その他</t>
  </si>
  <si>
    <t>３　保育乳幼児数及び利用職種</t>
  </si>
  <si>
    <t>保　育　乳　幼　児　数</t>
  </si>
  <si>
    <t>利  用  職  種</t>
  </si>
  <si>
    <t>計</t>
  </si>
  <si>
    <t>乳児</t>
  </si>
  <si>
    <t>1、2歳児</t>
  </si>
  <si>
    <t>３歳児</t>
  </si>
  <si>
    <t>４歳児以上</t>
  </si>
  <si>
    <t>医　師　　</t>
  </si>
  <si>
    <t>看護職員</t>
  </si>
  <si>
    <t>その他</t>
  </si>
  <si>
    <t>うち女性医師</t>
  </si>
  <si>
    <t>人</t>
  </si>
  <si>
    <t>（　　）</t>
  </si>
  <si>
    <t>４　職員の状況及び保育時間等</t>
  </si>
  <si>
    <t>保育士等数</t>
  </si>
  <si>
    <t>保育施設での一般の乳幼児等の保育状況</t>
  </si>
  <si>
    <t>保　育　時　間</t>
  </si>
  <si>
    <t>月額保育料</t>
  </si>
  <si>
    <t>保育士</t>
  </si>
  <si>
    <t>看護師</t>
  </si>
  <si>
    <t>保育施設開所時間帯</t>
  </si>
  <si>
    <t>開所時間</t>
  </si>
  <si>
    <t>円</t>
  </si>
  <si>
    <t>　　　時間　　分</t>
  </si>
  <si>
    <t>５　建物の状況</t>
  </si>
  <si>
    <t>構造の別</t>
  </si>
  <si>
    <t>建物階数</t>
  </si>
  <si>
    <t>備　　考</t>
  </si>
  <si>
    <t>階</t>
  </si>
  <si>
    <t>㎡</t>
  </si>
  <si>
    <t>木造、ブロック、鉄筋別</t>
  </si>
  <si>
    <t>６　病児等保育の状況</t>
  </si>
  <si>
    <t>安　静　室　の　構　造</t>
  </si>
  <si>
    <t>保育定員数</t>
  </si>
  <si>
    <t>職員数（看護職員）</t>
  </si>
  <si>
    <t>構　造　の　別</t>
  </si>
  <si>
    <t>１人当たり面積</t>
  </si>
  <si>
    <t>㎡</t>
  </si>
  <si>
    <t xml:space="preserve"> 木造、ブロック、鉄筋別</t>
  </si>
  <si>
    <t>注　１　この様式は、病院内保育所運営事業に要する経費に係る補助金の交付を申請し、又は当該補助金に関し実績報告を</t>
  </si>
  <si>
    <t>　　　する場合に使用すること。　</t>
  </si>
  <si>
    <t>　　 ２　「種別」欄には、Ａ型特例、Ａ型、Ｂ型、Ｂ型特例の区分を記載すること。</t>
  </si>
  <si>
    <t xml:space="preserve">     ４　３の「保育乳幼児数」には、補助対象となる保育乳幼児数を記入し、（　）には看護職員の児童数を再掲すること。</t>
  </si>
  <si>
    <t xml:space="preserve">     ５　「利用職種」には、保育所との保育契約をしている者を職種別に計上すること。</t>
  </si>
  <si>
    <t>　　 ６　４の「保育士等数」欄には、保育士の有資格者、看護師、その他（事務職等の保育に従事しない者を除く）を記載すること。</t>
  </si>
  <si>
    <t>　　 ７　「保育施設での一般の乳幼児等の保育状況」には、地域住民等の乳幼児を保育している場合に、その乳幼児数の年間</t>
  </si>
  <si>
    <t>　　　平均数を記入すること。年間平均児童数については、補助対象型別に定められた児童数の算定方法に準じること。</t>
  </si>
  <si>
    <t>　　 ８　「月額保育料」欄には、児童一人当たりの保育料月額を記載すること。</t>
  </si>
  <si>
    <t>保福第２３号様式</t>
  </si>
  <si>
    <t>申　　請　　額　　算　　出　　内　　訳</t>
  </si>
  <si>
    <t>開設者名及び　　　　　　　　　　　　　　保育施設名</t>
  </si>
  <si>
    <t>総事業費</t>
  </si>
  <si>
    <t>基　　　　　　　　　　準　　　　　　　　　　額</t>
  </si>
  <si>
    <t>対象経費の　　　支出予定額</t>
  </si>
  <si>
    <t>選 定 額</t>
  </si>
  <si>
    <t>基　　　　本　　　　額</t>
  </si>
  <si>
    <t>加　　　　　算　　　　　額</t>
  </si>
  <si>
    <t>金　　額</t>
  </si>
  <si>
    <t>２４時間保育に係る加算額</t>
  </si>
  <si>
    <t>病児等保育に係る加算額</t>
  </si>
  <si>
    <t>緊急一時保育に係る加算額</t>
  </si>
  <si>
    <t>休日保育に係る加算額</t>
  </si>
  <si>
    <t>児童保育に係る加算額</t>
  </si>
  <si>
    <t>Ａ</t>
  </si>
  <si>
    <t>人員</t>
  </si>
  <si>
    <t>単　価</t>
  </si>
  <si>
    <t>運営　　月数</t>
  </si>
  <si>
    <t>保育料収入相当額</t>
  </si>
  <si>
    <t>調整率</t>
  </si>
  <si>
    <t>計</t>
  </si>
  <si>
    <t>運営　　日数</t>
  </si>
  <si>
    <t>Ｂ</t>
  </si>
  <si>
    <t>Ｄ</t>
  </si>
  <si>
    <t>Ｅ</t>
  </si>
  <si>
    <t>円</t>
  </si>
  <si>
    <t>人</t>
  </si>
  <si>
    <t>月</t>
  </si>
  <si>
    <t>円</t>
  </si>
  <si>
    <t>日</t>
  </si>
  <si>
    <t>月</t>
  </si>
  <si>
    <t>注　１　この様式は、病院内保育所運営事業に要する経費に係る補助金の交付を申請し、又は当該補助金に関し実績報告をする場合に使用すること。</t>
  </si>
  <si>
    <t>　 　２　「種別」欄には、Ａ型特例、Ａ型、Ｂ型、Ｂ型特例の区分を記載すること。</t>
  </si>
  <si>
    <t>　 　３　基本額の算出にあたっては、次の算式により行うこと。　</t>
  </si>
  <si>
    <t>　 　　　　　（（人員×単価×運営月数）－保育料収入相当額）×調整率</t>
  </si>
  <si>
    <t>　　 ５　この様式を精算書として使用する場合は、「対象経費の支出予定額」を「対象経費の実支出額」と、「補助所要額」を「補助額」と読み替えて使用すること。</t>
  </si>
  <si>
    <t>種別</t>
  </si>
  <si>
    <t>摘要</t>
  </si>
  <si>
    <t>保福第２４号様式</t>
  </si>
  <si>
    <t>保　育　士　等　給　与　費　明　細　書</t>
  </si>
  <si>
    <t>保育施設名</t>
  </si>
  <si>
    <t>職　名</t>
  </si>
  <si>
    <t>氏　  名</t>
  </si>
  <si>
    <t>給　　料    　諸手当等</t>
  </si>
  <si>
    <t>賃　 金</t>
  </si>
  <si>
    <t>委 託 料</t>
  </si>
  <si>
    <t>注１　この様式は、病院内保育所運営事業に要する経費に係る補助金の交付を申請し、又は当該補助金に関し、</t>
  </si>
  <si>
    <t>　　実績報告をする場合に使用すること。</t>
  </si>
  <si>
    <t>別紙１号様式</t>
  </si>
  <si>
    <t>病院内保育所利用児童数調</t>
  </si>
  <si>
    <t>（１）　児童別保育日数</t>
  </si>
  <si>
    <t>番号</t>
  </si>
  <si>
    <t xml:space="preserve">     月</t>
  </si>
  <si>
    <t>４月</t>
  </si>
  <si>
    <t>５月</t>
  </si>
  <si>
    <t>６月</t>
  </si>
  <si>
    <t>７月</t>
  </si>
  <si>
    <t>８月</t>
  </si>
  <si>
    <t>９月</t>
  </si>
  <si>
    <t>１０月</t>
  </si>
  <si>
    <t>１１月</t>
  </si>
  <si>
    <t>１２月</t>
  </si>
  <si>
    <t>１月</t>
  </si>
  <si>
    <t>２月</t>
  </si>
  <si>
    <t>３月</t>
  </si>
  <si>
    <t>保育児童名</t>
  </si>
  <si>
    <t>（２）　半月以上保育児童数</t>
  </si>
  <si>
    <t>１０月</t>
  </si>
  <si>
    <t>０歳児</t>
  </si>
  <si>
    <t>１、２歳児</t>
  </si>
  <si>
    <t>３歳児</t>
  </si>
  <si>
    <t>４歳以上５歳以下</t>
  </si>
  <si>
    <t>看護職員の児童（再掲）</t>
  </si>
  <si>
    <t>１１月</t>
  </si>
  <si>
    <t>合計</t>
  </si>
  <si>
    <t>　（記入要領）</t>
  </si>
  <si>
    <t>（１）児童別保育日数</t>
  </si>
  <si>
    <t>　　１　当該年度において保育した全ての児童について、記載すること。</t>
  </si>
  <si>
    <t>　　２　交付申請に際しては、申請前月までは実績日数、申請月以降は見込日数を、実績報告にあっては１年間の</t>
  </si>
  <si>
    <t>　　　　実績を記入すること。</t>
  </si>
  <si>
    <t>（２）半月以上保育児童数</t>
  </si>
  <si>
    <t>　　１　年齢は４月１日現在において、判断すること。</t>
  </si>
  <si>
    <t>　　２　看護職員（保健師、助産師、看護師、准看護師）の児童については、再掲すること。</t>
  </si>
  <si>
    <t>別紙２号様式</t>
  </si>
  <si>
    <t>日　　　　月</t>
  </si>
  <si>
    <t>申請日数</t>
  </si>
  <si>
    <t>実績日数</t>
  </si>
  <si>
    <t>（記入要領）</t>
  </si>
  <si>
    <t>　１　この表には、２４時間保育を実施した日に○を記入するものとし、当該日が2日に亘った場合については、最初の日を実施日とする。</t>
  </si>
  <si>
    <t>　２　２４時間保育とは、２４時間継続して保育事業を行った日のことをいい、夜間のある時間帯に開所しているだけでは、実施日には該当しないので留意すること。</t>
  </si>
  <si>
    <t>　３　「申請日数」欄には、交付申請の際の実施予定日数を記載することとし、「実績日数」欄には当該年度の実績日数を記載すること。</t>
  </si>
  <si>
    <t>別紙３号様式</t>
  </si>
  <si>
    <t xml:space="preserve"> 1日平均
        a/ｂ</t>
  </si>
  <si>
    <t>　１　病院内保育所を実際に利用した病児・病後児数について記入すること。</t>
  </si>
  <si>
    <t>別紙４号様式</t>
  </si>
  <si>
    <t>　２　「申請日数」欄には、交付申請の際の実施予定日数を記載することとし、「実績日数」欄には当該年度の実績日数を記載すること。</t>
  </si>
  <si>
    <t>　３　年合計日数は、保育日誌及び保育士等勤務表等の内容と一致すること。</t>
  </si>
  <si>
    <t>別紙６号様式</t>
  </si>
  <si>
    <t>別紙５号様式</t>
  </si>
  <si>
    <t>　　 ６　市町村立施設の場合は、「Ｅ」欄中「（Ｄ×２／３）」を「（Ｄ×１／４）」と読み替えて使用し、千円未満を切捨てすること。</t>
  </si>
  <si>
    <t>収入の部</t>
  </si>
  <si>
    <t>科　　　　　　　　　　　　　　　　目</t>
  </si>
  <si>
    <t>款</t>
  </si>
  <si>
    <t>項</t>
  </si>
  <si>
    <t>目</t>
  </si>
  <si>
    <t>節</t>
  </si>
  <si>
    <t>支出の部</t>
  </si>
  <si>
    <t>２</t>
  </si>
  <si>
    <t>３</t>
  </si>
  <si>
    <t>合計　　ａ</t>
  </si>
  <si>
    <t>申請月数</t>
  </si>
  <si>
    <t>実績月数</t>
  </si>
  <si>
    <t>保育施設名</t>
  </si>
  <si>
    <t>保　育　　　　　　　　　児童数</t>
  </si>
  <si>
    <t>　１　この表には、児童保育を実施した日に、保育（予定）児童数を記入すること。</t>
  </si>
  <si>
    <t>実施    日数</t>
  </si>
  <si>
    <t>実施日数</t>
  </si>
  <si>
    <t>実施　　日数</t>
  </si>
  <si>
    <t>　　 ４　「Ｄ」欄には、Ｂ欄の金額とＣ欄の金額とを比較し、いずれか少ない額を記載すること。</t>
  </si>
  <si>
    <t>　２　交付申請に際しては実施予定を記載することとし、実績にあっては１年間の実績について記入すること。</t>
  </si>
  <si>
    <t>　　 ３　２の「児童福祉施設最低基準」には、児童福祉施設の設備及び運営に関する基準に掲げる設備・職員の配置等の基準を</t>
  </si>
  <si>
    <t xml:space="preserve">      満たしていない要素がある場合、その項目に○を記入すること。</t>
  </si>
  <si>
    <t>年度平均(合計÷12)</t>
  </si>
  <si>
    <t>年度計</t>
  </si>
  <si>
    <t xml:space="preserve">  ２　本表は、当該年度の４月１日から翌年３月３１日までの１年間における給与支給額を記載すること。</t>
  </si>
  <si>
    <t>　３   「備考」欄には、給与の支給に係る最初の月から最終の月までの期間を対象者毎に明示すること。</t>
  </si>
  <si>
    <t>　１　この表には、休日保育を実施した日に保育（予定）児童数を記入するものとし、当該日が2日に亘った場合については、最初の日を実施日とする。</t>
  </si>
  <si>
    <t>　１　この表には、緊急一時保育を実施した日に保育（予定）児童数を記入するものとし、当該日が2日に亘った場合については、最初の日を実施日とする。</t>
  </si>
  <si>
    <t>((a*b*c)-d)*e</t>
  </si>
  <si>
    <t>(g+h+i+j+k)</t>
  </si>
  <si>
    <t>Ｃ</t>
  </si>
  <si>
    <t>a</t>
  </si>
  <si>
    <t>b</t>
  </si>
  <si>
    <t>c</t>
  </si>
  <si>
    <t>d</t>
  </si>
  <si>
    <t>e</t>
  </si>
  <si>
    <t>f</t>
  </si>
  <si>
    <t>g</t>
  </si>
  <si>
    <t>h</t>
  </si>
  <si>
    <t>i</t>
  </si>
  <si>
    <t>j</t>
  </si>
  <si>
    <t>k</t>
  </si>
  <si>
    <t>l</t>
  </si>
  <si>
    <t>ＢとＣを比較していずれか少ない方の額</t>
  </si>
  <si>
    <t>延床面積</t>
  </si>
  <si>
    <t>児童保育のための　　　　　床面積</t>
  </si>
  <si>
    <t>※計欄は小数点以下切り捨てとし、年齢別内訳の合計と一致しない場合は、内訳の端数を調整して合計と一致させること。</t>
  </si>
  <si>
    <t>事　業　計　画　（　実　績　）　書</t>
  </si>
  <si>
    <t>設 立 年 月 日</t>
  </si>
  <si>
    <t>申 請 者 の 営</t>
  </si>
  <si>
    <t>む 主 な 事 業</t>
  </si>
  <si>
    <t>補助事業等の</t>
  </si>
  <si>
    <t>内　　　　容</t>
  </si>
  <si>
    <t>補助事業等実</t>
  </si>
  <si>
    <t>施による効果</t>
  </si>
  <si>
    <t>（ 実 施 成 果 ）</t>
  </si>
  <si>
    <t>備　　　　　　考</t>
  </si>
  <si>
    <t>注　１　「補助事業等の内容」欄及び「補助事業等実施による効果(実施成果)」欄については、詳細
　　</t>
  </si>
  <si>
    <t>　　　かつ具体的に記載すること。</t>
  </si>
  <si>
    <t>　　２　「補助事業等実施による効果（実施成果）」欄については、補助金等交付申請時には補助事</t>
  </si>
  <si>
    <t>　　　業等の実施による効果を、補助事業等実績報告時には、補助事業等実施による実施成果を記載</t>
  </si>
  <si>
    <t>　　　すること。</t>
  </si>
  <si>
    <t>　　３　補助金等の交付を受けようとする者が法人以外の団体の場合にあっては、その運営の状況を</t>
  </si>
  <si>
    <t>　　　「備考」欄に記載すること。</t>
  </si>
  <si>
    <t>　　４　事業主体が地方公共団体であるときは、「設立年月日」及び「申請者の営む主な事業」欄は</t>
  </si>
  <si>
    <t>　　　削除して使用すること。</t>
  </si>
  <si>
    <t>地域調整率</t>
  </si>
  <si>
    <t>D*2/3*地域調整率（市町村立施設の場合はD*1/4*地域調整率）</t>
  </si>
  <si>
    <t>保福第１の２号様式（第３条の２第２項、第５条第１項、第１４条）</t>
  </si>
  <si>
    <t xml:space="preserve"> 時　  分～ 　 時 　 分</t>
  </si>
  <si>
    <t>保福第１の２８号様式（第１４条）</t>
  </si>
  <si>
    <t>　           補 助 金 事 業 等 実 績 報 告 書</t>
  </si>
  <si>
    <t>補  助  事  業  等  実  績  報  告  書</t>
  </si>
  <si>
    <t xml:space="preserve">申請者　住所  </t>
  </si>
  <si>
    <t xml:space="preserve">　　　　   氏名  </t>
  </si>
  <si>
    <t xml:space="preserve"> </t>
  </si>
  <si>
    <t>　（法人の場合は、法人の名称び代表者の氏名）</t>
  </si>
  <si>
    <t>　口座振替払の振込先銀行等の名称及び口座番号</t>
  </si>
  <si>
    <t>振込先銀行等の名称</t>
  </si>
  <si>
    <t>口　　　座　　　番　　　号</t>
  </si>
  <si>
    <t>普　通</t>
  </si>
  <si>
    <t>当　座</t>
  </si>
  <si>
    <t>保福第１の３１号様式（第１４条）</t>
  </si>
  <si>
    <t>　　　　　　　　　事      　業 　    精　     算　     書</t>
  </si>
  <si>
    <t>予　　算　　額</t>
  </si>
  <si>
    <t>精算額</t>
  </si>
  <si>
    <t>内　　　　　訳</t>
  </si>
  <si>
    <t>備　　　　　　考</t>
  </si>
  <si>
    <t>当　　初</t>
  </si>
  <si>
    <t>更正後の額</t>
  </si>
  <si>
    <t>収入済額</t>
  </si>
  <si>
    <t>収入未済額</t>
  </si>
  <si>
    <t>不用額</t>
  </si>
  <si>
    <t>備　　　考</t>
  </si>
  <si>
    <t>支出済額</t>
  </si>
  <si>
    <t>支出未済額</t>
  </si>
  <si>
    <t>　上記のとおり精算したことを証明します。</t>
  </si>
  <si>
    <t>市（町村）長</t>
  </si>
  <si>
    <t>注　１　この様式には、当該補助事業等に要した経費のみを記載すること。</t>
  </si>
  <si>
    <t>　　 ２　「科目」欄の区分は標準を示したものであり、補助金等の交付を受けた者における通常の予算及び決算の区分がこれと異なるときは、それぞれ</t>
  </si>
  <si>
    <t>　　　補助事業者等の区分に従い記載して差し支えないこと。</t>
  </si>
  <si>
    <t>　　 ３　「予算額」欄中「更正後の額」欄には、補助事業者等の議決機関等における最終の更正額（予算の流用による更正後の額を含む。）を記載する</t>
  </si>
  <si>
    <t>　　　こと。</t>
  </si>
  <si>
    <t>　　　すること。</t>
  </si>
  <si>
    <t>　　 ６　「不用額」欄には、「更正後の額」（更正していない場合は、「当初」）欄に記載した額から「精算額」欄に記載した額を控除した額を記載すること。</t>
  </si>
  <si>
    <t>　　 ７　市町村以外の者がこの様式を使用する場合は、この様式中「　　市（町村）長　　　　　　」を訂正して使用すること。</t>
  </si>
  <si>
    <t>　児童保育児童数調</t>
  </si>
  <si>
    <t>補助額</t>
  </si>
  <si>
    <t>交付決定額</t>
  </si>
  <si>
    <t>別紙</t>
  </si>
  <si>
    <t>病　院　内　保　育　所　運　営　事　業　実　績　報　告　書</t>
  </si>
  <si>
    <t>補助対象型</t>
  </si>
  <si>
    <t>整理番号</t>
  </si>
  <si>
    <t>病院名</t>
  </si>
  <si>
    <t>保育施設名</t>
  </si>
  <si>
    <t>○保育人員、職員配置状況</t>
  </si>
  <si>
    <t>保育人員</t>
  </si>
  <si>
    <t>保育士等職員数</t>
  </si>
  <si>
    <t>看護職員</t>
  </si>
  <si>
    <t>児童保育専従職員</t>
  </si>
  <si>
    <t>保育月</t>
  </si>
  <si>
    <t>保育児童数</t>
  </si>
  <si>
    <t>保育士</t>
  </si>
  <si>
    <t>その他の職員</t>
  </si>
  <si>
    <t>計　　（Ｂ）</t>
  </si>
  <si>
    <t>常勤</t>
  </si>
  <si>
    <t>非常勤</t>
  </si>
  <si>
    <t>（Ａ）</t>
  </si>
  <si>
    <t>（Ｃ）</t>
  </si>
  <si>
    <t>（Ｄ）</t>
  </si>
  <si>
    <t>４月</t>
  </si>
  <si>
    <t>５月</t>
  </si>
  <si>
    <t>年度平均</t>
  </si>
  <si>
    <t>（注意事項）</t>
  </si>
  <si>
    <t>１</t>
  </si>
  <si>
    <t>　「保育士等職員数」欄は次により記載すること。</t>
  </si>
  <si>
    <t>（１）保育士等職員数「常勤職員」とは、年間を通じて平日は８時間以上勤務するものをいい、「非常勤職員」とは、常勤職員以外の者をいう。</t>
  </si>
  <si>
    <t>（２）保育士等職員数の非常勤職員欄には、次の式により算出した数（常勤換算後の数値）を記入すること。</t>
  </si>
  <si>
    <t>各非常勤職員の月（年）間延勤務時間数</t>
  </si>
  <si>
    <t>月（年）間開所日数×８Ｈ</t>
  </si>
  <si>
    <t>（３）　保育士等職員数のその他の職員には、保育士助手（有資格の保育士以外の者で、直接保育に従事している者）を記入すること。</t>
  </si>
  <si>
    <t>　Ｃ欄「看護職員」には、「病児等保育」を実施している施設について、病児等保育を専門で担当している看護職員の人数を記入すること。</t>
  </si>
  <si>
    <t>４</t>
  </si>
  <si>
    <t>　Ｄ欄「児童保育専従職員」には、児童保育を実施している施設について、児童保育を専門で担当している保育士等の人数を記入すること。</t>
  </si>
  <si>
    <t>５</t>
  </si>
  <si>
    <t>　計算によって生じた端数は、すべて小数点第２位を四捨五入し、小数点第１位まで記入すること。</t>
  </si>
  <si>
    <t>（※</t>
  </si>
  <si>
    <t>３、４については実人数を記載）</t>
  </si>
  <si>
    <t>○病院内保育施設利用児童数</t>
  </si>
  <si>
    <t>０歳</t>
  </si>
  <si>
    <t>１、２歳児</t>
  </si>
  <si>
    <t>３歳児</t>
  </si>
  <si>
    <t>４、５歳児</t>
  </si>
  <si>
    <t>計</t>
  </si>
  <si>
    <t>※</t>
  </si>
  <si>
    <t>※</t>
  </si>
  <si>
    <t>　計欄は、上記４月の保育児童数と一致すること。</t>
  </si>
  <si>
    <t>　２４時間保育実施日数調</t>
  </si>
  <si>
    <t>　病児等保育児童数調</t>
  </si>
  <si>
    <t>　緊急一時保育児童数調</t>
  </si>
  <si>
    <t>　　　特別会計）を記載すること。</t>
  </si>
  <si>
    <t>　　 ５　補助事業者等が市町村である場合は、「収入の部」には当該補助事業部に係る特定財源のみを記載し、備考欄に予算の区分（一般会計又は</t>
  </si>
  <si>
    <t>　 　４　「収入未済額」及び「支出未済額」欄には、債権又は債務が確定している額を記載し、かつ、債務者又は債権者の住所氏名を「備考」欄に記載</t>
  </si>
  <si>
    <t>　北海道知事　　鈴　木　直　道　　　様</t>
  </si>
  <si>
    <t>令和　　　年　　　月　　　日</t>
  </si>
  <si>
    <t xml:space="preserve"> 自 　　   年  月  日</t>
  </si>
  <si>
    <t xml:space="preserve"> 至 　　   年　月  日</t>
  </si>
  <si>
    <t>　　　　　令和　　　年　　　月　　　日</t>
  </si>
  <si>
    <t>※別紙１号様式「病院内保育所利用児童数調」（２）半月以上保育児童数と一致すること。</t>
  </si>
  <si>
    <t>補助事業者代表者名</t>
  </si>
  <si>
    <t>　４　年合計日数は、当該事業者作成している保育日誌及び保育士等勤務表等の内容と一致を図ること。</t>
  </si>
  <si>
    <t>上記内容に相違がないことを証明するとともに、記載内容を証明する資料を適切に保管していることを証明します。</t>
  </si>
  <si>
    <t>（補助事業者名と代表者名を記載してください。押印不要です。）</t>
  </si>
  <si>
    <t>　休日保育児童数調（令和３年度）</t>
  </si>
  <si>
    <t>事業（事務）名　  令和３年度（2021年度）子育て看護職員等就業定着支援事業</t>
  </si>
  <si>
    <t>　令和４年（2022年）３月    日付け医薬第        号指令で補助金等の交付を受けた上記の事業は、</t>
  </si>
  <si>
    <t>令和４年（2022年）３月３１日完了したので、関係書類を添えて報告します。</t>
  </si>
  <si>
    <t>事業名　令和３年度（2021年度）　子育て看護職員等就業定着支援事業</t>
  </si>
  <si>
    <t>　Ａ欄「保育児童数」には、令和３年度各月１日現在の補助対象児童数（半月以上保育児童数）を記入すること。</t>
  </si>
  <si>
    <t>　令和３年４月１日現在の補助対象児童数を年齢別に記入すること（臨時保育児童は除く）。</t>
  </si>
  <si>
    <t>　３　年合計日数は、当該事業者作成している保育日誌及び保育士等勤務表等の内容と一致を図ること。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</si>
</sst>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0_);[Red]\(#,##0.0\)"/>
    <numFmt numFmtId="181" formatCode="0_);[Red]\(0\)"/>
    <numFmt numFmtId="182" formatCode="#,##0.00_);[Red]\(#,##0.00\)"/>
    <numFmt numFmtId="183" formatCode="[$-411]ge\.m\.d;@"/>
    <numFmt numFmtId="184" formatCode="#,##0;&quot;△ &quot;#,##0"/>
  </numFmts>
  <fonts count="65">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1"/>
      <name val="ＭＳ ゴシック"/>
      <family val="3"/>
    </font>
    <font>
      <sz val="16"/>
      <name val="ＭＳ ゴシック"/>
      <family val="3"/>
    </font>
    <font>
      <sz val="10"/>
      <name val="ＭＳ ゴシック"/>
      <family val="3"/>
    </font>
    <font>
      <u val="single"/>
      <sz val="11"/>
      <name val="ＭＳ Ｐゴシック"/>
      <family val="3"/>
    </font>
    <font>
      <sz val="14"/>
      <name val="ＭＳ ゴシック"/>
      <family val="3"/>
    </font>
    <font>
      <sz val="12"/>
      <name val="ＭＳ ゴシック"/>
      <family val="3"/>
    </font>
    <font>
      <b/>
      <sz val="11"/>
      <name val="ＭＳ Ｐゴシック"/>
      <family val="3"/>
    </font>
    <font>
      <b/>
      <sz val="10"/>
      <name val="ＭＳ Ｐゴシック"/>
      <family val="3"/>
    </font>
    <font>
      <sz val="14"/>
      <name val="ＭＳ Ｐゴシック"/>
      <family val="3"/>
    </font>
    <font>
      <sz val="16"/>
      <name val="ＭＳ Ｐゴシック"/>
      <family val="3"/>
    </font>
    <font>
      <sz val="8"/>
      <name val="ＭＳ Ｐゴシック"/>
      <family val="3"/>
    </font>
    <font>
      <sz val="11"/>
      <name val="明朝"/>
      <family val="3"/>
    </font>
    <font>
      <sz val="12"/>
      <name val="ＭＳ 明朝"/>
      <family val="1"/>
    </font>
    <font>
      <sz val="6"/>
      <name val="ＭＳ Ｐ明朝"/>
      <family val="1"/>
    </font>
    <font>
      <sz val="16"/>
      <name val="ＭＳ 明朝"/>
      <family val="1"/>
    </font>
    <font>
      <sz val="11"/>
      <name val="ＭＳ Ｐ明朝"/>
      <family val="1"/>
    </font>
    <font>
      <sz val="10"/>
      <name val="ＭＳ 明朝"/>
      <family val="1"/>
    </font>
    <font>
      <sz val="11"/>
      <name val="ＭＳ 明朝"/>
      <family val="1"/>
    </font>
    <font>
      <sz val="12"/>
      <color indexed="10"/>
      <name val="ＭＳ 明朝"/>
      <family val="1"/>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99FF9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dotted"/>
    </border>
    <border>
      <left style="thin"/>
      <right style="thin"/>
      <top>
        <color indexed="63"/>
      </top>
      <bottom>
        <color indexed="63"/>
      </bottom>
    </border>
    <border diagonalUp="1">
      <left style="thin"/>
      <right style="thin"/>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thin"/>
      <right>
        <color indexed="63"/>
      </right>
      <top style="thin"/>
      <bottom style="medium"/>
    </border>
    <border>
      <left style="thin"/>
      <right style="thin"/>
      <top style="thin"/>
      <bottom style="medium"/>
    </border>
    <border>
      <left style="medium"/>
      <right style="medium"/>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dotted"/>
    </border>
    <border>
      <left>
        <color indexed="63"/>
      </left>
      <right style="thin"/>
      <top style="thin"/>
      <bottom style="dott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0" fillId="0" borderId="0">
      <alignment/>
      <protection/>
    </xf>
    <xf numFmtId="0" fontId="16" fillId="0" borderId="0">
      <alignment/>
      <protection/>
    </xf>
    <xf numFmtId="0" fontId="64" fillId="32" borderId="0" applyNumberFormat="0" applyBorder="0" applyAlignment="0" applyProtection="0"/>
  </cellStyleXfs>
  <cellXfs count="619">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Border="1" applyAlignment="1">
      <alignment/>
    </xf>
    <xf numFmtId="0" fontId="0" fillId="0" borderId="10" xfId="0" applyFont="1" applyBorder="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6" xfId="0" applyFont="1" applyFill="1" applyBorder="1" applyAlignment="1">
      <alignment horizontal="center" vertical="center" shrinkToFit="1"/>
    </xf>
    <xf numFmtId="0" fontId="4" fillId="0" borderId="17" xfId="0" applyFont="1" applyBorder="1" applyAlignment="1">
      <alignment horizontal="right" vertical="top"/>
    </xf>
    <xf numFmtId="0" fontId="4" fillId="0" borderId="17" xfId="0" applyFont="1" applyFill="1" applyBorder="1" applyAlignment="1">
      <alignment horizontal="right" vertical="top"/>
    </xf>
    <xf numFmtId="0" fontId="4" fillId="0" borderId="17"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right" vertical="top"/>
    </xf>
    <xf numFmtId="0" fontId="4" fillId="0" borderId="0" xfId="0" applyFont="1" applyBorder="1" applyAlignment="1">
      <alignment/>
    </xf>
    <xf numFmtId="0" fontId="5" fillId="0" borderId="0" xfId="0" applyFont="1" applyAlignment="1">
      <alignment vertical="center"/>
    </xf>
    <xf numFmtId="0" fontId="4" fillId="0" borderId="13" xfId="0" applyFont="1" applyBorder="1" applyAlignment="1">
      <alignment vertical="center"/>
    </xf>
    <xf numFmtId="0" fontId="5" fillId="0" borderId="17" xfId="0" applyFont="1" applyBorder="1" applyAlignment="1">
      <alignment vertical="center" wrapText="1"/>
    </xf>
    <xf numFmtId="0" fontId="5" fillId="0" borderId="17" xfId="0" applyFont="1" applyBorder="1" applyAlignment="1">
      <alignment horizontal="right" vertical="top" wrapText="1"/>
    </xf>
    <xf numFmtId="0" fontId="5" fillId="0" borderId="0" xfId="0" applyFont="1" applyBorder="1" applyAlignment="1">
      <alignment horizontal="center" vertical="center" wrapText="1"/>
    </xf>
    <xf numFmtId="0" fontId="5" fillId="0" borderId="0" xfId="0" applyFont="1" applyBorder="1" applyAlignment="1">
      <alignment/>
    </xf>
    <xf numFmtId="0" fontId="7" fillId="0" borderId="0" xfId="0" applyFont="1" applyAlignment="1">
      <alignment vertical="center"/>
    </xf>
    <xf numFmtId="0" fontId="0" fillId="0" borderId="18" xfId="0" applyBorder="1" applyAlignment="1">
      <alignment vertical="center"/>
    </xf>
    <xf numFmtId="0" fontId="4" fillId="0" borderId="14" xfId="0" applyFont="1" applyBorder="1" applyAlignment="1">
      <alignment vertical="center"/>
    </xf>
    <xf numFmtId="0" fontId="0" fillId="0" borderId="19" xfId="0" applyBorder="1" applyAlignment="1">
      <alignment vertical="center"/>
    </xf>
    <xf numFmtId="0" fontId="0" fillId="0" borderId="20" xfId="0"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0" xfId="0" applyBorder="1" applyAlignment="1">
      <alignment horizontal="center" vertical="center"/>
    </xf>
    <xf numFmtId="0" fontId="0" fillId="0" borderId="11"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1" xfId="0" applyBorder="1" applyAlignment="1" applyProtection="1">
      <alignment vertical="center"/>
      <protection locked="0"/>
    </xf>
    <xf numFmtId="0" fontId="8" fillId="0" borderId="22" xfId="0" applyFont="1" applyBorder="1" applyAlignment="1" applyProtection="1">
      <alignment horizontal="center" vertical="center"/>
      <protection locked="0"/>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4" fillId="0" borderId="24" xfId="0" applyFont="1" applyBorder="1" applyAlignment="1" applyProtection="1">
      <alignment horizontal="center" vertical="center"/>
      <protection locked="0"/>
    </xf>
    <xf numFmtId="0" fontId="0" fillId="0" borderId="0" xfId="0" applyBorder="1" applyAlignment="1">
      <alignment vertical="center"/>
    </xf>
    <xf numFmtId="0" fontId="0" fillId="0" borderId="22" xfId="0" applyBorder="1" applyAlignment="1">
      <alignment horizontal="center" vertical="center"/>
    </xf>
    <xf numFmtId="0" fontId="0" fillId="0" borderId="11" xfId="0"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quotePrefix="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shrinkToFit="1"/>
    </xf>
    <xf numFmtId="0" fontId="0" fillId="0" borderId="15" xfId="0" applyFont="1" applyBorder="1" applyAlignment="1">
      <alignment vertical="center" shrinkToFit="1"/>
    </xf>
    <xf numFmtId="0" fontId="0" fillId="0" borderId="25" xfId="0" applyFont="1" applyBorder="1" applyAlignment="1">
      <alignment vertical="center" shrinkToFit="1"/>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5" fillId="0" borderId="0" xfId="0" applyFont="1" applyAlignment="1">
      <alignment vertical="center"/>
    </xf>
    <xf numFmtId="0" fontId="10" fillId="0" borderId="0" xfId="0" applyFont="1" applyAlignment="1">
      <alignment vertical="center"/>
    </xf>
    <xf numFmtId="0" fontId="0" fillId="33" borderId="21" xfId="0" applyFill="1" applyBorder="1" applyAlignment="1">
      <alignment horizontal="left" vertical="center"/>
    </xf>
    <xf numFmtId="177" fontId="0" fillId="33" borderId="16" xfId="0" applyNumberFormat="1" applyFont="1" applyFill="1" applyBorder="1" applyAlignment="1">
      <alignment horizontal="center" vertical="center" wrapText="1"/>
    </xf>
    <xf numFmtId="177" fontId="0" fillId="33" borderId="20" xfId="0" applyNumberFormat="1" applyFont="1" applyFill="1" applyBorder="1" applyAlignment="1">
      <alignment horizontal="center" vertical="center" wrapText="1"/>
    </xf>
    <xf numFmtId="0" fontId="0" fillId="0" borderId="15" xfId="0" applyFont="1" applyBorder="1" applyAlignment="1" applyProtection="1">
      <alignment vertical="center" shrinkToFit="1"/>
      <protection locked="0"/>
    </xf>
    <xf numFmtId="177" fontId="0" fillId="0" borderId="16" xfId="0" applyNumberFormat="1"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33" borderId="16" xfId="0" applyNumberFormat="1" applyFont="1" applyFill="1" applyBorder="1" applyAlignment="1">
      <alignment horizontal="right" vertical="center" wrapText="1"/>
    </xf>
    <xf numFmtId="177" fontId="11" fillId="33" borderId="16" xfId="0" applyNumberFormat="1" applyFont="1" applyFill="1" applyBorder="1" applyAlignment="1">
      <alignment horizontal="right" vertical="center" wrapText="1"/>
    </xf>
    <xf numFmtId="177" fontId="4" fillId="33" borderId="20" xfId="0" applyNumberFormat="1" applyFont="1" applyFill="1" applyBorder="1" applyAlignment="1">
      <alignment horizontal="right" vertical="center" wrapText="1"/>
    </xf>
    <xf numFmtId="177" fontId="11" fillId="33" borderId="20" xfId="0" applyNumberFormat="1" applyFont="1" applyFill="1" applyBorder="1" applyAlignment="1">
      <alignment horizontal="right" vertical="center" wrapText="1"/>
    </xf>
    <xf numFmtId="177" fontId="2" fillId="33" borderId="16" xfId="0" applyNumberFormat="1" applyFont="1" applyFill="1" applyBorder="1" applyAlignment="1">
      <alignment horizontal="right" vertical="center" wrapText="1"/>
    </xf>
    <xf numFmtId="177" fontId="2" fillId="33" borderId="20" xfId="0" applyNumberFormat="1" applyFont="1" applyFill="1" applyBorder="1" applyAlignment="1">
      <alignment horizontal="right" vertical="center" wrapText="1"/>
    </xf>
    <xf numFmtId="0" fontId="5" fillId="33" borderId="17" xfId="0" applyFont="1" applyFill="1" applyBorder="1" applyAlignment="1">
      <alignment horizontal="right" vertical="top" wrapText="1"/>
    </xf>
    <xf numFmtId="0" fontId="4" fillId="33" borderId="17" xfId="0" applyFont="1" applyFill="1" applyBorder="1" applyAlignment="1">
      <alignment vertical="center"/>
    </xf>
    <xf numFmtId="0" fontId="7" fillId="0" borderId="2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16" xfId="0" applyFont="1" applyFill="1" applyBorder="1" applyAlignment="1" applyProtection="1">
      <alignment horizontal="center" vertical="center" wrapText="1"/>
      <protection locked="0"/>
    </xf>
    <xf numFmtId="177" fontId="0" fillId="0" borderId="16"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4" fillId="0" borderId="0" xfId="0" applyFont="1" applyFill="1" applyAlignment="1">
      <alignment vertical="center"/>
    </xf>
    <xf numFmtId="0" fontId="4" fillId="33" borderId="17" xfId="0" applyFont="1" applyFill="1" applyBorder="1" applyAlignment="1">
      <alignment horizontal="right" vertical="top"/>
    </xf>
    <xf numFmtId="0" fontId="4" fillId="33" borderId="17" xfId="0" applyFont="1" applyFill="1" applyBorder="1" applyAlignment="1">
      <alignment horizontal="right" vertical="top" wrapText="1"/>
    </xf>
    <xf numFmtId="0" fontId="4" fillId="0" borderId="16" xfId="0" applyFont="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27" xfId="0" applyFont="1" applyFill="1" applyBorder="1" applyAlignment="1">
      <alignment horizontal="center" vertical="center"/>
    </xf>
    <xf numFmtId="181" fontId="0" fillId="33" borderId="23" xfId="0" applyNumberFormat="1" applyFill="1" applyBorder="1" applyAlignment="1">
      <alignment vertical="center"/>
    </xf>
    <xf numFmtId="0" fontId="0" fillId="0" borderId="0" xfId="0" applyFont="1" applyBorder="1" applyAlignment="1">
      <alignment vertical="center" shrinkToFit="1"/>
    </xf>
    <xf numFmtId="177" fontId="11" fillId="33" borderId="17" xfId="0" applyNumberFormat="1" applyFont="1" applyFill="1" applyBorder="1" applyAlignment="1">
      <alignment horizontal="right" vertical="center" wrapText="1"/>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right"/>
    </xf>
    <xf numFmtId="0" fontId="4" fillId="0" borderId="1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8" xfId="0" applyFont="1" applyFill="1" applyBorder="1" applyAlignment="1">
      <alignment vertical="center" wrapText="1"/>
    </xf>
    <xf numFmtId="0" fontId="4" fillId="0" borderId="28" xfId="0" applyFont="1" applyFill="1" applyBorder="1" applyAlignment="1">
      <alignment horizontal="right" vertical="center"/>
    </xf>
    <xf numFmtId="0" fontId="4" fillId="0" borderId="28" xfId="0" applyFont="1" applyFill="1" applyBorder="1" applyAlignment="1">
      <alignment horizontal="right" vertical="center" wrapText="1"/>
    </xf>
    <xf numFmtId="0" fontId="12" fillId="0" borderId="28" xfId="0" applyFont="1" applyFill="1" applyBorder="1" applyAlignment="1">
      <alignment horizontal="center"/>
    </xf>
    <xf numFmtId="0" fontId="12" fillId="0" borderId="28" xfId="0" applyFont="1" applyFill="1" applyBorder="1" applyAlignment="1">
      <alignment horizontal="center" vertical="center"/>
    </xf>
    <xf numFmtId="0" fontId="12" fillId="0" borderId="28" xfId="0" applyFont="1" applyFill="1" applyBorder="1" applyAlignment="1">
      <alignment horizontal="center" vertical="center" wrapText="1"/>
    </xf>
    <xf numFmtId="0" fontId="4" fillId="0" borderId="28" xfId="0" applyFont="1" applyFill="1" applyBorder="1" applyAlignment="1">
      <alignment horizontal="center"/>
    </xf>
    <xf numFmtId="0" fontId="2" fillId="0" borderId="28" xfId="0" applyFont="1" applyFill="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10" fillId="0" borderId="10" xfId="0" applyFont="1" applyBorder="1" applyAlignment="1">
      <alignment vertical="center"/>
    </xf>
    <xf numFmtId="0" fontId="4" fillId="34" borderId="17" xfId="0" applyFont="1" applyFill="1" applyBorder="1" applyAlignment="1">
      <alignment horizontal="right" vertical="top"/>
    </xf>
    <xf numFmtId="0" fontId="0" fillId="0" borderId="0" xfId="0" applyFont="1" applyAlignment="1">
      <alignment vertical="center"/>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177" fontId="4" fillId="0" borderId="29" xfId="0" applyNumberFormat="1" applyFont="1" applyFill="1" applyBorder="1" applyAlignment="1">
      <alignment horizontal="center" vertical="center" wrapText="1"/>
    </xf>
    <xf numFmtId="177" fontId="4" fillId="35" borderId="26" xfId="0" applyNumberFormat="1" applyFont="1" applyFill="1" applyBorder="1" applyAlignment="1">
      <alignment horizontal="center" vertical="center" wrapText="1"/>
    </xf>
    <xf numFmtId="177" fontId="4" fillId="33" borderId="23" xfId="0" applyNumberFormat="1" applyFont="1" applyFill="1" applyBorder="1" applyAlignment="1">
      <alignment horizontal="right" vertical="center" wrapText="1"/>
    </xf>
    <xf numFmtId="177" fontId="4" fillId="0" borderId="3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77" fontId="4" fillId="33" borderId="25" xfId="0" applyNumberFormat="1" applyFont="1" applyFill="1" applyBorder="1" applyAlignment="1">
      <alignment horizontal="right" vertical="center" wrapText="1"/>
    </xf>
    <xf numFmtId="177" fontId="4" fillId="33" borderId="13" xfId="0" applyNumberFormat="1" applyFont="1" applyFill="1" applyBorder="1" applyAlignment="1">
      <alignment horizontal="right" vertical="center" wrapText="1"/>
    </xf>
    <xf numFmtId="177" fontId="4" fillId="0" borderId="31" xfId="0" applyNumberFormat="1" applyFont="1" applyFill="1" applyBorder="1" applyAlignment="1">
      <alignment horizontal="center" vertical="center" wrapText="1"/>
    </xf>
    <xf numFmtId="179" fontId="4" fillId="33" borderId="28" xfId="0" applyNumberFormat="1" applyFont="1" applyFill="1" applyBorder="1" applyAlignment="1" applyProtection="1">
      <alignment horizontal="left" vertical="center" wrapText="1"/>
      <protection/>
    </xf>
    <xf numFmtId="0" fontId="4" fillId="33" borderId="16" xfId="0" applyNumberFormat="1" applyFont="1" applyFill="1" applyBorder="1" applyAlignment="1" applyProtection="1">
      <alignment horizontal="left" vertical="center" wrapText="1"/>
      <protection/>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4" fillId="0" borderId="0" xfId="0" applyFont="1" applyAlignment="1">
      <alignment/>
    </xf>
    <xf numFmtId="0" fontId="13" fillId="0" borderId="0" xfId="0" applyFont="1" applyAlignment="1">
      <alignment vertical="center"/>
    </xf>
    <xf numFmtId="0" fontId="14" fillId="0" borderId="0" xfId="0" applyFont="1" applyAlignment="1">
      <alignment vertical="center"/>
    </xf>
    <xf numFmtId="0" fontId="2" fillId="0" borderId="0" xfId="0" applyFont="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wrapText="1"/>
    </xf>
    <xf numFmtId="0" fontId="0" fillId="0" borderId="16" xfId="0" applyBorder="1" applyAlignment="1">
      <alignment horizontal="center" vertical="center" shrinkToFit="1"/>
    </xf>
    <xf numFmtId="0" fontId="0" fillId="0" borderId="20" xfId="0" applyBorder="1" applyAlignment="1">
      <alignment horizontal="center"/>
    </xf>
    <xf numFmtId="0" fontId="0" fillId="0" borderId="20" xfId="0" applyBorder="1" applyAlignment="1">
      <alignment horizontal="center" shrinkToFit="1"/>
    </xf>
    <xf numFmtId="0" fontId="0" fillId="0" borderId="17" xfId="0" applyBorder="1" applyAlignment="1">
      <alignment vertical="center"/>
    </xf>
    <xf numFmtId="0" fontId="15" fillId="0" borderId="17" xfId="0" applyFont="1" applyBorder="1" applyAlignment="1">
      <alignment horizontal="right" vertical="top"/>
    </xf>
    <xf numFmtId="0" fontId="15" fillId="36" borderId="17" xfId="0" applyFont="1" applyFill="1" applyBorder="1" applyAlignment="1">
      <alignment horizontal="right" vertical="top"/>
    </xf>
    <xf numFmtId="0" fontId="0" fillId="0" borderId="16" xfId="0" applyBorder="1" applyAlignment="1">
      <alignment horizontal="left" vertical="center" shrinkToFit="1"/>
    </xf>
    <xf numFmtId="184" fontId="0" fillId="0" borderId="16" xfId="0" applyNumberFormat="1" applyBorder="1" applyAlignment="1">
      <alignment horizontal="right" vertical="top"/>
    </xf>
    <xf numFmtId="184" fontId="0" fillId="36" borderId="16" xfId="0" applyNumberFormat="1" applyFill="1" applyBorder="1" applyAlignment="1">
      <alignment horizontal="right" vertical="top"/>
    </xf>
    <xf numFmtId="0" fontId="0" fillId="0" borderId="20" xfId="0" applyBorder="1" applyAlignment="1">
      <alignment horizontal="left" vertical="center" shrinkToFit="1"/>
    </xf>
    <xf numFmtId="184" fontId="0" fillId="0" borderId="20" xfId="0" applyNumberFormat="1" applyBorder="1" applyAlignment="1">
      <alignment horizontal="right" vertical="top"/>
    </xf>
    <xf numFmtId="184" fontId="0" fillId="36" borderId="20" xfId="0" applyNumberFormat="1" applyFill="1" applyBorder="1" applyAlignment="1">
      <alignment horizontal="right" vertical="top"/>
    </xf>
    <xf numFmtId="184" fontId="0" fillId="0" borderId="20" xfId="0" applyNumberFormat="1" applyBorder="1" applyAlignment="1">
      <alignment vertical="center"/>
    </xf>
    <xf numFmtId="184" fontId="0" fillId="36" borderId="20" xfId="0" applyNumberFormat="1" applyFill="1" applyBorder="1" applyAlignment="1">
      <alignment vertical="center"/>
    </xf>
    <xf numFmtId="184" fontId="0" fillId="0" borderId="0" xfId="0" applyNumberFormat="1" applyAlignment="1">
      <alignment vertical="center"/>
    </xf>
    <xf numFmtId="184" fontId="0" fillId="0" borderId="16" xfId="0" applyNumberFormat="1" applyBorder="1" applyAlignment="1">
      <alignment horizontal="center" vertical="center" wrapText="1"/>
    </xf>
    <xf numFmtId="184" fontId="0" fillId="0" borderId="16" xfId="0" applyNumberFormat="1" applyBorder="1" applyAlignment="1">
      <alignment horizontal="center" vertical="center" shrinkToFit="1"/>
    </xf>
    <xf numFmtId="184" fontId="0" fillId="0" borderId="20" xfId="0" applyNumberFormat="1" applyBorder="1" applyAlignment="1">
      <alignment horizontal="center"/>
    </xf>
    <xf numFmtId="184" fontId="0" fillId="0" borderId="20" xfId="0" applyNumberFormat="1" applyBorder="1" applyAlignment="1">
      <alignment horizontal="center" shrinkToFit="1"/>
    </xf>
    <xf numFmtId="184" fontId="15" fillId="0" borderId="17" xfId="0" applyNumberFormat="1" applyFont="1" applyBorder="1" applyAlignment="1">
      <alignment horizontal="right" vertical="top"/>
    </xf>
    <xf numFmtId="184" fontId="15" fillId="36" borderId="17" xfId="0" applyNumberFormat="1" applyFont="1" applyFill="1" applyBorder="1" applyAlignment="1">
      <alignment horizontal="right" vertical="top"/>
    </xf>
    <xf numFmtId="184" fontId="0" fillId="0" borderId="17" xfId="0" applyNumberFormat="1" applyBorder="1" applyAlignment="1">
      <alignment vertical="center"/>
    </xf>
    <xf numFmtId="184" fontId="0" fillId="0" borderId="16" xfId="0" applyNumberFormat="1" applyBorder="1" applyAlignment="1">
      <alignment horizontal="left" vertical="center" shrinkToFit="1"/>
    </xf>
    <xf numFmtId="184" fontId="0" fillId="0" borderId="20" xfId="0" applyNumberFormat="1" applyBorder="1" applyAlignment="1">
      <alignment horizontal="left" vertical="center" shrinkToFit="1"/>
    </xf>
    <xf numFmtId="0" fontId="17" fillId="0" borderId="0" xfId="61" applyFont="1" applyAlignment="1">
      <alignment/>
      <protection/>
    </xf>
    <xf numFmtId="180" fontId="17" fillId="0" borderId="0" xfId="61" applyNumberFormat="1" applyFont="1" applyAlignment="1">
      <alignment/>
      <protection/>
    </xf>
    <xf numFmtId="183" fontId="17" fillId="0" borderId="0" xfId="61" applyNumberFormat="1" applyFont="1" applyAlignment="1">
      <alignment/>
      <protection/>
    </xf>
    <xf numFmtId="0" fontId="19" fillId="0" borderId="0" xfId="61" applyFont="1" applyAlignment="1">
      <alignment/>
      <protection/>
    </xf>
    <xf numFmtId="0" fontId="19" fillId="0" borderId="0" xfId="61" applyFont="1" applyAlignment="1">
      <alignment horizontal="center"/>
      <protection/>
    </xf>
    <xf numFmtId="0" fontId="20" fillId="0" borderId="32" xfId="60" applyFont="1" applyBorder="1" applyAlignment="1">
      <alignment horizontal="center" vertical="center" shrinkToFit="1"/>
      <protection/>
    </xf>
    <xf numFmtId="0" fontId="20" fillId="36" borderId="32" xfId="60" applyFont="1" applyFill="1" applyBorder="1" applyAlignment="1">
      <alignment horizontal="center" vertical="center" shrinkToFit="1"/>
      <protection/>
    </xf>
    <xf numFmtId="0" fontId="20" fillId="0" borderId="33" xfId="60" applyFont="1" applyBorder="1" applyAlignment="1">
      <alignment horizontal="center" vertical="center" shrinkToFit="1"/>
      <protection/>
    </xf>
    <xf numFmtId="0" fontId="17" fillId="0" borderId="0" xfId="61" applyFont="1" applyAlignment="1">
      <alignment vertical="center"/>
      <protection/>
    </xf>
    <xf numFmtId="0" fontId="20" fillId="0" borderId="34" xfId="60" applyFont="1" applyBorder="1">
      <alignment/>
      <protection/>
    </xf>
    <xf numFmtId="0" fontId="20" fillId="0" borderId="34" xfId="60" applyFont="1" applyBorder="1" applyAlignment="1">
      <alignment horizontal="right"/>
      <protection/>
    </xf>
    <xf numFmtId="0" fontId="21" fillId="0" borderId="35" xfId="61" applyFont="1" applyBorder="1" applyAlignment="1">
      <alignment horizontal="center" vertical="center" shrinkToFit="1"/>
      <protection/>
    </xf>
    <xf numFmtId="0" fontId="21" fillId="0" borderId="20" xfId="61" applyFont="1" applyBorder="1" applyAlignment="1">
      <alignment horizontal="center" vertical="center" shrinkToFit="1"/>
      <protection/>
    </xf>
    <xf numFmtId="0" fontId="21" fillId="0" borderId="36" xfId="61" applyFont="1" applyBorder="1" applyAlignment="1">
      <alignment horizontal="center" vertical="center" shrinkToFit="1"/>
      <protection/>
    </xf>
    <xf numFmtId="0" fontId="21" fillId="0" borderId="17" xfId="61" applyFont="1" applyBorder="1" applyAlignment="1">
      <alignment horizontal="center" vertical="center" shrinkToFit="1"/>
      <protection/>
    </xf>
    <xf numFmtId="0" fontId="21" fillId="0" borderId="11" xfId="61" applyFont="1" applyBorder="1" applyAlignment="1">
      <alignment horizontal="center" vertical="center" shrinkToFit="1"/>
      <protection/>
    </xf>
    <xf numFmtId="0" fontId="21" fillId="0" borderId="37" xfId="61" applyFont="1" applyBorder="1" applyAlignment="1">
      <alignment horizontal="center" vertical="center" shrinkToFit="1"/>
      <protection/>
    </xf>
    <xf numFmtId="180" fontId="21" fillId="0" borderId="14" xfId="61" applyNumberFormat="1" applyFont="1" applyBorder="1" applyAlignment="1">
      <alignment horizontal="right" vertical="center" shrinkToFit="1"/>
      <protection/>
    </xf>
    <xf numFmtId="0" fontId="21" fillId="0" borderId="37" xfId="61" applyFont="1" applyBorder="1" applyAlignment="1">
      <alignment horizontal="right" vertical="center" shrinkToFit="1"/>
      <protection/>
    </xf>
    <xf numFmtId="0" fontId="21" fillId="0" borderId="16" xfId="61" applyFont="1" applyBorder="1" applyAlignment="1">
      <alignment horizontal="right" vertical="center" shrinkToFit="1"/>
      <protection/>
    </xf>
    <xf numFmtId="0" fontId="21" fillId="0" borderId="14" xfId="61" applyFont="1" applyBorder="1" applyAlignment="1">
      <alignment horizontal="right" vertical="center" shrinkToFit="1"/>
      <protection/>
    </xf>
    <xf numFmtId="0" fontId="21" fillId="0" borderId="38" xfId="61" applyFont="1" applyBorder="1" applyAlignment="1">
      <alignment horizontal="right" vertical="center" shrinkToFit="1"/>
      <protection/>
    </xf>
    <xf numFmtId="0" fontId="21" fillId="0" borderId="39" xfId="61" applyFont="1" applyBorder="1" applyAlignment="1">
      <alignment horizontal="right" vertical="center" wrapText="1"/>
      <protection/>
    </xf>
    <xf numFmtId="181" fontId="21" fillId="0" borderId="21" xfId="61" applyNumberFormat="1" applyFont="1" applyBorder="1" applyAlignment="1">
      <alignment vertical="center" shrinkToFit="1"/>
      <protection/>
    </xf>
    <xf numFmtId="0" fontId="21" fillId="0" borderId="35" xfId="61" applyFont="1" applyBorder="1" applyAlignment="1">
      <alignment vertical="center" shrinkToFit="1"/>
      <protection/>
    </xf>
    <xf numFmtId="0" fontId="21" fillId="0" borderId="20" xfId="61" applyFont="1" applyBorder="1" applyAlignment="1">
      <alignment vertical="center" shrinkToFit="1"/>
      <protection/>
    </xf>
    <xf numFmtId="0" fontId="21" fillId="0" borderId="21" xfId="61" applyFont="1" applyBorder="1" applyAlignment="1">
      <alignment vertical="center" shrinkToFit="1"/>
      <protection/>
    </xf>
    <xf numFmtId="0" fontId="21" fillId="0" borderId="40" xfId="61" applyFont="1" applyBorder="1" applyAlignment="1">
      <alignment vertical="center" shrinkToFit="1"/>
      <protection/>
    </xf>
    <xf numFmtId="0" fontId="21" fillId="0" borderId="41" xfId="61" applyFont="1" applyBorder="1" applyAlignment="1">
      <alignment vertical="center" shrinkToFit="1"/>
      <protection/>
    </xf>
    <xf numFmtId="0" fontId="21" fillId="35" borderId="33" xfId="61" applyFont="1" applyFill="1" applyBorder="1" applyAlignment="1">
      <alignment horizontal="center" vertical="center" shrinkToFit="1"/>
      <protection/>
    </xf>
    <xf numFmtId="180" fontId="21" fillId="35" borderId="42" xfId="61" applyNumberFormat="1" applyFont="1" applyFill="1" applyBorder="1" applyAlignment="1">
      <alignment vertical="center" shrinkToFit="1"/>
      <protection/>
    </xf>
    <xf numFmtId="180" fontId="21" fillId="35" borderId="33" xfId="61" applyNumberFormat="1" applyFont="1" applyFill="1" applyBorder="1" applyAlignment="1">
      <alignment vertical="center" shrinkToFit="1"/>
      <protection/>
    </xf>
    <xf numFmtId="180" fontId="21" fillId="35" borderId="43" xfId="61" applyNumberFormat="1" applyFont="1" applyFill="1" applyBorder="1" applyAlignment="1">
      <alignment vertical="center" shrinkToFit="1"/>
      <protection/>
    </xf>
    <xf numFmtId="180" fontId="21" fillId="35" borderId="44" xfId="61" applyNumberFormat="1" applyFont="1" applyFill="1" applyBorder="1" applyAlignment="1">
      <alignment vertical="center" shrinkToFit="1"/>
      <protection/>
    </xf>
    <xf numFmtId="180" fontId="21" fillId="35" borderId="45" xfId="61" applyNumberFormat="1" applyFont="1" applyFill="1" applyBorder="1" applyAlignment="1">
      <alignment vertical="center" shrinkToFit="1"/>
      <protection/>
    </xf>
    <xf numFmtId="0" fontId="21" fillId="0" borderId="0" xfId="61" applyFont="1" applyFill="1" applyBorder="1" applyAlignment="1">
      <alignment/>
      <protection/>
    </xf>
    <xf numFmtId="180" fontId="17" fillId="0" borderId="0" xfId="61" applyNumberFormat="1" applyFont="1" applyFill="1" applyBorder="1" applyAlignment="1">
      <alignment shrinkToFit="1"/>
      <protection/>
    </xf>
    <xf numFmtId="49" fontId="21" fillId="0" borderId="0" xfId="61" applyNumberFormat="1" applyFont="1" applyBorder="1" applyAlignment="1">
      <alignment horizontal="right" vertical="top" wrapText="1"/>
      <protection/>
    </xf>
    <xf numFmtId="0" fontId="21" fillId="0" borderId="0" xfId="61" applyFont="1" applyBorder="1" applyAlignment="1">
      <alignment wrapText="1"/>
      <protection/>
    </xf>
    <xf numFmtId="49" fontId="21" fillId="0" borderId="0" xfId="61" applyNumberFormat="1" applyFont="1" applyBorder="1" applyAlignment="1">
      <alignment horizontal="right" wrapText="1"/>
      <protection/>
    </xf>
    <xf numFmtId="0" fontId="21" fillId="0" borderId="0" xfId="61" applyFont="1" applyBorder="1" applyAlignment="1">
      <alignment vertical="center" wrapText="1"/>
      <protection/>
    </xf>
    <xf numFmtId="0" fontId="22" fillId="0" borderId="0" xfId="61" applyFont="1" applyBorder="1" applyAlignment="1">
      <alignment vertical="center" wrapText="1"/>
      <protection/>
    </xf>
    <xf numFmtId="0" fontId="17" fillId="0" borderId="0" xfId="61" applyFont="1" applyBorder="1" applyAlignment="1">
      <alignment/>
      <protection/>
    </xf>
    <xf numFmtId="180" fontId="17" fillId="0" borderId="0" xfId="61" applyNumberFormat="1" applyFont="1" applyBorder="1" applyAlignment="1">
      <alignment horizontal="center"/>
      <protection/>
    </xf>
    <xf numFmtId="0" fontId="17" fillId="0" borderId="0" xfId="61" applyFont="1" applyBorder="1" applyAlignment="1">
      <alignment horizontal="center"/>
      <protection/>
    </xf>
    <xf numFmtId="180" fontId="21" fillId="0" borderId="32" xfId="61" applyNumberFormat="1" applyFont="1" applyBorder="1" applyAlignment="1">
      <alignment horizontal="center" shrinkToFit="1"/>
      <protection/>
    </xf>
    <xf numFmtId="0" fontId="21" fillId="0" borderId="46" xfId="61" applyFont="1" applyBorder="1" applyAlignment="1">
      <alignment horizontal="center" shrinkToFit="1"/>
      <protection/>
    </xf>
    <xf numFmtId="0" fontId="21" fillId="0" borderId="47" xfId="61" applyFont="1" applyBorder="1" applyAlignment="1">
      <alignment horizontal="center" shrinkToFit="1"/>
      <protection/>
    </xf>
    <xf numFmtId="180" fontId="21" fillId="0" borderId="33" xfId="61" applyNumberFormat="1" applyFont="1" applyBorder="1" applyAlignment="1">
      <alignment horizontal="center" shrinkToFit="1"/>
      <protection/>
    </xf>
    <xf numFmtId="0" fontId="21" fillId="0" borderId="43" xfId="61" applyFont="1" applyBorder="1" applyAlignment="1">
      <alignment horizontal="center" shrinkToFit="1"/>
      <protection/>
    </xf>
    <xf numFmtId="181" fontId="21" fillId="0" borderId="45" xfId="61" applyNumberFormat="1" applyFont="1" applyBorder="1" applyAlignment="1">
      <alignment horizontal="center" shrinkToFit="1"/>
      <protection/>
    </xf>
    <xf numFmtId="181" fontId="23" fillId="0" borderId="0" xfId="61" applyNumberFormat="1" applyFont="1" applyFill="1" applyBorder="1" applyAlignment="1">
      <alignment horizontal="center"/>
      <protection/>
    </xf>
    <xf numFmtId="0" fontId="21" fillId="0" borderId="0" xfId="61" applyFont="1" applyBorder="1" applyAlignment="1">
      <alignment horizontal="right" vertical="top" wrapText="1"/>
      <protection/>
    </xf>
    <xf numFmtId="0" fontId="21" fillId="0" borderId="0" xfId="61" applyFont="1" applyAlignment="1">
      <alignment horizontal="right"/>
      <protection/>
    </xf>
    <xf numFmtId="180" fontId="21" fillId="0" borderId="0" xfId="61" applyNumberFormat="1" applyFont="1" applyAlignment="1">
      <alignment/>
      <protection/>
    </xf>
    <xf numFmtId="0" fontId="21" fillId="0" borderId="0" xfId="61" applyFont="1" applyAlignment="1">
      <alignment/>
      <protection/>
    </xf>
    <xf numFmtId="183" fontId="21" fillId="0" borderId="0" xfId="61" applyNumberFormat="1" applyFont="1" applyAlignment="1">
      <alignment/>
      <protection/>
    </xf>
    <xf numFmtId="0" fontId="21" fillId="0" borderId="0" xfId="61" applyFont="1" applyBorder="1" applyAlignment="1">
      <alignment horizontal="left" vertical="top" shrinkToFit="1"/>
      <protection/>
    </xf>
    <xf numFmtId="0" fontId="12" fillId="0" borderId="12" xfId="0" applyFont="1" applyFill="1" applyBorder="1" applyAlignment="1">
      <alignment horizontal="center" vertical="center" shrinkToFit="1"/>
    </xf>
    <xf numFmtId="177" fontId="4" fillId="0" borderId="12"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Fill="1" applyBorder="1" applyAlignment="1">
      <alignment horizontal="center" vertical="center" shrinkToFit="1"/>
    </xf>
    <xf numFmtId="177" fontId="4" fillId="0" borderId="0" xfId="0" applyNumberFormat="1" applyFont="1" applyFill="1" applyBorder="1" applyAlignment="1">
      <alignment horizontal="center" vertical="center"/>
    </xf>
    <xf numFmtId="0" fontId="0" fillId="0" borderId="0" xfId="0" applyAlignment="1">
      <alignment horizontal="left" vertical="center" shrinkToFi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48" xfId="0" applyFont="1"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left" vertical="center" wrapText="1"/>
    </xf>
    <xf numFmtId="0" fontId="0" fillId="0" borderId="14" xfId="0"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vertical="center"/>
    </xf>
    <xf numFmtId="0" fontId="9"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0" fillId="0" borderId="12" xfId="0" applyFont="1" applyFill="1" applyBorder="1" applyAlignment="1">
      <alignment horizontal="center"/>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78" fontId="2" fillId="0" borderId="10" xfId="0" applyNumberFormat="1" applyFont="1" applyBorder="1" applyAlignment="1" applyProtection="1">
      <alignment horizontal="center" vertical="center"/>
      <protection locked="0"/>
    </xf>
    <xf numFmtId="178" fontId="2" fillId="0" borderId="0" xfId="0" applyNumberFormat="1" applyFont="1" applyBorder="1" applyAlignment="1" applyProtection="1">
      <alignment horizontal="center" vertical="center"/>
      <protection locked="0"/>
    </xf>
    <xf numFmtId="178" fontId="2" fillId="0" borderId="48" xfId="0" applyNumberFormat="1" applyFont="1" applyBorder="1" applyAlignment="1" applyProtection="1">
      <alignment horizontal="center" vertical="center"/>
      <protection locked="0"/>
    </xf>
    <xf numFmtId="178" fontId="2" fillId="0" borderId="14" xfId="0" applyNumberFormat="1" applyFont="1" applyBorder="1" applyAlignment="1" applyProtection="1">
      <alignment horizontal="center" vertical="center"/>
      <protection locked="0"/>
    </xf>
    <xf numFmtId="178" fontId="2" fillId="0" borderId="15" xfId="0" applyNumberFormat="1" applyFont="1" applyBorder="1" applyAlignment="1" applyProtection="1">
      <alignment horizontal="center" vertical="center"/>
      <protection locked="0"/>
    </xf>
    <xf numFmtId="178" fontId="2" fillId="0" borderId="25" xfId="0" applyNumberFormat="1"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176" fontId="2" fillId="0" borderId="10"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48" xfId="0" applyNumberFormat="1" applyFont="1" applyBorder="1" applyAlignment="1" applyProtection="1">
      <alignment horizontal="center" vertical="center"/>
      <protection locked="0"/>
    </xf>
    <xf numFmtId="176" fontId="2" fillId="0" borderId="14" xfId="0" applyNumberFormat="1" applyFont="1" applyBorder="1" applyAlignment="1" applyProtection="1">
      <alignment horizontal="center" vertical="center"/>
      <protection locked="0"/>
    </xf>
    <xf numFmtId="176" fontId="2" fillId="0" borderId="15" xfId="0" applyNumberFormat="1" applyFont="1" applyBorder="1" applyAlignment="1" applyProtection="1">
      <alignment horizontal="center" vertical="center"/>
      <protection locked="0"/>
    </xf>
    <xf numFmtId="176" fontId="2" fillId="0" borderId="25" xfId="0" applyNumberFormat="1" applyFont="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48" xfId="0" applyFont="1" applyBorder="1" applyAlignment="1" applyProtection="1">
      <alignment horizontal="right" vertical="center"/>
      <protection locked="0"/>
    </xf>
    <xf numFmtId="0" fontId="0" fillId="0" borderId="12" xfId="0" applyFont="1" applyBorder="1" applyAlignment="1">
      <alignment horizontal="center" vertical="center"/>
    </xf>
    <xf numFmtId="177" fontId="2" fillId="0" borderId="10" xfId="0" applyNumberFormat="1" applyFont="1" applyBorder="1" applyAlignment="1" applyProtection="1">
      <alignment horizontal="center" vertical="center"/>
      <protection locked="0"/>
    </xf>
    <xf numFmtId="177" fontId="2" fillId="0" borderId="0" xfId="0" applyNumberFormat="1" applyFont="1" applyBorder="1" applyAlignment="1" applyProtection="1">
      <alignment horizontal="center" vertical="center"/>
      <protection locked="0"/>
    </xf>
    <xf numFmtId="177" fontId="2" fillId="0" borderId="48" xfId="0" applyNumberFormat="1" applyFont="1" applyBorder="1" applyAlignment="1" applyProtection="1">
      <alignment horizontal="center" vertical="center"/>
      <protection locked="0"/>
    </xf>
    <xf numFmtId="177" fontId="2" fillId="0" borderId="14" xfId="0" applyNumberFormat="1" applyFont="1" applyBorder="1" applyAlignment="1" applyProtection="1">
      <alignment horizontal="center" vertical="center"/>
      <protection locked="0"/>
    </xf>
    <xf numFmtId="177" fontId="2" fillId="0" borderId="15" xfId="0" applyNumberFormat="1"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4" xfId="0"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0" fontId="2" fillId="0" borderId="25" xfId="0" applyFont="1" applyBorder="1" applyAlignment="1" applyProtection="1">
      <alignment horizontal="right" vertical="center"/>
      <protection/>
    </xf>
    <xf numFmtId="178" fontId="2" fillId="33" borderId="10" xfId="0" applyNumberFormat="1" applyFont="1" applyFill="1" applyBorder="1" applyAlignment="1">
      <alignment horizontal="center" vertical="center"/>
    </xf>
    <xf numFmtId="178" fontId="2" fillId="33" borderId="0" xfId="0" applyNumberFormat="1" applyFont="1" applyFill="1" applyBorder="1" applyAlignment="1">
      <alignment horizontal="center" vertical="center"/>
    </xf>
    <xf numFmtId="178" fontId="2" fillId="33" borderId="48"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xf>
    <xf numFmtId="0" fontId="2" fillId="0" borderId="20" xfId="0" applyFont="1" applyBorder="1" applyAlignment="1">
      <alignment horizontal="left" vertical="center" wrapText="1"/>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0" xfId="0" applyNumberFormat="1" applyFont="1" applyFill="1" applyBorder="1" applyAlignment="1">
      <alignment horizontal="center" vertical="center"/>
    </xf>
    <xf numFmtId="177" fontId="2" fillId="33" borderId="48"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7" fontId="2" fillId="33" borderId="15" xfId="0" applyNumberFormat="1" applyFont="1" applyFill="1" applyBorder="1" applyAlignment="1">
      <alignment horizontal="center" vertical="center"/>
    </xf>
    <xf numFmtId="177" fontId="2" fillId="33" borderId="25" xfId="0" applyNumberFormat="1" applyFont="1" applyFill="1" applyBorder="1" applyAlignment="1">
      <alignment horizontal="center" vertical="center"/>
    </xf>
    <xf numFmtId="49" fontId="2" fillId="0" borderId="14"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0" fontId="2" fillId="0" borderId="20" xfId="0" applyFont="1" applyBorder="1" applyAlignment="1">
      <alignment horizontal="center" vertical="center" shrinkToFit="1"/>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1"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wrapText="1"/>
      <protection locked="0"/>
    </xf>
    <xf numFmtId="0" fontId="2" fillId="0" borderId="48"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0" fontId="2" fillId="0" borderId="15" xfId="0" applyNumberFormat="1" applyFont="1" applyBorder="1" applyAlignment="1" applyProtection="1">
      <alignment horizontal="left" vertical="center" wrapText="1"/>
      <protection locked="0"/>
    </xf>
    <xf numFmtId="0" fontId="2" fillId="0" borderId="25" xfId="0" applyNumberFormat="1" applyFont="1" applyBorder="1" applyAlignment="1" applyProtection="1">
      <alignment horizontal="left" vertical="center" wrapText="1"/>
      <protection locked="0"/>
    </xf>
    <xf numFmtId="183" fontId="2" fillId="0" borderId="11" xfId="0" applyNumberFormat="1" applyFont="1" applyBorder="1" applyAlignment="1" applyProtection="1">
      <alignment horizontal="left" vertical="center" wrapText="1"/>
      <protection locked="0"/>
    </xf>
    <xf numFmtId="183" fontId="2" fillId="0" borderId="12" xfId="0" applyNumberFormat="1" applyFont="1" applyBorder="1" applyAlignment="1" applyProtection="1">
      <alignment horizontal="left" vertical="center" wrapText="1"/>
      <protection locked="0"/>
    </xf>
    <xf numFmtId="183" fontId="2" fillId="0" borderId="13" xfId="0" applyNumberFormat="1" applyFont="1" applyBorder="1" applyAlignment="1" applyProtection="1">
      <alignment horizontal="left" vertical="center" wrapText="1"/>
      <protection locked="0"/>
    </xf>
    <xf numFmtId="183" fontId="2" fillId="0" borderId="10" xfId="0" applyNumberFormat="1" applyFont="1" applyBorder="1" applyAlignment="1" applyProtection="1">
      <alignment horizontal="left" vertical="center" wrapText="1"/>
      <protection locked="0"/>
    </xf>
    <xf numFmtId="183" fontId="2" fillId="0" borderId="0" xfId="0" applyNumberFormat="1" applyFont="1" applyBorder="1" applyAlignment="1" applyProtection="1">
      <alignment horizontal="left" vertical="center" wrapText="1"/>
      <protection locked="0"/>
    </xf>
    <xf numFmtId="183" fontId="2" fillId="0" borderId="48" xfId="0" applyNumberFormat="1" applyFont="1" applyBorder="1" applyAlignment="1" applyProtection="1">
      <alignment horizontal="left" vertical="center" wrapText="1"/>
      <protection locked="0"/>
    </xf>
    <xf numFmtId="183" fontId="2" fillId="0" borderId="14" xfId="0" applyNumberFormat="1" applyFont="1" applyBorder="1" applyAlignment="1" applyProtection="1">
      <alignment horizontal="left" vertical="center" wrapText="1"/>
      <protection locked="0"/>
    </xf>
    <xf numFmtId="183" fontId="2" fillId="0" borderId="15" xfId="0" applyNumberFormat="1" applyFont="1" applyBorder="1" applyAlignment="1" applyProtection="1">
      <alignment horizontal="left" vertical="center" wrapText="1"/>
      <protection locked="0"/>
    </xf>
    <xf numFmtId="183" fontId="2" fillId="0" borderId="25" xfId="0" applyNumberFormat="1" applyFont="1" applyBorder="1" applyAlignment="1" applyProtection="1">
      <alignment horizontal="left" vertical="center" wrapText="1"/>
      <protection locked="0"/>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Alignment="1">
      <alignment/>
    </xf>
    <xf numFmtId="179" fontId="4" fillId="33" borderId="28" xfId="0" applyNumberFormat="1" applyFont="1" applyFill="1" applyBorder="1" applyAlignment="1" applyProtection="1">
      <alignment horizontal="center" vertical="center"/>
      <protection/>
    </xf>
    <xf numFmtId="179" fontId="4" fillId="33" borderId="16" xfId="0" applyNumberFormat="1" applyFont="1" applyFill="1" applyBorder="1" applyAlignment="1" applyProtection="1">
      <alignment horizontal="center" vertical="center"/>
      <protection/>
    </xf>
    <xf numFmtId="0" fontId="4" fillId="0" borderId="17" xfId="0" applyFont="1" applyBorder="1" applyAlignment="1">
      <alignment/>
    </xf>
    <xf numFmtId="0" fontId="4" fillId="0" borderId="28" xfId="0" applyFont="1" applyBorder="1" applyAlignment="1">
      <alignment/>
    </xf>
    <xf numFmtId="0" fontId="4" fillId="0" borderId="16" xfId="0" applyFont="1" applyBorder="1" applyAlignment="1">
      <alignment/>
    </xf>
    <xf numFmtId="0" fontId="4" fillId="0" borderId="12" xfId="0" applyFont="1" applyBorder="1" applyAlignment="1">
      <alignment horizontal="center"/>
    </xf>
    <xf numFmtId="0" fontId="4" fillId="0" borderId="0" xfId="0" applyFont="1" applyAlignment="1">
      <alignment horizontal="left"/>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0" xfId="0" applyFont="1" applyFill="1" applyBorder="1" applyAlignment="1" applyProtection="1">
      <alignment horizontal="center" vertical="center"/>
      <protection/>
    </xf>
    <xf numFmtId="0" fontId="4" fillId="0" borderId="17" xfId="0" applyFont="1" applyFill="1" applyBorder="1" applyAlignment="1">
      <alignment horizontal="center" vertical="center" wrapText="1"/>
    </xf>
    <xf numFmtId="0" fontId="0" fillId="0" borderId="28" xfId="0"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top"/>
    </xf>
    <xf numFmtId="180" fontId="4" fillId="0" borderId="28" xfId="0" applyNumberFormat="1" applyFont="1" applyFill="1" applyBorder="1" applyAlignment="1" applyProtection="1">
      <alignment horizontal="center" vertical="center"/>
      <protection locked="0"/>
    </xf>
    <xf numFmtId="180" fontId="4" fillId="0" borderId="16" xfId="0" applyNumberFormat="1" applyFont="1" applyFill="1" applyBorder="1" applyAlignment="1" applyProtection="1">
      <alignment horizontal="center" vertical="center"/>
      <protection locked="0"/>
    </xf>
    <xf numFmtId="179" fontId="4" fillId="0" borderId="28" xfId="0" applyNumberFormat="1" applyFont="1" applyFill="1" applyBorder="1" applyAlignment="1" applyProtection="1">
      <alignment horizontal="center" vertical="center"/>
      <protection/>
    </xf>
    <xf numFmtId="179" fontId="4" fillId="0" borderId="16" xfId="0" applyNumberFormat="1" applyFont="1" applyFill="1" applyBorder="1" applyAlignment="1" applyProtection="1">
      <alignment horizontal="center" vertical="center"/>
      <protection/>
    </xf>
    <xf numFmtId="179" fontId="4" fillId="33" borderId="28" xfId="0" applyNumberFormat="1" applyFont="1" applyFill="1" applyBorder="1" applyAlignment="1" applyProtection="1">
      <alignment horizontal="center" vertical="center" wrapText="1"/>
      <protection/>
    </xf>
    <xf numFmtId="179" fontId="4" fillId="33" borderId="16" xfId="0" applyNumberFormat="1" applyFont="1" applyFill="1" applyBorder="1" applyAlignment="1" applyProtection="1">
      <alignment horizontal="center" vertical="center" wrapText="1"/>
      <protection/>
    </xf>
    <xf numFmtId="179" fontId="4" fillId="34" borderId="28" xfId="0" applyNumberFormat="1" applyFont="1" applyFill="1" applyBorder="1" applyAlignment="1" applyProtection="1">
      <alignment horizontal="center" vertical="center"/>
      <protection/>
    </xf>
    <xf numFmtId="179" fontId="4" fillId="34" borderId="16" xfId="0" applyNumberFormat="1"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179" fontId="4" fillId="0" borderId="28" xfId="0" applyNumberFormat="1" applyFont="1" applyBorder="1" applyAlignment="1" applyProtection="1">
      <alignment horizontal="center" vertical="center"/>
      <protection/>
    </xf>
    <xf numFmtId="179" fontId="4" fillId="0" borderId="16" xfId="0" applyNumberFormat="1" applyFont="1" applyBorder="1" applyAlignment="1" applyProtection="1">
      <alignment horizontal="center" vertical="center"/>
      <protection/>
    </xf>
    <xf numFmtId="0" fontId="4" fillId="0" borderId="1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17"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182" fontId="4" fillId="34" borderId="28" xfId="0" applyNumberFormat="1" applyFont="1" applyFill="1" applyBorder="1" applyAlignment="1" applyProtection="1">
      <alignment horizontal="center" vertical="center"/>
      <protection locked="0"/>
    </xf>
    <xf numFmtId="182" fontId="4" fillId="34" borderId="16" xfId="0" applyNumberFormat="1" applyFont="1" applyFill="1" applyBorder="1" applyAlignment="1" applyProtection="1">
      <alignment horizontal="center" vertical="center"/>
      <protection locked="0"/>
    </xf>
    <xf numFmtId="38" fontId="7" fillId="33" borderId="17" xfId="48" applyFont="1" applyFill="1" applyBorder="1" applyAlignment="1">
      <alignment horizontal="right" vertical="center"/>
    </xf>
    <xf numFmtId="38" fontId="7" fillId="33" borderId="16" xfId="48" applyFont="1" applyFill="1" applyBorder="1" applyAlignment="1">
      <alignment horizontal="right" vertical="center"/>
    </xf>
    <xf numFmtId="0" fontId="5" fillId="0" borderId="11"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25" xfId="0" applyFont="1" applyBorder="1" applyAlignment="1">
      <alignment/>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38" fontId="7" fillId="0" borderId="17" xfId="48" applyFont="1" applyBorder="1" applyAlignment="1" applyProtection="1">
      <alignment horizontal="right" vertical="center"/>
      <protection locked="0"/>
    </xf>
    <xf numFmtId="38" fontId="7" fillId="0" borderId="16" xfId="48" applyFont="1" applyBorder="1" applyAlignment="1" applyProtection="1">
      <alignment horizontal="right" vertical="center"/>
      <protection locked="0"/>
    </xf>
    <xf numFmtId="38" fontId="7" fillId="33" borderId="28" xfId="48" applyFont="1" applyFill="1" applyBorder="1" applyAlignment="1">
      <alignment horizontal="right" vertical="center" wrapText="1"/>
    </xf>
    <xf numFmtId="38" fontId="7" fillId="33" borderId="16" xfId="48" applyFont="1" applyFill="1" applyBorder="1" applyAlignment="1">
      <alignment horizontal="right" vertical="center" wrapText="1"/>
    </xf>
    <xf numFmtId="0" fontId="5" fillId="0" borderId="10"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38" fontId="7" fillId="0" borderId="28" xfId="48" applyFont="1" applyBorder="1" applyAlignment="1" applyProtection="1">
      <alignment horizontal="right" vertical="center" wrapText="1"/>
      <protection locked="0"/>
    </xf>
    <xf numFmtId="38" fontId="7" fillId="0" borderId="16" xfId="48" applyFont="1" applyBorder="1" applyAlignment="1" applyProtection="1">
      <alignment horizontal="right" vertical="center" wrapText="1"/>
      <protection locked="0"/>
    </xf>
    <xf numFmtId="0" fontId="6" fillId="0" borderId="0" xfId="0" applyFont="1" applyAlignment="1">
      <alignment horizontal="center"/>
    </xf>
    <xf numFmtId="0" fontId="7" fillId="33" borderId="21"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48" xfId="0" applyFont="1" applyFill="1" applyBorder="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184" fontId="0" fillId="0" borderId="21" xfId="0" applyNumberFormat="1" applyBorder="1" applyAlignment="1">
      <alignment horizontal="left" shrinkToFit="1"/>
    </xf>
    <xf numFmtId="184" fontId="0" fillId="0" borderId="23" xfId="0" applyNumberFormat="1" applyBorder="1" applyAlignment="1">
      <alignment horizontal="left" shrinkToFi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84" fontId="0" fillId="0" borderId="21" xfId="0" applyNumberFormat="1" applyBorder="1" applyAlignment="1">
      <alignment horizontal="center" vertical="center" wrapText="1"/>
    </xf>
    <xf numFmtId="184" fontId="0" fillId="0" borderId="23" xfId="0" applyNumberFormat="1" applyBorder="1" applyAlignment="1">
      <alignment horizontal="center" vertical="center"/>
    </xf>
    <xf numFmtId="184" fontId="0" fillId="0" borderId="17" xfId="0" applyNumberFormat="1" applyBorder="1" applyAlignment="1">
      <alignment horizontal="center" vertical="center"/>
    </xf>
    <xf numFmtId="184" fontId="0" fillId="0" borderId="16" xfId="0" applyNumberFormat="1" applyBorder="1" applyAlignment="1">
      <alignment horizontal="center" vertical="center"/>
    </xf>
    <xf numFmtId="184" fontId="0" fillId="0" borderId="21" xfId="0" applyNumberFormat="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xf>
    <xf numFmtId="0" fontId="0" fillId="0" borderId="13" xfId="0" applyBorder="1" applyAlignment="1">
      <alignment/>
    </xf>
    <xf numFmtId="184" fontId="0" fillId="0" borderId="14" xfId="0" applyNumberFormat="1" applyBorder="1" applyAlignment="1">
      <alignment horizontal="left" shrinkToFit="1"/>
    </xf>
    <xf numFmtId="184" fontId="0" fillId="0" borderId="25" xfId="0" applyNumberFormat="1" applyBorder="1" applyAlignment="1">
      <alignment horizontal="left" shrinkToFit="1"/>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2" fillId="0" borderId="0" xfId="0" applyFont="1" applyAlignment="1">
      <alignment horizontal="left" vertical="center" wrapText="1"/>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3" borderId="0" xfId="0" applyFont="1" applyFill="1" applyAlignment="1">
      <alignment horizontal="center" vertical="center"/>
    </xf>
    <xf numFmtId="0" fontId="12" fillId="0" borderId="20" xfId="0" applyFont="1" applyFill="1" applyBorder="1" applyAlignment="1">
      <alignment horizontal="center" vertical="center" shrinkToFit="1"/>
    </xf>
    <xf numFmtId="177" fontId="4" fillId="33" borderId="20" xfId="0" applyNumberFormat="1"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7" xfId="0" applyFont="1" applyFill="1" applyBorder="1" applyAlignment="1">
      <alignment horizontal="center" vertical="justify" wrapText="1"/>
    </xf>
    <xf numFmtId="0" fontId="0" fillId="0" borderId="58" xfId="0" applyFont="1" applyFill="1" applyBorder="1" applyAlignment="1">
      <alignment horizontal="center" vertical="justify" wrapText="1"/>
    </xf>
    <xf numFmtId="0" fontId="0" fillId="0" borderId="59" xfId="0" applyFont="1" applyFill="1" applyBorder="1" applyAlignment="1">
      <alignment horizontal="center" vertical="justify" wrapText="1"/>
    </xf>
    <xf numFmtId="0" fontId="11" fillId="0" borderId="20" xfId="0" applyFont="1" applyFill="1" applyBorder="1" applyAlignment="1">
      <alignment horizontal="center" vertical="center" shrinkToFit="1"/>
    </xf>
    <xf numFmtId="177" fontId="0" fillId="33" borderId="20" xfId="0" applyNumberFormat="1" applyFont="1" applyFill="1" applyBorder="1" applyAlignment="1">
      <alignment horizontal="center" vertical="center"/>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4" xfId="0" applyFont="1" applyFill="1" applyBorder="1" applyAlignment="1">
      <alignment horizontal="left" vertical="top"/>
    </xf>
    <xf numFmtId="0" fontId="4" fillId="0" borderId="13" xfId="0" applyFont="1" applyFill="1" applyBorder="1" applyAlignment="1">
      <alignment wrapText="1"/>
    </xf>
    <xf numFmtId="0" fontId="4" fillId="0" borderId="48" xfId="0" applyFont="1" applyFill="1" applyBorder="1" applyAlignment="1">
      <alignment wrapText="1"/>
    </xf>
    <xf numFmtId="0" fontId="4" fillId="0" borderId="25" xfId="0" applyFont="1" applyFill="1" applyBorder="1" applyAlignment="1">
      <alignment wrapText="1"/>
    </xf>
    <xf numFmtId="0" fontId="0" fillId="0" borderId="1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20" xfId="0" applyFont="1" applyFill="1" applyBorder="1" applyAlignment="1" applyProtection="1">
      <alignment horizontal="center" vertical="center" shrinkToFit="1"/>
      <protection locked="0"/>
    </xf>
    <xf numFmtId="0" fontId="0" fillId="33" borderId="20" xfId="0" applyFont="1" applyFill="1" applyBorder="1" applyAlignment="1" applyProtection="1">
      <alignment horizontal="center" vertical="center"/>
      <protection locked="0"/>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177" fontId="11" fillId="33" borderId="21" xfId="0" applyNumberFormat="1" applyFont="1" applyFill="1" applyBorder="1" applyAlignment="1">
      <alignment horizontal="center" vertical="center"/>
    </xf>
    <xf numFmtId="177" fontId="11" fillId="33" borderId="23" xfId="0" applyNumberFormat="1" applyFont="1" applyFill="1" applyBorder="1" applyAlignment="1">
      <alignment horizontal="center" vertical="center"/>
    </xf>
    <xf numFmtId="0" fontId="0"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57" xfId="0" applyFont="1" applyFill="1" applyBorder="1" applyAlignment="1" applyProtection="1">
      <alignment horizontal="center" vertical="justify" wrapText="1"/>
      <protection locked="0"/>
    </xf>
    <xf numFmtId="0" fontId="0" fillId="0" borderId="58" xfId="0" applyFont="1" applyFill="1" applyBorder="1" applyAlignment="1" applyProtection="1">
      <alignment horizontal="center" vertical="justify" wrapText="1"/>
      <protection locked="0"/>
    </xf>
    <xf numFmtId="0" fontId="0" fillId="0" borderId="59" xfId="0" applyFont="1" applyFill="1" applyBorder="1" applyAlignment="1" applyProtection="1">
      <alignment horizontal="center" vertical="justify" wrapText="1"/>
      <protection locked="0"/>
    </xf>
    <xf numFmtId="0" fontId="4" fillId="0" borderId="16" xfId="0" applyFont="1" applyFill="1" applyBorder="1" applyAlignment="1">
      <alignment horizontal="center" vertical="center" wrapText="1"/>
    </xf>
    <xf numFmtId="0" fontId="0" fillId="37" borderId="21"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177" fontId="11" fillId="33" borderId="20"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1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21" fillId="0" borderId="0" xfId="61" applyFont="1" applyBorder="1" applyAlignment="1">
      <alignment horizontal="left" vertical="top" wrapText="1"/>
      <protection/>
    </xf>
    <xf numFmtId="0" fontId="21" fillId="0" borderId="0" xfId="61" applyFont="1" applyBorder="1" applyAlignment="1">
      <alignment horizontal="left" vertical="top"/>
      <protection/>
    </xf>
    <xf numFmtId="0" fontId="21" fillId="0" borderId="15" xfId="61" applyFont="1" applyBorder="1" applyAlignment="1">
      <alignment horizontal="center" wrapText="1"/>
      <protection/>
    </xf>
    <xf numFmtId="0" fontId="21" fillId="0" borderId="12" xfId="61" applyFont="1" applyBorder="1" applyAlignment="1">
      <alignment horizontal="center" vertical="top" wrapText="1"/>
      <protection/>
    </xf>
    <xf numFmtId="0" fontId="21" fillId="0" borderId="35" xfId="61" applyFont="1" applyBorder="1" applyAlignment="1">
      <alignment horizontal="center" vertical="center" shrinkToFit="1"/>
      <protection/>
    </xf>
    <xf numFmtId="0" fontId="21" fillId="0" borderId="20" xfId="61" applyFont="1" applyBorder="1" applyAlignment="1">
      <alignment horizontal="center" vertical="center" shrinkToFit="1"/>
      <protection/>
    </xf>
    <xf numFmtId="0" fontId="21" fillId="0" borderId="21" xfId="61" applyFont="1" applyBorder="1" applyAlignment="1">
      <alignment horizontal="right" vertical="center" shrinkToFit="1"/>
      <protection/>
    </xf>
    <xf numFmtId="0" fontId="21" fillId="0" borderId="22" xfId="61" applyFont="1" applyBorder="1" applyAlignment="1">
      <alignment horizontal="right" vertical="center" shrinkToFit="1"/>
      <protection/>
    </xf>
    <xf numFmtId="0" fontId="21" fillId="0" borderId="0" xfId="61" applyFont="1" applyBorder="1" applyAlignment="1">
      <alignment horizontal="left" vertical="top" shrinkToFit="1"/>
      <protection/>
    </xf>
    <xf numFmtId="0" fontId="17" fillId="0" borderId="60" xfId="61" applyFont="1" applyBorder="1" applyAlignment="1">
      <alignment horizontal="center"/>
      <protection/>
    </xf>
    <xf numFmtId="0" fontId="17" fillId="0" borderId="61" xfId="61" applyFont="1" applyBorder="1" applyAlignment="1">
      <alignment horizontal="center"/>
      <protection/>
    </xf>
    <xf numFmtId="0" fontId="17" fillId="36" borderId="62" xfId="61" applyFont="1" applyFill="1" applyBorder="1" applyAlignment="1">
      <alignment horizontal="center"/>
      <protection/>
    </xf>
    <xf numFmtId="0" fontId="17" fillId="36" borderId="63" xfId="61" applyFont="1" applyFill="1" applyBorder="1" applyAlignment="1">
      <alignment horizontal="center"/>
      <protection/>
    </xf>
    <xf numFmtId="0" fontId="17" fillId="36" borderId="64" xfId="61" applyFont="1" applyFill="1" applyBorder="1" applyAlignment="1">
      <alignment horizontal="center"/>
      <protection/>
    </xf>
    <xf numFmtId="0" fontId="17" fillId="0" borderId="42" xfId="61" applyFont="1" applyBorder="1" applyAlignment="1">
      <alignment horizontal="center"/>
      <protection/>
    </xf>
    <xf numFmtId="0" fontId="17" fillId="0" borderId="65" xfId="61" applyFont="1" applyBorder="1" applyAlignment="1">
      <alignment horizontal="center"/>
      <protection/>
    </xf>
    <xf numFmtId="0" fontId="17" fillId="0" borderId="66" xfId="61" applyFont="1" applyBorder="1" applyAlignment="1">
      <alignment horizontal="center"/>
      <protection/>
    </xf>
    <xf numFmtId="0" fontId="21" fillId="0" borderId="32" xfId="61" applyFont="1" applyBorder="1" applyAlignment="1">
      <alignment horizontal="center" vertical="center" shrinkToFit="1"/>
      <protection/>
    </xf>
    <xf numFmtId="0" fontId="21" fillId="0" borderId="62" xfId="61" applyFont="1" applyBorder="1" applyAlignment="1">
      <alignment horizontal="center" vertical="center" shrinkToFit="1"/>
      <protection/>
    </xf>
    <xf numFmtId="0" fontId="21" fillId="0" borderId="67" xfId="61" applyFont="1" applyBorder="1" applyAlignment="1">
      <alignment horizontal="center" vertical="center" shrinkToFit="1"/>
      <protection/>
    </xf>
    <xf numFmtId="0" fontId="21" fillId="0" borderId="63" xfId="61" applyFont="1" applyBorder="1" applyAlignment="1">
      <alignment horizontal="center" vertical="center" shrinkToFit="1"/>
      <protection/>
    </xf>
    <xf numFmtId="0" fontId="21" fillId="0" borderId="68" xfId="61" applyFont="1" applyBorder="1" applyAlignment="1">
      <alignment horizontal="center" vertical="center" shrinkToFit="1"/>
      <protection/>
    </xf>
    <xf numFmtId="0" fontId="21" fillId="0" borderId="69" xfId="61" applyFont="1" applyBorder="1" applyAlignment="1">
      <alignment horizontal="center" vertical="center" shrinkToFit="1"/>
      <protection/>
    </xf>
    <xf numFmtId="0" fontId="21" fillId="0" borderId="70" xfId="61" applyFont="1" applyBorder="1" applyAlignment="1">
      <alignment horizontal="center" vertical="center" wrapText="1"/>
      <protection/>
    </xf>
    <xf numFmtId="0" fontId="21" fillId="0" borderId="71" xfId="61" applyFont="1" applyBorder="1" applyAlignment="1">
      <alignment horizontal="center" vertical="center" wrapText="1"/>
      <protection/>
    </xf>
    <xf numFmtId="0" fontId="21" fillId="0" borderId="36" xfId="61" applyFont="1" applyBorder="1" applyAlignment="1">
      <alignment horizontal="center" vertical="center" shrinkToFit="1"/>
      <protection/>
    </xf>
    <xf numFmtId="180" fontId="21" fillId="0" borderId="21" xfId="61" applyNumberFormat="1" applyFont="1" applyBorder="1" applyAlignment="1">
      <alignment horizontal="center" vertical="center" shrinkToFit="1"/>
      <protection/>
    </xf>
    <xf numFmtId="180" fontId="21" fillId="0" borderId="11" xfId="61" applyNumberFormat="1"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交付申請書（別紙１～４０）" xfId="60"/>
    <cellStyle name="標準_北海道" xfId="61"/>
    <cellStyle name="良い" xfId="62"/>
  </cellStyles>
  <dxfs count="3">
    <dxf>
      <fill>
        <patternFill>
          <bgColor rgb="FFFF0000"/>
        </patternFill>
      </fill>
      <border/>
    </dxf>
    <dxf>
      <fill>
        <patternFill>
          <bgColor rgb="FFFFFF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200025</xdr:colOff>
      <xdr:row>14</xdr:row>
      <xdr:rowOff>9525</xdr:rowOff>
    </xdr:to>
    <xdr:sp>
      <xdr:nvSpPr>
        <xdr:cNvPr id="1" name="Rectangle 14"/>
        <xdr:cNvSpPr>
          <a:spLocks/>
        </xdr:cNvSpPr>
      </xdr:nvSpPr>
      <xdr:spPr>
        <a:xfrm>
          <a:off x="6172200" y="3019425"/>
          <a:ext cx="200025"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962025</xdr:colOff>
      <xdr:row>30</xdr:row>
      <xdr:rowOff>0</xdr:rowOff>
    </xdr:from>
    <xdr:to>
      <xdr:col>6</xdr:col>
      <xdr:colOff>809625</xdr:colOff>
      <xdr:row>30</xdr:row>
      <xdr:rowOff>0</xdr:rowOff>
    </xdr:to>
    <xdr:sp>
      <xdr:nvSpPr>
        <xdr:cNvPr id="1" name="Rectangle 14"/>
        <xdr:cNvSpPr>
          <a:spLocks/>
        </xdr:cNvSpPr>
      </xdr:nvSpPr>
      <xdr:spPr>
        <a:xfrm>
          <a:off x="5943600" y="48863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304800</xdr:colOff>
      <xdr:row>30</xdr:row>
      <xdr:rowOff>0</xdr:rowOff>
    </xdr:from>
    <xdr:to>
      <xdr:col>10</xdr:col>
      <xdr:colOff>504825</xdr:colOff>
      <xdr:row>30</xdr:row>
      <xdr:rowOff>0</xdr:rowOff>
    </xdr:to>
    <xdr:sp>
      <xdr:nvSpPr>
        <xdr:cNvPr id="2" name="Rectangle 15"/>
        <xdr:cNvSpPr>
          <a:spLocks/>
        </xdr:cNvSpPr>
      </xdr:nvSpPr>
      <xdr:spPr>
        <a:xfrm>
          <a:off x="9134475" y="48863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30</xdr:row>
      <xdr:rowOff>0</xdr:rowOff>
    </xdr:from>
    <xdr:to>
      <xdr:col>10</xdr:col>
      <xdr:colOff>504825</xdr:colOff>
      <xdr:row>30</xdr:row>
      <xdr:rowOff>152400</xdr:rowOff>
    </xdr:to>
    <xdr:sp>
      <xdr:nvSpPr>
        <xdr:cNvPr id="3" name="Rectangle 16"/>
        <xdr:cNvSpPr>
          <a:spLocks/>
        </xdr:cNvSpPr>
      </xdr:nvSpPr>
      <xdr:spPr>
        <a:xfrm>
          <a:off x="9153525" y="4886325"/>
          <a:ext cx="180975" cy="152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4</xdr:row>
      <xdr:rowOff>9525</xdr:rowOff>
    </xdr:from>
    <xdr:to>
      <xdr:col>35</xdr:col>
      <xdr:colOff>0</xdr:colOff>
      <xdr:row>7</xdr:row>
      <xdr:rowOff>161925</xdr:rowOff>
    </xdr:to>
    <xdr:sp>
      <xdr:nvSpPr>
        <xdr:cNvPr id="1" name="Line 1"/>
        <xdr:cNvSpPr>
          <a:spLocks/>
        </xdr:cNvSpPr>
      </xdr:nvSpPr>
      <xdr:spPr>
        <a:xfrm flipH="1">
          <a:off x="9305925" y="771525"/>
          <a:ext cx="12192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8</xdr:row>
      <xdr:rowOff>9525</xdr:rowOff>
    </xdr:from>
    <xdr:to>
      <xdr:col>35</xdr:col>
      <xdr:colOff>0</xdr:colOff>
      <xdr:row>9</xdr:row>
      <xdr:rowOff>0</xdr:rowOff>
    </xdr:to>
    <xdr:sp>
      <xdr:nvSpPr>
        <xdr:cNvPr id="2" name="Line 2"/>
        <xdr:cNvSpPr>
          <a:spLocks/>
        </xdr:cNvSpPr>
      </xdr:nvSpPr>
      <xdr:spPr>
        <a:xfrm flipH="1">
          <a:off x="9305925" y="1457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9</xdr:row>
      <xdr:rowOff>9525</xdr:rowOff>
    </xdr:from>
    <xdr:to>
      <xdr:col>35</xdr:col>
      <xdr:colOff>9525</xdr:colOff>
      <xdr:row>10</xdr:row>
      <xdr:rowOff>0</xdr:rowOff>
    </xdr:to>
    <xdr:sp>
      <xdr:nvSpPr>
        <xdr:cNvPr id="3" name="Line 3"/>
        <xdr:cNvSpPr>
          <a:spLocks/>
        </xdr:cNvSpPr>
      </xdr:nvSpPr>
      <xdr:spPr>
        <a:xfrm flipH="1">
          <a:off x="9305925" y="1724025"/>
          <a:ext cx="12287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10</xdr:row>
      <xdr:rowOff>9525</xdr:rowOff>
    </xdr:from>
    <xdr:to>
      <xdr:col>35</xdr:col>
      <xdr:colOff>0</xdr:colOff>
      <xdr:row>11</xdr:row>
      <xdr:rowOff>0</xdr:rowOff>
    </xdr:to>
    <xdr:sp>
      <xdr:nvSpPr>
        <xdr:cNvPr id="4" name="Line 4"/>
        <xdr:cNvSpPr>
          <a:spLocks/>
        </xdr:cNvSpPr>
      </xdr:nvSpPr>
      <xdr:spPr>
        <a:xfrm flipH="1">
          <a:off x="9305925" y="1990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11</xdr:row>
      <xdr:rowOff>9525</xdr:rowOff>
    </xdr:from>
    <xdr:to>
      <xdr:col>35</xdr:col>
      <xdr:colOff>0</xdr:colOff>
      <xdr:row>12</xdr:row>
      <xdr:rowOff>0</xdr:rowOff>
    </xdr:to>
    <xdr:sp>
      <xdr:nvSpPr>
        <xdr:cNvPr id="5" name="Line 5"/>
        <xdr:cNvSpPr>
          <a:spLocks/>
        </xdr:cNvSpPr>
      </xdr:nvSpPr>
      <xdr:spPr>
        <a:xfrm flipH="1">
          <a:off x="9305925" y="22574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12</xdr:row>
      <xdr:rowOff>9525</xdr:rowOff>
    </xdr:from>
    <xdr:to>
      <xdr:col>35</xdr:col>
      <xdr:colOff>0</xdr:colOff>
      <xdr:row>13</xdr:row>
      <xdr:rowOff>0</xdr:rowOff>
    </xdr:to>
    <xdr:sp>
      <xdr:nvSpPr>
        <xdr:cNvPr id="6" name="Line 6"/>
        <xdr:cNvSpPr>
          <a:spLocks/>
        </xdr:cNvSpPr>
      </xdr:nvSpPr>
      <xdr:spPr>
        <a:xfrm flipH="1">
          <a:off x="9305925" y="25241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13</xdr:row>
      <xdr:rowOff>9525</xdr:rowOff>
    </xdr:from>
    <xdr:to>
      <xdr:col>35</xdr:col>
      <xdr:colOff>0</xdr:colOff>
      <xdr:row>14</xdr:row>
      <xdr:rowOff>0</xdr:rowOff>
    </xdr:to>
    <xdr:sp>
      <xdr:nvSpPr>
        <xdr:cNvPr id="7" name="Line 7"/>
        <xdr:cNvSpPr>
          <a:spLocks/>
        </xdr:cNvSpPr>
      </xdr:nvSpPr>
      <xdr:spPr>
        <a:xfrm flipH="1">
          <a:off x="9305925" y="27908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14</xdr:row>
      <xdr:rowOff>9525</xdr:rowOff>
    </xdr:from>
    <xdr:to>
      <xdr:col>35</xdr:col>
      <xdr:colOff>0</xdr:colOff>
      <xdr:row>15</xdr:row>
      <xdr:rowOff>0</xdr:rowOff>
    </xdr:to>
    <xdr:sp>
      <xdr:nvSpPr>
        <xdr:cNvPr id="8" name="Line 8"/>
        <xdr:cNvSpPr>
          <a:spLocks/>
        </xdr:cNvSpPr>
      </xdr:nvSpPr>
      <xdr:spPr>
        <a:xfrm flipH="1">
          <a:off x="9305925" y="30575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15</xdr:row>
      <xdr:rowOff>9525</xdr:rowOff>
    </xdr:from>
    <xdr:to>
      <xdr:col>35</xdr:col>
      <xdr:colOff>0</xdr:colOff>
      <xdr:row>16</xdr:row>
      <xdr:rowOff>0</xdr:rowOff>
    </xdr:to>
    <xdr:sp>
      <xdr:nvSpPr>
        <xdr:cNvPr id="9" name="Line 9"/>
        <xdr:cNvSpPr>
          <a:spLocks/>
        </xdr:cNvSpPr>
      </xdr:nvSpPr>
      <xdr:spPr>
        <a:xfrm flipH="1">
          <a:off x="9305925" y="33242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16</xdr:row>
      <xdr:rowOff>9525</xdr:rowOff>
    </xdr:from>
    <xdr:to>
      <xdr:col>35</xdr:col>
      <xdr:colOff>0</xdr:colOff>
      <xdr:row>17</xdr:row>
      <xdr:rowOff>0</xdr:rowOff>
    </xdr:to>
    <xdr:sp>
      <xdr:nvSpPr>
        <xdr:cNvPr id="10" name="Line 10"/>
        <xdr:cNvSpPr>
          <a:spLocks/>
        </xdr:cNvSpPr>
      </xdr:nvSpPr>
      <xdr:spPr>
        <a:xfrm flipH="1">
          <a:off x="9305925" y="35909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17</xdr:row>
      <xdr:rowOff>9525</xdr:rowOff>
    </xdr:from>
    <xdr:to>
      <xdr:col>35</xdr:col>
      <xdr:colOff>0</xdr:colOff>
      <xdr:row>18</xdr:row>
      <xdr:rowOff>0</xdr:rowOff>
    </xdr:to>
    <xdr:sp>
      <xdr:nvSpPr>
        <xdr:cNvPr id="11" name="Line 11"/>
        <xdr:cNvSpPr>
          <a:spLocks/>
        </xdr:cNvSpPr>
      </xdr:nvSpPr>
      <xdr:spPr>
        <a:xfrm flipH="1">
          <a:off x="9305925" y="38576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18</xdr:row>
      <xdr:rowOff>9525</xdr:rowOff>
    </xdr:from>
    <xdr:to>
      <xdr:col>35</xdr:col>
      <xdr:colOff>0</xdr:colOff>
      <xdr:row>19</xdr:row>
      <xdr:rowOff>0</xdr:rowOff>
    </xdr:to>
    <xdr:sp>
      <xdr:nvSpPr>
        <xdr:cNvPr id="12" name="Line 12"/>
        <xdr:cNvSpPr>
          <a:spLocks/>
        </xdr:cNvSpPr>
      </xdr:nvSpPr>
      <xdr:spPr>
        <a:xfrm flipH="1">
          <a:off x="9305925" y="4124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19</xdr:row>
      <xdr:rowOff>9525</xdr:rowOff>
    </xdr:from>
    <xdr:to>
      <xdr:col>35</xdr:col>
      <xdr:colOff>0</xdr:colOff>
      <xdr:row>20</xdr:row>
      <xdr:rowOff>0</xdr:rowOff>
    </xdr:to>
    <xdr:sp>
      <xdr:nvSpPr>
        <xdr:cNvPr id="13" name="Line 13"/>
        <xdr:cNvSpPr>
          <a:spLocks/>
        </xdr:cNvSpPr>
      </xdr:nvSpPr>
      <xdr:spPr>
        <a:xfrm flipH="1">
          <a:off x="9305925" y="43910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20</xdr:row>
      <xdr:rowOff>9525</xdr:rowOff>
    </xdr:from>
    <xdr:to>
      <xdr:col>35</xdr:col>
      <xdr:colOff>0</xdr:colOff>
      <xdr:row>21</xdr:row>
      <xdr:rowOff>0</xdr:rowOff>
    </xdr:to>
    <xdr:sp>
      <xdr:nvSpPr>
        <xdr:cNvPr id="14" name="Line 14"/>
        <xdr:cNvSpPr>
          <a:spLocks/>
        </xdr:cNvSpPr>
      </xdr:nvSpPr>
      <xdr:spPr>
        <a:xfrm flipH="1">
          <a:off x="9305925" y="4657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view="pageBreakPreview" zoomScaleSheetLayoutView="100" workbookViewId="0" topLeftCell="A1">
      <selection activeCell="G5" sqref="G5"/>
    </sheetView>
  </sheetViews>
  <sheetFormatPr defaultColWidth="9.00390625" defaultRowHeight="13.5"/>
  <sheetData>
    <row r="1" ht="14.25">
      <c r="A1" s="16" t="s">
        <v>245</v>
      </c>
    </row>
    <row r="4" spans="2:8" ht="17.25">
      <c r="B4" s="150" t="s">
        <v>246</v>
      </c>
      <c r="C4" s="266" t="s">
        <v>247</v>
      </c>
      <c r="D4" s="266"/>
      <c r="E4" s="266"/>
      <c r="F4" s="266"/>
      <c r="G4" s="266"/>
      <c r="H4" s="266"/>
    </row>
    <row r="5" ht="18.75">
      <c r="B5" s="151"/>
    </row>
    <row r="7" ht="21" customHeight="1"/>
    <row r="8" spans="7:9" ht="21" customHeight="1">
      <c r="G8" s="267" t="s">
        <v>339</v>
      </c>
      <c r="H8" s="267"/>
      <c r="I8" s="267"/>
    </row>
    <row r="9" ht="21" customHeight="1"/>
    <row r="10" ht="21" customHeight="1">
      <c r="A10" s="16" t="s">
        <v>338</v>
      </c>
    </row>
    <row r="11" ht="21" customHeight="1"/>
    <row r="12" spans="4:9" ht="21" customHeight="1">
      <c r="D12" s="268" t="s">
        <v>248</v>
      </c>
      <c r="E12" s="268"/>
      <c r="F12" s="245"/>
      <c r="G12" s="245"/>
      <c r="H12" s="245"/>
      <c r="I12" s="245"/>
    </row>
    <row r="13" spans="4:9" ht="21" customHeight="1">
      <c r="D13" s="268"/>
      <c r="E13" s="268"/>
      <c r="F13" s="245"/>
      <c r="G13" s="245"/>
      <c r="H13" s="245"/>
      <c r="I13" s="245"/>
    </row>
    <row r="14" spans="4:9" ht="21" customHeight="1">
      <c r="D14" s="268" t="s">
        <v>249</v>
      </c>
      <c r="E14" s="268"/>
      <c r="F14" s="245"/>
      <c r="G14" s="245"/>
      <c r="H14" s="245"/>
      <c r="I14" s="245"/>
    </row>
    <row r="15" spans="4:9" ht="21" customHeight="1">
      <c r="D15" s="39"/>
      <c r="E15" s="39"/>
      <c r="F15" s="245"/>
      <c r="G15" s="245"/>
      <c r="H15" s="245"/>
      <c r="I15" s="245"/>
    </row>
    <row r="16" spans="3:6" ht="19.5" customHeight="1">
      <c r="C16" t="s">
        <v>250</v>
      </c>
      <c r="F16" s="152" t="s">
        <v>251</v>
      </c>
    </row>
    <row r="17" ht="19.5" customHeight="1">
      <c r="F17" s="152"/>
    </row>
    <row r="18" ht="21" customHeight="1"/>
    <row r="19" spans="2:8" ht="21" customHeight="1">
      <c r="B19" s="153" t="s">
        <v>349</v>
      </c>
      <c r="C19" s="153"/>
      <c r="D19" s="153"/>
      <c r="E19" s="153"/>
      <c r="F19" s="153"/>
      <c r="G19" s="153"/>
      <c r="H19" s="153"/>
    </row>
    <row r="20" spans="2:8" ht="21" customHeight="1">
      <c r="B20" s="154"/>
      <c r="C20" s="154"/>
      <c r="D20" s="154"/>
      <c r="E20" s="154"/>
      <c r="F20" s="154"/>
      <c r="G20" s="154"/>
      <c r="H20" s="154"/>
    </row>
    <row r="21" ht="21" customHeight="1"/>
    <row r="22" spans="1:3" ht="21" customHeight="1">
      <c r="A22" s="3" t="s">
        <v>350</v>
      </c>
      <c r="C22" s="39"/>
    </row>
    <row r="23" spans="1:3" ht="21" customHeight="1">
      <c r="A23" s="3" t="s">
        <v>351</v>
      </c>
      <c r="C23" s="39"/>
    </row>
    <row r="24" spans="1:3" ht="21" customHeight="1">
      <c r="A24" s="3"/>
      <c r="C24" s="39"/>
    </row>
    <row r="25" ht="21" customHeight="1"/>
    <row r="26" ht="21" customHeight="1">
      <c r="A26" s="16" t="s">
        <v>252</v>
      </c>
    </row>
    <row r="27" ht="9" customHeight="1"/>
    <row r="28" spans="1:10" ht="13.5">
      <c r="A28" s="246" t="s">
        <v>253</v>
      </c>
      <c r="B28" s="246"/>
      <c r="C28" s="246"/>
      <c r="D28" s="246"/>
      <c r="E28" s="246" t="s">
        <v>254</v>
      </c>
      <c r="F28" s="246"/>
      <c r="G28" s="246"/>
      <c r="H28" s="246"/>
      <c r="I28" s="246"/>
      <c r="J28" s="155"/>
    </row>
    <row r="29" spans="1:10" ht="13.5">
      <c r="A29" s="247"/>
      <c r="B29" s="247"/>
      <c r="C29" s="247"/>
      <c r="D29" s="247"/>
      <c r="E29" s="247"/>
      <c r="F29" s="247"/>
      <c r="G29" s="247"/>
      <c r="H29" s="247"/>
      <c r="I29" s="247"/>
      <c r="J29" s="155"/>
    </row>
    <row r="30" spans="1:10" ht="9.75" customHeight="1">
      <c r="A30" s="248"/>
      <c r="B30" s="249"/>
      <c r="C30" s="249"/>
      <c r="D30" s="250"/>
      <c r="E30" s="254" t="s">
        <v>255</v>
      </c>
      <c r="F30" s="256"/>
      <c r="G30" s="256"/>
      <c r="H30" s="256"/>
      <c r="I30" s="257"/>
      <c r="J30" s="155"/>
    </row>
    <row r="31" spans="1:10" ht="30" customHeight="1">
      <c r="A31" s="251"/>
      <c r="B31" s="252"/>
      <c r="C31" s="252"/>
      <c r="D31" s="253"/>
      <c r="E31" s="255"/>
      <c r="F31" s="258"/>
      <c r="G31" s="258"/>
      <c r="H31" s="258"/>
      <c r="I31" s="259"/>
      <c r="J31" s="155"/>
    </row>
    <row r="32" spans="1:10" ht="30" customHeight="1">
      <c r="A32" s="251"/>
      <c r="B32" s="252"/>
      <c r="C32" s="252"/>
      <c r="D32" s="253"/>
      <c r="E32" s="255" t="s">
        <v>256</v>
      </c>
      <c r="F32" s="258"/>
      <c r="G32" s="258"/>
      <c r="H32" s="258"/>
      <c r="I32" s="259"/>
      <c r="J32" s="155"/>
    </row>
    <row r="33" spans="1:10" ht="9.75" customHeight="1">
      <c r="A33" s="262"/>
      <c r="B33" s="263"/>
      <c r="C33" s="263"/>
      <c r="D33" s="264"/>
      <c r="E33" s="265"/>
      <c r="F33" s="260"/>
      <c r="G33" s="260"/>
      <c r="H33" s="260"/>
      <c r="I33" s="261"/>
      <c r="J33" s="155"/>
    </row>
    <row r="34" ht="19.5" customHeight="1">
      <c r="A34" s="16"/>
    </row>
    <row r="35" s="68" customFormat="1" ht="18" customHeight="1"/>
    <row r="36" s="25" customFormat="1" ht="18" customHeight="1"/>
    <row r="37" s="25" customFormat="1" ht="18" customHeight="1"/>
    <row r="38" s="25" customFormat="1" ht="18" customHeight="1"/>
    <row r="39" s="25" customFormat="1" ht="18" customHeight="1"/>
    <row r="40" s="25" customFormat="1" ht="18" customHeight="1"/>
    <row r="41" s="25" customFormat="1" ht="18" customHeight="1"/>
    <row r="42" s="25" customFormat="1" ht="18" customHeight="1"/>
    <row r="43" s="25" customFormat="1" ht="13.5"/>
    <row r="44" s="25" customFormat="1" ht="13.5"/>
    <row r="45" s="25" customFormat="1" ht="13.5"/>
    <row r="46" s="25" customFormat="1" ht="13.5"/>
    <row r="47" s="25" customFormat="1" ht="13.5"/>
    <row r="48" s="25" customFormat="1" ht="13.5"/>
  </sheetData>
  <sheetProtection/>
  <mergeCells count="15">
    <mergeCell ref="C4:H4"/>
    <mergeCell ref="G8:I8"/>
    <mergeCell ref="D12:E13"/>
    <mergeCell ref="F12:I12"/>
    <mergeCell ref="F13:I13"/>
    <mergeCell ref="D14:E14"/>
    <mergeCell ref="F14:I14"/>
    <mergeCell ref="F15:I15"/>
    <mergeCell ref="A28:D29"/>
    <mergeCell ref="E28:I29"/>
    <mergeCell ref="A30:D31"/>
    <mergeCell ref="E30:E31"/>
    <mergeCell ref="F30:I33"/>
    <mergeCell ref="A32:D33"/>
    <mergeCell ref="E32:E33"/>
  </mergeCells>
  <printOptions/>
  <pageMargins left="0.75" right="0.24" top="1" bottom="1" header="0.512" footer="0.51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H30"/>
  <sheetViews>
    <sheetView workbookViewId="0" topLeftCell="A19">
      <selection activeCell="I33" sqref="I33"/>
    </sheetView>
  </sheetViews>
  <sheetFormatPr defaultColWidth="9.00390625" defaultRowHeight="13.5"/>
  <cols>
    <col min="1" max="1" width="5.125" style="64" customWidth="1"/>
    <col min="2" max="32" width="4.00390625" style="64" customWidth="1"/>
    <col min="33" max="33" width="5.625" style="59" customWidth="1"/>
    <col min="34" max="34" width="6.625" style="59" customWidth="1"/>
    <col min="35" max="35" width="1.12109375" style="64" customWidth="1"/>
    <col min="36" max="157" width="4.625" style="64" customWidth="1"/>
    <col min="158" max="16384" width="9.00390625" style="64" customWidth="1"/>
  </cols>
  <sheetData>
    <row r="1" ht="13.5">
      <c r="A1" s="64" t="s">
        <v>169</v>
      </c>
    </row>
    <row r="4" spans="1:34" ht="19.5" customHeight="1">
      <c r="A4" s="571" t="s">
        <v>334</v>
      </c>
      <c r="B4" s="572"/>
      <c r="C4" s="572"/>
      <c r="D4" s="572"/>
      <c r="E4" s="572"/>
      <c r="F4" s="572"/>
      <c r="G4" s="572"/>
      <c r="H4" s="572"/>
      <c r="I4" s="572"/>
      <c r="J4" s="572"/>
      <c r="V4" s="73"/>
      <c r="W4" s="73"/>
      <c r="X4" s="73"/>
      <c r="Y4" s="565" t="s">
        <v>187</v>
      </c>
      <c r="Z4" s="565"/>
      <c r="AA4" s="565"/>
      <c r="AB4" s="565"/>
      <c r="AC4" s="566">
        <f>'保福第22号'!C10</f>
        <v>0</v>
      </c>
      <c r="AD4" s="566"/>
      <c r="AE4" s="566"/>
      <c r="AF4" s="566"/>
      <c r="AG4" s="566"/>
      <c r="AH4" s="566"/>
    </row>
    <row r="5" spans="1:34" ht="13.5">
      <c r="A5" s="573" t="s">
        <v>159</v>
      </c>
      <c r="B5" s="559">
        <v>1</v>
      </c>
      <c r="C5" s="559">
        <v>2</v>
      </c>
      <c r="D5" s="559">
        <v>3</v>
      </c>
      <c r="E5" s="559">
        <v>4</v>
      </c>
      <c r="F5" s="559">
        <v>5</v>
      </c>
      <c r="G5" s="559">
        <v>6</v>
      </c>
      <c r="H5" s="559">
        <v>7</v>
      </c>
      <c r="I5" s="559">
        <v>8</v>
      </c>
      <c r="J5" s="559">
        <v>9</v>
      </c>
      <c r="K5" s="559">
        <v>10</v>
      </c>
      <c r="L5" s="559">
        <v>11</v>
      </c>
      <c r="M5" s="559">
        <v>12</v>
      </c>
      <c r="N5" s="559">
        <v>13</v>
      </c>
      <c r="O5" s="559">
        <v>14</v>
      </c>
      <c r="P5" s="559">
        <v>15</v>
      </c>
      <c r="Q5" s="559">
        <v>16</v>
      </c>
      <c r="R5" s="559">
        <v>17</v>
      </c>
      <c r="S5" s="559">
        <v>18</v>
      </c>
      <c r="T5" s="559">
        <v>19</v>
      </c>
      <c r="U5" s="559">
        <v>20</v>
      </c>
      <c r="V5" s="559">
        <v>21</v>
      </c>
      <c r="W5" s="559">
        <v>22</v>
      </c>
      <c r="X5" s="559">
        <v>23</v>
      </c>
      <c r="Y5" s="559">
        <v>24</v>
      </c>
      <c r="Z5" s="559">
        <v>25</v>
      </c>
      <c r="AA5" s="559">
        <v>26</v>
      </c>
      <c r="AB5" s="559">
        <v>27</v>
      </c>
      <c r="AC5" s="559">
        <v>28</v>
      </c>
      <c r="AD5" s="559">
        <v>29</v>
      </c>
      <c r="AE5" s="559">
        <v>30</v>
      </c>
      <c r="AF5" s="559">
        <v>31</v>
      </c>
      <c r="AG5" s="562" t="s">
        <v>188</v>
      </c>
      <c r="AH5" s="537" t="s">
        <v>190</v>
      </c>
    </row>
    <row r="6" spans="1:34" ht="13.5">
      <c r="A6" s="574"/>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3"/>
      <c r="AH6" s="538"/>
    </row>
    <row r="7" spans="1:34" ht="13.5">
      <c r="A7" s="574"/>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3"/>
      <c r="AH7" s="538"/>
    </row>
    <row r="8" spans="1:34" ht="13.5">
      <c r="A8" s="575"/>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4"/>
      <c r="AH8" s="539"/>
    </row>
    <row r="9" spans="1:34" ht="21" customHeight="1">
      <c r="A9" s="94">
        <v>4</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74"/>
      <c r="AE9" s="74"/>
      <c r="AF9" s="75"/>
      <c r="AG9" s="84">
        <f>SUM(B9:AF9)</f>
        <v>0</v>
      </c>
      <c r="AH9" s="81">
        <f>31-(COUNTBLANK(B9:AF9))</f>
        <v>0</v>
      </c>
    </row>
    <row r="10" spans="1:34" ht="21" customHeight="1">
      <c r="A10" s="96">
        <v>5</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76"/>
      <c r="AE10" s="76"/>
      <c r="AF10" s="76"/>
      <c r="AG10" s="85">
        <f aca="true" t="shared" si="0" ref="AG10:AG20">SUM(B10:AF10)</f>
        <v>0</v>
      </c>
      <c r="AH10" s="83">
        <f aca="true" t="shared" si="1" ref="AH10:AH20">31-(COUNTBLANK(B10:AF10))</f>
        <v>0</v>
      </c>
    </row>
    <row r="11" spans="1:34" ht="21" customHeight="1">
      <c r="A11" s="96">
        <v>6</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76"/>
      <c r="AE11" s="76"/>
      <c r="AF11" s="75"/>
      <c r="AG11" s="85">
        <f t="shared" si="0"/>
        <v>0</v>
      </c>
      <c r="AH11" s="83">
        <f t="shared" si="1"/>
        <v>0</v>
      </c>
    </row>
    <row r="12" spans="1:34" ht="21" customHeight="1">
      <c r="A12" s="96">
        <v>7</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76"/>
      <c r="AE12" s="76"/>
      <c r="AF12" s="76"/>
      <c r="AG12" s="85">
        <f t="shared" si="0"/>
        <v>0</v>
      </c>
      <c r="AH12" s="83">
        <f t="shared" si="1"/>
        <v>0</v>
      </c>
    </row>
    <row r="13" spans="1:34" ht="21" customHeight="1">
      <c r="A13" s="96">
        <v>8</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76"/>
      <c r="AE13" s="76"/>
      <c r="AF13" s="76"/>
      <c r="AG13" s="85">
        <f t="shared" si="0"/>
        <v>0</v>
      </c>
      <c r="AH13" s="83">
        <f t="shared" si="1"/>
        <v>0</v>
      </c>
    </row>
    <row r="14" spans="1:34" ht="21" customHeight="1">
      <c r="A14" s="96">
        <v>9</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76"/>
      <c r="AE14" s="76"/>
      <c r="AF14" s="75"/>
      <c r="AG14" s="85">
        <f t="shared" si="0"/>
        <v>0</v>
      </c>
      <c r="AH14" s="83">
        <f t="shared" si="1"/>
        <v>0</v>
      </c>
    </row>
    <row r="15" spans="1:34" ht="21" customHeight="1">
      <c r="A15" s="96">
        <v>10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76"/>
      <c r="AE15" s="76"/>
      <c r="AF15" s="76"/>
      <c r="AG15" s="85">
        <f t="shared" si="0"/>
        <v>0</v>
      </c>
      <c r="AH15" s="83">
        <f t="shared" si="1"/>
        <v>0</v>
      </c>
    </row>
    <row r="16" spans="1:34" ht="21" customHeight="1">
      <c r="A16" s="96">
        <v>11</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76"/>
      <c r="AE16" s="76"/>
      <c r="AF16" s="75"/>
      <c r="AG16" s="85">
        <f t="shared" si="0"/>
        <v>0</v>
      </c>
      <c r="AH16" s="83">
        <f t="shared" si="1"/>
        <v>0</v>
      </c>
    </row>
    <row r="17" spans="1:34" ht="21" customHeight="1">
      <c r="A17" s="96">
        <v>12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76"/>
      <c r="AE17" s="76"/>
      <c r="AF17" s="76"/>
      <c r="AG17" s="85">
        <f t="shared" si="0"/>
        <v>0</v>
      </c>
      <c r="AH17" s="83">
        <f t="shared" si="1"/>
        <v>0</v>
      </c>
    </row>
    <row r="18" spans="1:34" ht="21" customHeight="1">
      <c r="A18" s="96">
        <v>1</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76"/>
      <c r="AE18" s="76"/>
      <c r="AF18" s="76"/>
      <c r="AG18" s="85">
        <f t="shared" si="0"/>
        <v>0</v>
      </c>
      <c r="AH18" s="83">
        <f t="shared" si="1"/>
        <v>0</v>
      </c>
    </row>
    <row r="19" spans="1:34" ht="21" customHeight="1">
      <c r="A19" s="96">
        <v>2</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75"/>
      <c r="AE19" s="75"/>
      <c r="AF19" s="75"/>
      <c r="AG19" s="85">
        <f t="shared" si="0"/>
        <v>0</v>
      </c>
      <c r="AH19" s="83">
        <f t="shared" si="1"/>
        <v>0</v>
      </c>
    </row>
    <row r="20" spans="1:34" ht="21" customHeight="1">
      <c r="A20" s="96">
        <v>3</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76"/>
      <c r="AE20" s="76"/>
      <c r="AF20" s="76"/>
      <c r="AG20" s="85">
        <f t="shared" si="0"/>
        <v>0</v>
      </c>
      <c r="AH20" s="83">
        <f t="shared" si="1"/>
        <v>0</v>
      </c>
    </row>
    <row r="21" spans="1:34" ht="21" customHeight="1">
      <c r="A21" s="98" t="s">
        <v>198</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85">
        <f>SUM(AG9:AG20)</f>
        <v>0</v>
      </c>
      <c r="AH21" s="83">
        <f>SUM(AH9:AH20)</f>
        <v>0</v>
      </c>
    </row>
    <row r="22" spans="1:34"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0"/>
      <c r="AH22" s="60"/>
    </row>
    <row r="23" spans="28:34" s="66" customFormat="1" ht="18" customHeight="1">
      <c r="AB23" s="67"/>
      <c r="AC23" s="67"/>
      <c r="AE23" s="567" t="s">
        <v>160</v>
      </c>
      <c r="AF23" s="568"/>
      <c r="AG23" s="569"/>
      <c r="AH23" s="570"/>
    </row>
    <row r="24" spans="31:34" s="66" customFormat="1" ht="18" customHeight="1">
      <c r="AE24" s="567" t="s">
        <v>161</v>
      </c>
      <c r="AF24" s="568"/>
      <c r="AG24" s="569">
        <f>AH21</f>
        <v>0</v>
      </c>
      <c r="AH24" s="570"/>
    </row>
    <row r="25" spans="1:33" s="17" customFormat="1" ht="21" customHeight="1">
      <c r="A25" s="242"/>
      <c r="B25" s="242" t="s">
        <v>346</v>
      </c>
      <c r="C25" s="242"/>
      <c r="D25" s="242"/>
      <c r="E25" s="242"/>
      <c r="F25" s="242"/>
      <c r="G25" s="242"/>
      <c r="H25" s="242"/>
      <c r="I25" s="242"/>
      <c r="J25" s="242"/>
      <c r="K25" s="242"/>
      <c r="L25" s="242"/>
      <c r="M25" s="242"/>
      <c r="N25" s="242"/>
      <c r="O25" s="242"/>
      <c r="P25" s="242"/>
      <c r="Q25" s="242"/>
      <c r="R25" s="242"/>
      <c r="S25" s="242"/>
      <c r="T25" s="242"/>
      <c r="U25" s="242"/>
      <c r="AD25" s="243"/>
      <c r="AE25" s="243"/>
      <c r="AF25" s="244"/>
      <c r="AG25" s="244"/>
    </row>
    <row r="26" spans="17:34" s="17" customFormat="1" ht="21" customHeight="1">
      <c r="Q26" s="17" t="s">
        <v>344</v>
      </c>
      <c r="T26" s="57"/>
      <c r="U26" s="57"/>
      <c r="V26" s="534" t="s">
        <v>347</v>
      </c>
      <c r="W26" s="534"/>
      <c r="X26" s="534"/>
      <c r="Y26" s="534"/>
      <c r="Z26" s="534"/>
      <c r="AA26" s="534"/>
      <c r="AB26" s="534"/>
      <c r="AC26" s="534"/>
      <c r="AD26" s="534"/>
      <c r="AE26" s="534"/>
      <c r="AF26" s="534"/>
      <c r="AG26" s="534"/>
      <c r="AH26" s="534"/>
    </row>
    <row r="27" spans="1:26" ht="13.5">
      <c r="A27" s="66" t="s">
        <v>162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ht="13.5">
      <c r="A28" s="66" t="s">
        <v>202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ht="13.5">
      <c r="A29" s="66" t="s">
        <v>170</v>
      </c>
      <c r="B29" s="66"/>
      <c r="C29" s="66"/>
      <c r="D29" s="66"/>
      <c r="E29" s="66"/>
      <c r="F29" s="66"/>
      <c r="G29" s="66"/>
      <c r="H29" s="66"/>
      <c r="I29" s="66"/>
      <c r="J29" s="66"/>
      <c r="K29" s="66"/>
      <c r="L29" s="66"/>
      <c r="M29" s="66"/>
      <c r="N29" s="66"/>
      <c r="O29" s="66"/>
      <c r="P29" s="66"/>
      <c r="Q29" s="66"/>
      <c r="R29" s="66"/>
      <c r="S29" s="66"/>
      <c r="T29" s="66"/>
      <c r="U29" s="66"/>
      <c r="V29" s="66"/>
      <c r="W29" s="66"/>
      <c r="X29" s="66"/>
      <c r="Y29" s="66"/>
      <c r="Z29" s="66"/>
    </row>
    <row r="30" spans="1:26" ht="13.5">
      <c r="A30" s="66" t="s">
        <v>171</v>
      </c>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sheetData>
  <sheetProtection/>
  <mergeCells count="42">
    <mergeCell ref="V26:AH26"/>
    <mergeCell ref="E5:E8"/>
    <mergeCell ref="Q5:Q8"/>
    <mergeCell ref="J5:J8"/>
    <mergeCell ref="K5:K8"/>
    <mergeCell ref="L5:L8"/>
    <mergeCell ref="M5:M8"/>
    <mergeCell ref="T5:T8"/>
    <mergeCell ref="U5:U8"/>
    <mergeCell ref="N5:N8"/>
    <mergeCell ref="A4:J4"/>
    <mergeCell ref="A5:A8"/>
    <mergeCell ref="B5:B8"/>
    <mergeCell ref="C5:C8"/>
    <mergeCell ref="D5:D8"/>
    <mergeCell ref="AE5:AE8"/>
    <mergeCell ref="F5:F8"/>
    <mergeCell ref="G5:G8"/>
    <mergeCell ref="H5:H8"/>
    <mergeCell ref="I5:I8"/>
    <mergeCell ref="O5:O8"/>
    <mergeCell ref="P5:P8"/>
    <mergeCell ref="AC5:AC8"/>
    <mergeCell ref="R5:R8"/>
    <mergeCell ref="S5:S8"/>
    <mergeCell ref="X5:X8"/>
    <mergeCell ref="Y5:Y8"/>
    <mergeCell ref="Z5:Z8"/>
    <mergeCell ref="AA5:AA8"/>
    <mergeCell ref="V5:V8"/>
    <mergeCell ref="AE23:AF23"/>
    <mergeCell ref="AE24:AF24"/>
    <mergeCell ref="AG23:AH23"/>
    <mergeCell ref="AG24:AH24"/>
    <mergeCell ref="AF5:AF8"/>
    <mergeCell ref="AH5:AH8"/>
    <mergeCell ref="AD5:AD8"/>
    <mergeCell ref="AG5:AG8"/>
    <mergeCell ref="W5:W8"/>
    <mergeCell ref="Y4:AB4"/>
    <mergeCell ref="AB5:AB8"/>
    <mergeCell ref="AC4:AH4"/>
  </mergeCells>
  <printOptions/>
  <pageMargins left="0.39" right="0.32" top="1" bottom="1" header="0.512" footer="0.512"/>
  <pageSetup fitToHeight="1"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AJ30"/>
  <sheetViews>
    <sheetView workbookViewId="0" topLeftCell="A1">
      <selection activeCell="A25" sqref="A25:IV26"/>
    </sheetView>
  </sheetViews>
  <sheetFormatPr defaultColWidth="9.00390625" defaultRowHeight="13.5"/>
  <cols>
    <col min="1" max="1" width="5.125" style="59" customWidth="1"/>
    <col min="2" max="32" width="4.00390625" style="59" customWidth="1"/>
    <col min="33" max="33" width="6.125" style="59" customWidth="1"/>
    <col min="34" max="34" width="6.625" style="59" customWidth="1"/>
    <col min="35" max="157" width="4.625" style="59" customWidth="1"/>
    <col min="158" max="16384" width="9.00390625" style="59" customWidth="1"/>
  </cols>
  <sheetData>
    <row r="1" ht="13.5">
      <c r="A1" s="59" t="s">
        <v>173</v>
      </c>
    </row>
    <row r="2" ht="13.5"/>
    <row r="3" ht="13.5"/>
    <row r="4" spans="1:34" ht="19.5" customHeight="1">
      <c r="A4" s="583" t="s">
        <v>348</v>
      </c>
      <c r="B4" s="584"/>
      <c r="C4" s="584"/>
      <c r="D4" s="584"/>
      <c r="E4" s="584"/>
      <c r="F4" s="584"/>
      <c r="G4" s="584"/>
      <c r="H4" s="584"/>
      <c r="I4" s="584"/>
      <c r="J4" s="584"/>
      <c r="V4" s="109"/>
      <c r="W4" s="109"/>
      <c r="X4" s="109"/>
      <c r="Y4" s="542" t="s">
        <v>187</v>
      </c>
      <c r="Z4" s="543"/>
      <c r="AA4" s="543"/>
      <c r="AB4" s="543"/>
      <c r="AC4" s="577">
        <f>'保福第22号'!C10</f>
        <v>0</v>
      </c>
      <c r="AD4" s="578"/>
      <c r="AE4" s="578"/>
      <c r="AF4" s="578"/>
      <c r="AG4" s="578"/>
      <c r="AH4" s="579"/>
    </row>
    <row r="5" spans="1:34" ht="13.5" customHeight="1">
      <c r="A5" s="548" t="s">
        <v>159</v>
      </c>
      <c r="B5" s="585">
        <v>1</v>
      </c>
      <c r="C5" s="531">
        <v>2</v>
      </c>
      <c r="D5" s="531">
        <v>3</v>
      </c>
      <c r="E5" s="531">
        <v>4</v>
      </c>
      <c r="F5" s="531">
        <v>5</v>
      </c>
      <c r="G5" s="531">
        <v>6</v>
      </c>
      <c r="H5" s="531">
        <v>7</v>
      </c>
      <c r="I5" s="531">
        <v>8</v>
      </c>
      <c r="J5" s="531">
        <v>9</v>
      </c>
      <c r="K5" s="531">
        <v>10</v>
      </c>
      <c r="L5" s="531">
        <v>11</v>
      </c>
      <c r="M5" s="531">
        <v>12</v>
      </c>
      <c r="N5" s="531">
        <v>13</v>
      </c>
      <c r="O5" s="531">
        <v>14</v>
      </c>
      <c r="P5" s="531">
        <v>15</v>
      </c>
      <c r="Q5" s="531">
        <v>16</v>
      </c>
      <c r="R5" s="531">
        <v>17</v>
      </c>
      <c r="S5" s="531">
        <v>18</v>
      </c>
      <c r="T5" s="531">
        <v>19</v>
      </c>
      <c r="U5" s="531">
        <v>20</v>
      </c>
      <c r="V5" s="531">
        <v>21</v>
      </c>
      <c r="W5" s="531">
        <v>22</v>
      </c>
      <c r="X5" s="531">
        <v>23</v>
      </c>
      <c r="Y5" s="531">
        <v>24</v>
      </c>
      <c r="Z5" s="531">
        <v>25</v>
      </c>
      <c r="AA5" s="531">
        <v>26</v>
      </c>
      <c r="AB5" s="531">
        <v>27</v>
      </c>
      <c r="AC5" s="531">
        <v>28</v>
      </c>
      <c r="AD5" s="531">
        <v>29</v>
      </c>
      <c r="AE5" s="531">
        <v>30</v>
      </c>
      <c r="AF5" s="581">
        <v>31</v>
      </c>
      <c r="AG5" s="414" t="s">
        <v>188</v>
      </c>
      <c r="AH5" s="537" t="s">
        <v>192</v>
      </c>
    </row>
    <row r="6" spans="1:34" ht="13.5">
      <c r="A6" s="549"/>
      <c r="B6" s="586"/>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82"/>
      <c r="AG6" s="432"/>
      <c r="AH6" s="538"/>
    </row>
    <row r="7" spans="1:34" ht="13.5">
      <c r="A7" s="549"/>
      <c r="B7" s="586"/>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82"/>
      <c r="AG7" s="432"/>
      <c r="AH7" s="538"/>
    </row>
    <row r="8" spans="1:34" ht="13.5">
      <c r="A8" s="550"/>
      <c r="B8" s="586"/>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82"/>
      <c r="AG8" s="576"/>
      <c r="AH8" s="539"/>
    </row>
    <row r="9" spans="1:34" ht="21" customHeight="1">
      <c r="A9" s="136">
        <v>4</v>
      </c>
      <c r="B9" s="138"/>
      <c r="C9" s="138"/>
      <c r="D9" s="138"/>
      <c r="E9" s="79"/>
      <c r="F9" s="138"/>
      <c r="G9" s="138"/>
      <c r="H9" s="138"/>
      <c r="I9" s="138"/>
      <c r="J9" s="138"/>
      <c r="K9" s="138"/>
      <c r="L9" s="79"/>
      <c r="M9" s="138"/>
      <c r="N9" s="138"/>
      <c r="O9" s="138"/>
      <c r="P9" s="138"/>
      <c r="Q9" s="138"/>
      <c r="R9" s="138"/>
      <c r="S9" s="79"/>
      <c r="T9" s="138"/>
      <c r="U9" s="138"/>
      <c r="V9" s="138"/>
      <c r="W9" s="138"/>
      <c r="X9" s="138"/>
      <c r="Y9" s="138"/>
      <c r="Z9" s="79"/>
      <c r="AA9" s="138"/>
      <c r="AB9" s="138"/>
      <c r="AC9" s="138"/>
      <c r="AD9" s="79"/>
      <c r="AE9" s="138"/>
      <c r="AF9" s="138"/>
      <c r="AG9" s="142">
        <f>SUM(B9:AF9)</f>
        <v>0</v>
      </c>
      <c r="AH9" s="81">
        <f>31-(COUNTBLANK(B9:AF9))</f>
        <v>0</v>
      </c>
    </row>
    <row r="10" spans="1:34" ht="21" customHeight="1">
      <c r="A10" s="141">
        <v>5</v>
      </c>
      <c r="B10" s="138"/>
      <c r="C10" s="79"/>
      <c r="D10" s="79"/>
      <c r="E10" s="79"/>
      <c r="F10" s="79"/>
      <c r="G10" s="138"/>
      <c r="H10" s="138"/>
      <c r="I10" s="138"/>
      <c r="J10" s="79"/>
      <c r="K10" s="138"/>
      <c r="L10" s="138"/>
      <c r="M10" s="138"/>
      <c r="N10" s="138"/>
      <c r="O10" s="138"/>
      <c r="P10" s="138"/>
      <c r="Q10" s="79"/>
      <c r="R10" s="138"/>
      <c r="S10" s="138"/>
      <c r="T10" s="138"/>
      <c r="U10" s="138"/>
      <c r="V10" s="138"/>
      <c r="W10" s="138"/>
      <c r="X10" s="79"/>
      <c r="Y10" s="138"/>
      <c r="Z10" s="138"/>
      <c r="AA10" s="138"/>
      <c r="AB10" s="138"/>
      <c r="AC10" s="138"/>
      <c r="AD10" s="138"/>
      <c r="AE10" s="79"/>
      <c r="AF10" s="138"/>
      <c r="AG10" s="139">
        <f aca="true" t="shared" si="0" ref="AG10:AG20">SUM(B10:AF10)</f>
        <v>0</v>
      </c>
      <c r="AH10" s="83">
        <f aca="true" t="shared" si="1" ref="AH10:AH20">31-(COUNTBLANK(B10:AF10))</f>
        <v>0</v>
      </c>
    </row>
    <row r="11" spans="1:34" ht="21" customHeight="1">
      <c r="A11" s="141">
        <v>6</v>
      </c>
      <c r="B11" s="138"/>
      <c r="C11" s="138"/>
      <c r="D11" s="138"/>
      <c r="E11" s="138"/>
      <c r="F11" s="138"/>
      <c r="G11" s="79"/>
      <c r="H11" s="138"/>
      <c r="I11" s="138"/>
      <c r="J11" s="138"/>
      <c r="K11" s="138"/>
      <c r="L11" s="138"/>
      <c r="M11" s="138"/>
      <c r="N11" s="79"/>
      <c r="O11" s="138"/>
      <c r="P11" s="138"/>
      <c r="Q11" s="138"/>
      <c r="R11" s="138"/>
      <c r="S11" s="138"/>
      <c r="T11" s="138"/>
      <c r="U11" s="79"/>
      <c r="V11" s="138"/>
      <c r="W11" s="138"/>
      <c r="X11" s="138"/>
      <c r="Y11" s="138"/>
      <c r="Z11" s="138"/>
      <c r="AA11" s="138"/>
      <c r="AB11" s="79"/>
      <c r="AC11" s="138"/>
      <c r="AD11" s="138"/>
      <c r="AE11" s="138"/>
      <c r="AF11" s="138"/>
      <c r="AG11" s="139">
        <f t="shared" si="0"/>
        <v>0</v>
      </c>
      <c r="AH11" s="83">
        <f t="shared" si="1"/>
        <v>0</v>
      </c>
    </row>
    <row r="12" spans="1:36" ht="21" customHeight="1">
      <c r="A12" s="141">
        <v>7</v>
      </c>
      <c r="B12" s="138"/>
      <c r="C12" s="138"/>
      <c r="D12" s="138"/>
      <c r="E12" s="79"/>
      <c r="F12" s="138"/>
      <c r="G12" s="138"/>
      <c r="H12" s="138"/>
      <c r="I12" s="138"/>
      <c r="J12" s="138"/>
      <c r="K12" s="138"/>
      <c r="L12" s="79"/>
      <c r="M12" s="138"/>
      <c r="N12" s="138"/>
      <c r="O12" s="138"/>
      <c r="P12" s="138"/>
      <c r="Q12" s="138"/>
      <c r="R12" s="138"/>
      <c r="S12" s="79"/>
      <c r="T12" s="138"/>
      <c r="U12" s="138"/>
      <c r="V12" s="138"/>
      <c r="W12" s="79"/>
      <c r="X12" s="79"/>
      <c r="Y12" s="138"/>
      <c r="Z12" s="79"/>
      <c r="AA12" s="138"/>
      <c r="AB12" s="138"/>
      <c r="AC12" s="138"/>
      <c r="AD12" s="138"/>
      <c r="AE12" s="138"/>
      <c r="AF12" s="138"/>
      <c r="AG12" s="139">
        <f t="shared" si="0"/>
        <v>0</v>
      </c>
      <c r="AH12" s="83">
        <f t="shared" si="1"/>
        <v>0</v>
      </c>
      <c r="AI12" s="134"/>
      <c r="AJ12" s="134"/>
    </row>
    <row r="13" spans="1:36" ht="21" customHeight="1">
      <c r="A13" s="141">
        <v>8</v>
      </c>
      <c r="B13" s="79"/>
      <c r="C13" s="138"/>
      <c r="D13" s="138"/>
      <c r="E13" s="138"/>
      <c r="F13" s="138"/>
      <c r="G13" s="138"/>
      <c r="H13" s="138"/>
      <c r="I13" s="79"/>
      <c r="J13" s="79"/>
      <c r="K13" s="138"/>
      <c r="L13" s="138"/>
      <c r="M13" s="138"/>
      <c r="N13" s="138"/>
      <c r="O13" s="138"/>
      <c r="P13" s="79"/>
      <c r="Q13" s="138"/>
      <c r="R13" s="138"/>
      <c r="S13" s="138"/>
      <c r="T13" s="138"/>
      <c r="U13" s="138"/>
      <c r="V13" s="138"/>
      <c r="W13" s="79"/>
      <c r="X13" s="138"/>
      <c r="Y13" s="138"/>
      <c r="Z13" s="138"/>
      <c r="AA13" s="138"/>
      <c r="AB13" s="138"/>
      <c r="AC13" s="138"/>
      <c r="AD13" s="79"/>
      <c r="AE13" s="138"/>
      <c r="AF13" s="138"/>
      <c r="AG13" s="139">
        <f t="shared" si="0"/>
        <v>0</v>
      </c>
      <c r="AH13" s="83">
        <f t="shared" si="1"/>
        <v>0</v>
      </c>
      <c r="AI13" s="134"/>
      <c r="AJ13" s="134"/>
    </row>
    <row r="14" spans="1:36" ht="21" customHeight="1">
      <c r="A14" s="141">
        <v>9</v>
      </c>
      <c r="B14" s="138"/>
      <c r="C14" s="138"/>
      <c r="D14" s="138"/>
      <c r="E14" s="138"/>
      <c r="F14" s="79"/>
      <c r="G14" s="138"/>
      <c r="H14" s="138"/>
      <c r="I14" s="138"/>
      <c r="J14" s="138"/>
      <c r="K14" s="138"/>
      <c r="L14" s="138"/>
      <c r="M14" s="79"/>
      <c r="N14" s="138"/>
      <c r="O14" s="138"/>
      <c r="P14" s="138"/>
      <c r="Q14" s="138"/>
      <c r="R14" s="138"/>
      <c r="S14" s="138"/>
      <c r="T14" s="79"/>
      <c r="U14" s="79"/>
      <c r="V14" s="138"/>
      <c r="W14" s="138"/>
      <c r="X14" s="79"/>
      <c r="Y14" s="138"/>
      <c r="Z14" s="138"/>
      <c r="AA14" s="79"/>
      <c r="AB14" s="138"/>
      <c r="AC14" s="138"/>
      <c r="AD14" s="138"/>
      <c r="AE14" s="138"/>
      <c r="AF14" s="138"/>
      <c r="AG14" s="139">
        <f t="shared" si="0"/>
        <v>0</v>
      </c>
      <c r="AH14" s="83">
        <f t="shared" si="1"/>
        <v>0</v>
      </c>
      <c r="AI14" s="134"/>
      <c r="AJ14" s="134"/>
    </row>
    <row r="15" spans="1:36" ht="21" customHeight="1">
      <c r="A15" s="141">
        <v>10</v>
      </c>
      <c r="B15" s="138"/>
      <c r="C15" s="138"/>
      <c r="D15" s="79"/>
      <c r="E15" s="138"/>
      <c r="F15" s="138"/>
      <c r="G15" s="138"/>
      <c r="H15" s="138"/>
      <c r="I15" s="138"/>
      <c r="J15" s="138"/>
      <c r="K15" s="79"/>
      <c r="L15" s="138"/>
      <c r="M15" s="138"/>
      <c r="N15" s="138"/>
      <c r="O15" s="138"/>
      <c r="P15" s="138"/>
      <c r="Q15" s="138"/>
      <c r="R15" s="79"/>
      <c r="S15" s="138"/>
      <c r="T15" s="138"/>
      <c r="U15" s="138"/>
      <c r="V15" s="138"/>
      <c r="W15" s="138"/>
      <c r="X15" s="138"/>
      <c r="Y15" s="79"/>
      <c r="Z15" s="138"/>
      <c r="AA15" s="138"/>
      <c r="AB15" s="138"/>
      <c r="AC15" s="138"/>
      <c r="AD15" s="138"/>
      <c r="AE15" s="138"/>
      <c r="AF15" s="79"/>
      <c r="AG15" s="139">
        <f t="shared" si="0"/>
        <v>0</v>
      </c>
      <c r="AH15" s="83">
        <f t="shared" si="1"/>
        <v>0</v>
      </c>
      <c r="AI15" s="134"/>
      <c r="AJ15" s="134"/>
    </row>
    <row r="16" spans="1:36" ht="21" customHeight="1">
      <c r="A16" s="141">
        <v>11</v>
      </c>
      <c r="B16" s="138"/>
      <c r="C16" s="138"/>
      <c r="D16" s="79"/>
      <c r="E16" s="138"/>
      <c r="F16" s="138"/>
      <c r="G16" s="138"/>
      <c r="H16" s="79"/>
      <c r="I16" s="138"/>
      <c r="J16" s="138"/>
      <c r="K16" s="138"/>
      <c r="L16" s="138"/>
      <c r="M16" s="138"/>
      <c r="N16" s="138"/>
      <c r="O16" s="79"/>
      <c r="P16" s="138"/>
      <c r="Q16" s="138"/>
      <c r="R16" s="138"/>
      <c r="S16" s="138"/>
      <c r="T16" s="138"/>
      <c r="U16" s="138"/>
      <c r="V16" s="79"/>
      <c r="W16" s="138"/>
      <c r="X16" s="79"/>
      <c r="Y16" s="138"/>
      <c r="Z16" s="138"/>
      <c r="AA16" s="138"/>
      <c r="AB16" s="138"/>
      <c r="AC16" s="79"/>
      <c r="AD16" s="138"/>
      <c r="AE16" s="138"/>
      <c r="AF16" s="138"/>
      <c r="AG16" s="139">
        <f t="shared" si="0"/>
        <v>0</v>
      </c>
      <c r="AH16" s="83">
        <f>31-(COUNTBLANK(B16:AF16))</f>
        <v>0</v>
      </c>
      <c r="AI16" s="134"/>
      <c r="AJ16" s="134"/>
    </row>
    <row r="17" spans="1:36" ht="21" customHeight="1">
      <c r="A17" s="141">
        <v>12</v>
      </c>
      <c r="B17" s="138"/>
      <c r="C17" s="138"/>
      <c r="D17" s="138"/>
      <c r="E17" s="138"/>
      <c r="F17" s="79"/>
      <c r="G17" s="138"/>
      <c r="H17" s="138"/>
      <c r="I17" s="138"/>
      <c r="J17" s="138"/>
      <c r="K17" s="138"/>
      <c r="L17" s="138"/>
      <c r="M17" s="79"/>
      <c r="N17" s="138"/>
      <c r="O17" s="138"/>
      <c r="P17" s="138"/>
      <c r="Q17" s="138"/>
      <c r="R17" s="138"/>
      <c r="S17" s="138"/>
      <c r="T17" s="79"/>
      <c r="U17" s="138"/>
      <c r="V17" s="138"/>
      <c r="W17" s="138"/>
      <c r="X17" s="138"/>
      <c r="Y17" s="138"/>
      <c r="Z17" s="138"/>
      <c r="AA17" s="79"/>
      <c r="AB17" s="138"/>
      <c r="AC17" s="138"/>
      <c r="AD17" s="79"/>
      <c r="AE17" s="79"/>
      <c r="AF17" s="79"/>
      <c r="AG17" s="139">
        <f t="shared" si="0"/>
        <v>0</v>
      </c>
      <c r="AH17" s="83">
        <f t="shared" si="1"/>
        <v>0</v>
      </c>
      <c r="AI17" s="134"/>
      <c r="AJ17" s="134"/>
    </row>
    <row r="18" spans="1:36" ht="21" customHeight="1">
      <c r="A18" s="141">
        <v>1</v>
      </c>
      <c r="B18" s="79"/>
      <c r="C18" s="79"/>
      <c r="D18" s="79"/>
      <c r="E18" s="138"/>
      <c r="F18" s="138"/>
      <c r="G18" s="138"/>
      <c r="H18" s="138"/>
      <c r="I18" s="138"/>
      <c r="J18" s="79"/>
      <c r="K18" s="79"/>
      <c r="L18" s="138"/>
      <c r="M18" s="138"/>
      <c r="N18" s="138"/>
      <c r="O18" s="138"/>
      <c r="P18" s="138"/>
      <c r="Q18" s="79"/>
      <c r="R18" s="138"/>
      <c r="S18" s="138"/>
      <c r="T18" s="138"/>
      <c r="U18" s="138"/>
      <c r="V18" s="138"/>
      <c r="W18" s="138"/>
      <c r="X18" s="79"/>
      <c r="Y18" s="138"/>
      <c r="Z18" s="138"/>
      <c r="AA18" s="138"/>
      <c r="AB18" s="138"/>
      <c r="AC18" s="138"/>
      <c r="AD18" s="138"/>
      <c r="AE18" s="79"/>
      <c r="AF18" s="138"/>
      <c r="AG18" s="139">
        <f t="shared" si="0"/>
        <v>0</v>
      </c>
      <c r="AH18" s="83">
        <f t="shared" si="1"/>
        <v>0</v>
      </c>
      <c r="AI18" s="134"/>
      <c r="AJ18" s="134"/>
    </row>
    <row r="19" spans="1:36" ht="21" customHeight="1">
      <c r="A19" s="141">
        <v>2</v>
      </c>
      <c r="B19" s="138"/>
      <c r="C19" s="138"/>
      <c r="D19" s="138"/>
      <c r="E19" s="138"/>
      <c r="F19" s="138"/>
      <c r="G19" s="79"/>
      <c r="H19" s="138"/>
      <c r="I19" s="138"/>
      <c r="J19" s="138"/>
      <c r="K19" s="138"/>
      <c r="L19" s="79"/>
      <c r="M19" s="138"/>
      <c r="N19" s="79"/>
      <c r="O19" s="138"/>
      <c r="P19" s="138"/>
      <c r="Q19" s="138"/>
      <c r="R19" s="138"/>
      <c r="S19" s="138"/>
      <c r="T19" s="138"/>
      <c r="U19" s="79"/>
      <c r="V19" s="138"/>
      <c r="W19" s="138"/>
      <c r="X19" s="79"/>
      <c r="Y19" s="138"/>
      <c r="Z19" s="138"/>
      <c r="AA19" s="138"/>
      <c r="AB19" s="79"/>
      <c r="AC19" s="138"/>
      <c r="AD19" s="138"/>
      <c r="AE19" s="138"/>
      <c r="AF19" s="138"/>
      <c r="AG19" s="139">
        <f t="shared" si="0"/>
        <v>0</v>
      </c>
      <c r="AH19" s="83">
        <f t="shared" si="1"/>
        <v>0</v>
      </c>
      <c r="AI19" s="134"/>
      <c r="AJ19" s="134"/>
    </row>
    <row r="20" spans="1:36" ht="21" customHeight="1">
      <c r="A20" s="135">
        <v>3</v>
      </c>
      <c r="B20" s="138"/>
      <c r="C20" s="138"/>
      <c r="D20" s="138"/>
      <c r="E20" s="138"/>
      <c r="F20" s="138"/>
      <c r="G20" s="79"/>
      <c r="H20" s="138"/>
      <c r="I20" s="138"/>
      <c r="J20" s="138"/>
      <c r="K20" s="138"/>
      <c r="L20" s="138"/>
      <c r="M20" s="138"/>
      <c r="N20" s="79"/>
      <c r="O20" s="138"/>
      <c r="P20" s="138"/>
      <c r="Q20" s="138"/>
      <c r="R20" s="138"/>
      <c r="S20" s="138"/>
      <c r="T20" s="138"/>
      <c r="U20" s="79"/>
      <c r="V20" s="79"/>
      <c r="W20" s="138"/>
      <c r="X20" s="138"/>
      <c r="Y20" s="138"/>
      <c r="Z20" s="138"/>
      <c r="AA20" s="138"/>
      <c r="AB20" s="79"/>
      <c r="AC20" s="138"/>
      <c r="AD20" s="138"/>
      <c r="AE20" s="138"/>
      <c r="AF20" s="138"/>
      <c r="AG20" s="143">
        <f t="shared" si="0"/>
        <v>0</v>
      </c>
      <c r="AH20" s="110">
        <f t="shared" si="1"/>
        <v>0</v>
      </c>
      <c r="AI20" s="134"/>
      <c r="AJ20" s="134"/>
    </row>
    <row r="21" spans="1:34" ht="21" customHeight="1">
      <c r="A21" s="93" t="s">
        <v>198</v>
      </c>
      <c r="B21" s="140"/>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44"/>
      <c r="AG21" s="82">
        <f>SUM(AG9:AG20)</f>
        <v>0</v>
      </c>
      <c r="AH21" s="83">
        <f>SUM(AH9:AH20)</f>
        <v>0</v>
      </c>
    </row>
    <row r="22" spans="1:34"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28:34" s="17" customFormat="1" ht="17.25" customHeight="1">
      <c r="AB23" s="22"/>
      <c r="AC23" s="22"/>
      <c r="AE23" s="551" t="s">
        <v>160</v>
      </c>
      <c r="AF23" s="551"/>
      <c r="AG23" s="580"/>
      <c r="AH23" s="580"/>
    </row>
    <row r="24" spans="31:34" s="17" customFormat="1" ht="17.25" customHeight="1">
      <c r="AE24" s="551" t="s">
        <v>161</v>
      </c>
      <c r="AF24" s="551"/>
      <c r="AG24" s="580">
        <f>SUM(AH21)</f>
        <v>0</v>
      </c>
      <c r="AH24" s="580"/>
    </row>
    <row r="25" spans="1:33" s="17" customFormat="1" ht="21" customHeight="1">
      <c r="A25" s="242"/>
      <c r="B25" s="242" t="s">
        <v>346</v>
      </c>
      <c r="C25" s="242"/>
      <c r="D25" s="242"/>
      <c r="E25" s="242"/>
      <c r="F25" s="242"/>
      <c r="G25" s="242"/>
      <c r="H25" s="242"/>
      <c r="I25" s="242"/>
      <c r="J25" s="242"/>
      <c r="K25" s="242"/>
      <c r="L25" s="242"/>
      <c r="M25" s="242"/>
      <c r="N25" s="242"/>
      <c r="O25" s="242"/>
      <c r="P25" s="242"/>
      <c r="Q25" s="242"/>
      <c r="R25" s="242"/>
      <c r="S25" s="242"/>
      <c r="T25" s="242"/>
      <c r="U25" s="242"/>
      <c r="AD25" s="243"/>
      <c r="AE25" s="243"/>
      <c r="AF25" s="244"/>
      <c r="AG25" s="244"/>
    </row>
    <row r="26" spans="17:34" s="17" customFormat="1" ht="21" customHeight="1">
      <c r="Q26" s="17" t="s">
        <v>344</v>
      </c>
      <c r="T26" s="57"/>
      <c r="U26" s="57"/>
      <c r="V26" s="534" t="s">
        <v>347</v>
      </c>
      <c r="W26" s="534"/>
      <c r="X26" s="534"/>
      <c r="Y26" s="534"/>
      <c r="Z26" s="534"/>
      <c r="AA26" s="534"/>
      <c r="AB26" s="534"/>
      <c r="AC26" s="534"/>
      <c r="AD26" s="534"/>
      <c r="AE26" s="534"/>
      <c r="AF26" s="534"/>
      <c r="AG26" s="534"/>
      <c r="AH26" s="534"/>
    </row>
    <row r="27" spans="1:26" ht="13.5">
      <c r="A27" s="17" t="s">
        <v>162</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3.5">
      <c r="A28" s="17" t="s">
        <v>201</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3.5">
      <c r="A29" s="17" t="s">
        <v>170</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3.5">
      <c r="A30" s="17" t="s">
        <v>171</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sheetData>
  <sheetProtection/>
  <mergeCells count="42">
    <mergeCell ref="V26:AH26"/>
    <mergeCell ref="E5:E8"/>
    <mergeCell ref="Q5:Q8"/>
    <mergeCell ref="J5:J8"/>
    <mergeCell ref="K5:K8"/>
    <mergeCell ref="L5:L8"/>
    <mergeCell ref="M5:M8"/>
    <mergeCell ref="T5:T8"/>
    <mergeCell ref="U5:U8"/>
    <mergeCell ref="N5:N8"/>
    <mergeCell ref="A4:J4"/>
    <mergeCell ref="A5:A8"/>
    <mergeCell ref="B5:B8"/>
    <mergeCell ref="C5:C8"/>
    <mergeCell ref="D5:D8"/>
    <mergeCell ref="AE5:AE8"/>
    <mergeCell ref="F5:F8"/>
    <mergeCell ref="G5:G8"/>
    <mergeCell ref="H5:H8"/>
    <mergeCell ref="I5:I8"/>
    <mergeCell ref="O5:O8"/>
    <mergeCell ref="P5:P8"/>
    <mergeCell ref="AC5:AC8"/>
    <mergeCell ref="R5:R8"/>
    <mergeCell ref="S5:S8"/>
    <mergeCell ref="X5:X8"/>
    <mergeCell ref="Y5:Y8"/>
    <mergeCell ref="Z5:Z8"/>
    <mergeCell ref="AA5:AA8"/>
    <mergeCell ref="V5:V8"/>
    <mergeCell ref="AE23:AF23"/>
    <mergeCell ref="AE24:AF24"/>
    <mergeCell ref="AG23:AH23"/>
    <mergeCell ref="AG24:AH24"/>
    <mergeCell ref="AF5:AF8"/>
    <mergeCell ref="AH5:AH8"/>
    <mergeCell ref="AD5:AD8"/>
    <mergeCell ref="AG5:AG8"/>
    <mergeCell ref="W5:W8"/>
    <mergeCell ref="Y4:AB4"/>
    <mergeCell ref="AB5:AB8"/>
    <mergeCell ref="AC4:AH4"/>
  </mergeCells>
  <conditionalFormatting sqref="B9:AF20">
    <cfRule type="containsBlanks" priority="1" dxfId="2" stopIfTrue="1">
      <formula>LEN(TRIM(B9))=0</formula>
    </cfRule>
    <cfRule type="cellIs" priority="2" dxfId="0" operator="equal" stopIfTrue="1">
      <formula>0</formula>
    </cfRule>
  </conditionalFormatting>
  <printOptions/>
  <pageMargins left="0.49" right="0.25" top="1" bottom="1" header="0.512" footer="0.512"/>
  <pageSetup fitToHeight="1" fitToWidth="1" horizontalDpi="600" verticalDpi="600" orientation="landscape" paperSize="9" scale="9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H30"/>
  <sheetViews>
    <sheetView workbookViewId="0" topLeftCell="A16">
      <selection activeCell="AD28" sqref="AD28"/>
    </sheetView>
  </sheetViews>
  <sheetFormatPr defaultColWidth="9.00390625" defaultRowHeight="13.5"/>
  <cols>
    <col min="1" max="1" width="5.125" style="59" customWidth="1"/>
    <col min="2" max="32" width="4.125" style="59" customWidth="1"/>
    <col min="33" max="33" width="6.625" style="59" customWidth="1"/>
    <col min="34" max="34" width="7.625" style="59" customWidth="1"/>
    <col min="35" max="35" width="1.00390625" style="59" customWidth="1"/>
    <col min="36" max="156" width="4.625" style="59" customWidth="1"/>
    <col min="157" max="16384" width="9.00390625" style="59" customWidth="1"/>
  </cols>
  <sheetData>
    <row r="1" ht="13.5">
      <c r="A1" s="59" t="s">
        <v>172</v>
      </c>
    </row>
    <row r="4" spans="1:34" ht="19.5" customHeight="1">
      <c r="A4" s="587" t="s">
        <v>281</v>
      </c>
      <c r="B4" s="588"/>
      <c r="C4" s="588"/>
      <c r="D4" s="588"/>
      <c r="E4" s="588"/>
      <c r="F4" s="588"/>
      <c r="G4" s="588"/>
      <c r="H4" s="588"/>
      <c r="I4" s="588"/>
      <c r="J4" s="588"/>
      <c r="K4" s="100"/>
      <c r="L4" s="100"/>
      <c r="M4" s="100"/>
      <c r="N4" s="100"/>
      <c r="O4" s="100"/>
      <c r="P4" s="100"/>
      <c r="Q4" s="100"/>
      <c r="R4" s="100"/>
      <c r="S4" s="100"/>
      <c r="T4" s="100"/>
      <c r="U4" s="100"/>
      <c r="V4" s="589"/>
      <c r="W4" s="589"/>
      <c r="X4" s="589"/>
      <c r="Y4" s="590"/>
      <c r="Z4" s="542" t="s">
        <v>187</v>
      </c>
      <c r="AA4" s="543"/>
      <c r="AB4" s="543"/>
      <c r="AC4" s="544"/>
      <c r="AD4" s="545">
        <f>'保福第22号'!C10</f>
        <v>0</v>
      </c>
      <c r="AE4" s="546"/>
      <c r="AF4" s="546"/>
      <c r="AG4" s="546"/>
      <c r="AH4" s="547"/>
    </row>
    <row r="5" spans="1:34" ht="13.5">
      <c r="A5" s="548" t="s">
        <v>159</v>
      </c>
      <c r="B5" s="531">
        <v>1</v>
      </c>
      <c r="C5" s="531">
        <v>2</v>
      </c>
      <c r="D5" s="531">
        <v>3</v>
      </c>
      <c r="E5" s="531">
        <v>4</v>
      </c>
      <c r="F5" s="531">
        <v>5</v>
      </c>
      <c r="G5" s="531">
        <v>6</v>
      </c>
      <c r="H5" s="531">
        <v>7</v>
      </c>
      <c r="I5" s="531">
        <v>8</v>
      </c>
      <c r="J5" s="531">
        <v>9</v>
      </c>
      <c r="K5" s="531">
        <v>10</v>
      </c>
      <c r="L5" s="531">
        <v>11</v>
      </c>
      <c r="M5" s="531">
        <v>12</v>
      </c>
      <c r="N5" s="531">
        <v>13</v>
      </c>
      <c r="O5" s="531">
        <v>14</v>
      </c>
      <c r="P5" s="531">
        <v>15</v>
      </c>
      <c r="Q5" s="531">
        <v>16</v>
      </c>
      <c r="R5" s="531">
        <v>17</v>
      </c>
      <c r="S5" s="531">
        <v>18</v>
      </c>
      <c r="T5" s="531">
        <v>19</v>
      </c>
      <c r="U5" s="531">
        <v>20</v>
      </c>
      <c r="V5" s="531">
        <v>21</v>
      </c>
      <c r="W5" s="531">
        <v>22</v>
      </c>
      <c r="X5" s="531">
        <v>23</v>
      </c>
      <c r="Y5" s="531">
        <v>24</v>
      </c>
      <c r="Z5" s="531">
        <v>25</v>
      </c>
      <c r="AA5" s="531">
        <v>26</v>
      </c>
      <c r="AB5" s="531">
        <v>27</v>
      </c>
      <c r="AC5" s="531">
        <v>28</v>
      </c>
      <c r="AD5" s="531">
        <v>29</v>
      </c>
      <c r="AE5" s="531">
        <v>30</v>
      </c>
      <c r="AF5" s="531">
        <v>31</v>
      </c>
      <c r="AG5" s="414" t="s">
        <v>188</v>
      </c>
      <c r="AH5" s="537" t="s">
        <v>192</v>
      </c>
    </row>
    <row r="6" spans="1:34" ht="13.5">
      <c r="A6" s="549"/>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432"/>
      <c r="AH6" s="538"/>
    </row>
    <row r="7" spans="1:34" ht="13.5">
      <c r="A7" s="549"/>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432"/>
      <c r="AH7" s="538"/>
    </row>
    <row r="8" spans="1:34" ht="13.5">
      <c r="A8" s="550"/>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76"/>
      <c r="AH8" s="539"/>
    </row>
    <row r="9" spans="1:34" ht="21" customHeight="1">
      <c r="A9" s="91">
        <v>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4"/>
      <c r="AE9" s="74"/>
      <c r="AF9" s="75"/>
      <c r="AG9" s="80">
        <f>SUM(B9:AF9)</f>
        <v>0</v>
      </c>
      <c r="AH9" s="81">
        <f>31-(COUNTBLANK(B9:AF9))</f>
        <v>0</v>
      </c>
    </row>
    <row r="10" spans="1:34" ht="21" customHeight="1">
      <c r="A10" s="92">
        <v>5</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6"/>
      <c r="AE10" s="76"/>
      <c r="AF10" s="76"/>
      <c r="AG10" s="82">
        <f aca="true" t="shared" si="0" ref="AG10:AG20">SUM(B10:AF10)</f>
        <v>0</v>
      </c>
      <c r="AH10" s="83">
        <f aca="true" t="shared" si="1" ref="AH10:AH20">31-(COUNTBLANK(B10:AF10))</f>
        <v>0</v>
      </c>
    </row>
    <row r="11" spans="1:34" ht="21" customHeight="1">
      <c r="A11" s="92">
        <v>6</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6"/>
      <c r="AE11" s="76"/>
      <c r="AF11" s="75"/>
      <c r="AG11" s="82">
        <f t="shared" si="0"/>
        <v>0</v>
      </c>
      <c r="AH11" s="83">
        <f t="shared" si="1"/>
        <v>0</v>
      </c>
    </row>
    <row r="12" spans="1:34" ht="21" customHeight="1">
      <c r="A12" s="92">
        <v>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6"/>
      <c r="AE12" s="76"/>
      <c r="AF12" s="76"/>
      <c r="AG12" s="82">
        <f t="shared" si="0"/>
        <v>0</v>
      </c>
      <c r="AH12" s="83">
        <f t="shared" si="1"/>
        <v>0</v>
      </c>
    </row>
    <row r="13" spans="1:34" ht="21" customHeight="1">
      <c r="A13" s="92">
        <v>8</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6"/>
      <c r="AE13" s="76"/>
      <c r="AF13" s="76"/>
      <c r="AG13" s="82">
        <f t="shared" si="0"/>
        <v>0</v>
      </c>
      <c r="AH13" s="83">
        <f t="shared" si="1"/>
        <v>0</v>
      </c>
    </row>
    <row r="14" spans="1:34" ht="21" customHeight="1">
      <c r="A14" s="92">
        <v>9</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6"/>
      <c r="AE14" s="76"/>
      <c r="AF14" s="75"/>
      <c r="AG14" s="82">
        <f t="shared" si="0"/>
        <v>0</v>
      </c>
      <c r="AH14" s="83">
        <f t="shared" si="1"/>
        <v>0</v>
      </c>
    </row>
    <row r="15" spans="1:34" ht="21" customHeight="1">
      <c r="A15" s="92">
        <v>10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6"/>
      <c r="AE15" s="76"/>
      <c r="AF15" s="76"/>
      <c r="AG15" s="82">
        <f t="shared" si="0"/>
        <v>0</v>
      </c>
      <c r="AH15" s="83">
        <f t="shared" si="1"/>
        <v>0</v>
      </c>
    </row>
    <row r="16" spans="1:34" ht="21" customHeight="1">
      <c r="A16" s="92">
        <v>11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6"/>
      <c r="AE16" s="76"/>
      <c r="AF16" s="75"/>
      <c r="AG16" s="82">
        <f t="shared" si="0"/>
        <v>0</v>
      </c>
      <c r="AH16" s="83">
        <f t="shared" si="1"/>
        <v>0</v>
      </c>
    </row>
    <row r="17" spans="1:34" ht="21" customHeight="1">
      <c r="A17" s="92">
        <v>12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6"/>
      <c r="AE17" s="76"/>
      <c r="AF17" s="76"/>
      <c r="AG17" s="82">
        <f t="shared" si="0"/>
        <v>0</v>
      </c>
      <c r="AH17" s="83">
        <f t="shared" si="1"/>
        <v>0</v>
      </c>
    </row>
    <row r="18" spans="1:34" ht="21" customHeight="1">
      <c r="A18" s="92">
        <v>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6"/>
      <c r="AE18" s="76"/>
      <c r="AF18" s="76"/>
      <c r="AG18" s="82">
        <f t="shared" si="0"/>
        <v>0</v>
      </c>
      <c r="AH18" s="83">
        <f t="shared" si="1"/>
        <v>0</v>
      </c>
    </row>
    <row r="19" spans="1:34" ht="21" customHeight="1">
      <c r="A19" s="92">
        <v>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5"/>
      <c r="AE19" s="75"/>
      <c r="AF19" s="75"/>
      <c r="AG19" s="82">
        <f t="shared" si="0"/>
        <v>0</v>
      </c>
      <c r="AH19" s="83">
        <f t="shared" si="1"/>
        <v>0</v>
      </c>
    </row>
    <row r="20" spans="1:34" ht="21" customHeight="1">
      <c r="A20" s="92">
        <v>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6"/>
      <c r="AE20" s="76"/>
      <c r="AF20" s="76"/>
      <c r="AG20" s="82">
        <f t="shared" si="0"/>
        <v>0</v>
      </c>
      <c r="AH20" s="83">
        <f t="shared" si="1"/>
        <v>0</v>
      </c>
    </row>
    <row r="21" spans="1:34" ht="21" customHeight="1">
      <c r="A21" s="93" t="s">
        <v>198</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82">
        <f>SUM(AG9:AG20)</f>
        <v>0</v>
      </c>
      <c r="AH21" s="83">
        <f>SUM(AH9:AH20)</f>
        <v>0</v>
      </c>
    </row>
    <row r="22" spans="1:34" ht="20.2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60"/>
      <c r="AH22" s="60"/>
    </row>
    <row r="23" spans="1:34" s="17" customFormat="1" ht="21"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551" t="s">
        <v>160</v>
      </c>
      <c r="AF23" s="551"/>
      <c r="AG23" s="552"/>
      <c r="AH23" s="552"/>
    </row>
    <row r="24" spans="1:34" s="17" customFormat="1" ht="21"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551" t="s">
        <v>161</v>
      </c>
      <c r="AF24" s="551"/>
      <c r="AG24" s="552">
        <f>AH21</f>
        <v>0</v>
      </c>
      <c r="AH24" s="552"/>
    </row>
    <row r="25" spans="1:33" s="17" customFormat="1" ht="21" customHeight="1">
      <c r="A25" s="242"/>
      <c r="B25" s="242" t="s">
        <v>346</v>
      </c>
      <c r="C25" s="242"/>
      <c r="D25" s="242"/>
      <c r="E25" s="242"/>
      <c r="F25" s="242"/>
      <c r="G25" s="242"/>
      <c r="H25" s="242"/>
      <c r="I25" s="242"/>
      <c r="J25" s="242"/>
      <c r="K25" s="242"/>
      <c r="L25" s="242"/>
      <c r="M25" s="242"/>
      <c r="N25" s="242"/>
      <c r="O25" s="242"/>
      <c r="P25" s="242"/>
      <c r="Q25" s="242"/>
      <c r="R25" s="242"/>
      <c r="S25" s="242"/>
      <c r="T25" s="242"/>
      <c r="U25" s="242"/>
      <c r="AD25" s="243"/>
      <c r="AE25" s="243"/>
      <c r="AF25" s="244"/>
      <c r="AG25" s="244"/>
    </row>
    <row r="26" spans="17:34" s="17" customFormat="1" ht="21" customHeight="1">
      <c r="Q26" s="17" t="s">
        <v>344</v>
      </c>
      <c r="T26" s="57"/>
      <c r="U26" s="57"/>
      <c r="V26" s="534" t="s">
        <v>347</v>
      </c>
      <c r="W26" s="534"/>
      <c r="X26" s="534"/>
      <c r="Y26" s="534"/>
      <c r="Z26" s="534"/>
      <c r="AA26" s="534"/>
      <c r="AB26" s="534"/>
      <c r="AC26" s="534"/>
      <c r="AD26" s="534"/>
      <c r="AE26" s="534"/>
      <c r="AF26" s="534"/>
      <c r="AG26" s="534"/>
      <c r="AH26" s="534"/>
    </row>
    <row r="27" spans="1:23" ht="13.5">
      <c r="A27" s="102" t="s">
        <v>162</v>
      </c>
      <c r="B27" s="102"/>
      <c r="C27" s="102"/>
      <c r="D27" s="102"/>
      <c r="E27" s="102"/>
      <c r="F27" s="102"/>
      <c r="G27" s="102"/>
      <c r="H27" s="102"/>
      <c r="I27" s="102"/>
      <c r="J27" s="102"/>
      <c r="K27" s="102"/>
      <c r="L27" s="102"/>
      <c r="M27" s="102"/>
      <c r="N27" s="102"/>
      <c r="O27" s="102"/>
      <c r="P27" s="102"/>
      <c r="Q27" s="102"/>
      <c r="R27" s="102"/>
      <c r="S27" s="102"/>
      <c r="T27" s="102"/>
      <c r="U27" s="102"/>
      <c r="V27" s="102"/>
      <c r="W27" s="102"/>
    </row>
    <row r="28" spans="1:23" ht="13.5">
      <c r="A28" s="102" t="s">
        <v>189</v>
      </c>
      <c r="B28" s="102"/>
      <c r="C28" s="102"/>
      <c r="D28" s="102"/>
      <c r="E28" s="102"/>
      <c r="F28" s="102"/>
      <c r="G28" s="102"/>
      <c r="H28" s="102"/>
      <c r="I28" s="102"/>
      <c r="J28" s="102"/>
      <c r="K28" s="102"/>
      <c r="L28" s="102"/>
      <c r="M28" s="102"/>
      <c r="N28" s="102"/>
      <c r="O28" s="102"/>
      <c r="P28" s="102"/>
      <c r="Q28" s="102"/>
      <c r="R28" s="102"/>
      <c r="S28" s="102"/>
      <c r="T28" s="102"/>
      <c r="U28" s="102"/>
      <c r="V28" s="102"/>
      <c r="W28" s="102"/>
    </row>
    <row r="29" spans="1:23" ht="13.5">
      <c r="A29" s="102" t="s">
        <v>170</v>
      </c>
      <c r="B29" s="102"/>
      <c r="C29" s="102"/>
      <c r="D29" s="102"/>
      <c r="E29" s="102"/>
      <c r="F29" s="102"/>
      <c r="G29" s="102"/>
      <c r="H29" s="102"/>
      <c r="I29" s="102"/>
      <c r="J29" s="102"/>
      <c r="K29" s="102"/>
      <c r="L29" s="102"/>
      <c r="M29" s="102"/>
      <c r="N29" s="102"/>
      <c r="O29" s="102"/>
      <c r="P29" s="102"/>
      <c r="Q29" s="102"/>
      <c r="R29" s="102"/>
      <c r="S29" s="102"/>
      <c r="T29" s="102"/>
      <c r="U29" s="102"/>
      <c r="V29" s="102"/>
      <c r="W29" s="102"/>
    </row>
    <row r="30" spans="1:23" ht="13.5">
      <c r="A30" s="102" t="s">
        <v>171</v>
      </c>
      <c r="B30" s="102"/>
      <c r="C30" s="102"/>
      <c r="D30" s="102"/>
      <c r="E30" s="102"/>
      <c r="F30" s="102"/>
      <c r="G30" s="102"/>
      <c r="H30" s="102"/>
      <c r="I30" s="102"/>
      <c r="J30" s="102"/>
      <c r="K30" s="102"/>
      <c r="L30" s="102"/>
      <c r="M30" s="102"/>
      <c r="N30" s="102"/>
      <c r="O30" s="102"/>
      <c r="P30" s="102"/>
      <c r="Q30" s="102"/>
      <c r="R30" s="102"/>
      <c r="S30" s="102"/>
      <c r="T30" s="102"/>
      <c r="U30" s="102"/>
      <c r="V30" s="102"/>
      <c r="W30" s="102"/>
    </row>
  </sheetData>
  <sheetProtection/>
  <mergeCells count="43">
    <mergeCell ref="V26:AH26"/>
    <mergeCell ref="A4:J4"/>
    <mergeCell ref="V4:Y4"/>
    <mergeCell ref="A5:A8"/>
    <mergeCell ref="B5:B8"/>
    <mergeCell ref="C5:C8"/>
    <mergeCell ref="D5:D8"/>
    <mergeCell ref="E5:E8"/>
    <mergeCell ref="F5:F8"/>
    <mergeCell ref="G5:G8"/>
    <mergeCell ref="H5:H8"/>
    <mergeCell ref="M5:M8"/>
    <mergeCell ref="N5:N8"/>
    <mergeCell ref="O5:O8"/>
    <mergeCell ref="P5:P8"/>
    <mergeCell ref="I5:I8"/>
    <mergeCell ref="J5:J8"/>
    <mergeCell ref="K5:K8"/>
    <mergeCell ref="L5:L8"/>
    <mergeCell ref="U5:U8"/>
    <mergeCell ref="V5:V8"/>
    <mergeCell ref="W5:W8"/>
    <mergeCell ref="X5:X8"/>
    <mergeCell ref="Q5:Q8"/>
    <mergeCell ref="R5:R8"/>
    <mergeCell ref="S5:S8"/>
    <mergeCell ref="T5:T8"/>
    <mergeCell ref="AG24:AH24"/>
    <mergeCell ref="AF5:AF8"/>
    <mergeCell ref="AG5:AG8"/>
    <mergeCell ref="AE5:AE8"/>
    <mergeCell ref="AH5:AH8"/>
    <mergeCell ref="Y5:Y8"/>
    <mergeCell ref="Z5:Z8"/>
    <mergeCell ref="AA5:AA8"/>
    <mergeCell ref="AE24:AF24"/>
    <mergeCell ref="Z4:AC4"/>
    <mergeCell ref="AD4:AH4"/>
    <mergeCell ref="AE23:AF23"/>
    <mergeCell ref="AG23:AH23"/>
    <mergeCell ref="AB5:AB8"/>
    <mergeCell ref="AC5:AC8"/>
    <mergeCell ref="AD5:AD8"/>
  </mergeCells>
  <printOptions/>
  <pageMargins left="0.51" right="0.28" top="1" bottom="0.79" header="0.512" footer="0.512"/>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K71"/>
  <sheetViews>
    <sheetView view="pageBreakPreview" zoomScale="85" zoomScaleSheetLayoutView="85" workbookViewId="0" topLeftCell="A1">
      <selection activeCell="G38" sqref="G38"/>
    </sheetView>
  </sheetViews>
  <sheetFormatPr defaultColWidth="9.00390625" defaultRowHeight="13.5"/>
  <sheetData>
    <row r="1" spans="1:4" s="182" customFormat="1" ht="14.25">
      <c r="A1" s="182" t="s">
        <v>284</v>
      </c>
      <c r="B1" s="183"/>
      <c r="D1" s="184"/>
    </row>
    <row r="2" spans="1:11" s="182" customFormat="1" ht="24" customHeight="1">
      <c r="A2" s="185" t="s">
        <v>285</v>
      </c>
      <c r="B2" s="185"/>
      <c r="C2" s="185"/>
      <c r="D2" s="185"/>
      <c r="E2" s="185"/>
      <c r="F2" s="185"/>
      <c r="G2" s="185"/>
      <c r="H2" s="185"/>
      <c r="I2" s="185"/>
      <c r="J2" s="186"/>
      <c r="K2" s="185"/>
    </row>
    <row r="3" spans="1:10" s="182" customFormat="1" ht="16.5" customHeight="1" thickBot="1">
      <c r="A3" s="186"/>
      <c r="B3" s="186"/>
      <c r="C3" s="186"/>
      <c r="D3" s="186"/>
      <c r="E3" s="186"/>
      <c r="F3" s="186"/>
      <c r="G3" s="186"/>
      <c r="H3" s="186"/>
      <c r="I3" s="186"/>
      <c r="J3" s="186"/>
    </row>
    <row r="4" spans="2:10" s="182" customFormat="1" ht="18.75" customHeight="1">
      <c r="B4" s="187" t="s">
        <v>286</v>
      </c>
      <c r="C4" s="600">
        <f>'保福第22号'!A10</f>
        <v>0</v>
      </c>
      <c r="D4" s="601"/>
      <c r="E4" s="601"/>
      <c r="F4" s="188" t="s">
        <v>287</v>
      </c>
      <c r="G4" s="602"/>
      <c r="H4" s="603"/>
      <c r="I4" s="603"/>
      <c r="J4" s="604"/>
    </row>
    <row r="5" spans="2:10" s="182" customFormat="1" ht="18.75" customHeight="1" thickBot="1">
      <c r="B5" s="189" t="s">
        <v>288</v>
      </c>
      <c r="C5" s="605">
        <f>'保福第22号'!N10</f>
        <v>0</v>
      </c>
      <c r="D5" s="606"/>
      <c r="E5" s="606"/>
      <c r="F5" s="189" t="s">
        <v>289</v>
      </c>
      <c r="G5" s="605">
        <f>'保福第22号'!C10</f>
        <v>0</v>
      </c>
      <c r="H5" s="606"/>
      <c r="I5" s="606"/>
      <c r="J5" s="607"/>
    </row>
    <row r="6" spans="1:10" s="182" customFormat="1" ht="26.25" customHeight="1" thickBot="1">
      <c r="A6" s="190" t="s">
        <v>290</v>
      </c>
      <c r="B6" s="183"/>
      <c r="D6" s="184"/>
      <c r="E6" s="191"/>
      <c r="F6" s="191"/>
      <c r="G6" s="191"/>
      <c r="H6" s="191"/>
      <c r="I6" s="192"/>
      <c r="J6" s="191"/>
    </row>
    <row r="7" spans="1:10" s="182" customFormat="1" ht="15" customHeight="1">
      <c r="A7" s="608" t="s">
        <v>291</v>
      </c>
      <c r="B7" s="609"/>
      <c r="C7" s="610" t="s">
        <v>292</v>
      </c>
      <c r="D7" s="611"/>
      <c r="E7" s="611"/>
      <c r="F7" s="611"/>
      <c r="G7" s="611"/>
      <c r="H7" s="611"/>
      <c r="I7" s="612" t="s">
        <v>293</v>
      </c>
      <c r="J7" s="614" t="s">
        <v>294</v>
      </c>
    </row>
    <row r="8" spans="1:10" s="182" customFormat="1" ht="15" customHeight="1">
      <c r="A8" s="595" t="s">
        <v>295</v>
      </c>
      <c r="B8" s="617" t="s">
        <v>296</v>
      </c>
      <c r="C8" s="595" t="s">
        <v>297</v>
      </c>
      <c r="D8" s="596"/>
      <c r="E8" s="596" t="s">
        <v>298</v>
      </c>
      <c r="F8" s="596"/>
      <c r="G8" s="597" t="s">
        <v>299</v>
      </c>
      <c r="H8" s="598"/>
      <c r="I8" s="613"/>
      <c r="J8" s="615"/>
    </row>
    <row r="9" spans="1:10" s="182" customFormat="1" ht="15" customHeight="1">
      <c r="A9" s="616"/>
      <c r="B9" s="618"/>
      <c r="C9" s="195" t="s">
        <v>300</v>
      </c>
      <c r="D9" s="196" t="s">
        <v>301</v>
      </c>
      <c r="E9" s="196" t="s">
        <v>300</v>
      </c>
      <c r="F9" s="196" t="s">
        <v>301</v>
      </c>
      <c r="G9" s="196" t="s">
        <v>300</v>
      </c>
      <c r="H9" s="197" t="s">
        <v>301</v>
      </c>
      <c r="I9" s="613"/>
      <c r="J9" s="615"/>
    </row>
    <row r="10" spans="1:10" s="182" customFormat="1" ht="12" customHeight="1">
      <c r="A10" s="198"/>
      <c r="B10" s="199" t="s">
        <v>302</v>
      </c>
      <c r="C10" s="200"/>
      <c r="D10" s="201"/>
      <c r="E10" s="201"/>
      <c r="F10" s="201"/>
      <c r="G10" s="201"/>
      <c r="H10" s="202"/>
      <c r="I10" s="203" t="s">
        <v>303</v>
      </c>
      <c r="J10" s="204" t="s">
        <v>304</v>
      </c>
    </row>
    <row r="11" spans="1:10" s="182" customFormat="1" ht="19.5" customHeight="1">
      <c r="A11" s="193" t="s">
        <v>305</v>
      </c>
      <c r="B11" s="205"/>
      <c r="C11" s="206"/>
      <c r="D11" s="207"/>
      <c r="E11" s="207"/>
      <c r="F11" s="207"/>
      <c r="G11" s="207">
        <f aca="true" t="shared" si="0" ref="G11:H22">SUM(C11,E11)</f>
        <v>0</v>
      </c>
      <c r="H11" s="208">
        <f t="shared" si="0"/>
        <v>0</v>
      </c>
      <c r="I11" s="209"/>
      <c r="J11" s="210"/>
    </row>
    <row r="12" spans="1:10" s="182" customFormat="1" ht="19.5" customHeight="1">
      <c r="A12" s="193" t="s">
        <v>306</v>
      </c>
      <c r="B12" s="205"/>
      <c r="C12" s="206"/>
      <c r="D12" s="207"/>
      <c r="E12" s="207"/>
      <c r="F12" s="207"/>
      <c r="G12" s="207">
        <f t="shared" si="0"/>
        <v>0</v>
      </c>
      <c r="H12" s="208">
        <f t="shared" si="0"/>
        <v>0</v>
      </c>
      <c r="I12" s="209"/>
      <c r="J12" s="210"/>
    </row>
    <row r="13" spans="1:10" s="182" customFormat="1" ht="19.5" customHeight="1">
      <c r="A13" s="193" t="s">
        <v>130</v>
      </c>
      <c r="B13" s="205"/>
      <c r="C13" s="206"/>
      <c r="D13" s="207"/>
      <c r="E13" s="207"/>
      <c r="F13" s="207"/>
      <c r="G13" s="207">
        <f t="shared" si="0"/>
        <v>0</v>
      </c>
      <c r="H13" s="208">
        <f t="shared" si="0"/>
        <v>0</v>
      </c>
      <c r="I13" s="209"/>
      <c r="J13" s="210"/>
    </row>
    <row r="14" spans="1:10" s="182" customFormat="1" ht="19.5" customHeight="1">
      <c r="A14" s="193" t="s">
        <v>131</v>
      </c>
      <c r="B14" s="205"/>
      <c r="C14" s="206"/>
      <c r="D14" s="207"/>
      <c r="E14" s="207"/>
      <c r="F14" s="207"/>
      <c r="G14" s="207">
        <f t="shared" si="0"/>
        <v>0</v>
      </c>
      <c r="H14" s="208">
        <f t="shared" si="0"/>
        <v>0</v>
      </c>
      <c r="I14" s="209"/>
      <c r="J14" s="210"/>
    </row>
    <row r="15" spans="1:10" s="182" customFormat="1" ht="19.5" customHeight="1">
      <c r="A15" s="193" t="s">
        <v>132</v>
      </c>
      <c r="B15" s="205"/>
      <c r="C15" s="193"/>
      <c r="D15" s="194"/>
      <c r="E15" s="194"/>
      <c r="F15" s="194"/>
      <c r="G15" s="207">
        <f t="shared" si="0"/>
        <v>0</v>
      </c>
      <c r="H15" s="208">
        <f t="shared" si="0"/>
        <v>0</v>
      </c>
      <c r="I15" s="209"/>
      <c r="J15" s="210"/>
    </row>
    <row r="16" spans="1:10" s="182" customFormat="1" ht="19.5" customHeight="1">
      <c r="A16" s="193" t="s">
        <v>133</v>
      </c>
      <c r="B16" s="205"/>
      <c r="C16" s="193"/>
      <c r="D16" s="194"/>
      <c r="E16" s="194"/>
      <c r="F16" s="194"/>
      <c r="G16" s="207">
        <f t="shared" si="0"/>
        <v>0</v>
      </c>
      <c r="H16" s="208">
        <f t="shared" si="0"/>
        <v>0</v>
      </c>
      <c r="I16" s="209"/>
      <c r="J16" s="210"/>
    </row>
    <row r="17" spans="1:10" s="182" customFormat="1" ht="19.5" customHeight="1">
      <c r="A17" s="193" t="s">
        <v>134</v>
      </c>
      <c r="B17" s="205"/>
      <c r="C17" s="193"/>
      <c r="D17" s="194"/>
      <c r="E17" s="194"/>
      <c r="F17" s="194"/>
      <c r="G17" s="207">
        <f t="shared" si="0"/>
        <v>0</v>
      </c>
      <c r="H17" s="208">
        <f t="shared" si="0"/>
        <v>0</v>
      </c>
      <c r="I17" s="209"/>
      <c r="J17" s="210"/>
    </row>
    <row r="18" spans="1:10" s="182" customFormat="1" ht="19.5" customHeight="1">
      <c r="A18" s="193" t="s">
        <v>135</v>
      </c>
      <c r="B18" s="205"/>
      <c r="C18" s="193"/>
      <c r="D18" s="194"/>
      <c r="E18" s="194"/>
      <c r="F18" s="194"/>
      <c r="G18" s="207">
        <f t="shared" si="0"/>
        <v>0</v>
      </c>
      <c r="H18" s="208">
        <f t="shared" si="0"/>
        <v>0</v>
      </c>
      <c r="I18" s="209"/>
      <c r="J18" s="210"/>
    </row>
    <row r="19" spans="1:10" s="182" customFormat="1" ht="19.5" customHeight="1">
      <c r="A19" s="193" t="s">
        <v>136</v>
      </c>
      <c r="B19" s="205"/>
      <c r="C19" s="193"/>
      <c r="D19" s="194"/>
      <c r="E19" s="194"/>
      <c r="F19" s="194"/>
      <c r="G19" s="207">
        <f t="shared" si="0"/>
        <v>0</v>
      </c>
      <c r="H19" s="208">
        <f t="shared" si="0"/>
        <v>0</v>
      </c>
      <c r="I19" s="209"/>
      <c r="J19" s="210"/>
    </row>
    <row r="20" spans="1:10" s="182" customFormat="1" ht="19.5" customHeight="1">
      <c r="A20" s="193" t="s">
        <v>137</v>
      </c>
      <c r="B20" s="205"/>
      <c r="C20" s="193"/>
      <c r="D20" s="194"/>
      <c r="E20" s="194"/>
      <c r="F20" s="194"/>
      <c r="G20" s="207">
        <f t="shared" si="0"/>
        <v>0</v>
      </c>
      <c r="H20" s="208">
        <f t="shared" si="0"/>
        <v>0</v>
      </c>
      <c r="I20" s="209"/>
      <c r="J20" s="210"/>
    </row>
    <row r="21" spans="1:10" s="182" customFormat="1" ht="19.5" customHeight="1">
      <c r="A21" s="193" t="s">
        <v>138</v>
      </c>
      <c r="B21" s="205"/>
      <c r="C21" s="193"/>
      <c r="D21" s="194"/>
      <c r="E21" s="194"/>
      <c r="F21" s="194"/>
      <c r="G21" s="207">
        <f t="shared" si="0"/>
        <v>0</v>
      </c>
      <c r="H21" s="208">
        <f t="shared" si="0"/>
        <v>0</v>
      </c>
      <c r="I21" s="209"/>
      <c r="J21" s="210"/>
    </row>
    <row r="22" spans="1:10" s="182" customFormat="1" ht="19.5" customHeight="1">
      <c r="A22" s="193" t="s">
        <v>139</v>
      </c>
      <c r="B22" s="205"/>
      <c r="C22" s="193"/>
      <c r="D22" s="194"/>
      <c r="E22" s="194"/>
      <c r="F22" s="194"/>
      <c r="G22" s="207">
        <f t="shared" si="0"/>
        <v>0</v>
      </c>
      <c r="H22" s="208">
        <f t="shared" si="0"/>
        <v>0</v>
      </c>
      <c r="I22" s="209"/>
      <c r="J22" s="210"/>
    </row>
    <row r="23" spans="1:10" s="182" customFormat="1" ht="24" customHeight="1" thickBot="1">
      <c r="A23" s="211" t="s">
        <v>307</v>
      </c>
      <c r="B23" s="212">
        <f>ROUND(SUM(B11:B22)/12,1)</f>
        <v>0</v>
      </c>
      <c r="C23" s="213">
        <f aca="true" t="shared" si="1" ref="C23:H23">ROUND(SUM(C11:C22)/12,1)</f>
        <v>0</v>
      </c>
      <c r="D23" s="214">
        <f t="shared" si="1"/>
        <v>0</v>
      </c>
      <c r="E23" s="214">
        <f t="shared" si="1"/>
        <v>0</v>
      </c>
      <c r="F23" s="214">
        <f t="shared" si="1"/>
        <v>0</v>
      </c>
      <c r="G23" s="214">
        <f t="shared" si="1"/>
        <v>0</v>
      </c>
      <c r="H23" s="212">
        <f t="shared" si="1"/>
        <v>0</v>
      </c>
      <c r="I23" s="215">
        <f>ROUND(SUM(I11:I22)/12,1)</f>
        <v>0</v>
      </c>
      <c r="J23" s="216">
        <f>SUM(J11:J22)/12</f>
        <v>0</v>
      </c>
    </row>
    <row r="24" spans="1:10" s="182" customFormat="1" ht="15" customHeight="1">
      <c r="A24" s="217" t="s">
        <v>308</v>
      </c>
      <c r="B24" s="218"/>
      <c r="C24" s="218"/>
      <c r="D24" s="218"/>
      <c r="E24" s="218"/>
      <c r="F24" s="218"/>
      <c r="G24" s="218"/>
      <c r="H24" s="218"/>
      <c r="I24" s="218"/>
      <c r="J24" s="218"/>
    </row>
    <row r="25" spans="1:11" s="182" customFormat="1" ht="15" customHeight="1">
      <c r="A25" s="219" t="s">
        <v>309</v>
      </c>
      <c r="B25" s="599" t="s">
        <v>353</v>
      </c>
      <c r="C25" s="599"/>
      <c r="D25" s="599"/>
      <c r="E25" s="599"/>
      <c r="F25" s="599"/>
      <c r="G25" s="599"/>
      <c r="H25" s="599"/>
      <c r="I25" s="599"/>
      <c r="J25" s="599"/>
      <c r="K25" s="220"/>
    </row>
    <row r="26" spans="1:11" s="182" customFormat="1" ht="15" customHeight="1">
      <c r="A26" s="219"/>
      <c r="B26" s="599" t="s">
        <v>343</v>
      </c>
      <c r="C26" s="599"/>
      <c r="D26" s="599"/>
      <c r="E26" s="599"/>
      <c r="F26" s="599"/>
      <c r="G26" s="599"/>
      <c r="H26" s="599"/>
      <c r="I26" s="599"/>
      <c r="J26" s="239"/>
      <c r="K26" s="220"/>
    </row>
    <row r="27" spans="1:11" s="182" customFormat="1" ht="15" customHeight="1">
      <c r="A27" s="219" t="s">
        <v>182</v>
      </c>
      <c r="B27" s="591" t="s">
        <v>310</v>
      </c>
      <c r="C27" s="591"/>
      <c r="D27" s="591"/>
      <c r="E27" s="591"/>
      <c r="F27" s="591"/>
      <c r="G27" s="591"/>
      <c r="H27" s="591"/>
      <c r="I27" s="591"/>
      <c r="J27" s="591"/>
      <c r="K27" s="220"/>
    </row>
    <row r="28" spans="1:11" s="182" customFormat="1" ht="27" customHeight="1">
      <c r="A28" s="219"/>
      <c r="B28" s="591" t="s">
        <v>311</v>
      </c>
      <c r="C28" s="591"/>
      <c r="D28" s="591"/>
      <c r="E28" s="591"/>
      <c r="F28" s="591"/>
      <c r="G28" s="591"/>
      <c r="H28" s="591"/>
      <c r="I28" s="591"/>
      <c r="J28" s="591"/>
      <c r="K28" s="220"/>
    </row>
    <row r="29" spans="1:11" s="182" customFormat="1" ht="27" customHeight="1">
      <c r="A29" s="219"/>
      <c r="B29" s="591" t="s">
        <v>312</v>
      </c>
      <c r="C29" s="591"/>
      <c r="D29" s="591"/>
      <c r="E29" s="591"/>
      <c r="F29" s="591"/>
      <c r="G29" s="591"/>
      <c r="H29" s="591"/>
      <c r="I29" s="591"/>
      <c r="J29" s="591"/>
      <c r="K29" s="220"/>
    </row>
    <row r="30" spans="1:11" s="182" customFormat="1" ht="14.25" customHeight="1">
      <c r="A30" s="221"/>
      <c r="C30" s="593" t="s">
        <v>313</v>
      </c>
      <c r="D30" s="593"/>
      <c r="E30" s="593"/>
      <c r="F30" s="593"/>
      <c r="I30" s="220"/>
      <c r="K30" s="220"/>
    </row>
    <row r="31" spans="1:11" s="182" customFormat="1" ht="14.25" customHeight="1">
      <c r="A31" s="221"/>
      <c r="C31" s="594" t="s">
        <v>314</v>
      </c>
      <c r="D31" s="594"/>
      <c r="E31" s="594"/>
      <c r="F31" s="594"/>
      <c r="I31" s="220"/>
      <c r="K31" s="220"/>
    </row>
    <row r="32" spans="1:11" s="182" customFormat="1" ht="27" customHeight="1">
      <c r="A32" s="219"/>
      <c r="B32" s="591" t="s">
        <v>315</v>
      </c>
      <c r="C32" s="591"/>
      <c r="D32" s="591"/>
      <c r="E32" s="591"/>
      <c r="F32" s="591"/>
      <c r="G32" s="591"/>
      <c r="H32" s="591"/>
      <c r="I32" s="591"/>
      <c r="J32" s="591"/>
      <c r="K32" s="220"/>
    </row>
    <row r="33" spans="1:11" s="182" customFormat="1" ht="27" customHeight="1">
      <c r="A33" s="219" t="s">
        <v>183</v>
      </c>
      <c r="B33" s="591" t="s">
        <v>316</v>
      </c>
      <c r="C33" s="591"/>
      <c r="D33" s="591"/>
      <c r="E33" s="591"/>
      <c r="F33" s="591"/>
      <c r="G33" s="591"/>
      <c r="H33" s="591"/>
      <c r="I33" s="591"/>
      <c r="J33" s="591"/>
      <c r="K33" s="222"/>
    </row>
    <row r="34" spans="1:11" s="182" customFormat="1" ht="32.25" customHeight="1">
      <c r="A34" s="219" t="s">
        <v>317</v>
      </c>
      <c r="B34" s="591" t="s">
        <v>318</v>
      </c>
      <c r="C34" s="591"/>
      <c r="D34" s="591"/>
      <c r="E34" s="591"/>
      <c r="F34" s="591"/>
      <c r="G34" s="591"/>
      <c r="H34" s="591"/>
      <c r="I34" s="591"/>
      <c r="J34" s="591"/>
      <c r="K34" s="220"/>
    </row>
    <row r="35" spans="1:11" s="182" customFormat="1" ht="27" customHeight="1">
      <c r="A35" s="219" t="s">
        <v>319</v>
      </c>
      <c r="B35" s="591" t="s">
        <v>320</v>
      </c>
      <c r="C35" s="591"/>
      <c r="D35" s="591"/>
      <c r="E35" s="591"/>
      <c r="F35" s="591"/>
      <c r="G35" s="591"/>
      <c r="H35" s="591"/>
      <c r="I35" s="591"/>
      <c r="J35" s="591"/>
      <c r="K35" s="222"/>
    </row>
    <row r="36" spans="1:11" s="182" customFormat="1" ht="17.25" customHeight="1">
      <c r="A36" s="219" t="s">
        <v>321</v>
      </c>
      <c r="B36" s="592" t="s">
        <v>322</v>
      </c>
      <c r="C36" s="592"/>
      <c r="D36" s="592"/>
      <c r="E36" s="592"/>
      <c r="F36" s="592"/>
      <c r="G36" s="592"/>
      <c r="H36" s="592"/>
      <c r="I36" s="592"/>
      <c r="J36" s="592"/>
      <c r="K36" s="222"/>
    </row>
    <row r="37" spans="1:10" s="182" customFormat="1" ht="14.25" customHeight="1">
      <c r="A37" s="223"/>
      <c r="B37" s="223"/>
      <c r="C37" s="223"/>
      <c r="D37" s="223"/>
      <c r="E37" s="223"/>
      <c r="F37" s="223"/>
      <c r="G37" s="223"/>
      <c r="H37" s="223"/>
      <c r="I37" s="223"/>
      <c r="J37" s="223"/>
    </row>
    <row r="38" spans="1:10" s="182" customFormat="1" ht="19.5" customHeight="1" thickBot="1">
      <c r="A38" s="224" t="s">
        <v>323</v>
      </c>
      <c r="B38" s="225"/>
      <c r="C38" s="226"/>
      <c r="D38" s="226"/>
      <c r="F38" s="226"/>
      <c r="G38" s="226"/>
      <c r="H38" s="226"/>
      <c r="I38" s="224"/>
      <c r="J38" s="226"/>
    </row>
    <row r="39" spans="1:10" s="182" customFormat="1" ht="21" customHeight="1">
      <c r="A39" s="227" t="s">
        <v>324</v>
      </c>
      <c r="B39" s="228" t="s">
        <v>325</v>
      </c>
      <c r="C39" s="228" t="s">
        <v>326</v>
      </c>
      <c r="D39" s="228" t="s">
        <v>327</v>
      </c>
      <c r="E39" s="229" t="s">
        <v>328</v>
      </c>
      <c r="F39" s="226"/>
      <c r="G39" s="226"/>
      <c r="H39" s="224"/>
      <c r="J39" s="224"/>
    </row>
    <row r="40" spans="1:10" s="182" customFormat="1" ht="21" customHeight="1" thickBot="1">
      <c r="A40" s="230"/>
      <c r="B40" s="231"/>
      <c r="C40" s="231"/>
      <c r="D40" s="231"/>
      <c r="E40" s="232">
        <f>SUM(A40:D40)</f>
        <v>0</v>
      </c>
      <c r="F40" s="233" t="str">
        <f>IF(E40=B11,"　","NG")</f>
        <v>　</v>
      </c>
      <c r="G40" s="226"/>
      <c r="H40" s="224"/>
      <c r="I40" s="224"/>
      <c r="J40" s="224"/>
    </row>
    <row r="41" spans="1:11" s="182" customFormat="1" ht="15" customHeight="1">
      <c r="A41" s="234" t="s">
        <v>329</v>
      </c>
      <c r="B41" s="591" t="s">
        <v>354</v>
      </c>
      <c r="C41" s="591"/>
      <c r="D41" s="591"/>
      <c r="E41" s="591"/>
      <c r="F41" s="591"/>
      <c r="G41" s="591"/>
      <c r="H41" s="591"/>
      <c r="I41" s="591"/>
      <c r="J41" s="591"/>
      <c r="K41" s="220"/>
    </row>
    <row r="42" spans="1:4" s="182" customFormat="1" ht="15" customHeight="1">
      <c r="A42" s="235" t="s">
        <v>330</v>
      </c>
      <c r="B42" s="236" t="s">
        <v>331</v>
      </c>
      <c r="C42" s="237"/>
      <c r="D42" s="238"/>
    </row>
    <row r="43" spans="2:4" s="182" customFormat="1" ht="14.25">
      <c r="B43" s="183"/>
      <c r="D43" s="184"/>
    </row>
    <row r="44" spans="2:4" s="182" customFormat="1" ht="14.25">
      <c r="B44" s="183"/>
      <c r="D44" s="184"/>
    </row>
    <row r="45" spans="2:4" s="182" customFormat="1" ht="14.25">
      <c r="B45" s="183"/>
      <c r="D45" s="184"/>
    </row>
    <row r="46" spans="2:4" s="182" customFormat="1" ht="14.25">
      <c r="B46" s="183"/>
      <c r="D46" s="184"/>
    </row>
    <row r="47" spans="2:4" s="182" customFormat="1" ht="14.25">
      <c r="B47" s="183"/>
      <c r="D47" s="184"/>
    </row>
    <row r="48" spans="2:4" s="182" customFormat="1" ht="14.25">
      <c r="B48" s="183"/>
      <c r="D48" s="184"/>
    </row>
    <row r="49" spans="2:4" s="182" customFormat="1" ht="14.25">
      <c r="B49" s="183"/>
      <c r="D49" s="184"/>
    </row>
    <row r="50" spans="2:4" s="182" customFormat="1" ht="14.25">
      <c r="B50" s="183"/>
      <c r="D50" s="184"/>
    </row>
    <row r="51" spans="2:4" s="182" customFormat="1" ht="14.25">
      <c r="B51" s="183"/>
      <c r="D51" s="184"/>
    </row>
    <row r="52" spans="2:4" s="182" customFormat="1" ht="14.25">
      <c r="B52" s="183"/>
      <c r="D52" s="184"/>
    </row>
    <row r="53" spans="2:4" s="182" customFormat="1" ht="14.25">
      <c r="B53" s="183"/>
      <c r="D53" s="184"/>
    </row>
    <row r="54" spans="2:4" s="182" customFormat="1" ht="14.25">
      <c r="B54" s="183"/>
      <c r="D54" s="184"/>
    </row>
    <row r="55" spans="2:4" s="182" customFormat="1" ht="14.25">
      <c r="B55" s="183"/>
      <c r="D55" s="184"/>
    </row>
    <row r="56" spans="2:4" s="182" customFormat="1" ht="14.25">
      <c r="B56" s="183"/>
      <c r="D56" s="184"/>
    </row>
    <row r="57" spans="2:4" s="182" customFormat="1" ht="14.25">
      <c r="B57" s="183"/>
      <c r="D57" s="184"/>
    </row>
    <row r="58" spans="2:4" s="182" customFormat="1" ht="14.25">
      <c r="B58" s="183"/>
      <c r="D58" s="184"/>
    </row>
    <row r="59" spans="2:4" s="182" customFormat="1" ht="14.25">
      <c r="B59" s="183"/>
      <c r="D59" s="184"/>
    </row>
    <row r="60" spans="2:4" s="182" customFormat="1" ht="14.25">
      <c r="B60" s="183"/>
      <c r="D60" s="184"/>
    </row>
    <row r="61" spans="2:4" s="182" customFormat="1" ht="14.25">
      <c r="B61" s="183"/>
      <c r="D61" s="184"/>
    </row>
    <row r="62" spans="2:4" s="182" customFormat="1" ht="14.25">
      <c r="B62" s="183"/>
      <c r="D62" s="184"/>
    </row>
    <row r="63" spans="2:4" s="182" customFormat="1" ht="14.25">
      <c r="B63" s="183"/>
      <c r="D63" s="184"/>
    </row>
    <row r="64" spans="2:4" s="182" customFormat="1" ht="14.25">
      <c r="B64" s="183"/>
      <c r="D64" s="184"/>
    </row>
    <row r="65" spans="2:4" s="182" customFormat="1" ht="14.25">
      <c r="B65" s="183"/>
      <c r="D65" s="184"/>
    </row>
    <row r="66" spans="2:4" s="182" customFormat="1" ht="14.25">
      <c r="B66" s="183"/>
      <c r="D66" s="184"/>
    </row>
    <row r="67" spans="2:4" s="182" customFormat="1" ht="14.25">
      <c r="B67" s="183"/>
      <c r="D67" s="184"/>
    </row>
    <row r="68" spans="2:4" s="182" customFormat="1" ht="14.25">
      <c r="B68" s="183"/>
      <c r="D68" s="184"/>
    </row>
    <row r="69" spans="2:4" s="182" customFormat="1" ht="14.25">
      <c r="B69" s="183"/>
      <c r="D69" s="184"/>
    </row>
    <row r="70" spans="2:4" s="182" customFormat="1" ht="14.25">
      <c r="B70" s="183"/>
      <c r="D70" s="184"/>
    </row>
    <row r="71" spans="2:4" s="182" customFormat="1" ht="14.25">
      <c r="B71" s="183"/>
      <c r="D71" s="184"/>
    </row>
  </sheetData>
  <sheetProtection/>
  <mergeCells count="26">
    <mergeCell ref="C4:E4"/>
    <mergeCell ref="G4:J4"/>
    <mergeCell ref="C5:E5"/>
    <mergeCell ref="G5:J5"/>
    <mergeCell ref="A7:B7"/>
    <mergeCell ref="C7:H7"/>
    <mergeCell ref="I7:I9"/>
    <mergeCell ref="J7:J9"/>
    <mergeCell ref="A8:A9"/>
    <mergeCell ref="B8:B9"/>
    <mergeCell ref="C8:D8"/>
    <mergeCell ref="E8:F8"/>
    <mergeCell ref="G8:H8"/>
    <mergeCell ref="B25:J25"/>
    <mergeCell ref="B27:J27"/>
    <mergeCell ref="B28:J28"/>
    <mergeCell ref="B26:I26"/>
    <mergeCell ref="B35:J35"/>
    <mergeCell ref="B36:J36"/>
    <mergeCell ref="B41:J41"/>
    <mergeCell ref="B29:J29"/>
    <mergeCell ref="C30:F30"/>
    <mergeCell ref="C31:F31"/>
    <mergeCell ref="B32:J32"/>
    <mergeCell ref="B33:J33"/>
    <mergeCell ref="B34:J34"/>
  </mergeCells>
  <printOptions/>
  <pageMargins left="0.75" right="0.32" top="1" bottom="0.82" header="0.512" footer="0.51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C14" sqref="C14:J19"/>
    </sheetView>
  </sheetViews>
  <sheetFormatPr defaultColWidth="9.00390625" defaultRowHeight="13.5"/>
  <cols>
    <col min="1" max="1" width="3.00390625" style="0" customWidth="1"/>
    <col min="2" max="2" width="23.25390625" style="0" customWidth="1"/>
    <col min="11" max="11" width="3.125" style="0" customWidth="1"/>
  </cols>
  <sheetData>
    <row r="1" s="68" customFormat="1" ht="19.5" customHeight="1">
      <c r="A1" s="68" t="s">
        <v>243</v>
      </c>
    </row>
    <row r="2" s="68" customFormat="1" ht="13.5"/>
    <row r="3" s="68" customFormat="1" ht="13.5"/>
    <row r="4" spans="1:10" s="68" customFormat="1" ht="21" customHeight="1">
      <c r="A4" s="269" t="s">
        <v>222</v>
      </c>
      <c r="B4" s="269"/>
      <c r="C4" s="269"/>
      <c r="D4" s="269"/>
      <c r="E4" s="269"/>
      <c r="F4" s="269"/>
      <c r="G4" s="269"/>
      <c r="H4" s="269"/>
      <c r="I4" s="269"/>
      <c r="J4" s="269"/>
    </row>
    <row r="5" s="68" customFormat="1" ht="18" customHeight="1"/>
    <row r="6" spans="2:10" s="68" customFormat="1" ht="18" customHeight="1">
      <c r="B6" s="128"/>
      <c r="C6" s="270"/>
      <c r="D6" s="271"/>
      <c r="E6" s="271"/>
      <c r="F6" s="271"/>
      <c r="G6" s="271"/>
      <c r="H6" s="271"/>
      <c r="I6" s="271"/>
      <c r="J6" s="272"/>
    </row>
    <row r="7" spans="2:10" s="68" customFormat="1" ht="18" customHeight="1">
      <c r="B7" s="129" t="s">
        <v>223</v>
      </c>
      <c r="C7" s="273"/>
      <c r="D7" s="274"/>
      <c r="E7" s="274"/>
      <c r="F7" s="274"/>
      <c r="G7" s="274"/>
      <c r="H7" s="274"/>
      <c r="I7" s="274"/>
      <c r="J7" s="275"/>
    </row>
    <row r="8" spans="2:10" s="68" customFormat="1" ht="18" customHeight="1">
      <c r="B8" s="130"/>
      <c r="C8" s="276"/>
      <c r="D8" s="277"/>
      <c r="E8" s="277"/>
      <c r="F8" s="277"/>
      <c r="G8" s="277"/>
      <c r="H8" s="277"/>
      <c r="I8" s="277"/>
      <c r="J8" s="278"/>
    </row>
    <row r="9" spans="2:10" s="68" customFormat="1" ht="18" customHeight="1">
      <c r="B9" s="128"/>
      <c r="C9" s="270"/>
      <c r="D9" s="271"/>
      <c r="E9" s="271"/>
      <c r="F9" s="271"/>
      <c r="G9" s="271"/>
      <c r="H9" s="271"/>
      <c r="I9" s="271"/>
      <c r="J9" s="272"/>
    </row>
    <row r="10" spans="1:10" s="68" customFormat="1" ht="18" customHeight="1">
      <c r="A10" s="69"/>
      <c r="B10" s="129" t="s">
        <v>224</v>
      </c>
      <c r="C10" s="273"/>
      <c r="D10" s="274"/>
      <c r="E10" s="274"/>
      <c r="F10" s="274"/>
      <c r="G10" s="274"/>
      <c r="H10" s="274"/>
      <c r="I10" s="274"/>
      <c r="J10" s="275"/>
    </row>
    <row r="11" spans="2:10" s="68" customFormat="1" ht="18" customHeight="1">
      <c r="B11" s="129" t="s">
        <v>225</v>
      </c>
      <c r="C11" s="273"/>
      <c r="D11" s="274"/>
      <c r="E11" s="274"/>
      <c r="F11" s="274"/>
      <c r="G11" s="274"/>
      <c r="H11" s="274"/>
      <c r="I11" s="274"/>
      <c r="J11" s="275"/>
    </row>
    <row r="12" spans="2:10" s="68" customFormat="1" ht="18" customHeight="1">
      <c r="B12" s="130"/>
      <c r="C12" s="273"/>
      <c r="D12" s="274"/>
      <c r="E12" s="274"/>
      <c r="F12" s="274"/>
      <c r="G12" s="274"/>
      <c r="H12" s="274"/>
      <c r="I12" s="274"/>
      <c r="J12" s="275"/>
    </row>
    <row r="13" spans="2:10" s="68" customFormat="1" ht="18" customHeight="1">
      <c r="B13" s="131"/>
      <c r="C13" s="276"/>
      <c r="D13" s="277"/>
      <c r="E13" s="277"/>
      <c r="F13" s="277"/>
      <c r="G13" s="277"/>
      <c r="H13" s="277"/>
      <c r="I13" s="277"/>
      <c r="J13" s="278"/>
    </row>
    <row r="14" spans="2:10" s="68" customFormat="1" ht="18" customHeight="1">
      <c r="B14" s="130"/>
      <c r="C14" s="270"/>
      <c r="D14" s="271"/>
      <c r="E14" s="271"/>
      <c r="F14" s="271"/>
      <c r="G14" s="271"/>
      <c r="H14" s="271"/>
      <c r="I14" s="271"/>
      <c r="J14" s="272"/>
    </row>
    <row r="15" spans="2:10" s="68" customFormat="1" ht="18" customHeight="1">
      <c r="B15" s="130"/>
      <c r="C15" s="273"/>
      <c r="D15" s="274"/>
      <c r="E15" s="274"/>
      <c r="F15" s="274"/>
      <c r="G15" s="274"/>
      <c r="H15" s="274"/>
      <c r="I15" s="274"/>
      <c r="J15" s="275"/>
    </row>
    <row r="16" spans="2:10" s="68" customFormat="1" ht="18" customHeight="1">
      <c r="B16" s="129" t="s">
        <v>226</v>
      </c>
      <c r="C16" s="273"/>
      <c r="D16" s="274"/>
      <c r="E16" s="274"/>
      <c r="F16" s="274"/>
      <c r="G16" s="274"/>
      <c r="H16" s="274"/>
      <c r="I16" s="274"/>
      <c r="J16" s="275"/>
    </row>
    <row r="17" spans="2:10" s="68" customFormat="1" ht="18" customHeight="1">
      <c r="B17" s="129" t="s">
        <v>227</v>
      </c>
      <c r="C17" s="273"/>
      <c r="D17" s="274"/>
      <c r="E17" s="274"/>
      <c r="F17" s="274"/>
      <c r="G17" s="274"/>
      <c r="H17" s="274"/>
      <c r="I17" s="274"/>
      <c r="J17" s="275"/>
    </row>
    <row r="18" spans="2:10" s="68" customFormat="1" ht="18" customHeight="1">
      <c r="B18" s="132"/>
      <c r="C18" s="273"/>
      <c r="D18" s="274"/>
      <c r="E18" s="274"/>
      <c r="F18" s="274"/>
      <c r="G18" s="274"/>
      <c r="H18" s="274"/>
      <c r="I18" s="274"/>
      <c r="J18" s="275"/>
    </row>
    <row r="19" spans="2:10" s="68" customFormat="1" ht="18" customHeight="1">
      <c r="B19" s="130"/>
      <c r="C19" s="276"/>
      <c r="D19" s="277"/>
      <c r="E19" s="277"/>
      <c r="F19" s="277"/>
      <c r="G19" s="277"/>
      <c r="H19" s="277"/>
      <c r="I19" s="277"/>
      <c r="J19" s="278"/>
    </row>
    <row r="20" spans="1:10" s="68" customFormat="1" ht="18" customHeight="1">
      <c r="A20" s="69"/>
      <c r="B20" s="128"/>
      <c r="C20" s="270"/>
      <c r="D20" s="271"/>
      <c r="E20" s="271"/>
      <c r="F20" s="271"/>
      <c r="G20" s="271"/>
      <c r="H20" s="271"/>
      <c r="I20" s="271"/>
      <c r="J20" s="272"/>
    </row>
    <row r="21" spans="2:10" s="68" customFormat="1" ht="18" customHeight="1">
      <c r="B21" s="130"/>
      <c r="C21" s="273"/>
      <c r="D21" s="274"/>
      <c r="E21" s="274"/>
      <c r="F21" s="274"/>
      <c r="G21" s="274"/>
      <c r="H21" s="274"/>
      <c r="I21" s="274"/>
      <c r="J21" s="275"/>
    </row>
    <row r="22" spans="2:10" s="68" customFormat="1" ht="18" customHeight="1">
      <c r="B22" s="129" t="s">
        <v>228</v>
      </c>
      <c r="C22" s="273"/>
      <c r="D22" s="274"/>
      <c r="E22" s="274"/>
      <c r="F22" s="274"/>
      <c r="G22" s="274"/>
      <c r="H22" s="274"/>
      <c r="I22" s="274"/>
      <c r="J22" s="275"/>
    </row>
    <row r="23" spans="2:10" s="68" customFormat="1" ht="18" customHeight="1">
      <c r="B23" s="129" t="s">
        <v>229</v>
      </c>
      <c r="C23" s="273"/>
      <c r="D23" s="274"/>
      <c r="E23" s="274"/>
      <c r="F23" s="274"/>
      <c r="G23" s="274"/>
      <c r="H23" s="274"/>
      <c r="I23" s="274"/>
      <c r="J23" s="275"/>
    </row>
    <row r="24" spans="1:10" s="68" customFormat="1" ht="18" customHeight="1">
      <c r="A24" s="69"/>
      <c r="B24" s="129" t="s">
        <v>230</v>
      </c>
      <c r="C24" s="273"/>
      <c r="D24" s="274"/>
      <c r="E24" s="274"/>
      <c r="F24" s="274"/>
      <c r="G24" s="274"/>
      <c r="H24" s="274"/>
      <c r="I24" s="274"/>
      <c r="J24" s="275"/>
    </row>
    <row r="25" spans="1:10" s="68" customFormat="1" ht="18" customHeight="1">
      <c r="A25" s="69"/>
      <c r="B25" s="130"/>
      <c r="C25" s="273"/>
      <c r="D25" s="274"/>
      <c r="E25" s="274"/>
      <c r="F25" s="274"/>
      <c r="G25" s="274"/>
      <c r="H25" s="274"/>
      <c r="I25" s="274"/>
      <c r="J25" s="275"/>
    </row>
    <row r="26" spans="1:10" s="68" customFormat="1" ht="18" customHeight="1">
      <c r="A26" s="69"/>
      <c r="B26" s="131"/>
      <c r="C26" s="276"/>
      <c r="D26" s="277"/>
      <c r="E26" s="277"/>
      <c r="F26" s="277"/>
      <c r="G26" s="277"/>
      <c r="H26" s="277"/>
      <c r="I26" s="277"/>
      <c r="J26" s="278"/>
    </row>
    <row r="27" spans="1:10" s="68" customFormat="1" ht="18" customHeight="1">
      <c r="A27" s="69"/>
      <c r="B27" s="130"/>
      <c r="C27" s="270"/>
      <c r="D27" s="271"/>
      <c r="E27" s="271"/>
      <c r="F27" s="271"/>
      <c r="G27" s="271"/>
      <c r="H27" s="271"/>
      <c r="I27" s="271"/>
      <c r="J27" s="272"/>
    </row>
    <row r="28" spans="1:10" s="68" customFormat="1" ht="18" customHeight="1">
      <c r="A28" s="69"/>
      <c r="B28" s="130"/>
      <c r="C28" s="273"/>
      <c r="D28" s="274"/>
      <c r="E28" s="274"/>
      <c r="F28" s="274"/>
      <c r="G28" s="274"/>
      <c r="H28" s="274"/>
      <c r="I28" s="274"/>
      <c r="J28" s="275"/>
    </row>
    <row r="29" spans="1:10" s="68" customFormat="1" ht="18" customHeight="1">
      <c r="A29" s="69"/>
      <c r="B29" s="129" t="s">
        <v>231</v>
      </c>
      <c r="C29" s="273"/>
      <c r="D29" s="274"/>
      <c r="E29" s="274"/>
      <c r="F29" s="274"/>
      <c r="G29" s="274"/>
      <c r="H29" s="274"/>
      <c r="I29" s="274"/>
      <c r="J29" s="275"/>
    </row>
    <row r="30" spans="2:10" s="68" customFormat="1" ht="18" customHeight="1">
      <c r="B30" s="130"/>
      <c r="C30" s="273"/>
      <c r="D30" s="274"/>
      <c r="E30" s="274"/>
      <c r="F30" s="274"/>
      <c r="G30" s="274"/>
      <c r="H30" s="274"/>
      <c r="I30" s="274"/>
      <c r="J30" s="275"/>
    </row>
    <row r="31" spans="2:10" s="68" customFormat="1" ht="18" customHeight="1">
      <c r="B31" s="131"/>
      <c r="C31" s="276"/>
      <c r="D31" s="277"/>
      <c r="E31" s="277"/>
      <c r="F31" s="277"/>
      <c r="G31" s="277"/>
      <c r="H31" s="277"/>
      <c r="I31" s="277"/>
      <c r="J31" s="278"/>
    </row>
    <row r="32" s="68" customFormat="1" ht="18" customHeight="1"/>
    <row r="33" spans="2:10" s="68" customFormat="1" ht="21" customHeight="1">
      <c r="B33" s="68" t="s">
        <v>232</v>
      </c>
      <c r="C33" s="127"/>
      <c r="D33" s="127"/>
      <c r="E33" s="127"/>
      <c r="F33" s="127"/>
      <c r="G33" s="127"/>
      <c r="H33" s="127"/>
      <c r="I33" s="127"/>
      <c r="J33" s="127"/>
    </row>
    <row r="34" spans="2:10" s="68" customFormat="1" ht="21" customHeight="1">
      <c r="B34" s="68" t="s">
        <v>233</v>
      </c>
      <c r="C34" s="127"/>
      <c r="D34" s="127"/>
      <c r="E34" s="127"/>
      <c r="F34" s="127"/>
      <c r="G34" s="127"/>
      <c r="H34" s="127"/>
      <c r="I34" s="127"/>
      <c r="J34" s="127"/>
    </row>
    <row r="35" spans="2:10" s="68" customFormat="1" ht="21" customHeight="1">
      <c r="B35" s="68" t="s">
        <v>234</v>
      </c>
      <c r="C35" s="127"/>
      <c r="D35" s="127"/>
      <c r="E35" s="127"/>
      <c r="F35" s="127"/>
      <c r="G35" s="127"/>
      <c r="H35" s="127"/>
      <c r="I35" s="127"/>
      <c r="J35" s="127"/>
    </row>
    <row r="36" spans="2:10" s="68" customFormat="1" ht="21" customHeight="1">
      <c r="B36" s="68" t="s">
        <v>235</v>
      </c>
      <c r="C36" s="127"/>
      <c r="D36" s="127"/>
      <c r="E36" s="127"/>
      <c r="F36" s="127"/>
      <c r="G36" s="127"/>
      <c r="H36" s="127"/>
      <c r="I36" s="127"/>
      <c r="J36" s="127"/>
    </row>
    <row r="37" spans="2:10" s="68" customFormat="1" ht="21" customHeight="1">
      <c r="B37" s="68" t="s">
        <v>236</v>
      </c>
      <c r="C37" s="127"/>
      <c r="D37" s="127"/>
      <c r="E37" s="127"/>
      <c r="F37" s="127"/>
      <c r="G37" s="127"/>
      <c r="H37" s="127"/>
      <c r="I37" s="127"/>
      <c r="J37" s="127"/>
    </row>
    <row r="38" spans="2:10" s="68" customFormat="1" ht="21" customHeight="1">
      <c r="B38" s="68" t="s">
        <v>237</v>
      </c>
      <c r="C38" s="127"/>
      <c r="D38" s="127"/>
      <c r="E38" s="127"/>
      <c r="F38" s="127"/>
      <c r="G38" s="127"/>
      <c r="H38" s="127"/>
      <c r="I38" s="127"/>
      <c r="J38" s="127"/>
    </row>
    <row r="39" spans="2:10" s="68" customFormat="1" ht="21" customHeight="1">
      <c r="B39" s="68" t="s">
        <v>238</v>
      </c>
      <c r="C39" s="127"/>
      <c r="D39" s="127"/>
      <c r="E39" s="127"/>
      <c r="F39" s="127"/>
      <c r="G39" s="127"/>
      <c r="H39" s="127"/>
      <c r="I39" s="127"/>
      <c r="J39" s="127"/>
    </row>
    <row r="40" spans="2:10" s="25" customFormat="1" ht="21" customHeight="1">
      <c r="B40" s="68" t="s">
        <v>239</v>
      </c>
      <c r="C40" s="127"/>
      <c r="D40" s="127"/>
      <c r="E40" s="127"/>
      <c r="F40" s="127"/>
      <c r="G40" s="127"/>
      <c r="H40" s="127"/>
      <c r="I40" s="127"/>
      <c r="J40" s="127"/>
    </row>
    <row r="41" spans="2:10" s="25" customFormat="1" ht="21" customHeight="1">
      <c r="B41" s="68" t="s">
        <v>240</v>
      </c>
      <c r="C41" s="127"/>
      <c r="D41" s="127"/>
      <c r="E41" s="127"/>
      <c r="F41" s="127"/>
      <c r="G41" s="127"/>
      <c r="H41" s="127"/>
      <c r="I41" s="127"/>
      <c r="J41" s="127"/>
    </row>
    <row r="42" spans="2:10" s="25" customFormat="1" ht="18" customHeight="1">
      <c r="B42" s="127"/>
      <c r="C42" s="127"/>
      <c r="D42" s="127"/>
      <c r="E42" s="127"/>
      <c r="F42" s="127"/>
      <c r="G42" s="127"/>
      <c r="H42" s="127"/>
      <c r="I42" s="127"/>
      <c r="J42" s="127"/>
    </row>
    <row r="43" spans="2:10" s="25" customFormat="1" ht="18" customHeight="1">
      <c r="B43" s="127"/>
      <c r="C43" s="127"/>
      <c r="D43" s="127"/>
      <c r="E43" s="127"/>
      <c r="F43" s="127"/>
      <c r="G43" s="127"/>
      <c r="H43" s="127"/>
      <c r="I43" s="127"/>
      <c r="J43" s="127"/>
    </row>
    <row r="44" s="25" customFormat="1" ht="18" customHeight="1"/>
    <row r="45" s="25" customFormat="1" ht="18" customHeight="1"/>
    <row r="46" s="25" customFormat="1" ht="18" customHeight="1"/>
    <row r="47" s="25" customFormat="1" ht="13.5"/>
    <row r="48" s="25" customFormat="1" ht="13.5"/>
    <row r="49" s="25" customFormat="1" ht="13.5"/>
    <row r="50" s="25" customFormat="1" ht="13.5"/>
    <row r="51" s="25" customFormat="1" ht="13.5"/>
    <row r="52" s="25" customFormat="1" ht="13.5"/>
  </sheetData>
  <sheetProtection/>
  <mergeCells count="6">
    <mergeCell ref="A4:J4"/>
    <mergeCell ref="C6:J8"/>
    <mergeCell ref="C9:J13"/>
    <mergeCell ref="C14:J19"/>
    <mergeCell ref="C20:J26"/>
    <mergeCell ref="C27:J31"/>
  </mergeCells>
  <printOptions/>
  <pageMargins left="0.75" right="0.75" top="1" bottom="1" header="0.512" footer="0.51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D63"/>
  <sheetViews>
    <sheetView workbookViewId="0" topLeftCell="A1">
      <selection activeCell="L10" sqref="L10:M12"/>
    </sheetView>
  </sheetViews>
  <sheetFormatPr defaultColWidth="9.00390625" defaultRowHeight="13.5"/>
  <cols>
    <col min="1" max="24" width="3.50390625" style="2" customWidth="1"/>
    <col min="25" max="25" width="3.125" style="1" customWidth="1"/>
    <col min="26" max="26" width="8.125" style="1" bestFit="1" customWidth="1"/>
    <col min="27" max="27" width="3.125" style="1" customWidth="1"/>
    <col min="28" max="30" width="2.625" style="1" customWidth="1"/>
    <col min="31" max="31" width="3.125" style="1" customWidth="1"/>
    <col min="32" max="16384" width="9.00390625" style="1" customWidth="1"/>
  </cols>
  <sheetData>
    <row r="1" spans="1:9" ht="13.5" customHeight="1">
      <c r="A1" s="1" t="s">
        <v>0</v>
      </c>
      <c r="B1" s="1"/>
      <c r="C1" s="1"/>
      <c r="D1" s="1"/>
      <c r="E1" s="1"/>
      <c r="F1" s="1"/>
      <c r="G1" s="1"/>
      <c r="H1" s="1"/>
      <c r="I1" s="1"/>
    </row>
    <row r="2" spans="1:9" ht="13.5" customHeight="1">
      <c r="A2" s="1"/>
      <c r="B2" s="1"/>
      <c r="C2" s="1"/>
      <c r="D2" s="1"/>
      <c r="E2" s="1"/>
      <c r="F2" s="1"/>
      <c r="G2" s="1"/>
      <c r="H2" s="1"/>
      <c r="I2" s="1"/>
    </row>
    <row r="3" spans="1:24" s="3" customFormat="1" ht="13.5" customHeight="1">
      <c r="A3" s="396" t="s">
        <v>1</v>
      </c>
      <c r="B3" s="396"/>
      <c r="C3" s="396"/>
      <c r="D3" s="396"/>
      <c r="E3" s="396"/>
      <c r="F3" s="396"/>
      <c r="G3" s="396"/>
      <c r="H3" s="396"/>
      <c r="I3" s="396"/>
      <c r="J3" s="396"/>
      <c r="K3" s="396"/>
      <c r="L3" s="396"/>
      <c r="M3" s="396"/>
      <c r="N3" s="396"/>
      <c r="O3" s="396"/>
      <c r="P3" s="396"/>
      <c r="Q3" s="396"/>
      <c r="R3" s="396"/>
      <c r="S3" s="396"/>
      <c r="T3" s="396"/>
      <c r="U3" s="396"/>
      <c r="V3" s="396"/>
      <c r="W3" s="396"/>
      <c r="X3" s="396"/>
    </row>
    <row r="4" spans="1:24" s="3" customFormat="1" ht="13.5" customHeight="1">
      <c r="A4" s="396" t="s">
        <v>2</v>
      </c>
      <c r="B4" s="396"/>
      <c r="C4" s="396"/>
      <c r="D4" s="396"/>
      <c r="E4" s="396"/>
      <c r="F4" s="396"/>
      <c r="G4" s="396"/>
      <c r="H4" s="396"/>
      <c r="I4" s="396"/>
      <c r="J4" s="396"/>
      <c r="K4" s="396"/>
      <c r="L4" s="396"/>
      <c r="M4" s="396"/>
      <c r="N4" s="396"/>
      <c r="O4" s="396"/>
      <c r="P4" s="396"/>
      <c r="Q4" s="396"/>
      <c r="R4" s="396"/>
      <c r="S4" s="396"/>
      <c r="T4" s="396"/>
      <c r="U4" s="396"/>
      <c r="V4" s="396"/>
      <c r="W4" s="396"/>
      <c r="X4" s="396"/>
    </row>
    <row r="5" ht="13.5" customHeight="1"/>
    <row r="6" ht="13.5" customHeight="1">
      <c r="A6" s="1" t="s">
        <v>3</v>
      </c>
    </row>
    <row r="7" spans="1:24" ht="12" customHeight="1">
      <c r="A7" s="349" t="s">
        <v>4</v>
      </c>
      <c r="B7" s="350"/>
      <c r="C7" s="293" t="s">
        <v>5</v>
      </c>
      <c r="D7" s="397"/>
      <c r="E7" s="397"/>
      <c r="F7" s="397"/>
      <c r="G7" s="397"/>
      <c r="H7" s="397"/>
      <c r="I7" s="397"/>
      <c r="J7" s="397"/>
      <c r="K7" s="398"/>
      <c r="L7" s="293" t="s">
        <v>6</v>
      </c>
      <c r="M7" s="397"/>
      <c r="N7" s="397"/>
      <c r="O7" s="397"/>
      <c r="P7" s="397"/>
      <c r="Q7" s="397"/>
      <c r="R7" s="397"/>
      <c r="S7" s="398"/>
      <c r="T7" s="293" t="s">
        <v>7</v>
      </c>
      <c r="U7" s="397"/>
      <c r="V7" s="397"/>
      <c r="W7" s="397"/>
      <c r="X7" s="398"/>
    </row>
    <row r="8" spans="1:24" ht="12" customHeight="1">
      <c r="A8" s="343"/>
      <c r="B8" s="345"/>
      <c r="C8" s="294" t="s">
        <v>8</v>
      </c>
      <c r="D8" s="294"/>
      <c r="E8" s="294"/>
      <c r="F8" s="294" t="s">
        <v>9</v>
      </c>
      <c r="G8" s="294"/>
      <c r="H8" s="294"/>
      <c r="I8" s="294" t="s">
        <v>10</v>
      </c>
      <c r="J8" s="294"/>
      <c r="K8" s="294"/>
      <c r="L8" s="294" t="s">
        <v>11</v>
      </c>
      <c r="M8" s="294"/>
      <c r="N8" s="311" t="s">
        <v>12</v>
      </c>
      <c r="O8" s="312"/>
      <c r="P8" s="313"/>
      <c r="Q8" s="294" t="s">
        <v>10</v>
      </c>
      <c r="R8" s="294"/>
      <c r="S8" s="294"/>
      <c r="T8" s="394" t="s">
        <v>13</v>
      </c>
      <c r="U8" s="394"/>
      <c r="V8" s="394"/>
      <c r="W8" s="294" t="s">
        <v>14</v>
      </c>
      <c r="X8" s="294"/>
    </row>
    <row r="9" spans="1:27" ht="12" customHeight="1">
      <c r="A9" s="346"/>
      <c r="B9" s="348"/>
      <c r="C9" s="295"/>
      <c r="D9" s="295"/>
      <c r="E9" s="295"/>
      <c r="F9" s="295"/>
      <c r="G9" s="295"/>
      <c r="H9" s="295"/>
      <c r="I9" s="295"/>
      <c r="J9" s="295"/>
      <c r="K9" s="295"/>
      <c r="L9" s="295"/>
      <c r="M9" s="295"/>
      <c r="N9" s="314"/>
      <c r="O9" s="315"/>
      <c r="P9" s="316"/>
      <c r="Q9" s="295"/>
      <c r="R9" s="295"/>
      <c r="S9" s="295"/>
      <c r="T9" s="395"/>
      <c r="U9" s="395"/>
      <c r="V9" s="395"/>
      <c r="W9" s="295"/>
      <c r="X9" s="295"/>
      <c r="Z9" s="4"/>
      <c r="AA9" s="4"/>
    </row>
    <row r="10" spans="1:27" ht="12" customHeight="1">
      <c r="A10" s="367"/>
      <c r="B10" s="369"/>
      <c r="C10" s="370"/>
      <c r="D10" s="371"/>
      <c r="E10" s="372"/>
      <c r="F10" s="379"/>
      <c r="G10" s="380"/>
      <c r="H10" s="381"/>
      <c r="I10" s="296"/>
      <c r="J10" s="297"/>
      <c r="K10" s="298"/>
      <c r="L10" s="296"/>
      <c r="M10" s="298"/>
      <c r="N10" s="296"/>
      <c r="O10" s="297"/>
      <c r="P10" s="298"/>
      <c r="Q10" s="296"/>
      <c r="R10" s="297"/>
      <c r="S10" s="298"/>
      <c r="T10" s="296"/>
      <c r="U10" s="297"/>
      <c r="V10" s="298"/>
      <c r="W10" s="296"/>
      <c r="X10" s="298"/>
      <c r="Z10" s="4"/>
      <c r="AA10" s="4"/>
    </row>
    <row r="11" spans="1:27" ht="12" customHeight="1">
      <c r="A11" s="280"/>
      <c r="B11" s="282"/>
      <c r="C11" s="373"/>
      <c r="D11" s="374"/>
      <c r="E11" s="375"/>
      <c r="F11" s="382"/>
      <c r="G11" s="383"/>
      <c r="H11" s="384"/>
      <c r="I11" s="299"/>
      <c r="J11" s="300"/>
      <c r="K11" s="301"/>
      <c r="L11" s="299"/>
      <c r="M11" s="301"/>
      <c r="N11" s="299"/>
      <c r="O11" s="300"/>
      <c r="P11" s="301"/>
      <c r="Q11" s="299"/>
      <c r="R11" s="300"/>
      <c r="S11" s="301"/>
      <c r="T11" s="299"/>
      <c r="U11" s="300"/>
      <c r="V11" s="301"/>
      <c r="W11" s="299"/>
      <c r="X11" s="301"/>
      <c r="Z11" s="4"/>
      <c r="AA11" s="4"/>
    </row>
    <row r="12" spans="1:27" ht="12" customHeight="1">
      <c r="A12" s="283"/>
      <c r="B12" s="285"/>
      <c r="C12" s="376"/>
      <c r="D12" s="377"/>
      <c r="E12" s="378"/>
      <c r="F12" s="385"/>
      <c r="G12" s="386"/>
      <c r="H12" s="387"/>
      <c r="I12" s="302"/>
      <c r="J12" s="303"/>
      <c r="K12" s="304"/>
      <c r="L12" s="302"/>
      <c r="M12" s="304"/>
      <c r="N12" s="302"/>
      <c r="O12" s="303"/>
      <c r="P12" s="304"/>
      <c r="Q12" s="302"/>
      <c r="R12" s="303"/>
      <c r="S12" s="304"/>
      <c r="T12" s="302"/>
      <c r="U12" s="303"/>
      <c r="V12" s="304"/>
      <c r="W12" s="302"/>
      <c r="X12" s="304"/>
      <c r="Z12" s="4"/>
      <c r="AA12" s="4"/>
    </row>
    <row r="13" spans="1:27" ht="12" customHeight="1">
      <c r="A13" s="5"/>
      <c r="B13" s="5"/>
      <c r="C13" s="5"/>
      <c r="D13" s="5"/>
      <c r="E13" s="5"/>
      <c r="F13" s="5"/>
      <c r="G13" s="5"/>
      <c r="H13" s="5"/>
      <c r="I13" s="5"/>
      <c r="J13" s="5"/>
      <c r="K13" s="5"/>
      <c r="L13" s="5"/>
      <c r="M13" s="5"/>
      <c r="N13" s="5"/>
      <c r="O13" s="5"/>
      <c r="P13" s="5"/>
      <c r="Q13" s="5"/>
      <c r="R13" s="5"/>
      <c r="S13" s="5"/>
      <c r="T13" s="5"/>
      <c r="U13" s="5"/>
      <c r="V13" s="5"/>
      <c r="W13" s="5"/>
      <c r="X13" s="5"/>
      <c r="Z13" s="4"/>
      <c r="AA13" s="4"/>
    </row>
    <row r="14" ht="13.5" customHeight="1">
      <c r="A14" s="1" t="s">
        <v>15</v>
      </c>
    </row>
    <row r="15" spans="1:24" ht="12" customHeight="1">
      <c r="A15" s="292" t="s">
        <v>16</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row>
    <row r="16" spans="1:24" ht="12" customHeight="1">
      <c r="A16" s="349" t="s">
        <v>17</v>
      </c>
      <c r="B16" s="351"/>
      <c r="C16" s="350"/>
      <c r="D16" s="349" t="s">
        <v>18</v>
      </c>
      <c r="E16" s="351"/>
      <c r="F16" s="350"/>
      <c r="G16" s="349" t="s">
        <v>19</v>
      </c>
      <c r="H16" s="351"/>
      <c r="I16" s="350"/>
      <c r="J16" s="349" t="s">
        <v>20</v>
      </c>
      <c r="K16" s="351"/>
      <c r="L16" s="350"/>
      <c r="M16" s="311" t="s">
        <v>21</v>
      </c>
      <c r="N16" s="312"/>
      <c r="O16" s="313"/>
      <c r="P16" s="388" t="s">
        <v>22</v>
      </c>
      <c r="Q16" s="389"/>
      <c r="R16" s="390"/>
      <c r="S16" s="349" t="s">
        <v>23</v>
      </c>
      <c r="T16" s="351"/>
      <c r="U16" s="350"/>
      <c r="V16" s="349" t="s">
        <v>24</v>
      </c>
      <c r="W16" s="351"/>
      <c r="X16" s="350"/>
    </row>
    <row r="17" spans="1:24" ht="12" customHeight="1">
      <c r="A17" s="346"/>
      <c r="B17" s="347"/>
      <c r="C17" s="348"/>
      <c r="D17" s="346"/>
      <c r="E17" s="347"/>
      <c r="F17" s="348"/>
      <c r="G17" s="346"/>
      <c r="H17" s="347"/>
      <c r="I17" s="348"/>
      <c r="J17" s="346"/>
      <c r="K17" s="347"/>
      <c r="L17" s="348"/>
      <c r="M17" s="314"/>
      <c r="N17" s="315"/>
      <c r="O17" s="316"/>
      <c r="P17" s="391"/>
      <c r="Q17" s="392"/>
      <c r="R17" s="393"/>
      <c r="S17" s="346"/>
      <c r="T17" s="347"/>
      <c r="U17" s="348"/>
      <c r="V17" s="346"/>
      <c r="W17" s="347"/>
      <c r="X17" s="348"/>
    </row>
    <row r="18" spans="1:30" ht="12" customHeight="1">
      <c r="A18" s="367"/>
      <c r="B18" s="368"/>
      <c r="C18" s="369"/>
      <c r="D18" s="367"/>
      <c r="E18" s="368"/>
      <c r="F18" s="369"/>
      <c r="G18" s="367"/>
      <c r="H18" s="368"/>
      <c r="I18" s="369"/>
      <c r="J18" s="367"/>
      <c r="K18" s="368"/>
      <c r="L18" s="369"/>
      <c r="M18" s="367"/>
      <c r="N18" s="368"/>
      <c r="O18" s="369"/>
      <c r="P18" s="367"/>
      <c r="Q18" s="368"/>
      <c r="R18" s="369"/>
      <c r="S18" s="367"/>
      <c r="T18" s="368"/>
      <c r="U18" s="369"/>
      <c r="V18" s="367"/>
      <c r="W18" s="368"/>
      <c r="X18" s="369"/>
      <c r="Y18" s="6"/>
      <c r="Z18" s="4"/>
      <c r="AA18" s="4"/>
      <c r="AB18" s="4"/>
      <c r="AC18" s="4"/>
      <c r="AD18" s="4"/>
    </row>
    <row r="19" spans="1:30" ht="12" customHeight="1">
      <c r="A19" s="280"/>
      <c r="B19" s="281"/>
      <c r="C19" s="282"/>
      <c r="D19" s="280"/>
      <c r="E19" s="281"/>
      <c r="F19" s="282"/>
      <c r="G19" s="280"/>
      <c r="H19" s="281"/>
      <c r="I19" s="282"/>
      <c r="J19" s="280"/>
      <c r="K19" s="281"/>
      <c r="L19" s="282"/>
      <c r="M19" s="280"/>
      <c r="N19" s="281"/>
      <c r="O19" s="282"/>
      <c r="P19" s="280"/>
      <c r="Q19" s="281"/>
      <c r="R19" s="282"/>
      <c r="S19" s="280"/>
      <c r="T19" s="281"/>
      <c r="U19" s="282"/>
      <c r="V19" s="280"/>
      <c r="W19" s="281"/>
      <c r="X19" s="282"/>
      <c r="Y19" s="6"/>
      <c r="Z19" s="4"/>
      <c r="AA19" s="4"/>
      <c r="AB19" s="4"/>
      <c r="AC19" s="4"/>
      <c r="AD19" s="4"/>
    </row>
    <row r="20" spans="1:30" ht="12" customHeight="1">
      <c r="A20" s="283"/>
      <c r="B20" s="284"/>
      <c r="C20" s="285"/>
      <c r="D20" s="283"/>
      <c r="E20" s="284"/>
      <c r="F20" s="285"/>
      <c r="G20" s="283"/>
      <c r="H20" s="284"/>
      <c r="I20" s="285"/>
      <c r="J20" s="283"/>
      <c r="K20" s="284"/>
      <c r="L20" s="285"/>
      <c r="M20" s="283"/>
      <c r="N20" s="284"/>
      <c r="O20" s="285"/>
      <c r="P20" s="283"/>
      <c r="Q20" s="284"/>
      <c r="R20" s="285"/>
      <c r="S20" s="283"/>
      <c r="T20" s="284"/>
      <c r="U20" s="285"/>
      <c r="V20" s="283"/>
      <c r="W20" s="284"/>
      <c r="X20" s="285"/>
      <c r="Y20" s="6"/>
      <c r="Z20" s="4"/>
      <c r="AA20" s="4"/>
      <c r="AB20" s="4"/>
      <c r="AC20" s="4"/>
      <c r="AD20" s="4"/>
    </row>
    <row r="21" ht="12" customHeight="1"/>
    <row r="22" ht="13.5" customHeight="1">
      <c r="A22" s="1" t="s">
        <v>25</v>
      </c>
    </row>
    <row r="23" spans="1:24" ht="12" customHeight="1">
      <c r="A23" s="294" t="s">
        <v>26</v>
      </c>
      <c r="B23" s="294"/>
      <c r="C23" s="294"/>
      <c r="D23" s="294"/>
      <c r="E23" s="292"/>
      <c r="F23" s="292"/>
      <c r="G23" s="292"/>
      <c r="H23" s="292"/>
      <c r="I23" s="292"/>
      <c r="J23" s="292"/>
      <c r="K23" s="292"/>
      <c r="L23" s="292"/>
      <c r="M23" s="294" t="s">
        <v>27</v>
      </c>
      <c r="N23" s="294"/>
      <c r="O23" s="294"/>
      <c r="P23" s="294"/>
      <c r="Q23" s="292"/>
      <c r="R23" s="292"/>
      <c r="S23" s="292"/>
      <c r="T23" s="292"/>
      <c r="U23" s="292"/>
      <c r="V23" s="292"/>
      <c r="W23" s="292"/>
      <c r="X23" s="292"/>
    </row>
    <row r="24" spans="1:24" ht="12" customHeight="1">
      <c r="A24" s="295" t="s">
        <v>28</v>
      </c>
      <c r="B24" s="295"/>
      <c r="C24" s="295"/>
      <c r="D24" s="295"/>
      <c r="E24" s="292" t="s">
        <v>29</v>
      </c>
      <c r="F24" s="292"/>
      <c r="G24" s="292" t="s">
        <v>30</v>
      </c>
      <c r="H24" s="292"/>
      <c r="I24" s="292" t="s">
        <v>31</v>
      </c>
      <c r="J24" s="292"/>
      <c r="K24" s="292" t="s">
        <v>32</v>
      </c>
      <c r="L24" s="292"/>
      <c r="M24" s="295" t="s">
        <v>28</v>
      </c>
      <c r="N24" s="295"/>
      <c r="O24" s="295"/>
      <c r="P24" s="295"/>
      <c r="Q24" s="294" t="s">
        <v>33</v>
      </c>
      <c r="R24" s="294"/>
      <c r="S24" s="292"/>
      <c r="T24" s="292"/>
      <c r="U24" s="292" t="s">
        <v>34</v>
      </c>
      <c r="V24" s="292"/>
      <c r="W24" s="292" t="s">
        <v>35</v>
      </c>
      <c r="X24" s="292"/>
    </row>
    <row r="25" spans="1:24" ht="12" customHeight="1">
      <c r="A25" s="292"/>
      <c r="B25" s="292"/>
      <c r="C25" s="292"/>
      <c r="D25" s="292"/>
      <c r="E25" s="292"/>
      <c r="F25" s="292"/>
      <c r="G25" s="292"/>
      <c r="H25" s="292"/>
      <c r="I25" s="292"/>
      <c r="J25" s="292"/>
      <c r="K25" s="292"/>
      <c r="L25" s="292"/>
      <c r="M25" s="292"/>
      <c r="N25" s="292"/>
      <c r="O25" s="292"/>
      <c r="P25" s="292"/>
      <c r="Q25" s="295"/>
      <c r="R25" s="295"/>
      <c r="S25" s="360" t="s">
        <v>36</v>
      </c>
      <c r="T25" s="360"/>
      <c r="U25" s="292"/>
      <c r="V25" s="292"/>
      <c r="W25" s="292"/>
      <c r="X25" s="292"/>
    </row>
    <row r="26" spans="1:30" ht="12" customHeight="1">
      <c r="A26" s="7"/>
      <c r="B26" s="8"/>
      <c r="C26" s="8"/>
      <c r="D26" s="9" t="s">
        <v>37</v>
      </c>
      <c r="E26" s="7"/>
      <c r="F26" s="8" t="s">
        <v>37</v>
      </c>
      <c r="G26" s="7"/>
      <c r="H26" s="9" t="s">
        <v>37</v>
      </c>
      <c r="I26" s="8"/>
      <c r="J26" s="9" t="s">
        <v>37</v>
      </c>
      <c r="K26" s="7"/>
      <c r="L26" s="9" t="s">
        <v>37</v>
      </c>
      <c r="M26" s="7"/>
      <c r="N26" s="8"/>
      <c r="O26" s="8"/>
      <c r="P26" s="9" t="s">
        <v>37</v>
      </c>
      <c r="Q26" s="8"/>
      <c r="R26" s="8" t="s">
        <v>37</v>
      </c>
      <c r="S26" s="7"/>
      <c r="T26" s="9" t="s">
        <v>37</v>
      </c>
      <c r="U26" s="8"/>
      <c r="V26" s="9" t="s">
        <v>37</v>
      </c>
      <c r="W26" s="7"/>
      <c r="X26" s="9" t="s">
        <v>37</v>
      </c>
      <c r="Y26" s="6"/>
      <c r="Z26" s="10"/>
      <c r="AA26" s="10"/>
      <c r="AB26" s="4"/>
      <c r="AC26" s="10"/>
      <c r="AD26" s="10"/>
    </row>
    <row r="27" spans="1:30" ht="12" customHeight="1">
      <c r="A27" s="361">
        <f>SUM(E27:L27)</f>
        <v>0</v>
      </c>
      <c r="B27" s="362"/>
      <c r="C27" s="362"/>
      <c r="D27" s="363"/>
      <c r="E27" s="352">
        <f>'別紙1号'!J218</f>
        <v>0</v>
      </c>
      <c r="F27" s="354"/>
      <c r="G27" s="352">
        <f>'別紙1号'!J219</f>
        <v>0</v>
      </c>
      <c r="H27" s="354"/>
      <c r="I27" s="352">
        <f>'別紙1号'!J220</f>
        <v>0</v>
      </c>
      <c r="J27" s="354"/>
      <c r="K27" s="352">
        <f>'別紙1号'!J221</f>
        <v>0</v>
      </c>
      <c r="L27" s="354"/>
      <c r="M27" s="352">
        <f>SUM(Q27,U27,W27)</f>
        <v>0</v>
      </c>
      <c r="N27" s="353"/>
      <c r="O27" s="353"/>
      <c r="P27" s="354"/>
      <c r="Q27" s="321"/>
      <c r="R27" s="323"/>
      <c r="S27" s="321"/>
      <c r="T27" s="323"/>
      <c r="U27" s="321"/>
      <c r="V27" s="323"/>
      <c r="W27" s="321"/>
      <c r="X27" s="323"/>
      <c r="Y27" s="11"/>
      <c r="AA27" s="10"/>
      <c r="AB27" s="10"/>
      <c r="AC27" s="10"/>
      <c r="AD27" s="10"/>
    </row>
    <row r="28" spans="1:30" ht="12" customHeight="1">
      <c r="A28" s="364"/>
      <c r="B28" s="365"/>
      <c r="C28" s="365"/>
      <c r="D28" s="366"/>
      <c r="E28" s="358" t="s">
        <v>38</v>
      </c>
      <c r="F28" s="359"/>
      <c r="G28" s="358" t="s">
        <v>38</v>
      </c>
      <c r="H28" s="359"/>
      <c r="I28" s="358" t="s">
        <v>38</v>
      </c>
      <c r="J28" s="359"/>
      <c r="K28" s="358" t="s">
        <v>38</v>
      </c>
      <c r="L28" s="359"/>
      <c r="M28" s="355"/>
      <c r="N28" s="356"/>
      <c r="O28" s="356"/>
      <c r="P28" s="357"/>
      <c r="Q28" s="324"/>
      <c r="R28" s="326"/>
      <c r="S28" s="324"/>
      <c r="T28" s="326"/>
      <c r="U28" s="324"/>
      <c r="V28" s="326"/>
      <c r="W28" s="324"/>
      <c r="X28" s="326"/>
      <c r="Y28" s="11"/>
      <c r="Z28" s="10"/>
      <c r="AA28" s="10"/>
      <c r="AB28" s="10"/>
      <c r="AC28" s="10"/>
      <c r="AD28" s="10"/>
    </row>
    <row r="29" spans="19:24" ht="12" customHeight="1">
      <c r="S29" s="279"/>
      <c r="T29" s="279"/>
      <c r="U29" s="279"/>
      <c r="V29" s="279"/>
      <c r="W29" s="279"/>
      <c r="X29" s="279"/>
    </row>
    <row r="30" ht="13.5" customHeight="1">
      <c r="A30" s="1" t="s">
        <v>39</v>
      </c>
    </row>
    <row r="31" spans="1:24" ht="12" customHeight="1">
      <c r="A31" s="294" t="s">
        <v>40</v>
      </c>
      <c r="B31" s="294"/>
      <c r="C31" s="294"/>
      <c r="D31" s="292"/>
      <c r="E31" s="292"/>
      <c r="F31" s="292"/>
      <c r="G31" s="292"/>
      <c r="H31" s="292"/>
      <c r="I31" s="292"/>
      <c r="J31" s="339" t="s">
        <v>41</v>
      </c>
      <c r="K31" s="339"/>
      <c r="L31" s="339"/>
      <c r="M31" s="292" t="s">
        <v>42</v>
      </c>
      <c r="N31" s="292"/>
      <c r="O31" s="292"/>
      <c r="P31" s="292"/>
      <c r="Q31" s="292"/>
      <c r="R31" s="292"/>
      <c r="S31" s="292"/>
      <c r="T31" s="292"/>
      <c r="U31" s="292"/>
      <c r="V31" s="292" t="s">
        <v>43</v>
      </c>
      <c r="W31" s="292"/>
      <c r="X31" s="292"/>
    </row>
    <row r="32" spans="1:24" ht="12" customHeight="1">
      <c r="A32" s="343" t="s">
        <v>28</v>
      </c>
      <c r="B32" s="344"/>
      <c r="C32" s="345"/>
      <c r="D32" s="349" t="s">
        <v>44</v>
      </c>
      <c r="E32" s="350"/>
      <c r="F32" s="349" t="s">
        <v>45</v>
      </c>
      <c r="G32" s="350"/>
      <c r="H32" s="349" t="s">
        <v>35</v>
      </c>
      <c r="I32" s="350"/>
      <c r="J32" s="339"/>
      <c r="K32" s="339"/>
      <c r="L32" s="339"/>
      <c r="M32" s="349" t="s">
        <v>46</v>
      </c>
      <c r="N32" s="351"/>
      <c r="O32" s="351"/>
      <c r="P32" s="351"/>
      <c r="Q32" s="351"/>
      <c r="R32" s="350"/>
      <c r="S32" s="349" t="s">
        <v>47</v>
      </c>
      <c r="T32" s="351"/>
      <c r="U32" s="350"/>
      <c r="V32" s="292"/>
      <c r="W32" s="292"/>
      <c r="X32" s="292"/>
    </row>
    <row r="33" spans="1:24" ht="12" customHeight="1">
      <c r="A33" s="346"/>
      <c r="B33" s="347"/>
      <c r="C33" s="348"/>
      <c r="D33" s="346"/>
      <c r="E33" s="348"/>
      <c r="F33" s="346"/>
      <c r="G33" s="348"/>
      <c r="H33" s="346"/>
      <c r="I33" s="348"/>
      <c r="J33" s="339"/>
      <c r="K33" s="339"/>
      <c r="L33" s="339"/>
      <c r="M33" s="346"/>
      <c r="N33" s="347"/>
      <c r="O33" s="347"/>
      <c r="P33" s="347"/>
      <c r="Q33" s="347"/>
      <c r="R33" s="348"/>
      <c r="S33" s="346"/>
      <c r="T33" s="347"/>
      <c r="U33" s="348"/>
      <c r="V33" s="292"/>
      <c r="W33" s="292"/>
      <c r="X33" s="292"/>
    </row>
    <row r="34" spans="1:24" ht="12" customHeight="1">
      <c r="A34" s="7"/>
      <c r="B34" s="8"/>
      <c r="C34" s="9" t="s">
        <v>37</v>
      </c>
      <c r="D34" s="7"/>
      <c r="E34" s="9" t="s">
        <v>37</v>
      </c>
      <c r="F34" s="7"/>
      <c r="G34" s="9" t="s">
        <v>37</v>
      </c>
      <c r="H34" s="7"/>
      <c r="I34" s="9" t="s">
        <v>37</v>
      </c>
      <c r="J34" s="7"/>
      <c r="K34" s="8"/>
      <c r="L34" s="9" t="s">
        <v>37</v>
      </c>
      <c r="M34" s="340"/>
      <c r="N34" s="341"/>
      <c r="O34" s="341"/>
      <c r="P34" s="341"/>
      <c r="Q34" s="341"/>
      <c r="R34" s="342"/>
      <c r="S34" s="340"/>
      <c r="T34" s="341"/>
      <c r="U34" s="342"/>
      <c r="V34" s="13"/>
      <c r="W34" s="13"/>
      <c r="X34" s="9" t="s">
        <v>48</v>
      </c>
    </row>
    <row r="35" spans="1:24" ht="12" customHeight="1">
      <c r="A35" s="333">
        <f>SUM(D35:I37)</f>
        <v>0</v>
      </c>
      <c r="B35" s="334"/>
      <c r="C35" s="335"/>
      <c r="D35" s="286"/>
      <c r="E35" s="288"/>
      <c r="F35" s="286"/>
      <c r="G35" s="288"/>
      <c r="H35" s="286"/>
      <c r="I35" s="288"/>
      <c r="J35" s="280"/>
      <c r="K35" s="281"/>
      <c r="L35" s="282"/>
      <c r="M35" s="280" t="s">
        <v>244</v>
      </c>
      <c r="N35" s="281"/>
      <c r="O35" s="281"/>
      <c r="P35" s="281"/>
      <c r="Q35" s="281"/>
      <c r="R35" s="282"/>
      <c r="S35" s="317" t="s">
        <v>49</v>
      </c>
      <c r="T35" s="318"/>
      <c r="U35" s="319"/>
      <c r="V35" s="321"/>
      <c r="W35" s="322"/>
      <c r="X35" s="323"/>
    </row>
    <row r="36" spans="1:24" ht="12" customHeight="1">
      <c r="A36" s="333"/>
      <c r="B36" s="334"/>
      <c r="C36" s="335"/>
      <c r="D36" s="286"/>
      <c r="E36" s="288"/>
      <c r="F36" s="286"/>
      <c r="G36" s="288"/>
      <c r="H36" s="286"/>
      <c r="I36" s="288"/>
      <c r="J36" s="280"/>
      <c r="K36" s="281"/>
      <c r="L36" s="282"/>
      <c r="M36" s="280" t="s">
        <v>244</v>
      </c>
      <c r="N36" s="281"/>
      <c r="O36" s="281"/>
      <c r="P36" s="281"/>
      <c r="Q36" s="281"/>
      <c r="R36" s="282"/>
      <c r="S36" s="317" t="s">
        <v>49</v>
      </c>
      <c r="T36" s="318"/>
      <c r="U36" s="319"/>
      <c r="V36" s="321"/>
      <c r="W36" s="322"/>
      <c r="X36" s="323"/>
    </row>
    <row r="37" spans="1:24" ht="12" customHeight="1">
      <c r="A37" s="336"/>
      <c r="B37" s="337"/>
      <c r="C37" s="338"/>
      <c r="D37" s="289"/>
      <c r="E37" s="291"/>
      <c r="F37" s="289"/>
      <c r="G37" s="291"/>
      <c r="H37" s="289"/>
      <c r="I37" s="291"/>
      <c r="J37" s="283"/>
      <c r="K37" s="284"/>
      <c r="L37" s="285"/>
      <c r="M37" s="327"/>
      <c r="N37" s="328"/>
      <c r="O37" s="328"/>
      <c r="P37" s="328"/>
      <c r="Q37" s="328"/>
      <c r="R37" s="329"/>
      <c r="S37" s="330"/>
      <c r="T37" s="331"/>
      <c r="U37" s="332"/>
      <c r="V37" s="324"/>
      <c r="W37" s="325"/>
      <c r="X37" s="326"/>
    </row>
    <row r="38" spans="19:24" ht="12" customHeight="1">
      <c r="S38" s="320" t="str">
        <f>IF(V35&gt;=10000," ","月額保育料ERROR")</f>
        <v>月額保育料ERROR</v>
      </c>
      <c r="T38" s="320"/>
      <c r="U38" s="320"/>
      <c r="V38" s="320"/>
      <c r="W38" s="320"/>
      <c r="X38" s="320"/>
    </row>
    <row r="39" ht="13.5" customHeight="1">
      <c r="A39" s="1" t="s">
        <v>50</v>
      </c>
    </row>
    <row r="40" spans="1:24" ht="12" customHeight="1">
      <c r="A40" s="294" t="s">
        <v>51</v>
      </c>
      <c r="B40" s="294"/>
      <c r="C40" s="294"/>
      <c r="D40" s="294"/>
      <c r="E40" s="294"/>
      <c r="F40" s="294"/>
      <c r="G40" s="294"/>
      <c r="H40" s="294" t="s">
        <v>52</v>
      </c>
      <c r="I40" s="294"/>
      <c r="J40" s="294"/>
      <c r="K40" s="294"/>
      <c r="L40" s="294" t="s">
        <v>219</v>
      </c>
      <c r="M40" s="294"/>
      <c r="N40" s="294"/>
      <c r="O40" s="294"/>
      <c r="P40" s="311" t="s">
        <v>220</v>
      </c>
      <c r="Q40" s="312"/>
      <c r="R40" s="312"/>
      <c r="S40" s="313"/>
      <c r="T40" s="294" t="s">
        <v>53</v>
      </c>
      <c r="U40" s="294"/>
      <c r="V40" s="294"/>
      <c r="W40" s="294"/>
      <c r="X40" s="294"/>
    </row>
    <row r="41" spans="1:24" ht="12" customHeight="1">
      <c r="A41" s="295"/>
      <c r="B41" s="295"/>
      <c r="C41" s="295"/>
      <c r="D41" s="295"/>
      <c r="E41" s="295"/>
      <c r="F41" s="295"/>
      <c r="G41" s="295"/>
      <c r="H41" s="295"/>
      <c r="I41" s="295"/>
      <c r="J41" s="295"/>
      <c r="K41" s="295"/>
      <c r="L41" s="295"/>
      <c r="M41" s="295"/>
      <c r="N41" s="295"/>
      <c r="O41" s="295"/>
      <c r="P41" s="314"/>
      <c r="Q41" s="315"/>
      <c r="R41" s="315"/>
      <c r="S41" s="316"/>
      <c r="T41" s="295"/>
      <c r="U41" s="295"/>
      <c r="V41" s="295"/>
      <c r="W41" s="295"/>
      <c r="X41" s="295"/>
    </row>
    <row r="42" spans="1:24" ht="12" customHeight="1">
      <c r="A42" s="12"/>
      <c r="B42" s="13"/>
      <c r="C42" s="13"/>
      <c r="D42" s="13"/>
      <c r="E42" s="13"/>
      <c r="F42" s="13"/>
      <c r="G42" s="13"/>
      <c r="H42" s="7"/>
      <c r="I42" s="8"/>
      <c r="J42" s="8"/>
      <c r="K42" s="9" t="s">
        <v>54</v>
      </c>
      <c r="L42" s="8"/>
      <c r="M42" s="8"/>
      <c r="N42" s="8"/>
      <c r="O42" s="8" t="s">
        <v>55</v>
      </c>
      <c r="P42" s="7"/>
      <c r="Q42" s="8"/>
      <c r="R42" s="8"/>
      <c r="S42" s="8" t="s">
        <v>55</v>
      </c>
      <c r="T42" s="296"/>
      <c r="U42" s="297"/>
      <c r="V42" s="297"/>
      <c r="W42" s="297"/>
      <c r="X42" s="298"/>
    </row>
    <row r="43" spans="1:24" ht="12" customHeight="1">
      <c r="A43" s="280" t="s">
        <v>56</v>
      </c>
      <c r="B43" s="281"/>
      <c r="C43" s="281"/>
      <c r="D43" s="281"/>
      <c r="E43" s="281"/>
      <c r="F43" s="281"/>
      <c r="G43" s="282"/>
      <c r="H43" s="305"/>
      <c r="I43" s="306"/>
      <c r="J43" s="306"/>
      <c r="K43" s="307"/>
      <c r="L43" s="286"/>
      <c r="M43" s="287"/>
      <c r="N43" s="287"/>
      <c r="O43" s="288"/>
      <c r="P43" s="286"/>
      <c r="Q43" s="287"/>
      <c r="R43" s="287"/>
      <c r="S43" s="288"/>
      <c r="T43" s="299"/>
      <c r="U43" s="300"/>
      <c r="V43" s="300"/>
      <c r="W43" s="300"/>
      <c r="X43" s="301"/>
    </row>
    <row r="44" spans="1:24" ht="12" customHeight="1">
      <c r="A44" s="14"/>
      <c r="B44" s="15"/>
      <c r="C44" s="15"/>
      <c r="D44" s="15"/>
      <c r="E44" s="15"/>
      <c r="F44" s="15"/>
      <c r="G44" s="15"/>
      <c r="H44" s="308"/>
      <c r="I44" s="309"/>
      <c r="J44" s="309"/>
      <c r="K44" s="310"/>
      <c r="L44" s="289"/>
      <c r="M44" s="290"/>
      <c r="N44" s="290"/>
      <c r="O44" s="291"/>
      <c r="P44" s="289"/>
      <c r="Q44" s="290"/>
      <c r="R44" s="290"/>
      <c r="S44" s="291"/>
      <c r="T44" s="302"/>
      <c r="U44" s="303"/>
      <c r="V44" s="303"/>
      <c r="W44" s="303"/>
      <c r="X44" s="304"/>
    </row>
    <row r="45" ht="12" customHeight="1"/>
    <row r="46" ht="13.5" customHeight="1">
      <c r="A46" s="1" t="s">
        <v>57</v>
      </c>
    </row>
    <row r="47" spans="1:24" ht="12" customHeight="1">
      <c r="A47" s="292" t="s">
        <v>58</v>
      </c>
      <c r="B47" s="292"/>
      <c r="C47" s="292"/>
      <c r="D47" s="292"/>
      <c r="E47" s="292"/>
      <c r="F47" s="292"/>
      <c r="G47" s="292"/>
      <c r="H47" s="292"/>
      <c r="I47" s="292"/>
      <c r="J47" s="292"/>
      <c r="K47" s="292"/>
      <c r="L47" s="292"/>
      <c r="M47" s="292"/>
      <c r="N47" s="292"/>
      <c r="O47" s="292"/>
      <c r="P47" s="292" t="s">
        <v>59</v>
      </c>
      <c r="Q47" s="292"/>
      <c r="R47" s="292"/>
      <c r="S47" s="292"/>
      <c r="T47" s="292" t="s">
        <v>60</v>
      </c>
      <c r="U47" s="292"/>
      <c r="V47" s="292"/>
      <c r="W47" s="292"/>
      <c r="X47" s="292"/>
    </row>
    <row r="48" spans="1:24" ht="12" customHeight="1">
      <c r="A48" s="292" t="s">
        <v>61</v>
      </c>
      <c r="B48" s="292"/>
      <c r="C48" s="292"/>
      <c r="D48" s="292"/>
      <c r="E48" s="292"/>
      <c r="F48" s="292"/>
      <c r="G48" s="292"/>
      <c r="H48" s="292" t="s">
        <v>219</v>
      </c>
      <c r="I48" s="292"/>
      <c r="J48" s="292"/>
      <c r="K48" s="293"/>
      <c r="L48" s="292" t="s">
        <v>62</v>
      </c>
      <c r="M48" s="292"/>
      <c r="N48" s="292"/>
      <c r="O48" s="292"/>
      <c r="P48" s="292"/>
      <c r="Q48" s="292"/>
      <c r="R48" s="292"/>
      <c r="S48" s="292"/>
      <c r="T48" s="292"/>
      <c r="U48" s="292"/>
      <c r="V48" s="292"/>
      <c r="W48" s="292"/>
      <c r="X48" s="292"/>
    </row>
    <row r="49" spans="1:24" ht="12" customHeight="1">
      <c r="A49" s="12"/>
      <c r="B49" s="13"/>
      <c r="C49" s="13"/>
      <c r="D49" s="13"/>
      <c r="E49" s="13"/>
      <c r="F49" s="13"/>
      <c r="G49" s="13"/>
      <c r="H49" s="7"/>
      <c r="I49" s="8"/>
      <c r="J49" s="8"/>
      <c r="K49" s="8" t="s">
        <v>63</v>
      </c>
      <c r="L49" s="7"/>
      <c r="M49" s="8"/>
      <c r="N49" s="8"/>
      <c r="O49" s="9" t="s">
        <v>63</v>
      </c>
      <c r="P49" s="7"/>
      <c r="Q49" s="8"/>
      <c r="R49" s="8"/>
      <c r="S49" s="9" t="s">
        <v>37</v>
      </c>
      <c r="T49" s="8"/>
      <c r="U49" s="8"/>
      <c r="V49" s="8"/>
      <c r="W49" s="8"/>
      <c r="X49" s="9" t="s">
        <v>37</v>
      </c>
    </row>
    <row r="50" spans="1:24" ht="12" customHeight="1">
      <c r="A50" s="280" t="s">
        <v>64</v>
      </c>
      <c r="B50" s="281"/>
      <c r="C50" s="281"/>
      <c r="D50" s="281"/>
      <c r="E50" s="281"/>
      <c r="F50" s="281"/>
      <c r="G50" s="282"/>
      <c r="H50" s="286"/>
      <c r="I50" s="287"/>
      <c r="J50" s="287"/>
      <c r="K50" s="288"/>
      <c r="L50" s="286"/>
      <c r="M50" s="287"/>
      <c r="N50" s="287"/>
      <c r="O50" s="288"/>
      <c r="P50" s="280"/>
      <c r="Q50" s="281"/>
      <c r="R50" s="281"/>
      <c r="S50" s="282"/>
      <c r="T50" s="280"/>
      <c r="U50" s="281"/>
      <c r="V50" s="281"/>
      <c r="W50" s="281"/>
      <c r="X50" s="282"/>
    </row>
    <row r="51" spans="1:24" ht="12" customHeight="1">
      <c r="A51" s="14"/>
      <c r="B51" s="15"/>
      <c r="C51" s="15"/>
      <c r="D51" s="15"/>
      <c r="E51" s="15"/>
      <c r="F51" s="15"/>
      <c r="G51" s="15"/>
      <c r="H51" s="289"/>
      <c r="I51" s="290"/>
      <c r="J51" s="290"/>
      <c r="K51" s="291"/>
      <c r="L51" s="289"/>
      <c r="M51" s="290"/>
      <c r="N51" s="290"/>
      <c r="O51" s="291"/>
      <c r="P51" s="283"/>
      <c r="Q51" s="284"/>
      <c r="R51" s="284"/>
      <c r="S51" s="285"/>
      <c r="T51" s="283"/>
      <c r="U51" s="284"/>
      <c r="V51" s="284"/>
      <c r="W51" s="284"/>
      <c r="X51" s="285"/>
    </row>
    <row r="52" ht="12" customHeight="1"/>
    <row r="53" ht="13.5" customHeight="1">
      <c r="A53" s="2" t="s">
        <v>65</v>
      </c>
    </row>
    <row r="54" ht="13.5" customHeight="1">
      <c r="A54" s="2" t="s">
        <v>66</v>
      </c>
    </row>
    <row r="55" ht="13.5" customHeight="1">
      <c r="A55" s="2" t="s">
        <v>67</v>
      </c>
    </row>
    <row r="56" ht="13.5" customHeight="1">
      <c r="A56" s="2" t="s">
        <v>195</v>
      </c>
    </row>
    <row r="57" ht="13.5" customHeight="1">
      <c r="A57" s="2" t="s">
        <v>196</v>
      </c>
    </row>
    <row r="58" ht="13.5" customHeight="1">
      <c r="A58" s="2" t="s">
        <v>68</v>
      </c>
    </row>
    <row r="59" s="2" customFormat="1" ht="13.5" customHeight="1">
      <c r="A59" s="2" t="s">
        <v>69</v>
      </c>
    </row>
    <row r="60" s="2" customFormat="1" ht="13.5" customHeight="1">
      <c r="A60" s="2" t="s">
        <v>70</v>
      </c>
    </row>
    <row r="61" s="2" customFormat="1" ht="13.5" customHeight="1">
      <c r="A61" s="2" t="s">
        <v>71</v>
      </c>
    </row>
    <row r="62" s="2" customFormat="1" ht="13.5" customHeight="1">
      <c r="A62" s="2" t="s">
        <v>72</v>
      </c>
    </row>
    <row r="63" s="2" customFormat="1" ht="13.5" customHeight="1">
      <c r="A63" s="2" t="s">
        <v>73</v>
      </c>
    </row>
    <row r="64" s="2" customFormat="1" ht="13.5" customHeight="1"/>
    <row r="65" s="2" customFormat="1" ht="15.75" customHeight="1"/>
    <row r="66" s="2" customFormat="1" ht="15.75" customHeight="1"/>
    <row r="67" s="2" customFormat="1" ht="15.75" customHeight="1"/>
    <row r="68" s="2" customFormat="1" ht="15.75" customHeight="1"/>
    <row r="69" s="2" customFormat="1" ht="15.75" customHeight="1"/>
    <row r="70" s="2" customFormat="1" ht="15.75" customHeight="1"/>
    <row r="71" s="2" customFormat="1" ht="18" customHeight="1"/>
  </sheetData>
  <sheetProtection password="8ED1" sheet="1" formatCells="0" selectLockedCells="1"/>
  <mergeCells count="114">
    <mergeCell ref="A3:X3"/>
    <mergeCell ref="A4:X4"/>
    <mergeCell ref="A7:B9"/>
    <mergeCell ref="C7:K7"/>
    <mergeCell ref="L7:S7"/>
    <mergeCell ref="T7:X7"/>
    <mergeCell ref="C8:E9"/>
    <mergeCell ref="F8:H9"/>
    <mergeCell ref="I8:K9"/>
    <mergeCell ref="L8:M9"/>
    <mergeCell ref="A10:B12"/>
    <mergeCell ref="I10:K12"/>
    <mergeCell ref="N8:P9"/>
    <mergeCell ref="Q8:S9"/>
    <mergeCell ref="T8:V9"/>
    <mergeCell ref="W8:X9"/>
    <mergeCell ref="L10:M12"/>
    <mergeCell ref="N10:P12"/>
    <mergeCell ref="Q10:S12"/>
    <mergeCell ref="T10:V12"/>
    <mergeCell ref="C10:E12"/>
    <mergeCell ref="F10:H12"/>
    <mergeCell ref="W10:X12"/>
    <mergeCell ref="A15:X15"/>
    <mergeCell ref="A16:C17"/>
    <mergeCell ref="D16:F17"/>
    <mergeCell ref="G16:I17"/>
    <mergeCell ref="J16:L17"/>
    <mergeCell ref="M16:O17"/>
    <mergeCell ref="P16:R17"/>
    <mergeCell ref="S16:U17"/>
    <mergeCell ref="V16:X17"/>
    <mergeCell ref="M18:O20"/>
    <mergeCell ref="P18:R20"/>
    <mergeCell ref="S18:U20"/>
    <mergeCell ref="V18:X20"/>
    <mergeCell ref="A18:C20"/>
    <mergeCell ref="D18:F20"/>
    <mergeCell ref="G18:I20"/>
    <mergeCell ref="J18:L20"/>
    <mergeCell ref="A23:L23"/>
    <mergeCell ref="M23:X23"/>
    <mergeCell ref="A24:D25"/>
    <mergeCell ref="E24:F25"/>
    <mergeCell ref="G24:H25"/>
    <mergeCell ref="I24:J25"/>
    <mergeCell ref="K24:L25"/>
    <mergeCell ref="M24:P25"/>
    <mergeCell ref="Q24:T24"/>
    <mergeCell ref="U24:V25"/>
    <mergeCell ref="W24:X25"/>
    <mergeCell ref="Q25:R25"/>
    <mergeCell ref="S25:T25"/>
    <mergeCell ref="A27:D28"/>
    <mergeCell ref="E27:F27"/>
    <mergeCell ref="G27:H27"/>
    <mergeCell ref="I27:J27"/>
    <mergeCell ref="K27:L27"/>
    <mergeCell ref="M27:P28"/>
    <mergeCell ref="Q27:R28"/>
    <mergeCell ref="S27:T28"/>
    <mergeCell ref="U27:V28"/>
    <mergeCell ref="W27:X28"/>
    <mergeCell ref="E28:F28"/>
    <mergeCell ref="G28:H28"/>
    <mergeCell ref="I28:J28"/>
    <mergeCell ref="K28:L28"/>
    <mergeCell ref="V31:X33"/>
    <mergeCell ref="A32:C33"/>
    <mergeCell ref="D32:E33"/>
    <mergeCell ref="F32:G33"/>
    <mergeCell ref="H32:I33"/>
    <mergeCell ref="M32:R33"/>
    <mergeCell ref="S32:U33"/>
    <mergeCell ref="S37:U37"/>
    <mergeCell ref="A35:C37"/>
    <mergeCell ref="D35:E37"/>
    <mergeCell ref="F35:G37"/>
    <mergeCell ref="H35:I37"/>
    <mergeCell ref="A31:I31"/>
    <mergeCell ref="J31:L33"/>
    <mergeCell ref="M31:U31"/>
    <mergeCell ref="M34:R34"/>
    <mergeCell ref="S34:U34"/>
    <mergeCell ref="L40:O41"/>
    <mergeCell ref="P40:S41"/>
    <mergeCell ref="J35:L37"/>
    <mergeCell ref="M35:R35"/>
    <mergeCell ref="S35:U35"/>
    <mergeCell ref="S38:X38"/>
    <mergeCell ref="V35:X37"/>
    <mergeCell ref="M36:R36"/>
    <mergeCell ref="S36:U36"/>
    <mergeCell ref="M37:R37"/>
    <mergeCell ref="H48:K48"/>
    <mergeCell ref="L48:O48"/>
    <mergeCell ref="T40:X41"/>
    <mergeCell ref="T42:X44"/>
    <mergeCell ref="A43:G43"/>
    <mergeCell ref="H43:K44"/>
    <mergeCell ref="L43:O44"/>
    <mergeCell ref="P43:S44"/>
    <mergeCell ref="A40:G41"/>
    <mergeCell ref="H40:K41"/>
    <mergeCell ref="S29:X29"/>
    <mergeCell ref="T50:X51"/>
    <mergeCell ref="A50:G50"/>
    <mergeCell ref="H50:K51"/>
    <mergeCell ref="L50:O51"/>
    <mergeCell ref="P50:S51"/>
    <mergeCell ref="A47:O47"/>
    <mergeCell ref="P47:S48"/>
    <mergeCell ref="T47:X48"/>
    <mergeCell ref="A48:G48"/>
  </mergeCells>
  <conditionalFormatting sqref="S38">
    <cfRule type="expression" priority="1" dxfId="0" stopIfTrue="1">
      <formula>$V$35&lt;10000</formula>
    </cfRule>
  </conditionalFormatting>
  <dataValidations count="3">
    <dataValidation type="list" allowBlank="1" showInputMessage="1" showErrorMessage="1" sqref="A10:B12">
      <formula1>"A型特例,A型,B型,B型特例"</formula1>
    </dataValidation>
    <dataValidation type="list" allowBlank="1" showInputMessage="1" showErrorMessage="1" sqref="L10:M12">
      <formula1>"民間,公的,市町村"</formula1>
    </dataValidation>
    <dataValidation type="list" allowBlank="1" showInputMessage="1" showErrorMessage="1" sqref="A18:X20">
      <formula1>"×"</formula1>
    </dataValidation>
  </dataValidations>
  <printOptions/>
  <pageMargins left="0.72" right="0.31" top="1" bottom="0.45" header="0.512" footer="0.28"/>
  <pageSetup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23"/>
  <sheetViews>
    <sheetView view="pageBreakPreview" zoomScale="60" workbookViewId="0" topLeftCell="A1">
      <selection activeCell="H13" sqref="H13:H14"/>
    </sheetView>
  </sheetViews>
  <sheetFormatPr defaultColWidth="9.00390625" defaultRowHeight="13.5"/>
  <cols>
    <col min="1" max="1" width="4.50390625" style="17" customWidth="1"/>
    <col min="2" max="2" width="8.125" style="17" customWidth="1"/>
    <col min="3" max="3" width="10.625" style="17" customWidth="1"/>
    <col min="4" max="4" width="4.625" style="17" customWidth="1"/>
    <col min="5" max="5" width="7.625" style="17" customWidth="1"/>
    <col min="6" max="6" width="4.625" style="17" customWidth="1"/>
    <col min="7" max="7" width="9.125" style="17" customWidth="1"/>
    <col min="8" max="8" width="4.625" style="17" customWidth="1"/>
    <col min="9" max="9" width="9.625" style="17" customWidth="1"/>
    <col min="10" max="10" width="7.625" style="17" customWidth="1"/>
    <col min="11" max="11" width="4.625" style="17" customWidth="1"/>
    <col min="12" max="12" width="8.625" style="17" customWidth="1"/>
    <col min="13" max="13" width="7.625" style="17" customWidth="1"/>
    <col min="14" max="14" width="4.625" style="17" customWidth="1"/>
    <col min="15" max="15" width="8.625" style="17" customWidth="1"/>
    <col min="16" max="16" width="7.625" style="17" customWidth="1"/>
    <col min="17" max="17" width="4.625" style="17" customWidth="1"/>
    <col min="18" max="18" width="8.625" style="17" customWidth="1"/>
    <col min="19" max="19" width="7.625" style="17" customWidth="1"/>
    <col min="20" max="20" width="4.625" style="17" customWidth="1"/>
    <col min="21" max="21" width="8.625" style="17" customWidth="1"/>
    <col min="22" max="22" width="7.625" style="17" customWidth="1"/>
    <col min="23" max="23" width="4.625" style="17" customWidth="1"/>
    <col min="24" max="25" width="8.625" style="17" customWidth="1"/>
    <col min="26" max="28" width="9.625" style="17" customWidth="1"/>
    <col min="29" max="29" width="4.625" style="17" customWidth="1"/>
    <col min="30" max="30" width="10.875" style="17" customWidth="1"/>
    <col min="31" max="31" width="3.875" style="17" bestFit="1" customWidth="1"/>
    <col min="32" max="32" width="0.74609375" style="17" customWidth="1"/>
    <col min="33" max="16384" width="9.00390625" style="17" customWidth="1"/>
  </cols>
  <sheetData>
    <row r="1" s="16" customFormat="1" ht="22.5" customHeight="1">
      <c r="A1" s="16" t="s">
        <v>74</v>
      </c>
    </row>
    <row r="2" s="16" customFormat="1" ht="22.5" customHeight="1"/>
    <row r="3" spans="1:31" s="16" customFormat="1" ht="22.5" customHeight="1">
      <c r="A3" s="396" t="s">
        <v>75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row>
    <row r="5" spans="1:31" ht="18" customHeight="1">
      <c r="A5" s="430" t="s">
        <v>111</v>
      </c>
      <c r="B5" s="414" t="s">
        <v>76</v>
      </c>
      <c r="C5" s="430" t="s">
        <v>77</v>
      </c>
      <c r="D5" s="433" t="s">
        <v>78</v>
      </c>
      <c r="E5" s="434"/>
      <c r="F5" s="434"/>
      <c r="G5" s="434"/>
      <c r="H5" s="434"/>
      <c r="I5" s="434"/>
      <c r="J5" s="434"/>
      <c r="K5" s="434"/>
      <c r="L5" s="434"/>
      <c r="M5" s="434"/>
      <c r="N5" s="434"/>
      <c r="O5" s="434"/>
      <c r="P5" s="434"/>
      <c r="Q5" s="434"/>
      <c r="R5" s="434"/>
      <c r="S5" s="434"/>
      <c r="T5" s="434"/>
      <c r="U5" s="434"/>
      <c r="V5" s="434"/>
      <c r="W5" s="434"/>
      <c r="X5" s="434"/>
      <c r="Y5" s="434"/>
      <c r="Z5" s="435"/>
      <c r="AA5" s="414" t="s">
        <v>79</v>
      </c>
      <c r="AB5" s="414" t="s">
        <v>80</v>
      </c>
      <c r="AC5" s="438" t="s">
        <v>241</v>
      </c>
      <c r="AD5" s="430" t="s">
        <v>282</v>
      </c>
      <c r="AE5" s="436" t="s">
        <v>112</v>
      </c>
    </row>
    <row r="6" spans="1:31" ht="18" customHeight="1">
      <c r="A6" s="431"/>
      <c r="B6" s="432"/>
      <c r="C6" s="431"/>
      <c r="D6" s="440" t="s">
        <v>81</v>
      </c>
      <c r="E6" s="441"/>
      <c r="F6" s="441"/>
      <c r="G6" s="441"/>
      <c r="H6" s="441"/>
      <c r="I6" s="442"/>
      <c r="J6" s="440" t="s">
        <v>82</v>
      </c>
      <c r="K6" s="441"/>
      <c r="L6" s="441"/>
      <c r="M6" s="441"/>
      <c r="N6" s="441"/>
      <c r="O6" s="441"/>
      <c r="P6" s="441"/>
      <c r="Q6" s="441"/>
      <c r="R6" s="441"/>
      <c r="S6" s="441"/>
      <c r="T6" s="441"/>
      <c r="U6" s="441"/>
      <c r="V6" s="441"/>
      <c r="W6" s="441"/>
      <c r="X6" s="441"/>
      <c r="Y6" s="442"/>
      <c r="Z6" s="430" t="s">
        <v>83</v>
      </c>
      <c r="AA6" s="432"/>
      <c r="AB6" s="415"/>
      <c r="AC6" s="439"/>
      <c r="AD6" s="415"/>
      <c r="AE6" s="437"/>
    </row>
    <row r="7" spans="1:31" ht="18" customHeight="1">
      <c r="A7" s="431"/>
      <c r="B7" s="432"/>
      <c r="C7" s="431"/>
      <c r="D7" s="443"/>
      <c r="E7" s="444"/>
      <c r="F7" s="444"/>
      <c r="G7" s="444"/>
      <c r="H7" s="444"/>
      <c r="I7" s="445"/>
      <c r="J7" s="407" t="s">
        <v>84</v>
      </c>
      <c r="K7" s="408"/>
      <c r="L7" s="409"/>
      <c r="M7" s="407" t="s">
        <v>85</v>
      </c>
      <c r="N7" s="408"/>
      <c r="O7" s="409"/>
      <c r="P7" s="407" t="s">
        <v>86</v>
      </c>
      <c r="Q7" s="408"/>
      <c r="R7" s="409"/>
      <c r="S7" s="407" t="s">
        <v>87</v>
      </c>
      <c r="T7" s="408"/>
      <c r="U7" s="409"/>
      <c r="V7" s="407" t="s">
        <v>88</v>
      </c>
      <c r="W7" s="408"/>
      <c r="X7" s="409"/>
      <c r="Y7" s="414" t="s">
        <v>28</v>
      </c>
      <c r="Z7" s="431"/>
      <c r="AA7" s="432"/>
      <c r="AB7" s="415"/>
      <c r="AC7" s="439"/>
      <c r="AD7" s="415"/>
      <c r="AE7" s="437"/>
    </row>
    <row r="8" spans="1:31" ht="53.25" customHeight="1">
      <c r="A8" s="431"/>
      <c r="B8" s="432"/>
      <c r="C8" s="431"/>
      <c r="D8" s="446"/>
      <c r="E8" s="447"/>
      <c r="F8" s="447"/>
      <c r="G8" s="447"/>
      <c r="H8" s="447"/>
      <c r="I8" s="448"/>
      <c r="J8" s="410"/>
      <c r="K8" s="411"/>
      <c r="L8" s="412"/>
      <c r="M8" s="410"/>
      <c r="N8" s="411"/>
      <c r="O8" s="412"/>
      <c r="P8" s="410"/>
      <c r="Q8" s="411"/>
      <c r="R8" s="412"/>
      <c r="S8" s="410"/>
      <c r="T8" s="411"/>
      <c r="U8" s="412"/>
      <c r="V8" s="410"/>
      <c r="W8" s="411"/>
      <c r="X8" s="412"/>
      <c r="Y8" s="432"/>
      <c r="Z8" s="431"/>
      <c r="AA8" s="432"/>
      <c r="AB8" s="415"/>
      <c r="AC8" s="439"/>
      <c r="AD8" s="415"/>
      <c r="AE8" s="437"/>
    </row>
    <row r="9" spans="1:31" ht="64.5" customHeight="1">
      <c r="A9" s="431"/>
      <c r="B9" s="432"/>
      <c r="C9" s="116" t="s">
        <v>89</v>
      </c>
      <c r="D9" s="117" t="s">
        <v>90</v>
      </c>
      <c r="E9" s="117" t="s">
        <v>91</v>
      </c>
      <c r="F9" s="113" t="s">
        <v>92</v>
      </c>
      <c r="G9" s="113" t="s">
        <v>93</v>
      </c>
      <c r="H9" s="117" t="s">
        <v>94</v>
      </c>
      <c r="I9" s="117" t="s">
        <v>95</v>
      </c>
      <c r="J9" s="117" t="s">
        <v>91</v>
      </c>
      <c r="K9" s="113" t="s">
        <v>96</v>
      </c>
      <c r="L9" s="117" t="s">
        <v>95</v>
      </c>
      <c r="M9" s="117" t="s">
        <v>91</v>
      </c>
      <c r="N9" s="113" t="s">
        <v>92</v>
      </c>
      <c r="O9" s="118" t="s">
        <v>28</v>
      </c>
      <c r="P9" s="117" t="s">
        <v>91</v>
      </c>
      <c r="Q9" s="113" t="s">
        <v>96</v>
      </c>
      <c r="R9" s="118" t="s">
        <v>28</v>
      </c>
      <c r="S9" s="117" t="s">
        <v>91</v>
      </c>
      <c r="T9" s="113" t="s">
        <v>96</v>
      </c>
      <c r="U9" s="118" t="s">
        <v>28</v>
      </c>
      <c r="V9" s="117" t="s">
        <v>91</v>
      </c>
      <c r="W9" s="113" t="s">
        <v>96</v>
      </c>
      <c r="X9" s="118" t="s">
        <v>28</v>
      </c>
      <c r="Y9" s="119"/>
      <c r="Z9" s="120"/>
      <c r="AA9" s="121"/>
      <c r="AB9" s="126" t="s">
        <v>218</v>
      </c>
      <c r="AC9" s="126"/>
      <c r="AD9" s="126" t="s">
        <v>242</v>
      </c>
      <c r="AE9" s="437"/>
    </row>
    <row r="10" spans="1:31" ht="22.5" customHeight="1">
      <c r="A10" s="111"/>
      <c r="B10" s="114"/>
      <c r="C10" s="122" t="s">
        <v>89</v>
      </c>
      <c r="D10" s="118"/>
      <c r="E10" s="118"/>
      <c r="F10" s="114"/>
      <c r="G10" s="114"/>
      <c r="H10" s="118"/>
      <c r="I10" s="118" t="s">
        <v>203</v>
      </c>
      <c r="J10" s="118"/>
      <c r="K10" s="114"/>
      <c r="L10" s="118"/>
      <c r="M10" s="118"/>
      <c r="N10" s="114"/>
      <c r="O10" s="118"/>
      <c r="P10" s="118"/>
      <c r="Q10" s="114"/>
      <c r="R10" s="118"/>
      <c r="S10" s="118"/>
      <c r="T10" s="114"/>
      <c r="U10" s="118"/>
      <c r="V10" s="118"/>
      <c r="W10" s="114"/>
      <c r="X10" s="118"/>
      <c r="Y10" s="121" t="s">
        <v>204</v>
      </c>
      <c r="Z10" s="123" t="s">
        <v>97</v>
      </c>
      <c r="AA10" s="124" t="s">
        <v>205</v>
      </c>
      <c r="AB10" s="123" t="s">
        <v>98</v>
      </c>
      <c r="AC10" s="123"/>
      <c r="AD10" s="123" t="s">
        <v>99</v>
      </c>
      <c r="AE10" s="111"/>
    </row>
    <row r="11" spans="1:31" ht="22.5" customHeight="1">
      <c r="A11" s="112"/>
      <c r="B11" s="115"/>
      <c r="C11" s="125"/>
      <c r="D11" s="118" t="s">
        <v>206</v>
      </c>
      <c r="E11" s="118" t="s">
        <v>207</v>
      </c>
      <c r="F11" s="114" t="s">
        <v>208</v>
      </c>
      <c r="G11" s="114" t="s">
        <v>209</v>
      </c>
      <c r="H11" s="118" t="s">
        <v>210</v>
      </c>
      <c r="I11" s="18" t="s">
        <v>211</v>
      </c>
      <c r="J11" s="118"/>
      <c r="K11" s="114"/>
      <c r="L11" s="118" t="s">
        <v>212</v>
      </c>
      <c r="M11" s="118"/>
      <c r="N11" s="114"/>
      <c r="O11" s="118" t="s">
        <v>213</v>
      </c>
      <c r="P11" s="118"/>
      <c r="Q11" s="114"/>
      <c r="R11" s="118" t="s">
        <v>214</v>
      </c>
      <c r="S11" s="118"/>
      <c r="T11" s="114"/>
      <c r="U11" s="118" t="s">
        <v>215</v>
      </c>
      <c r="V11" s="118"/>
      <c r="W11" s="114"/>
      <c r="X11" s="118" t="s">
        <v>216</v>
      </c>
      <c r="Y11" s="115" t="s">
        <v>217</v>
      </c>
      <c r="Z11" s="111"/>
      <c r="AA11" s="114"/>
      <c r="AB11" s="111"/>
      <c r="AC11" s="111"/>
      <c r="AD11" s="111"/>
      <c r="AE11" s="112"/>
    </row>
    <row r="12" spans="1:31" ht="15.75" customHeight="1" thickBot="1">
      <c r="A12" s="87"/>
      <c r="B12" s="87"/>
      <c r="C12" s="19" t="s">
        <v>100</v>
      </c>
      <c r="D12" s="20" t="s">
        <v>101</v>
      </c>
      <c r="E12" s="103" t="s">
        <v>100</v>
      </c>
      <c r="F12" s="103" t="s">
        <v>102</v>
      </c>
      <c r="G12" s="20" t="s">
        <v>48</v>
      </c>
      <c r="H12" s="21"/>
      <c r="I12" s="104" t="s">
        <v>103</v>
      </c>
      <c r="J12" s="103" t="s">
        <v>100</v>
      </c>
      <c r="K12" s="103" t="s">
        <v>104</v>
      </c>
      <c r="L12" s="103" t="s">
        <v>100</v>
      </c>
      <c r="M12" s="103" t="s">
        <v>48</v>
      </c>
      <c r="N12" s="103" t="s">
        <v>105</v>
      </c>
      <c r="O12" s="103" t="s">
        <v>48</v>
      </c>
      <c r="P12" s="103" t="s">
        <v>48</v>
      </c>
      <c r="Q12" s="103" t="s">
        <v>104</v>
      </c>
      <c r="R12" s="103" t="s">
        <v>48</v>
      </c>
      <c r="S12" s="103" t="s">
        <v>48</v>
      </c>
      <c r="T12" s="103" t="s">
        <v>104</v>
      </c>
      <c r="U12" s="103" t="s">
        <v>48</v>
      </c>
      <c r="V12" s="103" t="s">
        <v>48</v>
      </c>
      <c r="W12" s="103" t="s">
        <v>104</v>
      </c>
      <c r="X12" s="103" t="s">
        <v>48</v>
      </c>
      <c r="Y12" s="103" t="s">
        <v>100</v>
      </c>
      <c r="Z12" s="103" t="s">
        <v>100</v>
      </c>
      <c r="AA12" s="103" t="s">
        <v>100</v>
      </c>
      <c r="AB12" s="103" t="s">
        <v>100</v>
      </c>
      <c r="AC12" s="133"/>
      <c r="AD12" s="133" t="s">
        <v>100</v>
      </c>
      <c r="AE12" s="402"/>
    </row>
    <row r="13" spans="1:37" ht="82.5" customHeight="1" thickBot="1">
      <c r="A13" s="426">
        <f>'保福第22号'!A10</f>
        <v>0</v>
      </c>
      <c r="B13" s="145">
        <f>'保福第22号'!N10</f>
        <v>0</v>
      </c>
      <c r="C13" s="428">
        <f>'保福第1の31号'!H25</f>
        <v>0</v>
      </c>
      <c r="D13" s="420">
        <f>IF(A13="A型特例",1,IF(A13="A型",2,IF(A13="B型",4,IF(A13="B型特例",6,0))))</f>
        <v>0</v>
      </c>
      <c r="E13" s="400">
        <v>153700</v>
      </c>
      <c r="F13" s="400">
        <v>12</v>
      </c>
      <c r="G13" s="420">
        <f>IF(A13="A型特例",288000,IF(A13="A型",1152000,IF(A13="B型",2880000,IF(A13="B型特例",5184000,0))))</f>
        <v>0</v>
      </c>
      <c r="H13" s="418"/>
      <c r="I13" s="422">
        <f>((D13*E13*F13)-G13)*H13</f>
        <v>0</v>
      </c>
      <c r="J13" s="400">
        <v>17060</v>
      </c>
      <c r="K13" s="400">
        <f>'別紙2号（修正あり）'!AF24</f>
        <v>0</v>
      </c>
      <c r="L13" s="400">
        <f>J13*K13</f>
        <v>0</v>
      </c>
      <c r="M13" s="400">
        <v>187560</v>
      </c>
      <c r="N13" s="400">
        <f>'別紙3号（修正あり）'!AG24</f>
        <v>0</v>
      </c>
      <c r="O13" s="400">
        <f>M13*N13</f>
        <v>0</v>
      </c>
      <c r="P13" s="400">
        <v>17060</v>
      </c>
      <c r="Q13" s="400">
        <f>'別紙4号（修正あり）'!AG24</f>
        <v>0</v>
      </c>
      <c r="R13" s="400">
        <f>P13*Q13</f>
        <v>0</v>
      </c>
      <c r="S13" s="400">
        <v>11630</v>
      </c>
      <c r="T13" s="400">
        <f>'別紙5号(修正あり）'!AG24</f>
        <v>0</v>
      </c>
      <c r="U13" s="400">
        <f>S13*T13</f>
        <v>0</v>
      </c>
      <c r="V13" s="400">
        <v>10670</v>
      </c>
      <c r="W13" s="400">
        <f>'別紙6号（修正あり）'!AG24</f>
        <v>0</v>
      </c>
      <c r="X13" s="400">
        <f>V13*W13</f>
        <v>0</v>
      </c>
      <c r="Y13" s="400">
        <f>SUM(L13,O13,R13,U13,X13)</f>
        <v>0</v>
      </c>
      <c r="Z13" s="400">
        <f>I13+Y13</f>
        <v>0</v>
      </c>
      <c r="AA13" s="400">
        <f>'保福第24号'!F37</f>
        <v>0</v>
      </c>
      <c r="AB13" s="400">
        <f>MIN(Z13,AA13)</f>
        <v>0</v>
      </c>
      <c r="AC13" s="453"/>
      <c r="AD13" s="424">
        <f>IF(AJ13&lt;IF('保福第22号'!L10="市町村",AB13*AC13*1/4,AB13*AC13*2/3),AJ13,ROUNDDOWN(IF('保福第22号'!L10="市町村",AB13*AC13*1/4,AB13*AC13*2/3),-3))</f>
        <v>0</v>
      </c>
      <c r="AE13" s="403"/>
      <c r="AH13" s="449" t="s">
        <v>283</v>
      </c>
      <c r="AI13" s="450"/>
      <c r="AJ13" s="451"/>
      <c r="AK13" s="452"/>
    </row>
    <row r="14" spans="1:31" ht="96" customHeight="1">
      <c r="A14" s="427"/>
      <c r="B14" s="146">
        <f>'保福第22号'!C10</f>
        <v>0</v>
      </c>
      <c r="C14" s="429"/>
      <c r="D14" s="421"/>
      <c r="E14" s="401"/>
      <c r="F14" s="401"/>
      <c r="G14" s="421"/>
      <c r="H14" s="419"/>
      <c r="I14" s="423"/>
      <c r="J14" s="401"/>
      <c r="K14" s="401"/>
      <c r="L14" s="401"/>
      <c r="M14" s="401"/>
      <c r="N14" s="401"/>
      <c r="O14" s="401"/>
      <c r="P14" s="401"/>
      <c r="Q14" s="401"/>
      <c r="R14" s="401"/>
      <c r="S14" s="401"/>
      <c r="T14" s="401"/>
      <c r="U14" s="401"/>
      <c r="V14" s="401"/>
      <c r="W14" s="401"/>
      <c r="X14" s="401"/>
      <c r="Y14" s="401"/>
      <c r="Z14" s="401"/>
      <c r="AA14" s="401"/>
      <c r="AB14" s="401"/>
      <c r="AC14" s="454"/>
      <c r="AD14" s="425"/>
      <c r="AE14" s="404"/>
    </row>
    <row r="15" spans="1:31" ht="12">
      <c r="A15" s="22"/>
      <c r="B15" s="22"/>
      <c r="C15" s="23"/>
      <c r="D15" s="23"/>
      <c r="E15" s="23"/>
      <c r="F15" s="23"/>
      <c r="G15" s="23"/>
      <c r="H15" s="405" t="str">
        <f>IF(H13&lt;0.2,"調整率ERROR",IF(H13&gt;1,"調整率ERROR"," "))</f>
        <v>調整率ERROR</v>
      </c>
      <c r="I15" s="405"/>
      <c r="J15" s="23"/>
      <c r="K15" s="23"/>
      <c r="L15" s="23"/>
      <c r="M15" s="23"/>
      <c r="N15" s="23"/>
      <c r="O15" s="23"/>
      <c r="P15" s="23"/>
      <c r="Q15" s="23"/>
      <c r="R15" s="23"/>
      <c r="S15" s="23"/>
      <c r="T15" s="23"/>
      <c r="U15" s="23"/>
      <c r="V15" s="23"/>
      <c r="W15" s="23"/>
      <c r="X15" s="23"/>
      <c r="Y15" s="23"/>
      <c r="Z15" s="23"/>
      <c r="AA15" s="23"/>
      <c r="AB15" s="23"/>
      <c r="AC15" s="417" t="str">
        <f>IF(AC13&lt;0.2,"地域調整率ERROR",IF(AC13&gt;1.15,"地域調整率ERROR"," "))</f>
        <v>地域調整率ERROR</v>
      </c>
      <c r="AD15" s="417"/>
      <c r="AE15" s="24"/>
    </row>
    <row r="17" spans="1:31" ht="15" customHeight="1">
      <c r="A17" s="406" t="s">
        <v>106</v>
      </c>
      <c r="B17" s="406"/>
      <c r="C17" s="406"/>
      <c r="D17" s="406"/>
      <c r="E17" s="406"/>
      <c r="F17" s="406"/>
      <c r="G17" s="406"/>
      <c r="H17" s="406"/>
      <c r="I17" s="406"/>
      <c r="J17" s="406"/>
      <c r="K17" s="406"/>
      <c r="L17" s="406"/>
      <c r="M17" s="406"/>
      <c r="N17" s="406"/>
      <c r="O17" s="406"/>
      <c r="P17" s="406"/>
      <c r="Q17" s="406"/>
      <c r="R17" s="149"/>
      <c r="S17" s="149"/>
      <c r="T17" s="149"/>
      <c r="U17" s="149"/>
      <c r="V17" s="149"/>
      <c r="W17" s="149"/>
      <c r="X17" s="149"/>
      <c r="Y17" s="416"/>
      <c r="Z17" s="416"/>
      <c r="AA17" s="413"/>
      <c r="AB17" s="413"/>
      <c r="AC17" s="149"/>
      <c r="AD17" s="149"/>
      <c r="AE17" s="149"/>
    </row>
    <row r="18" spans="1:31" ht="15" customHeight="1">
      <c r="A18" s="406" t="s">
        <v>107</v>
      </c>
      <c r="B18" s="406"/>
      <c r="C18" s="406"/>
      <c r="D18" s="406"/>
      <c r="E18" s="406"/>
      <c r="F18" s="406"/>
      <c r="G18" s="406"/>
      <c r="H18" s="406"/>
      <c r="I18" s="406"/>
      <c r="J18" s="406"/>
      <c r="K18" s="406"/>
      <c r="L18" s="406"/>
      <c r="M18" s="406"/>
      <c r="N18" s="406"/>
      <c r="O18" s="406"/>
      <c r="P18" s="406"/>
      <c r="Q18" s="406"/>
      <c r="R18" s="149"/>
      <c r="S18" s="149"/>
      <c r="T18" s="149"/>
      <c r="U18" s="149"/>
      <c r="V18" s="149"/>
      <c r="W18" s="149"/>
      <c r="X18" s="149"/>
      <c r="Y18" s="149"/>
      <c r="Z18" s="149"/>
      <c r="AA18" s="416" t="str">
        <f>IF(AJ13&lt;1000,"交付決定額を入力"," ")</f>
        <v>交付決定額を入力</v>
      </c>
      <c r="AB18" s="416"/>
      <c r="AC18" s="149"/>
      <c r="AD18" s="149"/>
      <c r="AE18" s="149"/>
    </row>
    <row r="19" spans="1:31" ht="15" customHeight="1">
      <c r="A19" s="399" t="s">
        <v>108</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row>
    <row r="20" spans="1:31" ht="15" customHeight="1">
      <c r="A20" s="399" t="s">
        <v>109</v>
      </c>
      <c r="B20" s="399"/>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row>
    <row r="21" spans="1:31" ht="15" customHeight="1">
      <c r="A21" s="399" t="s">
        <v>193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row>
    <row r="22" spans="1:31" ht="15" customHeight="1">
      <c r="A22" s="399" t="s">
        <v>110</v>
      </c>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row>
    <row r="23" spans="1:31" ht="15" customHeight="1">
      <c r="A23" s="399" t="s">
        <v>174</v>
      </c>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row>
  </sheetData>
  <sheetProtection password="8ED1" sheet="1" selectLockedCells="1"/>
  <mergeCells count="63">
    <mergeCell ref="AD5:AD8"/>
    <mergeCell ref="Z6:Z8"/>
    <mergeCell ref="AA5:AA8"/>
    <mergeCell ref="W13:W14"/>
    <mergeCell ref="Z13:Z14"/>
    <mergeCell ref="S13:S14"/>
    <mergeCell ref="AC13:AC14"/>
    <mergeCell ref="AH13:AI13"/>
    <mergeCell ref="AJ13:AK13"/>
    <mergeCell ref="O13:O14"/>
    <mergeCell ref="P13:P14"/>
    <mergeCell ref="N13:N14"/>
    <mergeCell ref="R13:R14"/>
    <mergeCell ref="A3:AE3"/>
    <mergeCell ref="A5:A9"/>
    <mergeCell ref="B5:B9"/>
    <mergeCell ref="D5:Z5"/>
    <mergeCell ref="AE5:AE9"/>
    <mergeCell ref="C5:C8"/>
    <mergeCell ref="Y7:Y8"/>
    <mergeCell ref="AC5:AC8"/>
    <mergeCell ref="D6:I8"/>
    <mergeCell ref="J6:Y6"/>
    <mergeCell ref="A21:AE21"/>
    <mergeCell ref="AA13:AA14"/>
    <mergeCell ref="AB13:AB14"/>
    <mergeCell ref="AD13:AD14"/>
    <mergeCell ref="A13:A14"/>
    <mergeCell ref="Y13:Y14"/>
    <mergeCell ref="L13:L14"/>
    <mergeCell ref="M13:M14"/>
    <mergeCell ref="C13:C14"/>
    <mergeCell ref="D13:D14"/>
    <mergeCell ref="AC15:AD15"/>
    <mergeCell ref="H13:H14"/>
    <mergeCell ref="E13:E14"/>
    <mergeCell ref="F13:F14"/>
    <mergeCell ref="J13:J14"/>
    <mergeCell ref="Y17:Z17"/>
    <mergeCell ref="K13:K14"/>
    <mergeCell ref="G13:G14"/>
    <mergeCell ref="I13:I14"/>
    <mergeCell ref="Q13:Q14"/>
    <mergeCell ref="A23:AE23"/>
    <mergeCell ref="P7:R8"/>
    <mergeCell ref="J7:L8"/>
    <mergeCell ref="M7:O8"/>
    <mergeCell ref="V7:X8"/>
    <mergeCell ref="S7:U8"/>
    <mergeCell ref="X13:X14"/>
    <mergeCell ref="AA17:AB17"/>
    <mergeCell ref="AB5:AB8"/>
    <mergeCell ref="AA18:AB18"/>
    <mergeCell ref="A20:AE20"/>
    <mergeCell ref="A22:AE22"/>
    <mergeCell ref="T13:T14"/>
    <mergeCell ref="U13:U14"/>
    <mergeCell ref="V13:V14"/>
    <mergeCell ref="A19:AE19"/>
    <mergeCell ref="AE12:AE14"/>
    <mergeCell ref="H15:I15"/>
    <mergeCell ref="A18:Q18"/>
    <mergeCell ref="A17:Q17"/>
  </mergeCells>
  <conditionalFormatting sqref="AC13:AC14">
    <cfRule type="expression" priority="1" dxfId="1" stopIfTrue="1">
      <formula>$AC$13&gt;1.15</formula>
    </cfRule>
    <cfRule type="expression" priority="2" dxfId="1" stopIfTrue="1">
      <formula>$AC$13&lt;0.5</formula>
    </cfRule>
  </conditionalFormatting>
  <conditionalFormatting sqref="H13:H14">
    <cfRule type="expression" priority="3" dxfId="1" stopIfTrue="1">
      <formula>$H$13&gt;1</formula>
    </cfRule>
    <cfRule type="expression" priority="4" dxfId="1" stopIfTrue="1">
      <formula>$H$13&lt;0.2</formula>
    </cfRule>
  </conditionalFormatting>
  <conditionalFormatting sqref="H15">
    <cfRule type="expression" priority="5" dxfId="0" stopIfTrue="1">
      <formula>$H$13&lt;0.2</formula>
    </cfRule>
  </conditionalFormatting>
  <conditionalFormatting sqref="AC15:AD15">
    <cfRule type="expression" priority="6" dxfId="0" stopIfTrue="1">
      <formula>$AC$13&gt;1.15</formula>
    </cfRule>
    <cfRule type="expression" priority="7" dxfId="0" stopIfTrue="1">
      <formula>$AC$13&lt;0.2</formula>
    </cfRule>
  </conditionalFormatting>
  <conditionalFormatting sqref="H15:I15">
    <cfRule type="expression" priority="8" dxfId="0" stopIfTrue="1">
      <formula>$H$13&gt;1</formula>
    </cfRule>
  </conditionalFormatting>
  <conditionalFormatting sqref="AA18:AB18">
    <cfRule type="expression" priority="9" dxfId="0" stopIfTrue="1">
      <formula>$AJ$13&lt;1000</formula>
    </cfRule>
  </conditionalFormatting>
  <conditionalFormatting sqref="AJ13:AK13">
    <cfRule type="expression" priority="10" dxfId="1" stopIfTrue="1">
      <formula>$AA$17&lt;1000</formula>
    </cfRule>
  </conditionalFormatting>
  <printOptions/>
  <pageMargins left="0.2" right="0.2" top="0.7" bottom="0.26" header="0.512" footer="0.2"/>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view="pageBreakPreview" zoomScale="85" zoomScaleSheetLayoutView="85" workbookViewId="0" topLeftCell="A1">
      <selection activeCell="M15" sqref="L14:M15"/>
    </sheetView>
  </sheetViews>
  <sheetFormatPr defaultColWidth="9.00390625" defaultRowHeight="13.5"/>
  <cols>
    <col min="1" max="1" width="8.25390625" style="25" customWidth="1"/>
    <col min="2" max="2" width="12.625" style="25" customWidth="1"/>
    <col min="3" max="6" width="12.50390625" style="25" customWidth="1"/>
    <col min="7" max="8" width="11.625" style="25" customWidth="1"/>
    <col min="9" max="16384" width="9.00390625" style="25" customWidth="1"/>
  </cols>
  <sheetData>
    <row r="1" ht="13.5">
      <c r="A1" s="25" t="s">
        <v>113</v>
      </c>
    </row>
    <row r="3" spans="1:8" ht="18.75">
      <c r="A3" s="479" t="s">
        <v>114</v>
      </c>
      <c r="B3" s="479"/>
      <c r="C3" s="479"/>
      <c r="D3" s="479"/>
      <c r="E3" s="479"/>
      <c r="F3" s="479"/>
      <c r="G3" s="479"/>
      <c r="H3" s="479"/>
    </row>
    <row r="5" spans="6:8" ht="25.5" customHeight="1">
      <c r="F5" s="88" t="s">
        <v>115</v>
      </c>
      <c r="G5" s="480">
        <f>'保福第22号'!C10</f>
        <v>0</v>
      </c>
      <c r="H5" s="481">
        <v>0</v>
      </c>
    </row>
    <row r="6" ht="4.5" customHeight="1"/>
    <row r="7" spans="1:8" ht="12" customHeight="1">
      <c r="A7" s="482" t="s">
        <v>116</v>
      </c>
      <c r="B7" s="482" t="s">
        <v>117</v>
      </c>
      <c r="C7" s="485" t="s">
        <v>118</v>
      </c>
      <c r="D7" s="485" t="s">
        <v>119</v>
      </c>
      <c r="E7" s="485" t="s">
        <v>120</v>
      </c>
      <c r="F7" s="485" t="s">
        <v>95</v>
      </c>
      <c r="G7" s="488" t="s">
        <v>53</v>
      </c>
      <c r="H7" s="489"/>
    </row>
    <row r="8" spans="1:8" ht="12" customHeight="1">
      <c r="A8" s="483"/>
      <c r="B8" s="483"/>
      <c r="C8" s="486"/>
      <c r="D8" s="486"/>
      <c r="E8" s="486"/>
      <c r="F8" s="486"/>
      <c r="G8" s="490"/>
      <c r="H8" s="491"/>
    </row>
    <row r="9" spans="1:8" ht="12" customHeight="1">
      <c r="A9" s="484"/>
      <c r="B9" s="484"/>
      <c r="C9" s="487"/>
      <c r="D9" s="487"/>
      <c r="E9" s="487"/>
      <c r="F9" s="487"/>
      <c r="G9" s="492"/>
      <c r="H9" s="493"/>
    </row>
    <row r="10" spans="1:8" ht="13.5" customHeight="1">
      <c r="A10" s="27"/>
      <c r="B10" s="27"/>
      <c r="C10" s="28" t="s">
        <v>100</v>
      </c>
      <c r="D10" s="28" t="s">
        <v>100</v>
      </c>
      <c r="E10" s="28" t="s">
        <v>100</v>
      </c>
      <c r="F10" s="86" t="s">
        <v>100</v>
      </c>
      <c r="G10" s="270"/>
      <c r="H10" s="272"/>
    </row>
    <row r="11" spans="1:8" ht="19.5" customHeight="1">
      <c r="A11" s="475"/>
      <c r="B11" s="475"/>
      <c r="C11" s="477"/>
      <c r="D11" s="477"/>
      <c r="E11" s="477"/>
      <c r="F11" s="467">
        <f>SUM(C11:E12)</f>
        <v>0</v>
      </c>
      <c r="G11" s="469" t="s">
        <v>340</v>
      </c>
      <c r="H11" s="470"/>
    </row>
    <row r="12" spans="1:8" ht="19.5" customHeight="1">
      <c r="A12" s="476"/>
      <c r="B12" s="476"/>
      <c r="C12" s="478"/>
      <c r="D12" s="478"/>
      <c r="E12" s="478"/>
      <c r="F12" s="468"/>
      <c r="G12" s="471" t="s">
        <v>341</v>
      </c>
      <c r="H12" s="472"/>
    </row>
    <row r="13" spans="1:8" ht="19.5" customHeight="1">
      <c r="A13" s="473"/>
      <c r="B13" s="473"/>
      <c r="C13" s="465"/>
      <c r="D13" s="465"/>
      <c r="E13" s="465"/>
      <c r="F13" s="467">
        <f>SUM(C13:E14)</f>
        <v>0</v>
      </c>
      <c r="G13" s="469" t="s">
        <v>340</v>
      </c>
      <c r="H13" s="470"/>
    </row>
    <row r="14" spans="1:8" ht="19.5" customHeight="1">
      <c r="A14" s="474"/>
      <c r="B14" s="474"/>
      <c r="C14" s="466"/>
      <c r="D14" s="466"/>
      <c r="E14" s="466"/>
      <c r="F14" s="468"/>
      <c r="G14" s="471" t="s">
        <v>341</v>
      </c>
      <c r="H14" s="472"/>
    </row>
    <row r="15" spans="1:8" ht="19.5" customHeight="1">
      <c r="A15" s="473"/>
      <c r="B15" s="473"/>
      <c r="C15" s="465"/>
      <c r="D15" s="465"/>
      <c r="E15" s="465"/>
      <c r="F15" s="467">
        <f>SUM(C15:E16)</f>
        <v>0</v>
      </c>
      <c r="G15" s="469" t="s">
        <v>340</v>
      </c>
      <c r="H15" s="470"/>
    </row>
    <row r="16" spans="1:8" ht="19.5" customHeight="1">
      <c r="A16" s="474"/>
      <c r="B16" s="474"/>
      <c r="C16" s="466"/>
      <c r="D16" s="466"/>
      <c r="E16" s="466"/>
      <c r="F16" s="468"/>
      <c r="G16" s="471" t="s">
        <v>341</v>
      </c>
      <c r="H16" s="472"/>
    </row>
    <row r="17" spans="1:8" ht="19.5" customHeight="1">
      <c r="A17" s="473"/>
      <c r="B17" s="473"/>
      <c r="C17" s="465"/>
      <c r="D17" s="465"/>
      <c r="E17" s="465"/>
      <c r="F17" s="467">
        <f>SUM(C17:E18)</f>
        <v>0</v>
      </c>
      <c r="G17" s="469" t="s">
        <v>340</v>
      </c>
      <c r="H17" s="470"/>
    </row>
    <row r="18" spans="1:8" ht="19.5" customHeight="1">
      <c r="A18" s="474"/>
      <c r="B18" s="474"/>
      <c r="C18" s="466"/>
      <c r="D18" s="466"/>
      <c r="E18" s="466"/>
      <c r="F18" s="468"/>
      <c r="G18" s="471" t="s">
        <v>341</v>
      </c>
      <c r="H18" s="472"/>
    </row>
    <row r="19" spans="1:8" ht="19.5" customHeight="1">
      <c r="A19" s="473"/>
      <c r="B19" s="473"/>
      <c r="C19" s="465"/>
      <c r="D19" s="465"/>
      <c r="E19" s="465"/>
      <c r="F19" s="467">
        <f>SUM(C19:E20)</f>
        <v>0</v>
      </c>
      <c r="G19" s="469" t="s">
        <v>340</v>
      </c>
      <c r="H19" s="470"/>
    </row>
    <row r="20" spans="1:8" ht="19.5" customHeight="1">
      <c r="A20" s="474"/>
      <c r="B20" s="474"/>
      <c r="C20" s="466"/>
      <c r="D20" s="466"/>
      <c r="E20" s="466"/>
      <c r="F20" s="468"/>
      <c r="G20" s="471" t="s">
        <v>341</v>
      </c>
      <c r="H20" s="472"/>
    </row>
    <row r="21" spans="1:8" ht="19.5" customHeight="1">
      <c r="A21" s="473"/>
      <c r="B21" s="473"/>
      <c r="C21" s="465"/>
      <c r="D21" s="465"/>
      <c r="E21" s="465"/>
      <c r="F21" s="467">
        <f>SUM(C21:E22)</f>
        <v>0</v>
      </c>
      <c r="G21" s="469" t="s">
        <v>340</v>
      </c>
      <c r="H21" s="470"/>
    </row>
    <row r="22" spans="1:8" ht="19.5" customHeight="1">
      <c r="A22" s="474"/>
      <c r="B22" s="474"/>
      <c r="C22" s="466"/>
      <c r="D22" s="466"/>
      <c r="E22" s="466"/>
      <c r="F22" s="468"/>
      <c r="G22" s="471" t="s">
        <v>341</v>
      </c>
      <c r="H22" s="472"/>
    </row>
    <row r="23" spans="1:8" ht="19.5" customHeight="1">
      <c r="A23" s="473"/>
      <c r="B23" s="473"/>
      <c r="C23" s="465"/>
      <c r="D23" s="465"/>
      <c r="E23" s="465"/>
      <c r="F23" s="467">
        <f>SUM(C23:E24)</f>
        <v>0</v>
      </c>
      <c r="G23" s="469" t="s">
        <v>340</v>
      </c>
      <c r="H23" s="470"/>
    </row>
    <row r="24" spans="1:8" ht="19.5" customHeight="1">
      <c r="A24" s="474"/>
      <c r="B24" s="474"/>
      <c r="C24" s="466"/>
      <c r="D24" s="466"/>
      <c r="E24" s="466"/>
      <c r="F24" s="468"/>
      <c r="G24" s="471" t="s">
        <v>341</v>
      </c>
      <c r="H24" s="472"/>
    </row>
    <row r="25" spans="1:8" ht="19.5" customHeight="1">
      <c r="A25" s="473"/>
      <c r="B25" s="473"/>
      <c r="C25" s="465"/>
      <c r="D25" s="465"/>
      <c r="E25" s="465"/>
      <c r="F25" s="467">
        <f>SUM(C25:E26)</f>
        <v>0</v>
      </c>
      <c r="G25" s="469" t="s">
        <v>340</v>
      </c>
      <c r="H25" s="470"/>
    </row>
    <row r="26" spans="1:8" ht="19.5" customHeight="1">
      <c r="A26" s="474"/>
      <c r="B26" s="474"/>
      <c r="C26" s="466"/>
      <c r="D26" s="466"/>
      <c r="E26" s="466"/>
      <c r="F26" s="468"/>
      <c r="G26" s="471" t="s">
        <v>341</v>
      </c>
      <c r="H26" s="472"/>
    </row>
    <row r="27" spans="1:8" ht="19.5" customHeight="1">
      <c r="A27" s="473"/>
      <c r="B27" s="473"/>
      <c r="C27" s="465"/>
      <c r="D27" s="465"/>
      <c r="E27" s="465"/>
      <c r="F27" s="467">
        <f>SUM(C27:E28)</f>
        <v>0</v>
      </c>
      <c r="G27" s="469" t="s">
        <v>340</v>
      </c>
      <c r="H27" s="470"/>
    </row>
    <row r="28" spans="1:8" ht="19.5" customHeight="1">
      <c r="A28" s="474"/>
      <c r="B28" s="474"/>
      <c r="C28" s="466"/>
      <c r="D28" s="466"/>
      <c r="E28" s="466"/>
      <c r="F28" s="468"/>
      <c r="G28" s="471" t="s">
        <v>341</v>
      </c>
      <c r="H28" s="472"/>
    </row>
    <row r="29" spans="1:8" ht="19.5" customHeight="1">
      <c r="A29" s="473"/>
      <c r="B29" s="473"/>
      <c r="C29" s="465"/>
      <c r="D29" s="465"/>
      <c r="E29" s="465"/>
      <c r="F29" s="467">
        <f>SUM(C29:E30)</f>
        <v>0</v>
      </c>
      <c r="G29" s="469" t="s">
        <v>340</v>
      </c>
      <c r="H29" s="470"/>
    </row>
    <row r="30" spans="1:8" ht="19.5" customHeight="1">
      <c r="A30" s="474"/>
      <c r="B30" s="474"/>
      <c r="C30" s="466"/>
      <c r="D30" s="466"/>
      <c r="E30" s="466"/>
      <c r="F30" s="468"/>
      <c r="G30" s="471" t="s">
        <v>341</v>
      </c>
      <c r="H30" s="472"/>
    </row>
    <row r="31" spans="1:8" ht="19.5" customHeight="1">
      <c r="A31" s="473"/>
      <c r="B31" s="473"/>
      <c r="C31" s="465"/>
      <c r="D31" s="465"/>
      <c r="E31" s="465"/>
      <c r="F31" s="467">
        <f>SUM(C31:E32)</f>
        <v>0</v>
      </c>
      <c r="G31" s="469" t="s">
        <v>340</v>
      </c>
      <c r="H31" s="470"/>
    </row>
    <row r="32" spans="1:8" ht="19.5" customHeight="1">
      <c r="A32" s="474"/>
      <c r="B32" s="474"/>
      <c r="C32" s="466"/>
      <c r="D32" s="466"/>
      <c r="E32" s="466"/>
      <c r="F32" s="468"/>
      <c r="G32" s="471" t="s">
        <v>341</v>
      </c>
      <c r="H32" s="472"/>
    </row>
    <row r="33" spans="1:8" ht="19.5" customHeight="1">
      <c r="A33" s="473"/>
      <c r="B33" s="473"/>
      <c r="C33" s="465"/>
      <c r="D33" s="465"/>
      <c r="E33" s="465"/>
      <c r="F33" s="467">
        <f>SUM(C33:E34)</f>
        <v>0</v>
      </c>
      <c r="G33" s="469" t="s">
        <v>340</v>
      </c>
      <c r="H33" s="470"/>
    </row>
    <row r="34" spans="1:8" ht="19.5" customHeight="1">
      <c r="A34" s="474"/>
      <c r="B34" s="474"/>
      <c r="C34" s="466"/>
      <c r="D34" s="466"/>
      <c r="E34" s="466"/>
      <c r="F34" s="468"/>
      <c r="G34" s="471" t="s">
        <v>341</v>
      </c>
      <c r="H34" s="472"/>
    </row>
    <row r="35" spans="1:8" ht="19.5" customHeight="1">
      <c r="A35" s="473"/>
      <c r="B35" s="473"/>
      <c r="C35" s="465"/>
      <c r="D35" s="465"/>
      <c r="E35" s="465"/>
      <c r="F35" s="467">
        <f>SUM(C35:E36)</f>
        <v>0</v>
      </c>
      <c r="G35" s="469" t="s">
        <v>340</v>
      </c>
      <c r="H35" s="470"/>
    </row>
    <row r="36" spans="1:8" ht="19.5" customHeight="1">
      <c r="A36" s="474"/>
      <c r="B36" s="474"/>
      <c r="C36" s="466"/>
      <c r="D36" s="466"/>
      <c r="E36" s="466"/>
      <c r="F36" s="468"/>
      <c r="G36" s="471" t="s">
        <v>341</v>
      </c>
      <c r="H36" s="472"/>
    </row>
    <row r="37" spans="1:8" ht="19.5" customHeight="1">
      <c r="A37" s="461" t="s">
        <v>28</v>
      </c>
      <c r="B37" s="462"/>
      <c r="C37" s="455">
        <f>SUM(C11:C36)</f>
        <v>0</v>
      </c>
      <c r="D37" s="455">
        <f>SUM(D11:D36)</f>
        <v>0</v>
      </c>
      <c r="E37" s="455">
        <f>SUM(E11:E36)</f>
        <v>0</v>
      </c>
      <c r="F37" s="455">
        <f>SUM(F11:F36)</f>
        <v>0</v>
      </c>
      <c r="G37" s="457"/>
      <c r="H37" s="458"/>
    </row>
    <row r="38" spans="1:8" ht="19.5" customHeight="1">
      <c r="A38" s="463"/>
      <c r="B38" s="464"/>
      <c r="C38" s="456"/>
      <c r="D38" s="456"/>
      <c r="E38" s="456"/>
      <c r="F38" s="456"/>
      <c r="G38" s="459"/>
      <c r="H38" s="460"/>
    </row>
    <row r="39" spans="1:8" ht="4.5" customHeight="1">
      <c r="A39" s="29"/>
      <c r="B39" s="29"/>
      <c r="C39" s="30"/>
      <c r="D39" s="30"/>
      <c r="E39" s="30"/>
      <c r="F39" s="30"/>
      <c r="G39" s="30"/>
      <c r="H39" s="30"/>
    </row>
    <row r="40" s="31" customFormat="1" ht="18" customHeight="1">
      <c r="A40" s="31" t="s">
        <v>121</v>
      </c>
    </row>
    <row r="41" s="31" customFormat="1" ht="18" customHeight="1">
      <c r="A41" s="31" t="s">
        <v>122</v>
      </c>
    </row>
    <row r="42" s="31" customFormat="1" ht="18" customHeight="1">
      <c r="A42" s="31" t="s">
        <v>199</v>
      </c>
    </row>
    <row r="43" s="31" customFormat="1" ht="18" customHeight="1">
      <c r="A43" s="31" t="s">
        <v>200</v>
      </c>
    </row>
  </sheetData>
  <sheetProtection/>
  <mergeCells count="120">
    <mergeCell ref="A3:H3"/>
    <mergeCell ref="G5:H5"/>
    <mergeCell ref="A7:A9"/>
    <mergeCell ref="B7:B9"/>
    <mergeCell ref="C7:C9"/>
    <mergeCell ref="D7:D9"/>
    <mergeCell ref="E7:E9"/>
    <mergeCell ref="F7:F9"/>
    <mergeCell ref="G7:H9"/>
    <mergeCell ref="G10:H10"/>
    <mergeCell ref="A11:A12"/>
    <mergeCell ref="B11:B12"/>
    <mergeCell ref="C11:C12"/>
    <mergeCell ref="D11:D12"/>
    <mergeCell ref="E11:E12"/>
    <mergeCell ref="F11:F12"/>
    <mergeCell ref="G11:H11"/>
    <mergeCell ref="G12:H12"/>
    <mergeCell ref="E13:E14"/>
    <mergeCell ref="F13:F14"/>
    <mergeCell ref="G13:H13"/>
    <mergeCell ref="G14:H14"/>
    <mergeCell ref="A13:A14"/>
    <mergeCell ref="B13:B14"/>
    <mergeCell ref="C13:C14"/>
    <mergeCell ref="D13:D14"/>
    <mergeCell ref="E15:E16"/>
    <mergeCell ref="F15:F16"/>
    <mergeCell ref="G15:H15"/>
    <mergeCell ref="G16:H16"/>
    <mergeCell ref="A15:A16"/>
    <mergeCell ref="B15:B16"/>
    <mergeCell ref="C15:C16"/>
    <mergeCell ref="D15:D16"/>
    <mergeCell ref="E17:E18"/>
    <mergeCell ref="F17:F18"/>
    <mergeCell ref="G17:H17"/>
    <mergeCell ref="G18:H18"/>
    <mergeCell ref="A17:A18"/>
    <mergeCell ref="B17:B18"/>
    <mergeCell ref="C17:C18"/>
    <mergeCell ref="D17:D18"/>
    <mergeCell ref="E19:E20"/>
    <mergeCell ref="F19:F20"/>
    <mergeCell ref="G19:H19"/>
    <mergeCell ref="G20:H20"/>
    <mergeCell ref="A19:A20"/>
    <mergeCell ref="B19:B20"/>
    <mergeCell ref="C19:C20"/>
    <mergeCell ref="D19:D20"/>
    <mergeCell ref="E21:E22"/>
    <mergeCell ref="F21:F22"/>
    <mergeCell ref="G21:H21"/>
    <mergeCell ref="G22:H22"/>
    <mergeCell ref="A21:A22"/>
    <mergeCell ref="B21:B22"/>
    <mergeCell ref="C21:C22"/>
    <mergeCell ref="D21:D22"/>
    <mergeCell ref="E23:E24"/>
    <mergeCell ref="F23:F24"/>
    <mergeCell ref="G23:H23"/>
    <mergeCell ref="G24:H24"/>
    <mergeCell ref="A23:A24"/>
    <mergeCell ref="B23:B24"/>
    <mergeCell ref="C23:C24"/>
    <mergeCell ref="D23:D24"/>
    <mergeCell ref="E25:E26"/>
    <mergeCell ref="F25:F26"/>
    <mergeCell ref="G25:H25"/>
    <mergeCell ref="G26:H26"/>
    <mergeCell ref="A25:A26"/>
    <mergeCell ref="B25:B26"/>
    <mergeCell ref="C25:C26"/>
    <mergeCell ref="D25:D26"/>
    <mergeCell ref="E27:E28"/>
    <mergeCell ref="F27:F28"/>
    <mergeCell ref="G27:H27"/>
    <mergeCell ref="G28:H28"/>
    <mergeCell ref="A27:A28"/>
    <mergeCell ref="B27:B28"/>
    <mergeCell ref="C27:C28"/>
    <mergeCell ref="D27:D28"/>
    <mergeCell ref="E29:E30"/>
    <mergeCell ref="F29:F30"/>
    <mergeCell ref="G29:H29"/>
    <mergeCell ref="G30:H30"/>
    <mergeCell ref="A29:A30"/>
    <mergeCell ref="B29:B30"/>
    <mergeCell ref="C29:C30"/>
    <mergeCell ref="D29:D30"/>
    <mergeCell ref="E31:E32"/>
    <mergeCell ref="F31:F32"/>
    <mergeCell ref="G31:H31"/>
    <mergeCell ref="G32:H32"/>
    <mergeCell ref="A31:A32"/>
    <mergeCell ref="B31:B32"/>
    <mergeCell ref="C31:C32"/>
    <mergeCell ref="D31:D32"/>
    <mergeCell ref="E33:E34"/>
    <mergeCell ref="F33:F34"/>
    <mergeCell ref="G33:H33"/>
    <mergeCell ref="G34:H34"/>
    <mergeCell ref="A33:A34"/>
    <mergeCell ref="B33:B34"/>
    <mergeCell ref="C33:C34"/>
    <mergeCell ref="D33:D34"/>
    <mergeCell ref="E35:E36"/>
    <mergeCell ref="F35:F36"/>
    <mergeCell ref="G35:H35"/>
    <mergeCell ref="G36:H36"/>
    <mergeCell ref="A35:A36"/>
    <mergeCell ref="B35:B36"/>
    <mergeCell ref="C35:C36"/>
    <mergeCell ref="D35:D36"/>
    <mergeCell ref="F37:F38"/>
    <mergeCell ref="G37:H38"/>
    <mergeCell ref="A37:B38"/>
    <mergeCell ref="C37:C38"/>
    <mergeCell ref="D37:D38"/>
    <mergeCell ref="E37:E38"/>
  </mergeCells>
  <printOptions/>
  <pageMargins left="0.49" right="0.36" top="1" bottom="0.52" header="0.512" footer="0.3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43"/>
  <sheetViews>
    <sheetView workbookViewId="0" topLeftCell="A1">
      <selection activeCell="H5" sqref="H5"/>
    </sheetView>
  </sheetViews>
  <sheetFormatPr defaultColWidth="9.00390625" defaultRowHeight="13.5"/>
  <cols>
    <col min="1" max="1" width="2.25390625" style="0" customWidth="1"/>
    <col min="2" max="12" width="12.625" style="0" customWidth="1"/>
    <col min="13" max="13" width="1.25" style="0" customWidth="1"/>
  </cols>
  <sheetData>
    <row r="1" ht="13.5">
      <c r="A1" t="s">
        <v>257</v>
      </c>
    </row>
    <row r="2" ht="7.5" customHeight="1"/>
    <row r="3" ht="17.25">
      <c r="E3" s="150" t="s">
        <v>258</v>
      </c>
    </row>
    <row r="4" ht="7.5" customHeight="1"/>
    <row r="5" spans="2:6" ht="13.5">
      <c r="B5" s="156" t="s">
        <v>352</v>
      </c>
      <c r="C5" s="156"/>
      <c r="D5" s="156"/>
      <c r="E5" s="156"/>
      <c r="F5" s="53"/>
    </row>
    <row r="6" ht="7.5" customHeight="1"/>
    <row r="7" ht="13.5">
      <c r="B7" t="s">
        <v>175</v>
      </c>
    </row>
    <row r="8" spans="2:12" ht="12.75" customHeight="1">
      <c r="B8" s="499" t="s">
        <v>176</v>
      </c>
      <c r="C8" s="500"/>
      <c r="D8" s="500"/>
      <c r="E8" s="501"/>
      <c r="F8" s="499" t="s">
        <v>259</v>
      </c>
      <c r="G8" s="508"/>
      <c r="H8" s="509" t="s">
        <v>260</v>
      </c>
      <c r="I8" s="511" t="s">
        <v>261</v>
      </c>
      <c r="J8" s="508"/>
      <c r="K8" s="254" t="s">
        <v>262</v>
      </c>
      <c r="L8" s="257"/>
    </row>
    <row r="9" spans="2:12" ht="12.75" customHeight="1">
      <c r="B9" s="43" t="s">
        <v>177</v>
      </c>
      <c r="C9" s="43" t="s">
        <v>178</v>
      </c>
      <c r="D9" s="43" t="s">
        <v>179</v>
      </c>
      <c r="E9" s="43" t="s">
        <v>180</v>
      </c>
      <c r="F9" s="157" t="s">
        <v>263</v>
      </c>
      <c r="G9" s="158" t="s">
        <v>264</v>
      </c>
      <c r="H9" s="510"/>
      <c r="I9" s="159" t="s">
        <v>265</v>
      </c>
      <c r="J9" s="160" t="s">
        <v>266</v>
      </c>
      <c r="K9" s="265"/>
      <c r="L9" s="261"/>
    </row>
    <row r="10" spans="2:12" ht="9.75" customHeight="1">
      <c r="B10" s="161"/>
      <c r="C10" s="161"/>
      <c r="D10" s="161"/>
      <c r="E10" s="161"/>
      <c r="F10" s="162" t="s">
        <v>48</v>
      </c>
      <c r="G10" s="162" t="s">
        <v>48</v>
      </c>
      <c r="H10" s="163" t="s">
        <v>48</v>
      </c>
      <c r="I10" s="162" t="s">
        <v>48</v>
      </c>
      <c r="J10" s="162" t="s">
        <v>48</v>
      </c>
      <c r="K10" s="512"/>
      <c r="L10" s="513"/>
    </row>
    <row r="11" spans="2:12" ht="15.75" customHeight="1">
      <c r="B11" s="164"/>
      <c r="C11" s="164"/>
      <c r="D11" s="164"/>
      <c r="E11" s="164"/>
      <c r="F11" s="165"/>
      <c r="G11" s="165"/>
      <c r="H11" s="166">
        <f>I11+J11</f>
        <v>0</v>
      </c>
      <c r="I11" s="165"/>
      <c r="J11" s="165"/>
      <c r="K11" s="514"/>
      <c r="L11" s="515"/>
    </row>
    <row r="12" spans="2:12" ht="15.75" customHeight="1">
      <c r="B12" s="167"/>
      <c r="C12" s="167"/>
      <c r="D12" s="167"/>
      <c r="E12" s="167"/>
      <c r="F12" s="168"/>
      <c r="G12" s="168"/>
      <c r="H12" s="169">
        <f>I12+J12</f>
        <v>0</v>
      </c>
      <c r="I12" s="168"/>
      <c r="J12" s="168"/>
      <c r="K12" s="494"/>
      <c r="L12" s="495"/>
    </row>
    <row r="13" spans="2:12" ht="15.75" customHeight="1">
      <c r="B13" s="167"/>
      <c r="C13" s="167"/>
      <c r="D13" s="167"/>
      <c r="E13" s="167"/>
      <c r="F13" s="168"/>
      <c r="G13" s="168"/>
      <c r="H13" s="169">
        <f>I13+J13</f>
        <v>0</v>
      </c>
      <c r="I13" s="168"/>
      <c r="J13" s="168"/>
      <c r="K13" s="494"/>
      <c r="L13" s="495"/>
    </row>
    <row r="14" spans="2:12" ht="15.75" customHeight="1">
      <c r="B14" s="167"/>
      <c r="C14" s="167"/>
      <c r="D14" s="167"/>
      <c r="E14" s="167"/>
      <c r="F14" s="170"/>
      <c r="G14" s="170"/>
      <c r="H14" s="171">
        <f>I14+J14</f>
        <v>0</v>
      </c>
      <c r="I14" s="170"/>
      <c r="J14" s="170"/>
      <c r="K14" s="494"/>
      <c r="L14" s="495"/>
    </row>
    <row r="15" spans="2:12" ht="15.75" customHeight="1">
      <c r="B15" s="496" t="s">
        <v>28</v>
      </c>
      <c r="C15" s="497"/>
      <c r="D15" s="497"/>
      <c r="E15" s="498"/>
      <c r="F15" s="171">
        <f>SUM(F11:F14)</f>
        <v>0</v>
      </c>
      <c r="G15" s="171">
        <f>SUM(G11:G14)</f>
        <v>0</v>
      </c>
      <c r="H15" s="171">
        <f>SUM(H11:H14)</f>
        <v>0</v>
      </c>
      <c r="I15" s="171">
        <f>SUM(I11:I14)</f>
        <v>0</v>
      </c>
      <c r="J15" s="171">
        <f>SUM(J11:J14)</f>
        <v>0</v>
      </c>
      <c r="K15" s="494"/>
      <c r="L15" s="495"/>
    </row>
    <row r="16" spans="6:12" ht="7.5" customHeight="1">
      <c r="F16" s="172"/>
      <c r="G16" s="172"/>
      <c r="H16" s="172"/>
      <c r="I16" s="172"/>
      <c r="J16" s="172"/>
      <c r="K16" s="172"/>
      <c r="L16" s="172"/>
    </row>
    <row r="17" spans="2:12" ht="13.5">
      <c r="B17" t="s">
        <v>181</v>
      </c>
      <c r="F17" s="172"/>
      <c r="G17" s="172"/>
      <c r="H17" s="172"/>
      <c r="I17" s="172"/>
      <c r="J17" s="172"/>
      <c r="K17" s="172"/>
      <c r="L17" s="172"/>
    </row>
    <row r="18" spans="2:12" ht="12.75" customHeight="1">
      <c r="B18" s="499" t="s">
        <v>176</v>
      </c>
      <c r="C18" s="500"/>
      <c r="D18" s="500"/>
      <c r="E18" s="501"/>
      <c r="F18" s="502" t="s">
        <v>259</v>
      </c>
      <c r="G18" s="503"/>
      <c r="H18" s="504" t="s">
        <v>260</v>
      </c>
      <c r="I18" s="506" t="s">
        <v>261</v>
      </c>
      <c r="J18" s="503"/>
      <c r="K18" s="504" t="s">
        <v>267</v>
      </c>
      <c r="L18" s="504" t="s">
        <v>268</v>
      </c>
    </row>
    <row r="19" spans="2:12" ht="12.75" customHeight="1">
      <c r="B19" s="43" t="s">
        <v>177</v>
      </c>
      <c r="C19" s="43" t="s">
        <v>178</v>
      </c>
      <c r="D19" s="43" t="s">
        <v>179</v>
      </c>
      <c r="E19" s="43" t="s">
        <v>180</v>
      </c>
      <c r="F19" s="173" t="s">
        <v>263</v>
      </c>
      <c r="G19" s="174" t="s">
        <v>264</v>
      </c>
      <c r="H19" s="505"/>
      <c r="I19" s="175" t="s">
        <v>269</v>
      </c>
      <c r="J19" s="176" t="s">
        <v>270</v>
      </c>
      <c r="K19" s="505"/>
      <c r="L19" s="505"/>
    </row>
    <row r="20" spans="2:12" ht="9.75" customHeight="1">
      <c r="B20" s="161"/>
      <c r="C20" s="161"/>
      <c r="D20" s="161"/>
      <c r="E20" s="161"/>
      <c r="F20" s="177" t="s">
        <v>48</v>
      </c>
      <c r="G20" s="177" t="s">
        <v>48</v>
      </c>
      <c r="H20" s="178" t="s">
        <v>48</v>
      </c>
      <c r="I20" s="177" t="s">
        <v>48</v>
      </c>
      <c r="J20" s="177" t="s">
        <v>48</v>
      </c>
      <c r="K20" s="178" t="s">
        <v>48</v>
      </c>
      <c r="L20" s="179"/>
    </row>
    <row r="21" spans="2:12" ht="15.75" customHeight="1">
      <c r="B21" s="164"/>
      <c r="C21" s="164"/>
      <c r="D21" s="164"/>
      <c r="E21" s="164"/>
      <c r="F21" s="165"/>
      <c r="G21" s="165"/>
      <c r="H21" s="166">
        <f>I21+J21</f>
        <v>0</v>
      </c>
      <c r="I21" s="165"/>
      <c r="J21" s="165"/>
      <c r="K21" s="166">
        <f>G21-H21</f>
        <v>0</v>
      </c>
      <c r="L21" s="180"/>
    </row>
    <row r="22" spans="2:12" ht="15.75" customHeight="1">
      <c r="B22" s="167"/>
      <c r="C22" s="167"/>
      <c r="D22" s="167"/>
      <c r="E22" s="167"/>
      <c r="F22" s="168"/>
      <c r="G22" s="168"/>
      <c r="H22" s="169">
        <f>I22+J22</f>
        <v>0</v>
      </c>
      <c r="I22" s="168"/>
      <c r="J22" s="168"/>
      <c r="K22" s="169">
        <f>G22-H22</f>
        <v>0</v>
      </c>
      <c r="L22" s="181"/>
    </row>
    <row r="23" spans="2:12" ht="15.75" customHeight="1">
      <c r="B23" s="167"/>
      <c r="C23" s="167"/>
      <c r="D23" s="167"/>
      <c r="E23" s="167"/>
      <c r="F23" s="168"/>
      <c r="G23" s="168"/>
      <c r="H23" s="169">
        <f>I23+J23</f>
        <v>0</v>
      </c>
      <c r="I23" s="168"/>
      <c r="J23" s="168"/>
      <c r="K23" s="169">
        <f>G23-H23</f>
        <v>0</v>
      </c>
      <c r="L23" s="181"/>
    </row>
    <row r="24" spans="2:12" ht="15.75" customHeight="1">
      <c r="B24" s="167"/>
      <c r="C24" s="167"/>
      <c r="D24" s="167"/>
      <c r="E24" s="167"/>
      <c r="F24" s="170"/>
      <c r="G24" s="170"/>
      <c r="H24" s="171">
        <f>I24+J24</f>
        <v>0</v>
      </c>
      <c r="I24" s="170"/>
      <c r="J24" s="170"/>
      <c r="K24" s="171">
        <f>G24-H24</f>
        <v>0</v>
      </c>
      <c r="L24" s="181"/>
    </row>
    <row r="25" spans="2:12" ht="15.75" customHeight="1">
      <c r="B25" s="496" t="s">
        <v>28</v>
      </c>
      <c r="C25" s="497"/>
      <c r="D25" s="497"/>
      <c r="E25" s="498"/>
      <c r="F25" s="171">
        <f aca="true" t="shared" si="0" ref="F25:K25">SUM(F21:F24)</f>
        <v>0</v>
      </c>
      <c r="G25" s="171">
        <f t="shared" si="0"/>
        <v>0</v>
      </c>
      <c r="H25" s="171">
        <f t="shared" si="0"/>
        <v>0</v>
      </c>
      <c r="I25" s="171">
        <f t="shared" si="0"/>
        <v>0</v>
      </c>
      <c r="J25" s="171">
        <f t="shared" si="0"/>
        <v>0</v>
      </c>
      <c r="K25" s="171">
        <f t="shared" si="0"/>
        <v>0</v>
      </c>
      <c r="L25" s="181"/>
    </row>
    <row r="26" spans="2:12" ht="9.75" customHeight="1">
      <c r="B26" s="38"/>
      <c r="C26" s="38"/>
      <c r="D26" s="38"/>
      <c r="E26" s="38"/>
      <c r="F26" s="38"/>
      <c r="G26" s="38"/>
      <c r="H26" s="38"/>
      <c r="I26" s="38"/>
      <c r="J26" s="38"/>
      <c r="K26" s="38"/>
      <c r="L26" s="38"/>
    </row>
    <row r="27" spans="2:9" ht="13.5">
      <c r="B27" t="s">
        <v>271</v>
      </c>
      <c r="H27" s="507" t="str">
        <f>IF(H15&lt;H25,"生産額計ERROR"," ")</f>
        <v> </v>
      </c>
      <c r="I27" s="507"/>
    </row>
    <row r="28" ht="9.75" customHeight="1"/>
    <row r="29" ht="12.75" customHeight="1">
      <c r="B29" t="s">
        <v>342</v>
      </c>
    </row>
    <row r="30" ht="9.75" customHeight="1"/>
    <row r="31" ht="12.75" customHeight="1">
      <c r="H31" t="s">
        <v>272</v>
      </c>
    </row>
    <row r="33" ht="13.5">
      <c r="B33" t="s">
        <v>273</v>
      </c>
    </row>
    <row r="34" ht="13.5">
      <c r="B34" t="s">
        <v>274</v>
      </c>
    </row>
    <row r="35" ht="13.5">
      <c r="B35" t="s">
        <v>275</v>
      </c>
    </row>
    <row r="36" ht="13.5">
      <c r="B36" t="s">
        <v>276</v>
      </c>
    </row>
    <row r="37" ht="13.5">
      <c r="B37" t="s">
        <v>277</v>
      </c>
    </row>
    <row r="38" ht="13.5">
      <c r="B38" t="s">
        <v>337</v>
      </c>
    </row>
    <row r="39" ht="13.5">
      <c r="B39" t="s">
        <v>278</v>
      </c>
    </row>
    <row r="40" ht="13.5">
      <c r="B40" t="s">
        <v>336</v>
      </c>
    </row>
    <row r="41" ht="13.5">
      <c r="B41" t="s">
        <v>335</v>
      </c>
    </row>
    <row r="42" ht="13.5">
      <c r="B42" t="s">
        <v>279</v>
      </c>
    </row>
    <row r="43" ht="13.5">
      <c r="B43" t="s">
        <v>280</v>
      </c>
    </row>
  </sheetData>
  <sheetProtection/>
  <mergeCells count="20">
    <mergeCell ref="H27:I27"/>
    <mergeCell ref="B8:E8"/>
    <mergeCell ref="F8:G8"/>
    <mergeCell ref="H8:H9"/>
    <mergeCell ref="I8:J8"/>
    <mergeCell ref="K8:L9"/>
    <mergeCell ref="K10:L10"/>
    <mergeCell ref="L18:L19"/>
    <mergeCell ref="K11:L11"/>
    <mergeCell ref="K12:L12"/>
    <mergeCell ref="K13:L13"/>
    <mergeCell ref="K14:L14"/>
    <mergeCell ref="B15:E15"/>
    <mergeCell ref="K15:L15"/>
    <mergeCell ref="B25:E25"/>
    <mergeCell ref="B18:E18"/>
    <mergeCell ref="F18:G18"/>
    <mergeCell ref="H18:H19"/>
    <mergeCell ref="I18:J18"/>
    <mergeCell ref="K18:K19"/>
  </mergeCells>
  <conditionalFormatting sqref="H27">
    <cfRule type="expression" priority="1" dxfId="0" stopIfTrue="1">
      <formula>$H$15&lt;$H$25</formula>
    </cfRule>
  </conditionalFormatting>
  <printOptions/>
  <pageMargins left="0.47" right="0.2" top="0.7" bottom="0.46" header="0.512" footer="0.27"/>
  <pageSetup fitToHeight="1" fitToWidth="1" horizontalDpi="600" verticalDpi="600" orientation="landscape" paperSize="9" scale="9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32"/>
  <sheetViews>
    <sheetView workbookViewId="0" topLeftCell="A1">
      <pane ySplit="6" topLeftCell="A7" activePane="bottomLeft" state="frozen"/>
      <selection pane="topLeft" activeCell="A1" sqref="A1"/>
      <selection pane="bottomLeft" activeCell="H3" sqref="H3"/>
    </sheetView>
  </sheetViews>
  <sheetFormatPr defaultColWidth="9.00390625" defaultRowHeight="13.5"/>
  <cols>
    <col min="1" max="1" width="5.125" style="0" customWidth="1"/>
    <col min="4" max="15" width="6.625" style="0" customWidth="1"/>
  </cols>
  <sheetData>
    <row r="1" spans="1:15" ht="14.25">
      <c r="A1" s="3" t="s">
        <v>123</v>
      </c>
      <c r="B1" s="16"/>
      <c r="C1" s="16"/>
      <c r="D1" s="16"/>
      <c r="E1" s="16"/>
      <c r="F1" s="16"/>
      <c r="G1" s="16"/>
      <c r="H1" s="16"/>
      <c r="I1" s="16"/>
      <c r="J1" s="16"/>
      <c r="K1" s="16"/>
      <c r="L1" s="16"/>
      <c r="M1" s="16"/>
      <c r="N1" s="16"/>
      <c r="O1" s="16"/>
    </row>
    <row r="2" spans="1:15" ht="17.25" customHeight="1">
      <c r="A2" s="396" t="s">
        <v>124</v>
      </c>
      <c r="B2" s="396"/>
      <c r="C2" s="396"/>
      <c r="D2" s="396"/>
      <c r="E2" s="396"/>
      <c r="F2" s="396"/>
      <c r="G2" s="396"/>
      <c r="H2" s="396"/>
      <c r="I2" s="396"/>
      <c r="J2" s="396"/>
      <c r="K2" s="396"/>
      <c r="L2" s="396"/>
      <c r="M2" s="396"/>
      <c r="N2" s="396"/>
      <c r="O2" s="396"/>
    </row>
    <row r="4" spans="1:15" ht="24.75" customHeight="1">
      <c r="A4" s="1" t="s">
        <v>125</v>
      </c>
      <c r="J4" s="511" t="s">
        <v>115</v>
      </c>
      <c r="K4" s="508"/>
      <c r="L4" s="528">
        <f>'保福第22号'!C10</f>
        <v>0</v>
      </c>
      <c r="M4" s="529"/>
      <c r="N4" s="529"/>
      <c r="O4" s="530"/>
    </row>
    <row r="5" spans="1:15" ht="13.5">
      <c r="A5" s="509" t="s">
        <v>126</v>
      </c>
      <c r="B5" s="32"/>
      <c r="C5" s="26" t="s">
        <v>127</v>
      </c>
      <c r="D5" s="509" t="s">
        <v>128</v>
      </c>
      <c r="E5" s="509" t="s">
        <v>129</v>
      </c>
      <c r="F5" s="509" t="s">
        <v>130</v>
      </c>
      <c r="G5" s="509" t="s">
        <v>131</v>
      </c>
      <c r="H5" s="509" t="s">
        <v>132</v>
      </c>
      <c r="I5" s="509" t="s">
        <v>133</v>
      </c>
      <c r="J5" s="509" t="s">
        <v>134</v>
      </c>
      <c r="K5" s="509" t="s">
        <v>135</v>
      </c>
      <c r="L5" s="509" t="s">
        <v>136</v>
      </c>
      <c r="M5" s="509" t="s">
        <v>137</v>
      </c>
      <c r="N5" s="509" t="s">
        <v>138</v>
      </c>
      <c r="O5" s="509" t="s">
        <v>139</v>
      </c>
    </row>
    <row r="6" spans="1:15" ht="13.5">
      <c r="A6" s="510"/>
      <c r="B6" s="33" t="s">
        <v>140</v>
      </c>
      <c r="C6" s="34"/>
      <c r="D6" s="510"/>
      <c r="E6" s="510"/>
      <c r="F6" s="510"/>
      <c r="G6" s="510"/>
      <c r="H6" s="510"/>
      <c r="I6" s="510"/>
      <c r="J6" s="510"/>
      <c r="K6" s="510"/>
      <c r="L6" s="510"/>
      <c r="M6" s="510"/>
      <c r="N6" s="510"/>
      <c r="O6" s="510"/>
    </row>
    <row r="7" spans="1:15" s="37" customFormat="1" ht="13.5" customHeight="1">
      <c r="A7" s="35">
        <v>1</v>
      </c>
      <c r="B7" s="524"/>
      <c r="C7" s="525"/>
      <c r="D7" s="36"/>
      <c r="E7" s="36"/>
      <c r="F7" s="36"/>
      <c r="G7" s="36"/>
      <c r="H7" s="36"/>
      <c r="I7" s="36"/>
      <c r="J7" s="36"/>
      <c r="K7" s="36"/>
      <c r="L7" s="36"/>
      <c r="M7" s="36"/>
      <c r="N7" s="36"/>
      <c r="O7" s="36"/>
    </row>
    <row r="8" spans="1:15" s="37" customFormat="1" ht="13.5" customHeight="1">
      <c r="A8" s="35">
        <v>2</v>
      </c>
      <c r="B8" s="524"/>
      <c r="C8" s="525"/>
      <c r="D8" s="36"/>
      <c r="E8" s="36"/>
      <c r="F8" s="36"/>
      <c r="G8" s="36"/>
      <c r="H8" s="36"/>
      <c r="I8" s="36"/>
      <c r="J8" s="36"/>
      <c r="K8" s="36"/>
      <c r="L8" s="36"/>
      <c r="M8" s="36"/>
      <c r="N8" s="36"/>
      <c r="O8" s="36"/>
    </row>
    <row r="9" spans="1:15" s="37" customFormat="1" ht="13.5" customHeight="1">
      <c r="A9" s="35">
        <v>3</v>
      </c>
      <c r="B9" s="524"/>
      <c r="C9" s="525"/>
      <c r="D9" s="36"/>
      <c r="E9" s="36"/>
      <c r="F9" s="36"/>
      <c r="G9" s="36"/>
      <c r="H9" s="36"/>
      <c r="I9" s="36"/>
      <c r="J9" s="36"/>
      <c r="K9" s="36"/>
      <c r="L9" s="36"/>
      <c r="M9" s="36"/>
      <c r="N9" s="36"/>
      <c r="O9" s="36"/>
    </row>
    <row r="10" spans="1:15" s="37" customFormat="1" ht="13.5" customHeight="1">
      <c r="A10" s="35">
        <v>4</v>
      </c>
      <c r="B10" s="524"/>
      <c r="C10" s="525"/>
      <c r="D10" s="36"/>
      <c r="E10" s="36"/>
      <c r="F10" s="36"/>
      <c r="G10" s="36"/>
      <c r="H10" s="36"/>
      <c r="I10" s="36"/>
      <c r="J10" s="36"/>
      <c r="K10" s="36"/>
      <c r="L10" s="36"/>
      <c r="M10" s="36"/>
      <c r="N10" s="36"/>
      <c r="O10" s="36"/>
    </row>
    <row r="11" spans="1:15" s="37" customFormat="1" ht="13.5" customHeight="1">
      <c r="A11" s="35">
        <v>5</v>
      </c>
      <c r="B11" s="524"/>
      <c r="C11" s="525"/>
      <c r="D11" s="36"/>
      <c r="E11" s="36"/>
      <c r="F11" s="36"/>
      <c r="G11" s="36"/>
      <c r="H11" s="36"/>
      <c r="I11" s="36"/>
      <c r="J11" s="36"/>
      <c r="K11" s="36"/>
      <c r="L11" s="36"/>
      <c r="M11" s="36"/>
      <c r="N11" s="36"/>
      <c r="O11" s="36"/>
    </row>
    <row r="12" spans="1:15" s="37" customFormat="1" ht="13.5" customHeight="1">
      <c r="A12" s="35">
        <v>6</v>
      </c>
      <c r="B12" s="524"/>
      <c r="C12" s="525"/>
      <c r="D12" s="36"/>
      <c r="E12" s="36"/>
      <c r="F12" s="36"/>
      <c r="G12" s="36"/>
      <c r="H12" s="36"/>
      <c r="I12" s="36"/>
      <c r="J12" s="36"/>
      <c r="K12" s="36"/>
      <c r="L12" s="36"/>
      <c r="M12" s="36"/>
      <c r="N12" s="36"/>
      <c r="O12" s="36"/>
    </row>
    <row r="13" spans="1:15" s="37" customFormat="1" ht="13.5" customHeight="1">
      <c r="A13" s="35">
        <v>7</v>
      </c>
      <c r="B13" s="524"/>
      <c r="C13" s="525"/>
      <c r="D13" s="36"/>
      <c r="E13" s="36"/>
      <c r="F13" s="36"/>
      <c r="G13" s="36"/>
      <c r="H13" s="36"/>
      <c r="I13" s="36"/>
      <c r="J13" s="36"/>
      <c r="K13" s="36"/>
      <c r="L13" s="36"/>
      <c r="M13" s="36"/>
      <c r="N13" s="36"/>
      <c r="O13" s="36"/>
    </row>
    <row r="14" spans="1:15" s="37" customFormat="1" ht="13.5" customHeight="1">
      <c r="A14" s="35">
        <v>8</v>
      </c>
      <c r="B14" s="524"/>
      <c r="C14" s="525"/>
      <c r="D14" s="36"/>
      <c r="E14" s="36"/>
      <c r="F14" s="36"/>
      <c r="G14" s="36"/>
      <c r="H14" s="36"/>
      <c r="I14" s="36"/>
      <c r="J14" s="36"/>
      <c r="K14" s="36"/>
      <c r="L14" s="36"/>
      <c r="M14" s="36"/>
      <c r="N14" s="36"/>
      <c r="O14" s="36"/>
    </row>
    <row r="15" spans="1:15" s="37" customFormat="1" ht="13.5" customHeight="1">
      <c r="A15" s="35">
        <v>9</v>
      </c>
      <c r="B15" s="524"/>
      <c r="C15" s="525"/>
      <c r="D15" s="36"/>
      <c r="E15" s="36"/>
      <c r="F15" s="36"/>
      <c r="G15" s="36"/>
      <c r="H15" s="36"/>
      <c r="I15" s="36"/>
      <c r="J15" s="36"/>
      <c r="K15" s="36"/>
      <c r="L15" s="36"/>
      <c r="M15" s="36"/>
      <c r="N15" s="36"/>
      <c r="O15" s="36"/>
    </row>
    <row r="16" spans="1:15" s="37" customFormat="1" ht="13.5" customHeight="1">
      <c r="A16" s="35">
        <v>10</v>
      </c>
      <c r="B16" s="524"/>
      <c r="C16" s="525"/>
      <c r="D16" s="36"/>
      <c r="E16" s="36"/>
      <c r="F16" s="36"/>
      <c r="G16" s="36"/>
      <c r="H16" s="36"/>
      <c r="I16" s="36"/>
      <c r="J16" s="36"/>
      <c r="K16" s="36"/>
      <c r="L16" s="36"/>
      <c r="M16" s="36"/>
      <c r="N16" s="36"/>
      <c r="O16" s="36"/>
    </row>
    <row r="17" spans="1:15" s="37" customFormat="1" ht="13.5" customHeight="1">
      <c r="A17" s="35">
        <v>11</v>
      </c>
      <c r="B17" s="524"/>
      <c r="C17" s="525"/>
      <c r="D17" s="36"/>
      <c r="E17" s="36"/>
      <c r="F17" s="36"/>
      <c r="G17" s="36"/>
      <c r="H17" s="36"/>
      <c r="I17" s="36"/>
      <c r="J17" s="36"/>
      <c r="K17" s="36"/>
      <c r="L17" s="36"/>
      <c r="M17" s="36"/>
      <c r="N17" s="36"/>
      <c r="O17" s="36"/>
    </row>
    <row r="18" spans="1:15" s="37" customFormat="1" ht="13.5" customHeight="1">
      <c r="A18" s="35">
        <v>12</v>
      </c>
      <c r="B18" s="524"/>
      <c r="C18" s="525"/>
      <c r="D18" s="36"/>
      <c r="E18" s="36"/>
      <c r="F18" s="36"/>
      <c r="G18" s="36"/>
      <c r="H18" s="36"/>
      <c r="I18" s="36"/>
      <c r="J18" s="36"/>
      <c r="K18" s="36"/>
      <c r="L18" s="36"/>
      <c r="M18" s="36"/>
      <c r="N18" s="36"/>
      <c r="O18" s="36"/>
    </row>
    <row r="19" spans="1:15" s="37" customFormat="1" ht="13.5" customHeight="1">
      <c r="A19" s="35">
        <v>13</v>
      </c>
      <c r="B19" s="524"/>
      <c r="C19" s="525"/>
      <c r="D19" s="36"/>
      <c r="E19" s="36"/>
      <c r="F19" s="36"/>
      <c r="G19" s="36"/>
      <c r="H19" s="36"/>
      <c r="I19" s="36"/>
      <c r="J19" s="36"/>
      <c r="K19" s="36"/>
      <c r="L19" s="36"/>
      <c r="M19" s="36"/>
      <c r="N19" s="36"/>
      <c r="O19" s="36"/>
    </row>
    <row r="20" spans="1:15" s="37" customFormat="1" ht="13.5" customHeight="1">
      <c r="A20" s="35">
        <v>14</v>
      </c>
      <c r="B20" s="524"/>
      <c r="C20" s="525"/>
      <c r="D20" s="36"/>
      <c r="E20" s="36"/>
      <c r="F20" s="36"/>
      <c r="G20" s="36"/>
      <c r="H20" s="36"/>
      <c r="I20" s="36"/>
      <c r="J20" s="36"/>
      <c r="K20" s="36"/>
      <c r="L20" s="36"/>
      <c r="M20" s="36"/>
      <c r="N20" s="36"/>
      <c r="O20" s="36"/>
    </row>
    <row r="21" spans="1:15" s="37" customFormat="1" ht="13.5" customHeight="1">
      <c r="A21" s="35">
        <v>15</v>
      </c>
      <c r="B21" s="524"/>
      <c r="C21" s="525"/>
      <c r="D21" s="36"/>
      <c r="E21" s="36"/>
      <c r="F21" s="36"/>
      <c r="G21" s="36"/>
      <c r="H21" s="36"/>
      <c r="I21" s="36"/>
      <c r="J21" s="36"/>
      <c r="K21" s="36"/>
      <c r="L21" s="36"/>
      <c r="M21" s="36"/>
      <c r="N21" s="36"/>
      <c r="O21" s="36"/>
    </row>
    <row r="22" spans="1:15" s="37" customFormat="1" ht="13.5" customHeight="1">
      <c r="A22" s="35">
        <v>16</v>
      </c>
      <c r="B22" s="524"/>
      <c r="C22" s="525"/>
      <c r="D22" s="36"/>
      <c r="E22" s="36"/>
      <c r="F22" s="36"/>
      <c r="G22" s="36"/>
      <c r="H22" s="36"/>
      <c r="I22" s="36"/>
      <c r="J22" s="36"/>
      <c r="K22" s="36"/>
      <c r="L22" s="36"/>
      <c r="M22" s="36"/>
      <c r="N22" s="36"/>
      <c r="O22" s="36"/>
    </row>
    <row r="23" spans="1:15" s="37" customFormat="1" ht="13.5" customHeight="1">
      <c r="A23" s="35">
        <v>17</v>
      </c>
      <c r="B23" s="524"/>
      <c r="C23" s="525"/>
      <c r="D23" s="36"/>
      <c r="E23" s="36"/>
      <c r="F23" s="36"/>
      <c r="G23" s="36"/>
      <c r="H23" s="36"/>
      <c r="I23" s="36"/>
      <c r="J23" s="36"/>
      <c r="K23" s="36"/>
      <c r="L23" s="36"/>
      <c r="M23" s="36"/>
      <c r="N23" s="36"/>
      <c r="O23" s="36"/>
    </row>
    <row r="24" spans="1:15" s="37" customFormat="1" ht="13.5" customHeight="1">
      <c r="A24" s="35">
        <v>18</v>
      </c>
      <c r="B24" s="524"/>
      <c r="C24" s="525"/>
      <c r="D24" s="36"/>
      <c r="E24" s="36"/>
      <c r="F24" s="36"/>
      <c r="G24" s="36"/>
      <c r="H24" s="36"/>
      <c r="I24" s="36"/>
      <c r="J24" s="36"/>
      <c r="K24" s="36"/>
      <c r="L24" s="36"/>
      <c r="M24" s="36"/>
      <c r="N24" s="36"/>
      <c r="O24" s="36"/>
    </row>
    <row r="25" spans="1:15" s="37" customFormat="1" ht="13.5" customHeight="1">
      <c r="A25" s="35">
        <v>19</v>
      </c>
      <c r="B25" s="524"/>
      <c r="C25" s="525"/>
      <c r="D25" s="36"/>
      <c r="E25" s="36"/>
      <c r="F25" s="36"/>
      <c r="G25" s="36"/>
      <c r="H25" s="36"/>
      <c r="I25" s="36"/>
      <c r="J25" s="36"/>
      <c r="K25" s="36"/>
      <c r="L25" s="36"/>
      <c r="M25" s="36"/>
      <c r="N25" s="36"/>
      <c r="O25" s="36"/>
    </row>
    <row r="26" spans="1:15" s="37" customFormat="1" ht="13.5" customHeight="1">
      <c r="A26" s="35">
        <v>20</v>
      </c>
      <c r="B26" s="524"/>
      <c r="C26" s="525"/>
      <c r="D26" s="36"/>
      <c r="E26" s="36"/>
      <c r="F26" s="36"/>
      <c r="G26" s="36"/>
      <c r="H26" s="36"/>
      <c r="I26" s="36"/>
      <c r="J26" s="36"/>
      <c r="K26" s="36"/>
      <c r="L26" s="36"/>
      <c r="M26" s="36"/>
      <c r="N26" s="36"/>
      <c r="O26" s="36"/>
    </row>
    <row r="27" spans="1:15" s="37" customFormat="1" ht="13.5" customHeight="1">
      <c r="A27" s="35">
        <v>21</v>
      </c>
      <c r="B27" s="524"/>
      <c r="C27" s="525"/>
      <c r="D27" s="36"/>
      <c r="E27" s="36"/>
      <c r="F27" s="36"/>
      <c r="G27" s="36"/>
      <c r="H27" s="36"/>
      <c r="I27" s="36"/>
      <c r="J27" s="36"/>
      <c r="K27" s="36"/>
      <c r="L27" s="36"/>
      <c r="M27" s="36"/>
      <c r="N27" s="36"/>
      <c r="O27" s="36"/>
    </row>
    <row r="28" spans="1:15" s="37" customFormat="1" ht="13.5" customHeight="1">
      <c r="A28" s="35">
        <v>22</v>
      </c>
      <c r="B28" s="524"/>
      <c r="C28" s="525"/>
      <c r="D28" s="36"/>
      <c r="E28" s="36"/>
      <c r="F28" s="36"/>
      <c r="G28" s="36"/>
      <c r="H28" s="36"/>
      <c r="I28" s="36"/>
      <c r="J28" s="36"/>
      <c r="K28" s="36"/>
      <c r="L28" s="36"/>
      <c r="M28" s="36"/>
      <c r="N28" s="36"/>
      <c r="O28" s="36"/>
    </row>
    <row r="29" spans="1:15" s="37" customFormat="1" ht="13.5" customHeight="1">
      <c r="A29" s="35">
        <v>23</v>
      </c>
      <c r="B29" s="524"/>
      <c r="C29" s="525"/>
      <c r="D29" s="36"/>
      <c r="E29" s="36"/>
      <c r="F29" s="36"/>
      <c r="G29" s="36"/>
      <c r="H29" s="36"/>
      <c r="I29" s="36"/>
      <c r="J29" s="36"/>
      <c r="K29" s="36"/>
      <c r="L29" s="36"/>
      <c r="M29" s="36"/>
      <c r="N29" s="36"/>
      <c r="O29" s="36"/>
    </row>
    <row r="30" spans="1:15" s="37" customFormat="1" ht="13.5" customHeight="1">
      <c r="A30" s="35">
        <v>24</v>
      </c>
      <c r="B30" s="524"/>
      <c r="C30" s="525"/>
      <c r="D30" s="36"/>
      <c r="E30" s="36"/>
      <c r="F30" s="36"/>
      <c r="G30" s="36"/>
      <c r="H30" s="36"/>
      <c r="I30" s="36"/>
      <c r="J30" s="36"/>
      <c r="K30" s="36"/>
      <c r="L30" s="36"/>
      <c r="M30" s="36"/>
      <c r="N30" s="36"/>
      <c r="O30" s="36"/>
    </row>
    <row r="31" spans="1:15" s="37" customFormat="1" ht="13.5" customHeight="1">
      <c r="A31" s="35">
        <v>25</v>
      </c>
      <c r="B31" s="524"/>
      <c r="C31" s="525"/>
      <c r="D31" s="36"/>
      <c r="E31" s="36"/>
      <c r="F31" s="36"/>
      <c r="G31" s="36"/>
      <c r="H31" s="36"/>
      <c r="I31" s="36"/>
      <c r="J31" s="36"/>
      <c r="K31" s="36"/>
      <c r="L31" s="36"/>
      <c r="M31" s="36"/>
      <c r="N31" s="36"/>
      <c r="O31" s="36"/>
    </row>
    <row r="32" spans="1:15" s="37" customFormat="1" ht="13.5" customHeight="1">
      <c r="A32" s="35">
        <v>26</v>
      </c>
      <c r="B32" s="524"/>
      <c r="C32" s="525"/>
      <c r="D32" s="36"/>
      <c r="E32" s="36"/>
      <c r="F32" s="36"/>
      <c r="G32" s="36"/>
      <c r="H32" s="36"/>
      <c r="I32" s="36"/>
      <c r="J32" s="36"/>
      <c r="K32" s="36"/>
      <c r="L32" s="36"/>
      <c r="M32" s="36"/>
      <c r="N32" s="36"/>
      <c r="O32" s="36"/>
    </row>
    <row r="33" spans="1:15" s="37" customFormat="1" ht="13.5" customHeight="1">
      <c r="A33" s="35">
        <v>27</v>
      </c>
      <c r="B33" s="524"/>
      <c r="C33" s="525"/>
      <c r="D33" s="36"/>
      <c r="E33" s="36"/>
      <c r="F33" s="36"/>
      <c r="G33" s="36"/>
      <c r="H33" s="36"/>
      <c r="I33" s="36"/>
      <c r="J33" s="36"/>
      <c r="K33" s="36"/>
      <c r="L33" s="36"/>
      <c r="M33" s="36"/>
      <c r="N33" s="36"/>
      <c r="O33" s="36"/>
    </row>
    <row r="34" spans="1:15" s="37" customFormat="1" ht="13.5" customHeight="1">
      <c r="A34" s="35">
        <v>28</v>
      </c>
      <c r="B34" s="524"/>
      <c r="C34" s="525"/>
      <c r="D34" s="36"/>
      <c r="E34" s="36"/>
      <c r="F34" s="36"/>
      <c r="G34" s="36"/>
      <c r="H34" s="36"/>
      <c r="I34" s="36"/>
      <c r="J34" s="36"/>
      <c r="K34" s="36"/>
      <c r="L34" s="36"/>
      <c r="M34" s="36"/>
      <c r="N34" s="36"/>
      <c r="O34" s="36"/>
    </row>
    <row r="35" spans="1:15" s="37" customFormat="1" ht="13.5" customHeight="1">
      <c r="A35" s="35">
        <v>29</v>
      </c>
      <c r="B35" s="524"/>
      <c r="C35" s="525"/>
      <c r="D35" s="36"/>
      <c r="E35" s="36"/>
      <c r="F35" s="36"/>
      <c r="G35" s="36"/>
      <c r="H35" s="36"/>
      <c r="I35" s="36"/>
      <c r="J35" s="36"/>
      <c r="K35" s="36"/>
      <c r="L35" s="36"/>
      <c r="M35" s="36"/>
      <c r="N35" s="36"/>
      <c r="O35" s="36"/>
    </row>
    <row r="36" spans="1:15" s="37" customFormat="1" ht="13.5" customHeight="1">
      <c r="A36" s="35">
        <v>30</v>
      </c>
      <c r="B36" s="524"/>
      <c r="C36" s="525"/>
      <c r="D36" s="36"/>
      <c r="E36" s="36"/>
      <c r="F36" s="36"/>
      <c r="G36" s="36"/>
      <c r="H36" s="36"/>
      <c r="I36" s="36"/>
      <c r="J36" s="36"/>
      <c r="K36" s="36"/>
      <c r="L36" s="36"/>
      <c r="M36" s="36"/>
      <c r="N36" s="36"/>
      <c r="O36" s="36"/>
    </row>
    <row r="37" spans="1:15" s="37" customFormat="1" ht="13.5" customHeight="1">
      <c r="A37" s="35">
        <v>31</v>
      </c>
      <c r="B37" s="524"/>
      <c r="C37" s="525"/>
      <c r="D37" s="36"/>
      <c r="E37" s="36"/>
      <c r="F37" s="36"/>
      <c r="G37" s="36"/>
      <c r="H37" s="36"/>
      <c r="I37" s="36"/>
      <c r="J37" s="36"/>
      <c r="K37" s="36"/>
      <c r="L37" s="36"/>
      <c r="M37" s="36"/>
      <c r="N37" s="36"/>
      <c r="O37" s="36"/>
    </row>
    <row r="38" spans="1:15" s="37" customFormat="1" ht="13.5" customHeight="1">
      <c r="A38" s="35">
        <v>32</v>
      </c>
      <c r="B38" s="524"/>
      <c r="C38" s="525"/>
      <c r="D38" s="36"/>
      <c r="E38" s="36"/>
      <c r="F38" s="36"/>
      <c r="G38" s="36"/>
      <c r="H38" s="36"/>
      <c r="I38" s="36"/>
      <c r="J38" s="36"/>
      <c r="K38" s="36"/>
      <c r="L38" s="36"/>
      <c r="M38" s="36"/>
      <c r="N38" s="36"/>
      <c r="O38" s="36"/>
    </row>
    <row r="39" spans="1:15" s="37" customFormat="1" ht="13.5" customHeight="1">
      <c r="A39" s="35">
        <v>33</v>
      </c>
      <c r="B39" s="524"/>
      <c r="C39" s="525"/>
      <c r="D39" s="36"/>
      <c r="E39" s="36"/>
      <c r="F39" s="36"/>
      <c r="G39" s="36"/>
      <c r="H39" s="36"/>
      <c r="I39" s="36"/>
      <c r="J39" s="36"/>
      <c r="K39" s="36"/>
      <c r="L39" s="36"/>
      <c r="M39" s="36"/>
      <c r="N39" s="36"/>
      <c r="O39" s="36"/>
    </row>
    <row r="40" spans="1:15" s="37" customFormat="1" ht="13.5" customHeight="1">
      <c r="A40" s="35">
        <v>34</v>
      </c>
      <c r="B40" s="524"/>
      <c r="C40" s="525"/>
      <c r="D40" s="36"/>
      <c r="E40" s="36"/>
      <c r="F40" s="36"/>
      <c r="G40" s="36"/>
      <c r="H40" s="36"/>
      <c r="I40" s="36"/>
      <c r="J40" s="36"/>
      <c r="K40" s="36"/>
      <c r="L40" s="36"/>
      <c r="M40" s="36"/>
      <c r="N40" s="36"/>
      <c r="O40" s="36"/>
    </row>
    <row r="41" spans="1:15" s="37" customFormat="1" ht="13.5" customHeight="1">
      <c r="A41" s="35">
        <v>35</v>
      </c>
      <c r="B41" s="524"/>
      <c r="C41" s="525"/>
      <c r="D41" s="36"/>
      <c r="E41" s="36"/>
      <c r="F41" s="36"/>
      <c r="G41" s="36"/>
      <c r="H41" s="36"/>
      <c r="I41" s="36"/>
      <c r="J41" s="36"/>
      <c r="K41" s="36"/>
      <c r="L41" s="36"/>
      <c r="M41" s="36"/>
      <c r="N41" s="36"/>
      <c r="O41" s="36"/>
    </row>
    <row r="42" spans="1:15" s="37" customFormat="1" ht="13.5" customHeight="1">
      <c r="A42" s="35">
        <v>36</v>
      </c>
      <c r="B42" s="524"/>
      <c r="C42" s="525"/>
      <c r="D42" s="36"/>
      <c r="E42" s="36"/>
      <c r="F42" s="36"/>
      <c r="G42" s="36"/>
      <c r="H42" s="36"/>
      <c r="I42" s="36"/>
      <c r="J42" s="36"/>
      <c r="K42" s="36"/>
      <c r="L42" s="36"/>
      <c r="M42" s="36"/>
      <c r="N42" s="36"/>
      <c r="O42" s="36"/>
    </row>
    <row r="43" spans="1:15" s="37" customFormat="1" ht="13.5" customHeight="1">
      <c r="A43" s="35">
        <v>37</v>
      </c>
      <c r="B43" s="147"/>
      <c r="C43" s="148"/>
      <c r="D43" s="36"/>
      <c r="E43" s="36"/>
      <c r="F43" s="36"/>
      <c r="G43" s="36"/>
      <c r="H43" s="36"/>
      <c r="I43" s="36"/>
      <c r="J43" s="36"/>
      <c r="K43" s="36"/>
      <c r="L43" s="36"/>
      <c r="M43" s="36"/>
      <c r="N43" s="36"/>
      <c r="O43" s="36"/>
    </row>
    <row r="44" spans="1:15" s="37" customFormat="1" ht="13.5" customHeight="1">
      <c r="A44" s="35">
        <v>38</v>
      </c>
      <c r="B44" s="147"/>
      <c r="C44" s="148"/>
      <c r="D44" s="36"/>
      <c r="E44" s="36"/>
      <c r="F44" s="36"/>
      <c r="G44" s="36"/>
      <c r="H44" s="36"/>
      <c r="I44" s="36"/>
      <c r="J44" s="36"/>
      <c r="K44" s="36"/>
      <c r="L44" s="36"/>
      <c r="M44" s="36"/>
      <c r="N44" s="36"/>
      <c r="O44" s="36"/>
    </row>
    <row r="45" spans="1:15" s="37" customFormat="1" ht="13.5" customHeight="1">
      <c r="A45" s="35">
        <v>39</v>
      </c>
      <c r="B45" s="147"/>
      <c r="C45" s="148"/>
      <c r="D45" s="36"/>
      <c r="E45" s="36"/>
      <c r="F45" s="36"/>
      <c r="G45" s="36"/>
      <c r="H45" s="36"/>
      <c r="I45" s="36"/>
      <c r="J45" s="36"/>
      <c r="K45" s="36"/>
      <c r="L45" s="36"/>
      <c r="M45" s="36"/>
      <c r="N45" s="36"/>
      <c r="O45" s="36"/>
    </row>
    <row r="46" spans="1:15" s="37" customFormat="1" ht="13.5" customHeight="1">
      <c r="A46" s="35">
        <v>40</v>
      </c>
      <c r="B46" s="147"/>
      <c r="C46" s="148"/>
      <c r="D46" s="36"/>
      <c r="E46" s="36"/>
      <c r="F46" s="36"/>
      <c r="G46" s="36"/>
      <c r="H46" s="36"/>
      <c r="I46" s="36"/>
      <c r="J46" s="36"/>
      <c r="K46" s="36"/>
      <c r="L46" s="36"/>
      <c r="M46" s="36"/>
      <c r="N46" s="36"/>
      <c r="O46" s="36"/>
    </row>
    <row r="47" spans="1:15" s="37" customFormat="1" ht="13.5" customHeight="1" hidden="1">
      <c r="A47" s="35">
        <v>41</v>
      </c>
      <c r="B47" s="147"/>
      <c r="C47" s="148"/>
      <c r="D47" s="36"/>
      <c r="E47" s="36"/>
      <c r="F47" s="36"/>
      <c r="G47" s="36"/>
      <c r="H47" s="36"/>
      <c r="I47" s="36"/>
      <c r="J47" s="36"/>
      <c r="K47" s="36"/>
      <c r="L47" s="36"/>
      <c r="M47" s="36"/>
      <c r="N47" s="36"/>
      <c r="O47" s="36"/>
    </row>
    <row r="48" spans="1:15" s="37" customFormat="1" ht="13.5" customHeight="1" hidden="1">
      <c r="A48" s="35">
        <v>42</v>
      </c>
      <c r="B48" s="147"/>
      <c r="C48" s="148"/>
      <c r="D48" s="36"/>
      <c r="E48" s="36"/>
      <c r="F48" s="36"/>
      <c r="G48" s="36"/>
      <c r="H48" s="36"/>
      <c r="I48" s="36"/>
      <c r="J48" s="36"/>
      <c r="K48" s="36"/>
      <c r="L48" s="36"/>
      <c r="M48" s="36"/>
      <c r="N48" s="36"/>
      <c r="O48" s="36"/>
    </row>
    <row r="49" spans="1:15" s="37" customFormat="1" ht="13.5" customHeight="1" hidden="1">
      <c r="A49" s="35">
        <v>43</v>
      </c>
      <c r="B49" s="147"/>
      <c r="C49" s="148"/>
      <c r="D49" s="36"/>
      <c r="E49" s="36"/>
      <c r="F49" s="36"/>
      <c r="G49" s="36"/>
      <c r="H49" s="36"/>
      <c r="I49" s="36"/>
      <c r="J49" s="36"/>
      <c r="K49" s="36"/>
      <c r="L49" s="36"/>
      <c r="M49" s="36"/>
      <c r="N49" s="36"/>
      <c r="O49" s="36"/>
    </row>
    <row r="50" spans="1:15" s="37" customFormat="1" ht="13.5" customHeight="1" hidden="1">
      <c r="A50" s="35">
        <v>44</v>
      </c>
      <c r="B50" s="147"/>
      <c r="C50" s="148"/>
      <c r="D50" s="36"/>
      <c r="E50" s="36"/>
      <c r="F50" s="36"/>
      <c r="G50" s="36"/>
      <c r="H50" s="36"/>
      <c r="I50" s="36"/>
      <c r="J50" s="36"/>
      <c r="K50" s="36"/>
      <c r="L50" s="36"/>
      <c r="M50" s="36"/>
      <c r="N50" s="36"/>
      <c r="O50" s="36"/>
    </row>
    <row r="51" spans="1:15" s="37" customFormat="1" ht="13.5" customHeight="1" hidden="1">
      <c r="A51" s="35">
        <v>45</v>
      </c>
      <c r="B51" s="147"/>
      <c r="C51" s="148"/>
      <c r="D51" s="36"/>
      <c r="E51" s="36"/>
      <c r="F51" s="36"/>
      <c r="G51" s="36"/>
      <c r="H51" s="36"/>
      <c r="I51" s="36"/>
      <c r="J51" s="36"/>
      <c r="K51" s="36"/>
      <c r="L51" s="36"/>
      <c r="M51" s="36"/>
      <c r="N51" s="36"/>
      <c r="O51" s="36"/>
    </row>
    <row r="52" spans="1:15" s="37" customFormat="1" ht="13.5" customHeight="1" hidden="1">
      <c r="A52" s="35">
        <v>46</v>
      </c>
      <c r="B52" s="147"/>
      <c r="C52" s="148"/>
      <c r="D52" s="36"/>
      <c r="E52" s="36"/>
      <c r="F52" s="36"/>
      <c r="G52" s="36"/>
      <c r="H52" s="36"/>
      <c r="I52" s="36"/>
      <c r="J52" s="36"/>
      <c r="K52" s="36"/>
      <c r="L52" s="36"/>
      <c r="M52" s="36"/>
      <c r="N52" s="36"/>
      <c r="O52" s="36"/>
    </row>
    <row r="53" spans="1:15" s="37" customFormat="1" ht="13.5" customHeight="1" hidden="1">
      <c r="A53" s="35">
        <v>47</v>
      </c>
      <c r="B53" s="147"/>
      <c r="C53" s="148"/>
      <c r="D53" s="36"/>
      <c r="E53" s="36"/>
      <c r="F53" s="36"/>
      <c r="G53" s="36"/>
      <c r="H53" s="36"/>
      <c r="I53" s="36"/>
      <c r="J53" s="36"/>
      <c r="K53" s="36"/>
      <c r="L53" s="36"/>
      <c r="M53" s="36"/>
      <c r="N53" s="36"/>
      <c r="O53" s="36"/>
    </row>
    <row r="54" spans="1:15" s="37" customFormat="1" ht="13.5" customHeight="1" hidden="1">
      <c r="A54" s="35">
        <v>48</v>
      </c>
      <c r="B54" s="147"/>
      <c r="C54" s="148"/>
      <c r="D54" s="36"/>
      <c r="E54" s="36"/>
      <c r="F54" s="36"/>
      <c r="G54" s="36"/>
      <c r="H54" s="36"/>
      <c r="I54" s="36"/>
      <c r="J54" s="36"/>
      <c r="K54" s="36"/>
      <c r="L54" s="36"/>
      <c r="M54" s="36"/>
      <c r="N54" s="36"/>
      <c r="O54" s="36"/>
    </row>
    <row r="55" spans="1:15" s="37" customFormat="1" ht="13.5" customHeight="1" hidden="1">
      <c r="A55" s="35">
        <v>49</v>
      </c>
      <c r="B55" s="147"/>
      <c r="C55" s="148"/>
      <c r="D55" s="36"/>
      <c r="E55" s="36"/>
      <c r="F55" s="36"/>
      <c r="G55" s="36"/>
      <c r="H55" s="36"/>
      <c r="I55" s="36"/>
      <c r="J55" s="36"/>
      <c r="K55" s="36"/>
      <c r="L55" s="36"/>
      <c r="M55" s="36"/>
      <c r="N55" s="36"/>
      <c r="O55" s="36"/>
    </row>
    <row r="56" spans="1:15" s="37" customFormat="1" ht="13.5" customHeight="1" hidden="1">
      <c r="A56" s="35">
        <v>50</v>
      </c>
      <c r="B56" s="147"/>
      <c r="C56" s="148"/>
      <c r="D56" s="36"/>
      <c r="E56" s="36"/>
      <c r="F56" s="36"/>
      <c r="G56" s="36"/>
      <c r="H56" s="36"/>
      <c r="I56" s="36"/>
      <c r="J56" s="36"/>
      <c r="K56" s="36"/>
      <c r="L56" s="36"/>
      <c r="M56" s="36"/>
      <c r="N56" s="36"/>
      <c r="O56" s="36"/>
    </row>
    <row r="57" spans="1:15" s="37" customFormat="1" ht="13.5" customHeight="1" hidden="1">
      <c r="A57" s="35">
        <v>51</v>
      </c>
      <c r="B57" s="147"/>
      <c r="C57" s="148"/>
      <c r="D57" s="36"/>
      <c r="E57" s="36"/>
      <c r="F57" s="36"/>
      <c r="G57" s="36"/>
      <c r="H57" s="36"/>
      <c r="I57" s="36"/>
      <c r="J57" s="36"/>
      <c r="K57" s="36"/>
      <c r="L57" s="36"/>
      <c r="M57" s="36"/>
      <c r="N57" s="36"/>
      <c r="O57" s="36"/>
    </row>
    <row r="58" spans="1:15" s="37" customFormat="1" ht="13.5" customHeight="1" hidden="1">
      <c r="A58" s="35">
        <v>52</v>
      </c>
      <c r="B58" s="147"/>
      <c r="C58" s="148"/>
      <c r="D58" s="36"/>
      <c r="E58" s="36"/>
      <c r="F58" s="36"/>
      <c r="G58" s="36"/>
      <c r="H58" s="36"/>
      <c r="I58" s="36"/>
      <c r="J58" s="36"/>
      <c r="K58" s="36"/>
      <c r="L58" s="36"/>
      <c r="M58" s="36"/>
      <c r="N58" s="36"/>
      <c r="O58" s="36"/>
    </row>
    <row r="59" spans="1:15" s="37" customFormat="1" ht="13.5" customHeight="1" hidden="1">
      <c r="A59" s="35">
        <v>53</v>
      </c>
      <c r="B59" s="147"/>
      <c r="C59" s="148"/>
      <c r="D59" s="36"/>
      <c r="E59" s="36"/>
      <c r="F59" s="36"/>
      <c r="G59" s="36"/>
      <c r="H59" s="36"/>
      <c r="I59" s="36"/>
      <c r="J59" s="36"/>
      <c r="K59" s="36"/>
      <c r="L59" s="36"/>
      <c r="M59" s="36"/>
      <c r="N59" s="36"/>
      <c r="O59" s="36"/>
    </row>
    <row r="60" spans="1:15" s="37" customFormat="1" ht="13.5" customHeight="1" hidden="1">
      <c r="A60" s="35">
        <v>54</v>
      </c>
      <c r="B60" s="147"/>
      <c r="C60" s="148"/>
      <c r="D60" s="36"/>
      <c r="E60" s="36"/>
      <c r="F60" s="36"/>
      <c r="G60" s="36"/>
      <c r="H60" s="36"/>
      <c r="I60" s="36"/>
      <c r="J60" s="36"/>
      <c r="K60" s="36"/>
      <c r="L60" s="36"/>
      <c r="M60" s="36"/>
      <c r="N60" s="36"/>
      <c r="O60" s="36"/>
    </row>
    <row r="61" spans="1:15" s="37" customFormat="1" ht="13.5" customHeight="1" hidden="1">
      <c r="A61" s="35">
        <v>55</v>
      </c>
      <c r="B61" s="147"/>
      <c r="C61" s="148"/>
      <c r="D61" s="36"/>
      <c r="E61" s="36"/>
      <c r="F61" s="36"/>
      <c r="G61" s="36"/>
      <c r="H61" s="36"/>
      <c r="I61" s="36"/>
      <c r="J61" s="36"/>
      <c r="K61" s="36"/>
      <c r="L61" s="36"/>
      <c r="M61" s="36"/>
      <c r="N61" s="36"/>
      <c r="O61" s="36"/>
    </row>
    <row r="62" spans="1:15" s="37" customFormat="1" ht="13.5" customHeight="1" hidden="1">
      <c r="A62" s="35">
        <v>56</v>
      </c>
      <c r="B62" s="147"/>
      <c r="C62" s="148"/>
      <c r="D62" s="36"/>
      <c r="E62" s="36"/>
      <c r="F62" s="36"/>
      <c r="G62" s="36"/>
      <c r="H62" s="36"/>
      <c r="I62" s="36"/>
      <c r="J62" s="36"/>
      <c r="K62" s="36"/>
      <c r="L62" s="36"/>
      <c r="M62" s="36"/>
      <c r="N62" s="36"/>
      <c r="O62" s="36"/>
    </row>
    <row r="63" spans="1:15" s="37" customFormat="1" ht="13.5" customHeight="1" hidden="1">
      <c r="A63" s="35">
        <v>57</v>
      </c>
      <c r="B63" s="147"/>
      <c r="C63" s="148"/>
      <c r="D63" s="36"/>
      <c r="E63" s="36"/>
      <c r="F63" s="36"/>
      <c r="G63" s="36"/>
      <c r="H63" s="36"/>
      <c r="I63" s="36"/>
      <c r="J63" s="36"/>
      <c r="K63" s="36"/>
      <c r="L63" s="36"/>
      <c r="M63" s="36"/>
      <c r="N63" s="36"/>
      <c r="O63" s="36"/>
    </row>
    <row r="64" spans="1:15" s="37" customFormat="1" ht="13.5" customHeight="1" hidden="1">
      <c r="A64" s="35">
        <v>58</v>
      </c>
      <c r="B64" s="147"/>
      <c r="C64" s="148"/>
      <c r="D64" s="36"/>
      <c r="E64" s="36"/>
      <c r="F64" s="36"/>
      <c r="G64" s="36"/>
      <c r="H64" s="36"/>
      <c r="I64" s="36"/>
      <c r="J64" s="36"/>
      <c r="K64" s="36"/>
      <c r="L64" s="36"/>
      <c r="M64" s="36"/>
      <c r="N64" s="36"/>
      <c r="O64" s="36"/>
    </row>
    <row r="65" spans="1:15" s="37" customFormat="1" ht="13.5" customHeight="1" hidden="1">
      <c r="A65" s="35">
        <v>59</v>
      </c>
      <c r="B65" s="147"/>
      <c r="C65" s="148"/>
      <c r="D65" s="36"/>
      <c r="E65" s="36"/>
      <c r="F65" s="36"/>
      <c r="G65" s="36"/>
      <c r="H65" s="36"/>
      <c r="I65" s="36"/>
      <c r="J65" s="36"/>
      <c r="K65" s="36"/>
      <c r="L65" s="36"/>
      <c r="M65" s="36"/>
      <c r="N65" s="36"/>
      <c r="O65" s="36"/>
    </row>
    <row r="66" spans="1:15" s="37" customFormat="1" ht="13.5" customHeight="1" hidden="1">
      <c r="A66" s="35">
        <v>60</v>
      </c>
      <c r="B66" s="147"/>
      <c r="C66" s="148"/>
      <c r="D66" s="36"/>
      <c r="E66" s="36"/>
      <c r="F66" s="36"/>
      <c r="G66" s="36"/>
      <c r="H66" s="36"/>
      <c r="I66" s="36"/>
      <c r="J66" s="36"/>
      <c r="K66" s="36"/>
      <c r="L66" s="36"/>
      <c r="M66" s="36"/>
      <c r="N66" s="36"/>
      <c r="O66" s="36"/>
    </row>
    <row r="67" spans="1:15" s="37" customFormat="1" ht="13.5" customHeight="1" hidden="1">
      <c r="A67" s="35">
        <v>61</v>
      </c>
      <c r="B67" s="147"/>
      <c r="C67" s="148"/>
      <c r="D67" s="36"/>
      <c r="E67" s="36"/>
      <c r="F67" s="36"/>
      <c r="G67" s="36"/>
      <c r="H67" s="36"/>
      <c r="I67" s="36"/>
      <c r="J67" s="36"/>
      <c r="K67" s="36"/>
      <c r="L67" s="36"/>
      <c r="M67" s="36"/>
      <c r="N67" s="36"/>
      <c r="O67" s="36"/>
    </row>
    <row r="68" spans="1:15" s="37" customFormat="1" ht="13.5" customHeight="1" hidden="1">
      <c r="A68" s="35">
        <v>62</v>
      </c>
      <c r="B68" s="147"/>
      <c r="C68" s="148"/>
      <c r="D68" s="36"/>
      <c r="E68" s="36"/>
      <c r="F68" s="36"/>
      <c r="G68" s="36"/>
      <c r="H68" s="36"/>
      <c r="I68" s="36"/>
      <c r="J68" s="36"/>
      <c r="K68" s="36"/>
      <c r="L68" s="36"/>
      <c r="M68" s="36"/>
      <c r="N68" s="36"/>
      <c r="O68" s="36"/>
    </row>
    <row r="69" spans="1:15" s="37" customFormat="1" ht="13.5" customHeight="1" hidden="1">
      <c r="A69" s="35">
        <v>63</v>
      </c>
      <c r="B69" s="147"/>
      <c r="C69" s="148"/>
      <c r="D69" s="36"/>
      <c r="E69" s="36"/>
      <c r="F69" s="36"/>
      <c r="G69" s="36"/>
      <c r="H69" s="36"/>
      <c r="I69" s="36"/>
      <c r="J69" s="36"/>
      <c r="K69" s="36"/>
      <c r="L69" s="36"/>
      <c r="M69" s="36"/>
      <c r="N69" s="36"/>
      <c r="O69" s="36"/>
    </row>
    <row r="70" spans="1:15" s="37" customFormat="1" ht="13.5" customHeight="1" hidden="1">
      <c r="A70" s="35">
        <v>64</v>
      </c>
      <c r="B70" s="147"/>
      <c r="C70" s="148"/>
      <c r="D70" s="36"/>
      <c r="E70" s="36"/>
      <c r="F70" s="36"/>
      <c r="G70" s="36"/>
      <c r="H70" s="36"/>
      <c r="I70" s="36"/>
      <c r="J70" s="36"/>
      <c r="K70" s="36"/>
      <c r="L70" s="36"/>
      <c r="M70" s="36"/>
      <c r="N70" s="36"/>
      <c r="O70" s="36"/>
    </row>
    <row r="71" spans="1:15" s="37" customFormat="1" ht="13.5" customHeight="1" hidden="1">
      <c r="A71" s="35">
        <v>65</v>
      </c>
      <c r="B71" s="147"/>
      <c r="C71" s="148"/>
      <c r="D71" s="36"/>
      <c r="E71" s="36"/>
      <c r="F71" s="36"/>
      <c r="G71" s="36"/>
      <c r="H71" s="36"/>
      <c r="I71" s="36"/>
      <c r="J71" s="36"/>
      <c r="K71" s="36"/>
      <c r="L71" s="36"/>
      <c r="M71" s="36"/>
      <c r="N71" s="36"/>
      <c r="O71" s="36"/>
    </row>
    <row r="72" spans="1:15" s="37" customFormat="1" ht="13.5" customHeight="1" hidden="1">
      <c r="A72" s="35">
        <v>66</v>
      </c>
      <c r="B72" s="147"/>
      <c r="C72" s="148"/>
      <c r="D72" s="36"/>
      <c r="E72" s="36"/>
      <c r="F72" s="36"/>
      <c r="G72" s="36"/>
      <c r="H72" s="36"/>
      <c r="I72" s="36"/>
      <c r="J72" s="36"/>
      <c r="K72" s="36"/>
      <c r="L72" s="36"/>
      <c r="M72" s="36"/>
      <c r="N72" s="36"/>
      <c r="O72" s="36"/>
    </row>
    <row r="73" spans="1:15" s="37" customFormat="1" ht="13.5" customHeight="1" hidden="1">
      <c r="A73" s="35">
        <v>67</v>
      </c>
      <c r="B73" s="147"/>
      <c r="C73" s="148"/>
      <c r="D73" s="36"/>
      <c r="E73" s="36"/>
      <c r="F73" s="36"/>
      <c r="G73" s="36"/>
      <c r="H73" s="36"/>
      <c r="I73" s="36"/>
      <c r="J73" s="36"/>
      <c r="K73" s="36"/>
      <c r="L73" s="36"/>
      <c r="M73" s="36"/>
      <c r="N73" s="36"/>
      <c r="O73" s="36"/>
    </row>
    <row r="74" spans="1:15" s="37" customFormat="1" ht="13.5" customHeight="1" hidden="1">
      <c r="A74" s="35">
        <v>68</v>
      </c>
      <c r="B74" s="147"/>
      <c r="C74" s="148"/>
      <c r="D74" s="36"/>
      <c r="E74" s="36"/>
      <c r="F74" s="36"/>
      <c r="G74" s="36"/>
      <c r="H74" s="36"/>
      <c r="I74" s="36"/>
      <c r="J74" s="36"/>
      <c r="K74" s="36"/>
      <c r="L74" s="36"/>
      <c r="M74" s="36"/>
      <c r="N74" s="36"/>
      <c r="O74" s="36"/>
    </row>
    <row r="75" spans="1:15" s="37" customFormat="1" ht="13.5" customHeight="1" hidden="1">
      <c r="A75" s="35">
        <v>69</v>
      </c>
      <c r="B75" s="147"/>
      <c r="C75" s="148"/>
      <c r="D75" s="36"/>
      <c r="E75" s="36"/>
      <c r="F75" s="36"/>
      <c r="G75" s="36"/>
      <c r="H75" s="36"/>
      <c r="I75" s="36"/>
      <c r="J75" s="36"/>
      <c r="K75" s="36"/>
      <c r="L75" s="36"/>
      <c r="M75" s="36"/>
      <c r="N75" s="36"/>
      <c r="O75" s="36"/>
    </row>
    <row r="76" spans="1:15" s="37" customFormat="1" ht="13.5" customHeight="1" hidden="1">
      <c r="A76" s="35">
        <v>70</v>
      </c>
      <c r="B76" s="147"/>
      <c r="C76" s="148"/>
      <c r="D76" s="36"/>
      <c r="E76" s="36"/>
      <c r="F76" s="36"/>
      <c r="G76" s="36"/>
      <c r="H76" s="36"/>
      <c r="I76" s="36"/>
      <c r="J76" s="36"/>
      <c r="K76" s="36"/>
      <c r="L76" s="36"/>
      <c r="M76" s="36"/>
      <c r="N76" s="36"/>
      <c r="O76" s="36"/>
    </row>
    <row r="77" spans="1:15" s="37" customFormat="1" ht="13.5" customHeight="1" hidden="1">
      <c r="A77" s="35">
        <v>71</v>
      </c>
      <c r="B77" s="147"/>
      <c r="C77" s="148"/>
      <c r="D77" s="36"/>
      <c r="E77" s="36"/>
      <c r="F77" s="36"/>
      <c r="G77" s="36"/>
      <c r="H77" s="36"/>
      <c r="I77" s="36"/>
      <c r="J77" s="36"/>
      <c r="K77" s="36"/>
      <c r="L77" s="36"/>
      <c r="M77" s="36"/>
      <c r="N77" s="36"/>
      <c r="O77" s="36"/>
    </row>
    <row r="78" spans="1:15" s="37" customFormat="1" ht="13.5" customHeight="1" hidden="1">
      <c r="A78" s="35">
        <v>72</v>
      </c>
      <c r="B78" s="147"/>
      <c r="C78" s="148"/>
      <c r="D78" s="36"/>
      <c r="E78" s="36"/>
      <c r="F78" s="36"/>
      <c r="G78" s="36"/>
      <c r="H78" s="36"/>
      <c r="I78" s="36"/>
      <c r="J78" s="36"/>
      <c r="K78" s="36"/>
      <c r="L78" s="36"/>
      <c r="M78" s="36"/>
      <c r="N78" s="36"/>
      <c r="O78" s="36"/>
    </row>
    <row r="79" spans="1:15" s="37" customFormat="1" ht="13.5" customHeight="1" hidden="1">
      <c r="A79" s="35">
        <v>73</v>
      </c>
      <c r="B79" s="147"/>
      <c r="C79" s="148"/>
      <c r="D79" s="36"/>
      <c r="E79" s="36"/>
      <c r="F79" s="36"/>
      <c r="G79" s="36"/>
      <c r="H79" s="36"/>
      <c r="I79" s="36"/>
      <c r="J79" s="36"/>
      <c r="K79" s="36"/>
      <c r="L79" s="36"/>
      <c r="M79" s="36"/>
      <c r="N79" s="36"/>
      <c r="O79" s="36"/>
    </row>
    <row r="80" spans="1:15" s="37" customFormat="1" ht="13.5" customHeight="1" hidden="1">
      <c r="A80" s="35">
        <v>74</v>
      </c>
      <c r="B80" s="147"/>
      <c r="C80" s="148"/>
      <c r="D80" s="36"/>
      <c r="E80" s="36"/>
      <c r="F80" s="36"/>
      <c r="G80" s="36"/>
      <c r="H80" s="36"/>
      <c r="I80" s="36"/>
      <c r="J80" s="36"/>
      <c r="K80" s="36"/>
      <c r="L80" s="36"/>
      <c r="M80" s="36"/>
      <c r="N80" s="36"/>
      <c r="O80" s="36"/>
    </row>
    <row r="81" spans="1:15" s="37" customFormat="1" ht="13.5" customHeight="1" hidden="1">
      <c r="A81" s="35">
        <v>75</v>
      </c>
      <c r="B81" s="147"/>
      <c r="C81" s="148"/>
      <c r="D81" s="36"/>
      <c r="E81" s="36"/>
      <c r="F81" s="36"/>
      <c r="G81" s="36"/>
      <c r="H81" s="36"/>
      <c r="I81" s="36"/>
      <c r="J81" s="36"/>
      <c r="K81" s="36"/>
      <c r="L81" s="36"/>
      <c r="M81" s="36"/>
      <c r="N81" s="36"/>
      <c r="O81" s="36"/>
    </row>
    <row r="82" spans="1:15" s="37" customFormat="1" ht="13.5" customHeight="1" hidden="1">
      <c r="A82" s="35">
        <v>76</v>
      </c>
      <c r="B82" s="147"/>
      <c r="C82" s="148"/>
      <c r="D82" s="36"/>
      <c r="E82" s="36"/>
      <c r="F82" s="36"/>
      <c r="G82" s="36"/>
      <c r="H82" s="36"/>
      <c r="I82" s="36"/>
      <c r="J82" s="36"/>
      <c r="K82" s="36"/>
      <c r="L82" s="36"/>
      <c r="M82" s="36"/>
      <c r="N82" s="36"/>
      <c r="O82" s="36"/>
    </row>
    <row r="83" spans="1:15" s="37" customFormat="1" ht="13.5" customHeight="1" hidden="1">
      <c r="A83" s="35">
        <v>77</v>
      </c>
      <c r="B83" s="147"/>
      <c r="C83" s="148"/>
      <c r="D83" s="36"/>
      <c r="E83" s="36"/>
      <c r="F83" s="36"/>
      <c r="G83" s="36"/>
      <c r="H83" s="36"/>
      <c r="I83" s="36"/>
      <c r="J83" s="36"/>
      <c r="K83" s="36"/>
      <c r="L83" s="36"/>
      <c r="M83" s="36"/>
      <c r="N83" s="36"/>
      <c r="O83" s="36"/>
    </row>
    <row r="84" spans="1:15" s="37" customFormat="1" ht="13.5" customHeight="1" hidden="1">
      <c r="A84" s="35">
        <v>78</v>
      </c>
      <c r="B84" s="147"/>
      <c r="C84" s="148"/>
      <c r="D84" s="36"/>
      <c r="E84" s="36"/>
      <c r="F84" s="36"/>
      <c r="G84" s="36"/>
      <c r="H84" s="36"/>
      <c r="I84" s="36"/>
      <c r="J84" s="36"/>
      <c r="K84" s="36"/>
      <c r="L84" s="36"/>
      <c r="M84" s="36"/>
      <c r="N84" s="36"/>
      <c r="O84" s="36"/>
    </row>
    <row r="85" spans="1:15" s="37" customFormat="1" ht="13.5" customHeight="1" hidden="1">
      <c r="A85" s="35">
        <v>79</v>
      </c>
      <c r="B85" s="147"/>
      <c r="C85" s="148"/>
      <c r="D85" s="36"/>
      <c r="E85" s="36"/>
      <c r="F85" s="36"/>
      <c r="G85" s="36"/>
      <c r="H85" s="36"/>
      <c r="I85" s="36"/>
      <c r="J85" s="36"/>
      <c r="K85" s="36"/>
      <c r="L85" s="36"/>
      <c r="M85" s="36"/>
      <c r="N85" s="36"/>
      <c r="O85" s="36"/>
    </row>
    <row r="86" spans="1:15" s="37" customFormat="1" ht="13.5" customHeight="1" hidden="1">
      <c r="A86" s="35">
        <v>80</v>
      </c>
      <c r="B86" s="147"/>
      <c r="C86" s="148"/>
      <c r="D86" s="36"/>
      <c r="E86" s="36"/>
      <c r="F86" s="36"/>
      <c r="G86" s="36"/>
      <c r="H86" s="36"/>
      <c r="I86" s="36"/>
      <c r="J86" s="36"/>
      <c r="K86" s="36"/>
      <c r="L86" s="36"/>
      <c r="M86" s="36"/>
      <c r="N86" s="36"/>
      <c r="O86" s="36"/>
    </row>
    <row r="87" spans="1:15" s="37" customFormat="1" ht="13.5" customHeight="1" hidden="1">
      <c r="A87" s="35">
        <v>81</v>
      </c>
      <c r="B87" s="147"/>
      <c r="C87" s="148"/>
      <c r="D87" s="36"/>
      <c r="E87" s="36"/>
      <c r="F87" s="36"/>
      <c r="G87" s="36"/>
      <c r="H87" s="36"/>
      <c r="I87" s="36"/>
      <c r="J87" s="36"/>
      <c r="K87" s="36"/>
      <c r="L87" s="36"/>
      <c r="M87" s="36"/>
      <c r="N87" s="36"/>
      <c r="O87" s="36"/>
    </row>
    <row r="88" spans="1:15" s="37" customFormat="1" ht="13.5" customHeight="1" hidden="1">
      <c r="A88" s="35">
        <v>82</v>
      </c>
      <c r="B88" s="147"/>
      <c r="C88" s="148"/>
      <c r="D88" s="36"/>
      <c r="E88" s="36"/>
      <c r="F88" s="36"/>
      <c r="G88" s="36"/>
      <c r="H88" s="36"/>
      <c r="I88" s="36"/>
      <c r="J88" s="36"/>
      <c r="K88" s="36"/>
      <c r="L88" s="36"/>
      <c r="M88" s="36"/>
      <c r="N88" s="36"/>
      <c r="O88" s="36"/>
    </row>
    <row r="89" spans="1:15" s="37" customFormat="1" ht="13.5" customHeight="1" hidden="1">
      <c r="A89" s="35">
        <v>83</v>
      </c>
      <c r="B89" s="147"/>
      <c r="C89" s="148"/>
      <c r="D89" s="36"/>
      <c r="E89" s="36"/>
      <c r="F89" s="36"/>
      <c r="G89" s="36"/>
      <c r="H89" s="36"/>
      <c r="I89" s="36"/>
      <c r="J89" s="36"/>
      <c r="K89" s="36"/>
      <c r="L89" s="36"/>
      <c r="M89" s="36"/>
      <c r="N89" s="36"/>
      <c r="O89" s="36"/>
    </row>
    <row r="90" spans="1:15" s="37" customFormat="1" ht="13.5" customHeight="1" hidden="1">
      <c r="A90" s="35">
        <v>84</v>
      </c>
      <c r="B90" s="147"/>
      <c r="C90" s="148"/>
      <c r="D90" s="36"/>
      <c r="E90" s="36"/>
      <c r="F90" s="36"/>
      <c r="G90" s="36"/>
      <c r="H90" s="36"/>
      <c r="I90" s="36"/>
      <c r="J90" s="36"/>
      <c r="K90" s="36"/>
      <c r="L90" s="36"/>
      <c r="M90" s="36"/>
      <c r="N90" s="36"/>
      <c r="O90" s="36"/>
    </row>
    <row r="91" spans="1:15" s="37" customFormat="1" ht="13.5" customHeight="1" hidden="1">
      <c r="A91" s="35">
        <v>85</v>
      </c>
      <c r="B91" s="147"/>
      <c r="C91" s="148"/>
      <c r="D91" s="36"/>
      <c r="E91" s="36"/>
      <c r="F91" s="36"/>
      <c r="G91" s="36"/>
      <c r="H91" s="36"/>
      <c r="I91" s="36"/>
      <c r="J91" s="36"/>
      <c r="K91" s="36"/>
      <c r="L91" s="36"/>
      <c r="M91" s="36"/>
      <c r="N91" s="36"/>
      <c r="O91" s="36"/>
    </row>
    <row r="92" spans="1:15" s="37" customFormat="1" ht="13.5" customHeight="1" hidden="1">
      <c r="A92" s="35">
        <v>86</v>
      </c>
      <c r="B92" s="147"/>
      <c r="C92" s="148"/>
      <c r="D92" s="36"/>
      <c r="E92" s="36"/>
      <c r="F92" s="36"/>
      <c r="G92" s="36"/>
      <c r="H92" s="36"/>
      <c r="I92" s="36"/>
      <c r="J92" s="36"/>
      <c r="K92" s="36"/>
      <c r="L92" s="36"/>
      <c r="M92" s="36"/>
      <c r="N92" s="36"/>
      <c r="O92" s="36"/>
    </row>
    <row r="93" spans="1:15" s="37" customFormat="1" ht="13.5" customHeight="1" hidden="1">
      <c r="A93" s="35">
        <v>87</v>
      </c>
      <c r="B93" s="147"/>
      <c r="C93" s="148"/>
      <c r="D93" s="36"/>
      <c r="E93" s="36"/>
      <c r="F93" s="36"/>
      <c r="G93" s="36"/>
      <c r="H93" s="36"/>
      <c r="I93" s="36"/>
      <c r="J93" s="36"/>
      <c r="K93" s="36"/>
      <c r="L93" s="36"/>
      <c r="M93" s="36"/>
      <c r="N93" s="36"/>
      <c r="O93" s="36"/>
    </row>
    <row r="94" spans="1:15" s="37" customFormat="1" ht="13.5" customHeight="1" hidden="1">
      <c r="A94" s="35">
        <v>88</v>
      </c>
      <c r="B94" s="147"/>
      <c r="C94" s="148"/>
      <c r="D94" s="36"/>
      <c r="E94" s="36"/>
      <c r="F94" s="36"/>
      <c r="G94" s="36"/>
      <c r="H94" s="36"/>
      <c r="I94" s="36"/>
      <c r="J94" s="36"/>
      <c r="K94" s="36"/>
      <c r="L94" s="36"/>
      <c r="M94" s="36"/>
      <c r="N94" s="36"/>
      <c r="O94" s="36"/>
    </row>
    <row r="95" spans="1:15" s="37" customFormat="1" ht="13.5" customHeight="1" hidden="1">
      <c r="A95" s="35">
        <v>89</v>
      </c>
      <c r="B95" s="147"/>
      <c r="C95" s="148"/>
      <c r="D95" s="36"/>
      <c r="E95" s="36"/>
      <c r="F95" s="36"/>
      <c r="G95" s="36"/>
      <c r="H95" s="36"/>
      <c r="I95" s="36"/>
      <c r="J95" s="36"/>
      <c r="K95" s="36"/>
      <c r="L95" s="36"/>
      <c r="M95" s="36"/>
      <c r="N95" s="36"/>
      <c r="O95" s="36"/>
    </row>
    <row r="96" spans="1:15" s="37" customFormat="1" ht="13.5" customHeight="1" hidden="1">
      <c r="A96" s="35">
        <v>90</v>
      </c>
      <c r="B96" s="147"/>
      <c r="C96" s="148"/>
      <c r="D96" s="36"/>
      <c r="E96" s="36"/>
      <c r="F96" s="36"/>
      <c r="G96" s="36"/>
      <c r="H96" s="36"/>
      <c r="I96" s="36"/>
      <c r="J96" s="36"/>
      <c r="K96" s="36"/>
      <c r="L96" s="36"/>
      <c r="M96" s="36"/>
      <c r="N96" s="36"/>
      <c r="O96" s="36"/>
    </row>
    <row r="97" spans="1:15" s="37" customFormat="1" ht="13.5" customHeight="1" hidden="1">
      <c r="A97" s="35">
        <v>91</v>
      </c>
      <c r="B97" s="147"/>
      <c r="C97" s="148"/>
      <c r="D97" s="36"/>
      <c r="E97" s="36"/>
      <c r="F97" s="36"/>
      <c r="G97" s="36"/>
      <c r="H97" s="36"/>
      <c r="I97" s="36"/>
      <c r="J97" s="36"/>
      <c r="K97" s="36"/>
      <c r="L97" s="36"/>
      <c r="M97" s="36"/>
      <c r="N97" s="36"/>
      <c r="O97" s="36"/>
    </row>
    <row r="98" spans="1:15" s="37" customFormat="1" ht="13.5" customHeight="1" hidden="1">
      <c r="A98" s="35">
        <v>92</v>
      </c>
      <c r="B98" s="147"/>
      <c r="C98" s="148"/>
      <c r="D98" s="36"/>
      <c r="E98" s="36"/>
      <c r="F98" s="36"/>
      <c r="G98" s="36"/>
      <c r="H98" s="36"/>
      <c r="I98" s="36"/>
      <c r="J98" s="36"/>
      <c r="K98" s="36"/>
      <c r="L98" s="36"/>
      <c r="M98" s="36"/>
      <c r="N98" s="36"/>
      <c r="O98" s="36"/>
    </row>
    <row r="99" spans="1:15" s="37" customFormat="1" ht="13.5" customHeight="1" hidden="1">
      <c r="A99" s="35">
        <v>93</v>
      </c>
      <c r="B99" s="147"/>
      <c r="C99" s="148"/>
      <c r="D99" s="36"/>
      <c r="E99" s="36"/>
      <c r="F99" s="36"/>
      <c r="G99" s="36"/>
      <c r="H99" s="36"/>
      <c r="I99" s="36"/>
      <c r="J99" s="36"/>
      <c r="K99" s="36"/>
      <c r="L99" s="36"/>
      <c r="M99" s="36"/>
      <c r="N99" s="36"/>
      <c r="O99" s="36"/>
    </row>
    <row r="100" spans="1:15" s="37" customFormat="1" ht="13.5" customHeight="1" hidden="1">
      <c r="A100" s="35">
        <v>94</v>
      </c>
      <c r="B100" s="147"/>
      <c r="C100" s="148"/>
      <c r="D100" s="36"/>
      <c r="E100" s="36"/>
      <c r="F100" s="36"/>
      <c r="G100" s="36"/>
      <c r="H100" s="36"/>
      <c r="I100" s="36"/>
      <c r="J100" s="36"/>
      <c r="K100" s="36"/>
      <c r="L100" s="36"/>
      <c r="M100" s="36"/>
      <c r="N100" s="36"/>
      <c r="O100" s="36"/>
    </row>
    <row r="101" spans="1:15" s="37" customFormat="1" ht="13.5" customHeight="1" hidden="1">
      <c r="A101" s="35">
        <v>95</v>
      </c>
      <c r="B101" s="147"/>
      <c r="C101" s="148"/>
      <c r="D101" s="36"/>
      <c r="E101" s="36"/>
      <c r="F101" s="36"/>
      <c r="G101" s="36"/>
      <c r="H101" s="36"/>
      <c r="I101" s="36"/>
      <c r="J101" s="36"/>
      <c r="K101" s="36"/>
      <c r="L101" s="36"/>
      <c r="M101" s="36"/>
      <c r="N101" s="36"/>
      <c r="O101" s="36"/>
    </row>
    <row r="102" spans="1:15" s="37" customFormat="1" ht="13.5" customHeight="1" hidden="1">
      <c r="A102" s="35">
        <v>96</v>
      </c>
      <c r="B102" s="147"/>
      <c r="C102" s="148"/>
      <c r="D102" s="36"/>
      <c r="E102" s="36"/>
      <c r="F102" s="36"/>
      <c r="G102" s="36"/>
      <c r="H102" s="36"/>
      <c r="I102" s="36"/>
      <c r="J102" s="36"/>
      <c r="K102" s="36"/>
      <c r="L102" s="36"/>
      <c r="M102" s="36"/>
      <c r="N102" s="36"/>
      <c r="O102" s="36"/>
    </row>
    <row r="103" spans="1:15" s="37" customFormat="1" ht="13.5" customHeight="1" hidden="1">
      <c r="A103" s="35">
        <v>97</v>
      </c>
      <c r="B103" s="147"/>
      <c r="C103" s="148"/>
      <c r="D103" s="36"/>
      <c r="E103" s="36"/>
      <c r="F103" s="36"/>
      <c r="G103" s="36"/>
      <c r="H103" s="36"/>
      <c r="I103" s="36"/>
      <c r="J103" s="36"/>
      <c r="K103" s="36"/>
      <c r="L103" s="36"/>
      <c r="M103" s="36"/>
      <c r="N103" s="36"/>
      <c r="O103" s="36"/>
    </row>
    <row r="104" spans="1:15" s="37" customFormat="1" ht="13.5" customHeight="1" hidden="1">
      <c r="A104" s="35">
        <v>98</v>
      </c>
      <c r="B104" s="147"/>
      <c r="C104" s="148"/>
      <c r="D104" s="36"/>
      <c r="E104" s="36"/>
      <c r="F104" s="36"/>
      <c r="G104" s="36"/>
      <c r="H104" s="36"/>
      <c r="I104" s="36"/>
      <c r="J104" s="36"/>
      <c r="K104" s="36"/>
      <c r="L104" s="36"/>
      <c r="M104" s="36"/>
      <c r="N104" s="36"/>
      <c r="O104" s="36"/>
    </row>
    <row r="105" spans="1:15" s="37" customFormat="1" ht="13.5" customHeight="1" hidden="1">
      <c r="A105" s="35">
        <v>99</v>
      </c>
      <c r="B105" s="147"/>
      <c r="C105" s="148"/>
      <c r="D105" s="36"/>
      <c r="E105" s="36"/>
      <c r="F105" s="36"/>
      <c r="G105" s="36"/>
      <c r="H105" s="36"/>
      <c r="I105" s="36"/>
      <c r="J105" s="36"/>
      <c r="K105" s="36"/>
      <c r="L105" s="36"/>
      <c r="M105" s="36"/>
      <c r="N105" s="36"/>
      <c r="O105" s="36"/>
    </row>
    <row r="106" spans="1:15" s="37" customFormat="1" ht="13.5" customHeight="1" hidden="1">
      <c r="A106" s="35">
        <v>100</v>
      </c>
      <c r="B106" s="147"/>
      <c r="C106" s="148"/>
      <c r="D106" s="36"/>
      <c r="E106" s="36"/>
      <c r="F106" s="36"/>
      <c r="G106" s="36"/>
      <c r="H106" s="36"/>
      <c r="I106" s="36"/>
      <c r="J106" s="36"/>
      <c r="K106" s="36"/>
      <c r="L106" s="36"/>
      <c r="M106" s="36"/>
      <c r="N106" s="36"/>
      <c r="O106" s="36"/>
    </row>
    <row r="107" spans="1:15" s="37" customFormat="1" ht="13.5" customHeight="1" hidden="1">
      <c r="A107" s="35">
        <v>101</v>
      </c>
      <c r="B107" s="147"/>
      <c r="C107" s="148"/>
      <c r="D107" s="36"/>
      <c r="E107" s="36"/>
      <c r="F107" s="36"/>
      <c r="G107" s="36"/>
      <c r="H107" s="36"/>
      <c r="I107" s="36"/>
      <c r="J107" s="36"/>
      <c r="K107" s="36"/>
      <c r="L107" s="36"/>
      <c r="M107" s="36"/>
      <c r="N107" s="36"/>
      <c r="O107" s="36"/>
    </row>
    <row r="108" spans="1:15" s="37" customFormat="1" ht="13.5" customHeight="1" hidden="1">
      <c r="A108" s="35">
        <v>102</v>
      </c>
      <c r="B108" s="147"/>
      <c r="C108" s="148"/>
      <c r="D108" s="36"/>
      <c r="E108" s="36"/>
      <c r="F108" s="36"/>
      <c r="G108" s="36"/>
      <c r="H108" s="36"/>
      <c r="I108" s="36"/>
      <c r="J108" s="36"/>
      <c r="K108" s="36"/>
      <c r="L108" s="36"/>
      <c r="M108" s="36"/>
      <c r="N108" s="36"/>
      <c r="O108" s="36"/>
    </row>
    <row r="109" spans="1:15" s="37" customFormat="1" ht="13.5" customHeight="1" hidden="1">
      <c r="A109" s="35">
        <v>103</v>
      </c>
      <c r="B109" s="147"/>
      <c r="C109" s="148"/>
      <c r="D109" s="36"/>
      <c r="E109" s="36"/>
      <c r="F109" s="36"/>
      <c r="G109" s="36"/>
      <c r="H109" s="36"/>
      <c r="I109" s="36"/>
      <c r="J109" s="36"/>
      <c r="K109" s="36"/>
      <c r="L109" s="36"/>
      <c r="M109" s="36"/>
      <c r="N109" s="36"/>
      <c r="O109" s="36"/>
    </row>
    <row r="110" spans="1:15" s="37" customFormat="1" ht="13.5" customHeight="1" hidden="1">
      <c r="A110" s="35">
        <v>104</v>
      </c>
      <c r="B110" s="147"/>
      <c r="C110" s="148"/>
      <c r="D110" s="36"/>
      <c r="E110" s="36"/>
      <c r="F110" s="36"/>
      <c r="G110" s="36"/>
      <c r="H110" s="36"/>
      <c r="I110" s="36"/>
      <c r="J110" s="36"/>
      <c r="K110" s="36"/>
      <c r="L110" s="36"/>
      <c r="M110" s="36"/>
      <c r="N110" s="36"/>
      <c r="O110" s="36"/>
    </row>
    <row r="111" spans="1:15" s="37" customFormat="1" ht="13.5" customHeight="1" hidden="1">
      <c r="A111" s="35">
        <v>105</v>
      </c>
      <c r="B111" s="147"/>
      <c r="C111" s="148"/>
      <c r="D111" s="36"/>
      <c r="E111" s="36"/>
      <c r="F111" s="36"/>
      <c r="G111" s="36"/>
      <c r="H111" s="36"/>
      <c r="I111" s="36"/>
      <c r="J111" s="36"/>
      <c r="K111" s="36"/>
      <c r="L111" s="36"/>
      <c r="M111" s="36"/>
      <c r="N111" s="36"/>
      <c r="O111" s="36"/>
    </row>
    <row r="112" spans="1:15" s="37" customFormat="1" ht="13.5" customHeight="1" hidden="1">
      <c r="A112" s="35">
        <v>106</v>
      </c>
      <c r="B112" s="147"/>
      <c r="C112" s="148"/>
      <c r="D112" s="36"/>
      <c r="E112" s="36"/>
      <c r="F112" s="36"/>
      <c r="G112" s="36"/>
      <c r="H112" s="36"/>
      <c r="I112" s="36"/>
      <c r="J112" s="36"/>
      <c r="K112" s="36"/>
      <c r="L112" s="36"/>
      <c r="M112" s="36"/>
      <c r="N112" s="36"/>
      <c r="O112" s="36"/>
    </row>
    <row r="113" spans="1:15" s="37" customFormat="1" ht="13.5" customHeight="1" hidden="1">
      <c r="A113" s="35">
        <v>107</v>
      </c>
      <c r="B113" s="147"/>
      <c r="C113" s="148"/>
      <c r="D113" s="36"/>
      <c r="E113" s="36"/>
      <c r="F113" s="36"/>
      <c r="G113" s="36"/>
      <c r="H113" s="36"/>
      <c r="I113" s="36"/>
      <c r="J113" s="36"/>
      <c r="K113" s="36"/>
      <c r="L113" s="36"/>
      <c r="M113" s="36"/>
      <c r="N113" s="36"/>
      <c r="O113" s="36"/>
    </row>
    <row r="114" spans="1:15" s="37" customFormat="1" ht="13.5" customHeight="1" hidden="1">
      <c r="A114" s="35">
        <v>108</v>
      </c>
      <c r="B114" s="147"/>
      <c r="C114" s="148"/>
      <c r="D114" s="36"/>
      <c r="E114" s="36"/>
      <c r="F114" s="36"/>
      <c r="G114" s="36"/>
      <c r="H114" s="36"/>
      <c r="I114" s="36"/>
      <c r="J114" s="36"/>
      <c r="K114" s="36"/>
      <c r="L114" s="36"/>
      <c r="M114" s="36"/>
      <c r="N114" s="36"/>
      <c r="O114" s="36"/>
    </row>
    <row r="115" spans="1:15" s="37" customFormat="1" ht="13.5" customHeight="1" hidden="1">
      <c r="A115" s="35">
        <v>109</v>
      </c>
      <c r="B115" s="147"/>
      <c r="C115" s="148"/>
      <c r="D115" s="36"/>
      <c r="E115" s="36"/>
      <c r="F115" s="36"/>
      <c r="G115" s="36"/>
      <c r="H115" s="36"/>
      <c r="I115" s="36"/>
      <c r="J115" s="36"/>
      <c r="K115" s="36"/>
      <c r="L115" s="36"/>
      <c r="M115" s="36"/>
      <c r="N115" s="36"/>
      <c r="O115" s="36"/>
    </row>
    <row r="116" spans="1:15" s="37" customFormat="1" ht="13.5" customHeight="1" hidden="1">
      <c r="A116" s="35">
        <v>110</v>
      </c>
      <c r="B116" s="147"/>
      <c r="C116" s="148"/>
      <c r="D116" s="36"/>
      <c r="E116" s="36"/>
      <c r="F116" s="36"/>
      <c r="G116" s="36"/>
      <c r="H116" s="36"/>
      <c r="I116" s="36"/>
      <c r="J116" s="36"/>
      <c r="K116" s="36"/>
      <c r="L116" s="36"/>
      <c r="M116" s="36"/>
      <c r="N116" s="36"/>
      <c r="O116" s="36"/>
    </row>
    <row r="117" spans="1:15" s="37" customFormat="1" ht="13.5" customHeight="1" hidden="1">
      <c r="A117" s="35">
        <v>111</v>
      </c>
      <c r="B117" s="147"/>
      <c r="C117" s="148"/>
      <c r="D117" s="36"/>
      <c r="E117" s="36"/>
      <c r="F117" s="36"/>
      <c r="G117" s="36"/>
      <c r="H117" s="36"/>
      <c r="I117" s="36"/>
      <c r="J117" s="36"/>
      <c r="K117" s="36"/>
      <c r="L117" s="36"/>
      <c r="M117" s="36"/>
      <c r="N117" s="36"/>
      <c r="O117" s="36"/>
    </row>
    <row r="118" spans="1:15" s="37" customFormat="1" ht="13.5" customHeight="1" hidden="1">
      <c r="A118" s="35">
        <v>112</v>
      </c>
      <c r="B118" s="147"/>
      <c r="C118" s="148"/>
      <c r="D118" s="36"/>
      <c r="E118" s="36"/>
      <c r="F118" s="36"/>
      <c r="G118" s="36"/>
      <c r="H118" s="36"/>
      <c r="I118" s="36"/>
      <c r="J118" s="36"/>
      <c r="K118" s="36"/>
      <c r="L118" s="36"/>
      <c r="M118" s="36"/>
      <c r="N118" s="36"/>
      <c r="O118" s="36"/>
    </row>
    <row r="119" spans="1:15" s="37" customFormat="1" ht="13.5" customHeight="1" hidden="1">
      <c r="A119" s="35">
        <v>113</v>
      </c>
      <c r="B119" s="147"/>
      <c r="C119" s="148"/>
      <c r="D119" s="36"/>
      <c r="E119" s="36"/>
      <c r="F119" s="36"/>
      <c r="G119" s="36"/>
      <c r="H119" s="36"/>
      <c r="I119" s="36"/>
      <c r="J119" s="36"/>
      <c r="K119" s="36"/>
      <c r="L119" s="36"/>
      <c r="M119" s="36"/>
      <c r="N119" s="36"/>
      <c r="O119" s="36"/>
    </row>
    <row r="120" spans="1:15" s="37" customFormat="1" ht="13.5" customHeight="1" hidden="1">
      <c r="A120" s="35">
        <v>114</v>
      </c>
      <c r="B120" s="147"/>
      <c r="C120" s="148"/>
      <c r="D120" s="36"/>
      <c r="E120" s="36"/>
      <c r="F120" s="36"/>
      <c r="G120" s="36"/>
      <c r="H120" s="36"/>
      <c r="I120" s="36"/>
      <c r="J120" s="36"/>
      <c r="K120" s="36"/>
      <c r="L120" s="36"/>
      <c r="M120" s="36"/>
      <c r="N120" s="36"/>
      <c r="O120" s="36"/>
    </row>
    <row r="121" spans="1:15" s="37" customFormat="1" ht="13.5" customHeight="1" hidden="1">
      <c r="A121" s="35">
        <v>115</v>
      </c>
      <c r="B121" s="147"/>
      <c r="C121" s="148"/>
      <c r="D121" s="36"/>
      <c r="E121" s="36"/>
      <c r="F121" s="36"/>
      <c r="G121" s="36"/>
      <c r="H121" s="36"/>
      <c r="I121" s="36"/>
      <c r="J121" s="36"/>
      <c r="K121" s="36"/>
      <c r="L121" s="36"/>
      <c r="M121" s="36"/>
      <c r="N121" s="36"/>
      <c r="O121" s="36"/>
    </row>
    <row r="122" spans="1:15" s="37" customFormat="1" ht="13.5" customHeight="1" hidden="1">
      <c r="A122" s="35">
        <v>116</v>
      </c>
      <c r="B122" s="147"/>
      <c r="C122" s="148"/>
      <c r="D122" s="36"/>
      <c r="E122" s="36"/>
      <c r="F122" s="36"/>
      <c r="G122" s="36"/>
      <c r="H122" s="36"/>
      <c r="I122" s="36"/>
      <c r="J122" s="36"/>
      <c r="K122" s="36"/>
      <c r="L122" s="36"/>
      <c r="M122" s="36"/>
      <c r="N122" s="36"/>
      <c r="O122" s="36"/>
    </row>
    <row r="123" spans="1:15" s="37" customFormat="1" ht="13.5" customHeight="1" hidden="1">
      <c r="A123" s="35">
        <v>117</v>
      </c>
      <c r="B123" s="147"/>
      <c r="C123" s="148"/>
      <c r="D123" s="36"/>
      <c r="E123" s="36"/>
      <c r="F123" s="36"/>
      <c r="G123" s="36"/>
      <c r="H123" s="36"/>
      <c r="I123" s="36"/>
      <c r="J123" s="36"/>
      <c r="K123" s="36"/>
      <c r="L123" s="36"/>
      <c r="M123" s="36"/>
      <c r="N123" s="36"/>
      <c r="O123" s="36"/>
    </row>
    <row r="124" spans="1:15" s="37" customFormat="1" ht="13.5" customHeight="1" hidden="1">
      <c r="A124" s="35">
        <v>118</v>
      </c>
      <c r="B124" s="147"/>
      <c r="C124" s="148"/>
      <c r="D124" s="36"/>
      <c r="E124" s="36"/>
      <c r="F124" s="36"/>
      <c r="G124" s="36"/>
      <c r="H124" s="36"/>
      <c r="I124" s="36"/>
      <c r="J124" s="36"/>
      <c r="K124" s="36"/>
      <c r="L124" s="36"/>
      <c r="M124" s="36"/>
      <c r="N124" s="36"/>
      <c r="O124" s="36"/>
    </row>
    <row r="125" spans="1:15" s="37" customFormat="1" ht="13.5" customHeight="1" hidden="1">
      <c r="A125" s="35">
        <v>119</v>
      </c>
      <c r="B125" s="147"/>
      <c r="C125" s="148"/>
      <c r="D125" s="36"/>
      <c r="E125" s="36"/>
      <c r="F125" s="36"/>
      <c r="G125" s="36"/>
      <c r="H125" s="36"/>
      <c r="I125" s="36"/>
      <c r="J125" s="36"/>
      <c r="K125" s="36"/>
      <c r="L125" s="36"/>
      <c r="M125" s="36"/>
      <c r="N125" s="36"/>
      <c r="O125" s="36"/>
    </row>
    <row r="126" spans="1:15" s="37" customFormat="1" ht="13.5" customHeight="1" hidden="1">
      <c r="A126" s="35">
        <v>120</v>
      </c>
      <c r="B126" s="147"/>
      <c r="C126" s="148"/>
      <c r="D126" s="36"/>
      <c r="E126" s="36"/>
      <c r="F126" s="36"/>
      <c r="G126" s="36"/>
      <c r="H126" s="36"/>
      <c r="I126" s="36"/>
      <c r="J126" s="36"/>
      <c r="K126" s="36"/>
      <c r="L126" s="36"/>
      <c r="M126" s="36"/>
      <c r="N126" s="36"/>
      <c r="O126" s="36"/>
    </row>
    <row r="127" spans="1:15" s="37" customFormat="1" ht="13.5" customHeight="1" hidden="1">
      <c r="A127" s="35">
        <v>121</v>
      </c>
      <c r="B127" s="147"/>
      <c r="C127" s="148"/>
      <c r="D127" s="36"/>
      <c r="E127" s="36"/>
      <c r="F127" s="36"/>
      <c r="G127" s="36"/>
      <c r="H127" s="36"/>
      <c r="I127" s="36"/>
      <c r="J127" s="36"/>
      <c r="K127" s="36"/>
      <c r="L127" s="36"/>
      <c r="M127" s="36"/>
      <c r="N127" s="36"/>
      <c r="O127" s="36"/>
    </row>
    <row r="128" spans="1:15" s="37" customFormat="1" ht="13.5" customHeight="1" hidden="1">
      <c r="A128" s="35">
        <v>122</v>
      </c>
      <c r="B128" s="147"/>
      <c r="C128" s="148"/>
      <c r="D128" s="36"/>
      <c r="E128" s="36"/>
      <c r="F128" s="36"/>
      <c r="G128" s="36"/>
      <c r="H128" s="36"/>
      <c r="I128" s="36"/>
      <c r="J128" s="36"/>
      <c r="K128" s="36"/>
      <c r="L128" s="36"/>
      <c r="M128" s="36"/>
      <c r="N128" s="36"/>
      <c r="O128" s="36"/>
    </row>
    <row r="129" spans="1:15" s="37" customFormat="1" ht="13.5" customHeight="1" hidden="1">
      <c r="A129" s="35">
        <v>123</v>
      </c>
      <c r="B129" s="147"/>
      <c r="C129" s="148"/>
      <c r="D129" s="36"/>
      <c r="E129" s="36"/>
      <c r="F129" s="36"/>
      <c r="G129" s="36"/>
      <c r="H129" s="36"/>
      <c r="I129" s="36"/>
      <c r="J129" s="36"/>
      <c r="K129" s="36"/>
      <c r="L129" s="36"/>
      <c r="M129" s="36"/>
      <c r="N129" s="36"/>
      <c r="O129" s="36"/>
    </row>
    <row r="130" spans="1:15" s="37" customFormat="1" ht="13.5" customHeight="1" hidden="1">
      <c r="A130" s="35">
        <v>124</v>
      </c>
      <c r="B130" s="147"/>
      <c r="C130" s="148"/>
      <c r="D130" s="36"/>
      <c r="E130" s="36"/>
      <c r="F130" s="36"/>
      <c r="G130" s="36"/>
      <c r="H130" s="36"/>
      <c r="I130" s="36"/>
      <c r="J130" s="36"/>
      <c r="K130" s="36"/>
      <c r="L130" s="36"/>
      <c r="M130" s="36"/>
      <c r="N130" s="36"/>
      <c r="O130" s="36"/>
    </row>
    <row r="131" spans="1:15" s="37" customFormat="1" ht="13.5" customHeight="1" hidden="1">
      <c r="A131" s="35">
        <v>125</v>
      </c>
      <c r="B131" s="147"/>
      <c r="C131" s="148"/>
      <c r="D131" s="36"/>
      <c r="E131" s="36"/>
      <c r="F131" s="36"/>
      <c r="G131" s="36"/>
      <c r="H131" s="36"/>
      <c r="I131" s="36"/>
      <c r="J131" s="36"/>
      <c r="K131" s="36"/>
      <c r="L131" s="36"/>
      <c r="M131" s="36"/>
      <c r="N131" s="36"/>
      <c r="O131" s="36"/>
    </row>
    <row r="132" spans="1:15" s="37" customFormat="1" ht="13.5" customHeight="1" hidden="1">
      <c r="A132" s="35">
        <v>126</v>
      </c>
      <c r="B132" s="147"/>
      <c r="C132" s="148"/>
      <c r="D132" s="36"/>
      <c r="E132" s="36"/>
      <c r="F132" s="36"/>
      <c r="G132" s="36"/>
      <c r="H132" s="36"/>
      <c r="I132" s="36"/>
      <c r="J132" s="36"/>
      <c r="K132" s="36"/>
      <c r="L132" s="36"/>
      <c r="M132" s="36"/>
      <c r="N132" s="36"/>
      <c r="O132" s="36"/>
    </row>
    <row r="133" spans="1:15" s="37" customFormat="1" ht="13.5" customHeight="1" hidden="1">
      <c r="A133" s="35">
        <v>127</v>
      </c>
      <c r="B133" s="147"/>
      <c r="C133" s="148"/>
      <c r="D133" s="36"/>
      <c r="E133" s="36"/>
      <c r="F133" s="36"/>
      <c r="G133" s="36"/>
      <c r="H133" s="36"/>
      <c r="I133" s="36"/>
      <c r="J133" s="36"/>
      <c r="K133" s="36"/>
      <c r="L133" s="36"/>
      <c r="M133" s="36"/>
      <c r="N133" s="36"/>
      <c r="O133" s="36"/>
    </row>
    <row r="134" spans="1:15" s="37" customFormat="1" ht="13.5" customHeight="1" hidden="1">
      <c r="A134" s="35">
        <v>128</v>
      </c>
      <c r="B134" s="147"/>
      <c r="C134" s="148"/>
      <c r="D134" s="36"/>
      <c r="E134" s="36"/>
      <c r="F134" s="36"/>
      <c r="G134" s="36"/>
      <c r="H134" s="36"/>
      <c r="I134" s="36"/>
      <c r="J134" s="36"/>
      <c r="K134" s="36"/>
      <c r="L134" s="36"/>
      <c r="M134" s="36"/>
      <c r="N134" s="36"/>
      <c r="O134" s="36"/>
    </row>
    <row r="135" spans="1:15" s="37" customFormat="1" ht="13.5" customHeight="1" hidden="1">
      <c r="A135" s="35">
        <v>129</v>
      </c>
      <c r="B135" s="147"/>
      <c r="C135" s="148"/>
      <c r="D135" s="36"/>
      <c r="E135" s="36"/>
      <c r="F135" s="36"/>
      <c r="G135" s="36"/>
      <c r="H135" s="36"/>
      <c r="I135" s="36"/>
      <c r="J135" s="36"/>
      <c r="K135" s="36"/>
      <c r="L135" s="36"/>
      <c r="M135" s="36"/>
      <c r="N135" s="36"/>
      <c r="O135" s="36"/>
    </row>
    <row r="136" spans="1:15" s="37" customFormat="1" ht="13.5" customHeight="1" hidden="1">
      <c r="A136" s="35">
        <v>130</v>
      </c>
      <c r="B136" s="147"/>
      <c r="C136" s="148"/>
      <c r="D136" s="36"/>
      <c r="E136" s="36"/>
      <c r="F136" s="36"/>
      <c r="G136" s="36"/>
      <c r="H136" s="36"/>
      <c r="I136" s="36"/>
      <c r="J136" s="36"/>
      <c r="K136" s="36"/>
      <c r="L136" s="36"/>
      <c r="M136" s="36"/>
      <c r="N136" s="36"/>
      <c r="O136" s="36"/>
    </row>
    <row r="137" spans="1:15" s="37" customFormat="1" ht="13.5" customHeight="1" hidden="1">
      <c r="A137" s="35">
        <v>131</v>
      </c>
      <c r="B137" s="147"/>
      <c r="C137" s="148"/>
      <c r="D137" s="36"/>
      <c r="E137" s="36"/>
      <c r="F137" s="36"/>
      <c r="G137" s="36"/>
      <c r="H137" s="36"/>
      <c r="I137" s="36"/>
      <c r="J137" s="36"/>
      <c r="K137" s="36"/>
      <c r="L137" s="36"/>
      <c r="M137" s="36"/>
      <c r="N137" s="36"/>
      <c r="O137" s="36"/>
    </row>
    <row r="138" spans="1:15" s="37" customFormat="1" ht="13.5" customHeight="1" hidden="1">
      <c r="A138" s="35">
        <v>132</v>
      </c>
      <c r="B138" s="147"/>
      <c r="C138" s="148"/>
      <c r="D138" s="36"/>
      <c r="E138" s="36"/>
      <c r="F138" s="36"/>
      <c r="G138" s="36"/>
      <c r="H138" s="36"/>
      <c r="I138" s="36"/>
      <c r="J138" s="36"/>
      <c r="K138" s="36"/>
      <c r="L138" s="36"/>
      <c r="M138" s="36"/>
      <c r="N138" s="36"/>
      <c r="O138" s="36"/>
    </row>
    <row r="139" spans="1:15" s="37" customFormat="1" ht="13.5" customHeight="1" hidden="1">
      <c r="A139" s="35">
        <v>133</v>
      </c>
      <c r="B139" s="147"/>
      <c r="C139" s="148"/>
      <c r="D139" s="36"/>
      <c r="E139" s="36"/>
      <c r="F139" s="36"/>
      <c r="G139" s="36"/>
      <c r="H139" s="36"/>
      <c r="I139" s="36"/>
      <c r="J139" s="36"/>
      <c r="K139" s="36"/>
      <c r="L139" s="36"/>
      <c r="M139" s="36"/>
      <c r="N139" s="36"/>
      <c r="O139" s="36"/>
    </row>
    <row r="140" spans="1:15" s="37" customFormat="1" ht="13.5" customHeight="1" hidden="1">
      <c r="A140" s="35">
        <v>134</v>
      </c>
      <c r="B140" s="147"/>
      <c r="C140" s="148"/>
      <c r="D140" s="36"/>
      <c r="E140" s="36"/>
      <c r="F140" s="36"/>
      <c r="G140" s="36"/>
      <c r="H140" s="36"/>
      <c r="I140" s="36"/>
      <c r="J140" s="36"/>
      <c r="K140" s="36"/>
      <c r="L140" s="36"/>
      <c r="M140" s="36"/>
      <c r="N140" s="36"/>
      <c r="O140" s="36"/>
    </row>
    <row r="141" spans="1:15" s="37" customFormat="1" ht="13.5" customHeight="1" hidden="1">
      <c r="A141" s="35">
        <v>135</v>
      </c>
      <c r="B141" s="147"/>
      <c r="C141" s="148"/>
      <c r="D141" s="36"/>
      <c r="E141" s="36"/>
      <c r="F141" s="36"/>
      <c r="G141" s="36"/>
      <c r="H141" s="36"/>
      <c r="I141" s="36"/>
      <c r="J141" s="36"/>
      <c r="K141" s="36"/>
      <c r="L141" s="36"/>
      <c r="M141" s="36"/>
      <c r="N141" s="36"/>
      <c r="O141" s="36"/>
    </row>
    <row r="142" spans="1:15" s="37" customFormat="1" ht="13.5" customHeight="1" hidden="1">
      <c r="A142" s="35">
        <v>136</v>
      </c>
      <c r="B142" s="147"/>
      <c r="C142" s="148"/>
      <c r="D142" s="36"/>
      <c r="E142" s="36"/>
      <c r="F142" s="36"/>
      <c r="G142" s="36"/>
      <c r="H142" s="36"/>
      <c r="I142" s="36"/>
      <c r="J142" s="36"/>
      <c r="K142" s="36"/>
      <c r="L142" s="36"/>
      <c r="M142" s="36"/>
      <c r="N142" s="36"/>
      <c r="O142" s="36"/>
    </row>
    <row r="143" spans="1:15" s="37" customFormat="1" ht="13.5" customHeight="1" hidden="1">
      <c r="A143" s="35">
        <v>137</v>
      </c>
      <c r="B143" s="147"/>
      <c r="C143" s="148"/>
      <c r="D143" s="36"/>
      <c r="E143" s="36"/>
      <c r="F143" s="36"/>
      <c r="G143" s="36"/>
      <c r="H143" s="36"/>
      <c r="I143" s="36"/>
      <c r="J143" s="36"/>
      <c r="K143" s="36"/>
      <c r="L143" s="36"/>
      <c r="M143" s="36"/>
      <c r="N143" s="36"/>
      <c r="O143" s="36"/>
    </row>
    <row r="144" spans="1:15" s="37" customFormat="1" ht="13.5" customHeight="1" hidden="1">
      <c r="A144" s="35">
        <v>138</v>
      </c>
      <c r="B144" s="147"/>
      <c r="C144" s="148"/>
      <c r="D144" s="36"/>
      <c r="E144" s="36"/>
      <c r="F144" s="36"/>
      <c r="G144" s="36"/>
      <c r="H144" s="36"/>
      <c r="I144" s="36"/>
      <c r="J144" s="36"/>
      <c r="K144" s="36"/>
      <c r="L144" s="36"/>
      <c r="M144" s="36"/>
      <c r="N144" s="36"/>
      <c r="O144" s="36"/>
    </row>
    <row r="145" spans="1:15" s="37" customFormat="1" ht="13.5" customHeight="1" hidden="1">
      <c r="A145" s="35">
        <v>139</v>
      </c>
      <c r="B145" s="147"/>
      <c r="C145" s="148"/>
      <c r="D145" s="36"/>
      <c r="E145" s="36"/>
      <c r="F145" s="36"/>
      <c r="G145" s="36"/>
      <c r="H145" s="36"/>
      <c r="I145" s="36"/>
      <c r="J145" s="36"/>
      <c r="K145" s="36"/>
      <c r="L145" s="36"/>
      <c r="M145" s="36"/>
      <c r="N145" s="36"/>
      <c r="O145" s="36"/>
    </row>
    <row r="146" spans="1:15" s="37" customFormat="1" ht="13.5" customHeight="1" hidden="1">
      <c r="A146" s="35">
        <v>140</v>
      </c>
      <c r="B146" s="147"/>
      <c r="C146" s="148"/>
      <c r="D146" s="36"/>
      <c r="E146" s="36"/>
      <c r="F146" s="36"/>
      <c r="G146" s="36"/>
      <c r="H146" s="36"/>
      <c r="I146" s="36"/>
      <c r="J146" s="36"/>
      <c r="K146" s="36"/>
      <c r="L146" s="36"/>
      <c r="M146" s="36"/>
      <c r="N146" s="36"/>
      <c r="O146" s="36"/>
    </row>
    <row r="147" spans="1:15" s="37" customFormat="1" ht="13.5" customHeight="1" hidden="1">
      <c r="A147" s="35">
        <v>141</v>
      </c>
      <c r="B147" s="147"/>
      <c r="C147" s="148"/>
      <c r="D147" s="36"/>
      <c r="E147" s="36"/>
      <c r="F147" s="36"/>
      <c r="G147" s="36"/>
      <c r="H147" s="36"/>
      <c r="I147" s="36"/>
      <c r="J147" s="36"/>
      <c r="K147" s="36"/>
      <c r="L147" s="36"/>
      <c r="M147" s="36"/>
      <c r="N147" s="36"/>
      <c r="O147" s="36"/>
    </row>
    <row r="148" spans="1:15" s="37" customFormat="1" ht="13.5" customHeight="1" hidden="1">
      <c r="A148" s="35">
        <v>142</v>
      </c>
      <c r="B148" s="147"/>
      <c r="C148" s="148"/>
      <c r="D148" s="36"/>
      <c r="E148" s="36"/>
      <c r="F148" s="36"/>
      <c r="G148" s="36"/>
      <c r="H148" s="36"/>
      <c r="I148" s="36"/>
      <c r="J148" s="36"/>
      <c r="K148" s="36"/>
      <c r="L148" s="36"/>
      <c r="M148" s="36"/>
      <c r="N148" s="36"/>
      <c r="O148" s="36"/>
    </row>
    <row r="149" spans="1:15" s="37" customFormat="1" ht="13.5" customHeight="1" hidden="1">
      <c r="A149" s="35">
        <v>143</v>
      </c>
      <c r="B149" s="147"/>
      <c r="C149" s="148"/>
      <c r="D149" s="36"/>
      <c r="E149" s="36"/>
      <c r="F149" s="36"/>
      <c r="G149" s="36"/>
      <c r="H149" s="36"/>
      <c r="I149" s="36"/>
      <c r="J149" s="36"/>
      <c r="K149" s="36"/>
      <c r="L149" s="36"/>
      <c r="M149" s="36"/>
      <c r="N149" s="36"/>
      <c r="O149" s="36"/>
    </row>
    <row r="150" spans="1:15" s="37" customFormat="1" ht="13.5" customHeight="1" hidden="1">
      <c r="A150" s="35">
        <v>144</v>
      </c>
      <c r="B150" s="147"/>
      <c r="C150" s="148"/>
      <c r="D150" s="36"/>
      <c r="E150" s="36"/>
      <c r="F150" s="36"/>
      <c r="G150" s="36"/>
      <c r="H150" s="36"/>
      <c r="I150" s="36"/>
      <c r="J150" s="36"/>
      <c r="K150" s="36"/>
      <c r="L150" s="36"/>
      <c r="M150" s="36"/>
      <c r="N150" s="36"/>
      <c r="O150" s="36"/>
    </row>
    <row r="151" spans="1:15" s="37" customFormat="1" ht="13.5" customHeight="1" hidden="1">
      <c r="A151" s="35">
        <v>145</v>
      </c>
      <c r="B151" s="147"/>
      <c r="C151" s="148"/>
      <c r="D151" s="36"/>
      <c r="E151" s="36"/>
      <c r="F151" s="36"/>
      <c r="G151" s="36"/>
      <c r="H151" s="36"/>
      <c r="I151" s="36"/>
      <c r="J151" s="36"/>
      <c r="K151" s="36"/>
      <c r="L151" s="36"/>
      <c r="M151" s="36"/>
      <c r="N151" s="36"/>
      <c r="O151" s="36"/>
    </row>
    <row r="152" spans="1:15" s="37" customFormat="1" ht="13.5" customHeight="1" hidden="1">
      <c r="A152" s="35">
        <v>146</v>
      </c>
      <c r="B152" s="147"/>
      <c r="C152" s="148"/>
      <c r="D152" s="36"/>
      <c r="E152" s="36"/>
      <c r="F152" s="36"/>
      <c r="G152" s="36"/>
      <c r="H152" s="36"/>
      <c r="I152" s="36"/>
      <c r="J152" s="36"/>
      <c r="K152" s="36"/>
      <c r="L152" s="36"/>
      <c r="M152" s="36"/>
      <c r="N152" s="36"/>
      <c r="O152" s="36"/>
    </row>
    <row r="153" spans="1:15" s="37" customFormat="1" ht="13.5" customHeight="1" hidden="1">
      <c r="A153" s="35">
        <v>147</v>
      </c>
      <c r="B153" s="147"/>
      <c r="C153" s="148"/>
      <c r="D153" s="36"/>
      <c r="E153" s="36"/>
      <c r="F153" s="36"/>
      <c r="G153" s="36"/>
      <c r="H153" s="36"/>
      <c r="I153" s="36"/>
      <c r="J153" s="36"/>
      <c r="K153" s="36"/>
      <c r="L153" s="36"/>
      <c r="M153" s="36"/>
      <c r="N153" s="36"/>
      <c r="O153" s="36"/>
    </row>
    <row r="154" spans="1:15" s="37" customFormat="1" ht="13.5" customHeight="1" hidden="1">
      <c r="A154" s="35">
        <v>148</v>
      </c>
      <c r="B154" s="147"/>
      <c r="C154" s="148"/>
      <c r="D154" s="36"/>
      <c r="E154" s="36"/>
      <c r="F154" s="36"/>
      <c r="G154" s="36"/>
      <c r="H154" s="36"/>
      <c r="I154" s="36"/>
      <c r="J154" s="36"/>
      <c r="K154" s="36"/>
      <c r="L154" s="36"/>
      <c r="M154" s="36"/>
      <c r="N154" s="36"/>
      <c r="O154" s="36"/>
    </row>
    <row r="155" spans="1:15" s="37" customFormat="1" ht="13.5" customHeight="1" hidden="1">
      <c r="A155" s="35">
        <v>149</v>
      </c>
      <c r="B155" s="147"/>
      <c r="C155" s="148"/>
      <c r="D155" s="36"/>
      <c r="E155" s="36"/>
      <c r="F155" s="36"/>
      <c r="G155" s="36"/>
      <c r="H155" s="36"/>
      <c r="I155" s="36"/>
      <c r="J155" s="36"/>
      <c r="K155" s="36"/>
      <c r="L155" s="36"/>
      <c r="M155" s="36"/>
      <c r="N155" s="36"/>
      <c r="O155" s="36"/>
    </row>
    <row r="156" spans="1:15" s="37" customFormat="1" ht="13.5" customHeight="1" hidden="1">
      <c r="A156" s="35">
        <v>150</v>
      </c>
      <c r="B156" s="147"/>
      <c r="C156" s="148"/>
      <c r="D156" s="36"/>
      <c r="E156" s="36"/>
      <c r="F156" s="36"/>
      <c r="G156" s="36"/>
      <c r="H156" s="36"/>
      <c r="I156" s="36"/>
      <c r="J156" s="36"/>
      <c r="K156" s="36"/>
      <c r="L156" s="36"/>
      <c r="M156" s="36"/>
      <c r="N156" s="36"/>
      <c r="O156" s="36"/>
    </row>
    <row r="157" spans="1:15" s="37" customFormat="1" ht="13.5" customHeight="1" hidden="1">
      <c r="A157" s="35">
        <v>151</v>
      </c>
      <c r="B157" s="147"/>
      <c r="C157" s="148"/>
      <c r="D157" s="36"/>
      <c r="E157" s="36"/>
      <c r="F157" s="36"/>
      <c r="G157" s="36"/>
      <c r="H157" s="36"/>
      <c r="I157" s="36"/>
      <c r="J157" s="36"/>
      <c r="K157" s="36"/>
      <c r="L157" s="36"/>
      <c r="M157" s="36"/>
      <c r="N157" s="36"/>
      <c r="O157" s="36"/>
    </row>
    <row r="158" spans="1:15" s="37" customFormat="1" ht="13.5" customHeight="1" hidden="1">
      <c r="A158" s="35">
        <v>152</v>
      </c>
      <c r="B158" s="147"/>
      <c r="C158" s="148"/>
      <c r="D158" s="36"/>
      <c r="E158" s="36"/>
      <c r="F158" s="36"/>
      <c r="G158" s="36"/>
      <c r="H158" s="36"/>
      <c r="I158" s="36"/>
      <c r="J158" s="36"/>
      <c r="K158" s="36"/>
      <c r="L158" s="36"/>
      <c r="M158" s="36"/>
      <c r="N158" s="36"/>
      <c r="O158" s="36"/>
    </row>
    <row r="159" spans="1:15" s="37" customFormat="1" ht="13.5" customHeight="1" hidden="1">
      <c r="A159" s="35">
        <v>153</v>
      </c>
      <c r="B159" s="147"/>
      <c r="C159" s="148"/>
      <c r="D159" s="36"/>
      <c r="E159" s="36"/>
      <c r="F159" s="36"/>
      <c r="G159" s="36"/>
      <c r="H159" s="36"/>
      <c r="I159" s="36"/>
      <c r="J159" s="36"/>
      <c r="K159" s="36"/>
      <c r="L159" s="36"/>
      <c r="M159" s="36"/>
      <c r="N159" s="36"/>
      <c r="O159" s="36"/>
    </row>
    <row r="160" spans="1:15" s="37" customFormat="1" ht="13.5" customHeight="1" hidden="1">
      <c r="A160" s="35">
        <v>154</v>
      </c>
      <c r="B160" s="147"/>
      <c r="C160" s="148"/>
      <c r="D160" s="36"/>
      <c r="E160" s="36"/>
      <c r="F160" s="36"/>
      <c r="G160" s="36"/>
      <c r="H160" s="36"/>
      <c r="I160" s="36"/>
      <c r="J160" s="36"/>
      <c r="K160" s="36"/>
      <c r="L160" s="36"/>
      <c r="M160" s="36"/>
      <c r="N160" s="36"/>
      <c r="O160" s="36"/>
    </row>
    <row r="161" spans="1:15" s="37" customFormat="1" ht="13.5" customHeight="1" hidden="1">
      <c r="A161" s="35">
        <v>155</v>
      </c>
      <c r="B161" s="147"/>
      <c r="C161" s="148"/>
      <c r="D161" s="36"/>
      <c r="E161" s="36"/>
      <c r="F161" s="36"/>
      <c r="G161" s="36"/>
      <c r="H161" s="36"/>
      <c r="I161" s="36"/>
      <c r="J161" s="36"/>
      <c r="K161" s="36"/>
      <c r="L161" s="36"/>
      <c r="M161" s="36"/>
      <c r="N161" s="36"/>
      <c r="O161" s="36"/>
    </row>
    <row r="162" spans="1:15" s="37" customFormat="1" ht="13.5" customHeight="1" hidden="1">
      <c r="A162" s="35">
        <v>156</v>
      </c>
      <c r="B162" s="147"/>
      <c r="C162" s="148"/>
      <c r="D162" s="36"/>
      <c r="E162" s="36"/>
      <c r="F162" s="36"/>
      <c r="G162" s="36"/>
      <c r="H162" s="36"/>
      <c r="I162" s="36"/>
      <c r="J162" s="36"/>
      <c r="K162" s="36"/>
      <c r="L162" s="36"/>
      <c r="M162" s="36"/>
      <c r="N162" s="36"/>
      <c r="O162" s="36"/>
    </row>
    <row r="163" spans="1:15" s="37" customFormat="1" ht="13.5" customHeight="1" hidden="1">
      <c r="A163" s="35">
        <v>157</v>
      </c>
      <c r="B163" s="147"/>
      <c r="C163" s="148"/>
      <c r="D163" s="36"/>
      <c r="E163" s="36"/>
      <c r="F163" s="36"/>
      <c r="G163" s="36"/>
      <c r="H163" s="36"/>
      <c r="I163" s="36"/>
      <c r="J163" s="36"/>
      <c r="K163" s="36"/>
      <c r="L163" s="36"/>
      <c r="M163" s="36"/>
      <c r="N163" s="36"/>
      <c r="O163" s="36"/>
    </row>
    <row r="164" spans="1:15" s="37" customFormat="1" ht="13.5" customHeight="1" hidden="1">
      <c r="A164" s="35">
        <v>158</v>
      </c>
      <c r="B164" s="147"/>
      <c r="C164" s="148"/>
      <c r="D164" s="36"/>
      <c r="E164" s="36"/>
      <c r="F164" s="36"/>
      <c r="G164" s="36"/>
      <c r="H164" s="36"/>
      <c r="I164" s="36"/>
      <c r="J164" s="36"/>
      <c r="K164" s="36"/>
      <c r="L164" s="36"/>
      <c r="M164" s="36"/>
      <c r="N164" s="36"/>
      <c r="O164" s="36"/>
    </row>
    <row r="165" spans="1:15" s="37" customFormat="1" ht="13.5" customHeight="1" hidden="1">
      <c r="A165" s="35">
        <v>159</v>
      </c>
      <c r="B165" s="147"/>
      <c r="C165" s="148"/>
      <c r="D165" s="36"/>
      <c r="E165" s="36"/>
      <c r="F165" s="36"/>
      <c r="G165" s="36"/>
      <c r="H165" s="36"/>
      <c r="I165" s="36"/>
      <c r="J165" s="36"/>
      <c r="K165" s="36"/>
      <c r="L165" s="36"/>
      <c r="M165" s="36"/>
      <c r="N165" s="36"/>
      <c r="O165" s="36"/>
    </row>
    <row r="166" spans="1:15" s="37" customFormat="1" ht="13.5" customHeight="1" hidden="1">
      <c r="A166" s="35">
        <v>160</v>
      </c>
      <c r="B166" s="147"/>
      <c r="C166" s="148"/>
      <c r="D166" s="36"/>
      <c r="E166" s="36"/>
      <c r="F166" s="36"/>
      <c r="G166" s="36"/>
      <c r="H166" s="36"/>
      <c r="I166" s="36"/>
      <c r="J166" s="36"/>
      <c r="K166" s="36"/>
      <c r="L166" s="36"/>
      <c r="M166" s="36"/>
      <c r="N166" s="36"/>
      <c r="O166" s="36"/>
    </row>
    <row r="167" spans="1:15" s="37" customFormat="1" ht="13.5" customHeight="1" hidden="1">
      <c r="A167" s="35">
        <v>161</v>
      </c>
      <c r="B167" s="147"/>
      <c r="C167" s="148"/>
      <c r="D167" s="36"/>
      <c r="E167" s="36"/>
      <c r="F167" s="36"/>
      <c r="G167" s="36"/>
      <c r="H167" s="36"/>
      <c r="I167" s="36"/>
      <c r="J167" s="36"/>
      <c r="K167" s="36"/>
      <c r="L167" s="36"/>
      <c r="M167" s="36"/>
      <c r="N167" s="36"/>
      <c r="O167" s="36"/>
    </row>
    <row r="168" spans="1:15" s="37" customFormat="1" ht="13.5" customHeight="1" hidden="1">
      <c r="A168" s="35">
        <v>162</v>
      </c>
      <c r="B168" s="147"/>
      <c r="C168" s="148"/>
      <c r="D168" s="36"/>
      <c r="E168" s="36"/>
      <c r="F168" s="36"/>
      <c r="G168" s="36"/>
      <c r="H168" s="36"/>
      <c r="I168" s="36"/>
      <c r="J168" s="36"/>
      <c r="K168" s="36"/>
      <c r="L168" s="36"/>
      <c r="M168" s="36"/>
      <c r="N168" s="36"/>
      <c r="O168" s="36"/>
    </row>
    <row r="169" spans="1:15" s="37" customFormat="1" ht="13.5" customHeight="1" hidden="1">
      <c r="A169" s="35">
        <v>163</v>
      </c>
      <c r="B169" s="147"/>
      <c r="C169" s="148"/>
      <c r="D169" s="36"/>
      <c r="E169" s="36"/>
      <c r="F169" s="36"/>
      <c r="G169" s="36"/>
      <c r="H169" s="36"/>
      <c r="I169" s="36"/>
      <c r="J169" s="36"/>
      <c r="K169" s="36"/>
      <c r="L169" s="36"/>
      <c r="M169" s="36"/>
      <c r="N169" s="36"/>
      <c r="O169" s="36"/>
    </row>
    <row r="170" spans="1:15" s="37" customFormat="1" ht="13.5" customHeight="1" hidden="1">
      <c r="A170" s="35">
        <v>164</v>
      </c>
      <c r="B170" s="147"/>
      <c r="C170" s="148"/>
      <c r="D170" s="36"/>
      <c r="E170" s="36"/>
      <c r="F170" s="36"/>
      <c r="G170" s="36"/>
      <c r="H170" s="36"/>
      <c r="I170" s="36"/>
      <c r="J170" s="36"/>
      <c r="K170" s="36"/>
      <c r="L170" s="36"/>
      <c r="M170" s="36"/>
      <c r="N170" s="36"/>
      <c r="O170" s="36"/>
    </row>
    <row r="171" spans="1:15" s="37" customFormat="1" ht="13.5" customHeight="1" hidden="1">
      <c r="A171" s="35">
        <v>165</v>
      </c>
      <c r="B171" s="147"/>
      <c r="C171" s="148"/>
      <c r="D171" s="36"/>
      <c r="E171" s="36"/>
      <c r="F171" s="36"/>
      <c r="G171" s="36"/>
      <c r="H171" s="36"/>
      <c r="I171" s="36"/>
      <c r="J171" s="36"/>
      <c r="K171" s="36"/>
      <c r="L171" s="36"/>
      <c r="M171" s="36"/>
      <c r="N171" s="36"/>
      <c r="O171" s="36"/>
    </row>
    <row r="172" spans="1:15" s="37" customFormat="1" ht="13.5" customHeight="1" hidden="1">
      <c r="A172" s="35">
        <v>166</v>
      </c>
      <c r="B172" s="147"/>
      <c r="C172" s="148"/>
      <c r="D172" s="36"/>
      <c r="E172" s="36"/>
      <c r="F172" s="36"/>
      <c r="G172" s="36"/>
      <c r="H172" s="36"/>
      <c r="I172" s="36"/>
      <c r="J172" s="36"/>
      <c r="K172" s="36"/>
      <c r="L172" s="36"/>
      <c r="M172" s="36"/>
      <c r="N172" s="36"/>
      <c r="O172" s="36"/>
    </row>
    <row r="173" spans="1:15" s="37" customFormat="1" ht="13.5" customHeight="1" hidden="1">
      <c r="A173" s="35">
        <v>167</v>
      </c>
      <c r="B173" s="147"/>
      <c r="C173" s="148"/>
      <c r="D173" s="36"/>
      <c r="E173" s="36"/>
      <c r="F173" s="36"/>
      <c r="G173" s="36"/>
      <c r="H173" s="36"/>
      <c r="I173" s="36"/>
      <c r="J173" s="36"/>
      <c r="K173" s="36"/>
      <c r="L173" s="36"/>
      <c r="M173" s="36"/>
      <c r="N173" s="36"/>
      <c r="O173" s="36"/>
    </row>
    <row r="174" spans="1:15" s="37" customFormat="1" ht="13.5" customHeight="1" hidden="1">
      <c r="A174" s="35">
        <v>168</v>
      </c>
      <c r="B174" s="147"/>
      <c r="C174" s="148"/>
      <c r="D174" s="36"/>
      <c r="E174" s="36"/>
      <c r="F174" s="36"/>
      <c r="G174" s="36"/>
      <c r="H174" s="36"/>
      <c r="I174" s="36"/>
      <c r="J174" s="36"/>
      <c r="K174" s="36"/>
      <c r="L174" s="36"/>
      <c r="M174" s="36"/>
      <c r="N174" s="36"/>
      <c r="O174" s="36"/>
    </row>
    <row r="175" spans="1:15" s="37" customFormat="1" ht="13.5" customHeight="1" hidden="1">
      <c r="A175" s="35">
        <v>169</v>
      </c>
      <c r="B175" s="147"/>
      <c r="C175" s="148"/>
      <c r="D175" s="36"/>
      <c r="E175" s="36"/>
      <c r="F175" s="36"/>
      <c r="G175" s="36"/>
      <c r="H175" s="36"/>
      <c r="I175" s="36"/>
      <c r="J175" s="36"/>
      <c r="K175" s="36"/>
      <c r="L175" s="36"/>
      <c r="M175" s="36"/>
      <c r="N175" s="36"/>
      <c r="O175" s="36"/>
    </row>
    <row r="176" spans="1:15" s="37" customFormat="1" ht="13.5" customHeight="1" hidden="1">
      <c r="A176" s="35">
        <v>170</v>
      </c>
      <c r="B176" s="147"/>
      <c r="C176" s="148"/>
      <c r="D176" s="36"/>
      <c r="E176" s="36"/>
      <c r="F176" s="36"/>
      <c r="G176" s="36"/>
      <c r="H176" s="36"/>
      <c r="I176" s="36"/>
      <c r="J176" s="36"/>
      <c r="K176" s="36"/>
      <c r="L176" s="36"/>
      <c r="M176" s="36"/>
      <c r="N176" s="36"/>
      <c r="O176" s="36"/>
    </row>
    <row r="177" spans="1:15" s="37" customFormat="1" ht="13.5" customHeight="1" hidden="1">
      <c r="A177" s="35">
        <v>171</v>
      </c>
      <c r="B177" s="147"/>
      <c r="C177" s="148"/>
      <c r="D177" s="36"/>
      <c r="E177" s="36"/>
      <c r="F177" s="36"/>
      <c r="G177" s="36"/>
      <c r="H177" s="36"/>
      <c r="I177" s="36"/>
      <c r="J177" s="36"/>
      <c r="K177" s="36"/>
      <c r="L177" s="36"/>
      <c r="M177" s="36"/>
      <c r="N177" s="36"/>
      <c r="O177" s="36"/>
    </row>
    <row r="178" spans="1:15" s="37" customFormat="1" ht="13.5" customHeight="1" hidden="1">
      <c r="A178" s="35">
        <v>172</v>
      </c>
      <c r="B178" s="147"/>
      <c r="C178" s="148"/>
      <c r="D178" s="36"/>
      <c r="E178" s="36"/>
      <c r="F178" s="36"/>
      <c r="G178" s="36"/>
      <c r="H178" s="36"/>
      <c r="I178" s="36"/>
      <c r="J178" s="36"/>
      <c r="K178" s="36"/>
      <c r="L178" s="36"/>
      <c r="M178" s="36"/>
      <c r="N178" s="36"/>
      <c r="O178" s="36"/>
    </row>
    <row r="179" spans="1:15" s="37" customFormat="1" ht="13.5" customHeight="1" hidden="1">
      <c r="A179" s="35">
        <v>173</v>
      </c>
      <c r="B179" s="147"/>
      <c r="C179" s="148"/>
      <c r="D179" s="36"/>
      <c r="E179" s="36"/>
      <c r="F179" s="36"/>
      <c r="G179" s="36"/>
      <c r="H179" s="36"/>
      <c r="I179" s="36"/>
      <c r="J179" s="36"/>
      <c r="K179" s="36"/>
      <c r="L179" s="36"/>
      <c r="M179" s="36"/>
      <c r="N179" s="36"/>
      <c r="O179" s="36"/>
    </row>
    <row r="180" spans="1:15" s="37" customFormat="1" ht="13.5" customHeight="1" hidden="1">
      <c r="A180" s="35">
        <v>174</v>
      </c>
      <c r="B180" s="147"/>
      <c r="C180" s="148"/>
      <c r="D180" s="36"/>
      <c r="E180" s="36"/>
      <c r="F180" s="36"/>
      <c r="G180" s="36"/>
      <c r="H180" s="36"/>
      <c r="I180" s="36"/>
      <c r="J180" s="36"/>
      <c r="K180" s="36"/>
      <c r="L180" s="36"/>
      <c r="M180" s="36"/>
      <c r="N180" s="36"/>
      <c r="O180" s="36"/>
    </row>
    <row r="181" spans="1:15" s="37" customFormat="1" ht="13.5" customHeight="1" hidden="1">
      <c r="A181" s="35">
        <v>175</v>
      </c>
      <c r="B181" s="147"/>
      <c r="C181" s="148"/>
      <c r="D181" s="36"/>
      <c r="E181" s="36"/>
      <c r="F181" s="36"/>
      <c r="G181" s="36"/>
      <c r="H181" s="36"/>
      <c r="I181" s="36"/>
      <c r="J181" s="36"/>
      <c r="K181" s="36"/>
      <c r="L181" s="36"/>
      <c r="M181" s="36"/>
      <c r="N181" s="36"/>
      <c r="O181" s="36"/>
    </row>
    <row r="182" spans="1:15" s="37" customFormat="1" ht="13.5" customHeight="1" hidden="1">
      <c r="A182" s="35">
        <v>176</v>
      </c>
      <c r="B182" s="147"/>
      <c r="C182" s="148"/>
      <c r="D182" s="36"/>
      <c r="E182" s="36"/>
      <c r="F182" s="36"/>
      <c r="G182" s="36"/>
      <c r="H182" s="36"/>
      <c r="I182" s="36"/>
      <c r="J182" s="36"/>
      <c r="K182" s="36"/>
      <c r="L182" s="36"/>
      <c r="M182" s="36"/>
      <c r="N182" s="36"/>
      <c r="O182" s="36"/>
    </row>
    <row r="183" spans="1:15" s="37" customFormat="1" ht="13.5" customHeight="1" hidden="1">
      <c r="A183" s="35">
        <v>177</v>
      </c>
      <c r="B183" s="147"/>
      <c r="C183" s="148"/>
      <c r="D183" s="36"/>
      <c r="E183" s="36"/>
      <c r="F183" s="36"/>
      <c r="G183" s="36"/>
      <c r="H183" s="36"/>
      <c r="I183" s="36"/>
      <c r="J183" s="36"/>
      <c r="K183" s="36"/>
      <c r="L183" s="36"/>
      <c r="M183" s="36"/>
      <c r="N183" s="36"/>
      <c r="O183" s="36"/>
    </row>
    <row r="184" spans="1:15" s="37" customFormat="1" ht="13.5" customHeight="1" hidden="1">
      <c r="A184" s="35">
        <v>178</v>
      </c>
      <c r="B184" s="147"/>
      <c r="C184" s="148"/>
      <c r="D184" s="36"/>
      <c r="E184" s="36"/>
      <c r="F184" s="36"/>
      <c r="G184" s="36"/>
      <c r="H184" s="36"/>
      <c r="I184" s="36"/>
      <c r="J184" s="36"/>
      <c r="K184" s="36"/>
      <c r="L184" s="36"/>
      <c r="M184" s="36"/>
      <c r="N184" s="36"/>
      <c r="O184" s="36"/>
    </row>
    <row r="185" spans="1:15" s="37" customFormat="1" ht="13.5" customHeight="1" hidden="1">
      <c r="A185" s="35">
        <v>179</v>
      </c>
      <c r="B185" s="147"/>
      <c r="C185" s="148"/>
      <c r="D185" s="36"/>
      <c r="E185" s="36"/>
      <c r="F185" s="36"/>
      <c r="G185" s="36"/>
      <c r="H185" s="36"/>
      <c r="I185" s="36"/>
      <c r="J185" s="36"/>
      <c r="K185" s="36"/>
      <c r="L185" s="36"/>
      <c r="M185" s="36"/>
      <c r="N185" s="36"/>
      <c r="O185" s="36"/>
    </row>
    <row r="186" spans="1:15" s="37" customFormat="1" ht="13.5" customHeight="1" hidden="1">
      <c r="A186" s="35">
        <v>180</v>
      </c>
      <c r="B186" s="147"/>
      <c r="C186" s="148"/>
      <c r="D186" s="36"/>
      <c r="E186" s="36"/>
      <c r="F186" s="36"/>
      <c r="G186" s="36"/>
      <c r="H186" s="36"/>
      <c r="I186" s="36"/>
      <c r="J186" s="36"/>
      <c r="K186" s="36"/>
      <c r="L186" s="36"/>
      <c r="M186" s="36"/>
      <c r="N186" s="36"/>
      <c r="O186" s="36"/>
    </row>
    <row r="187" spans="1:15" s="37" customFormat="1" ht="13.5" customHeight="1" hidden="1">
      <c r="A187" s="35">
        <v>181</v>
      </c>
      <c r="B187" s="147"/>
      <c r="C187" s="148"/>
      <c r="D187" s="36"/>
      <c r="E187" s="36"/>
      <c r="F187" s="36"/>
      <c r="G187" s="36"/>
      <c r="H187" s="36"/>
      <c r="I187" s="36"/>
      <c r="J187" s="36"/>
      <c r="K187" s="36"/>
      <c r="L187" s="36"/>
      <c r="M187" s="36"/>
      <c r="N187" s="36"/>
      <c r="O187" s="36"/>
    </row>
    <row r="188" spans="1:15" s="37" customFormat="1" ht="13.5" customHeight="1" hidden="1">
      <c r="A188" s="35">
        <v>182</v>
      </c>
      <c r="B188" s="147"/>
      <c r="C188" s="148"/>
      <c r="D188" s="36"/>
      <c r="E188" s="36"/>
      <c r="F188" s="36"/>
      <c r="G188" s="36"/>
      <c r="H188" s="36"/>
      <c r="I188" s="36"/>
      <c r="J188" s="36"/>
      <c r="K188" s="36"/>
      <c r="L188" s="36"/>
      <c r="M188" s="36"/>
      <c r="N188" s="36"/>
      <c r="O188" s="36"/>
    </row>
    <row r="189" spans="1:15" s="37" customFormat="1" ht="13.5" customHeight="1" hidden="1">
      <c r="A189" s="35">
        <v>183</v>
      </c>
      <c r="B189" s="147"/>
      <c r="C189" s="148"/>
      <c r="D189" s="36"/>
      <c r="E189" s="36"/>
      <c r="F189" s="36"/>
      <c r="G189" s="36"/>
      <c r="H189" s="36"/>
      <c r="I189" s="36"/>
      <c r="J189" s="36"/>
      <c r="K189" s="36"/>
      <c r="L189" s="36"/>
      <c r="M189" s="36"/>
      <c r="N189" s="36"/>
      <c r="O189" s="36"/>
    </row>
    <row r="190" spans="1:15" s="37" customFormat="1" ht="13.5" customHeight="1" hidden="1">
      <c r="A190" s="35">
        <v>184</v>
      </c>
      <c r="B190" s="147"/>
      <c r="C190" s="148"/>
      <c r="D190" s="36"/>
      <c r="E190" s="36"/>
      <c r="F190" s="36"/>
      <c r="G190" s="36"/>
      <c r="H190" s="36"/>
      <c r="I190" s="36"/>
      <c r="J190" s="36"/>
      <c r="K190" s="36"/>
      <c r="L190" s="36"/>
      <c r="M190" s="36"/>
      <c r="N190" s="36"/>
      <c r="O190" s="36"/>
    </row>
    <row r="191" spans="1:15" s="37" customFormat="1" ht="13.5" customHeight="1" hidden="1">
      <c r="A191" s="35">
        <v>185</v>
      </c>
      <c r="B191" s="147"/>
      <c r="C191" s="148"/>
      <c r="D191" s="36"/>
      <c r="E191" s="36"/>
      <c r="F191" s="36"/>
      <c r="G191" s="36"/>
      <c r="H191" s="36"/>
      <c r="I191" s="36"/>
      <c r="J191" s="36"/>
      <c r="K191" s="36"/>
      <c r="L191" s="36"/>
      <c r="M191" s="36"/>
      <c r="N191" s="36"/>
      <c r="O191" s="36"/>
    </row>
    <row r="192" spans="1:15" s="37" customFormat="1" ht="13.5" customHeight="1" hidden="1">
      <c r="A192" s="35">
        <v>186</v>
      </c>
      <c r="B192" s="147"/>
      <c r="C192" s="148"/>
      <c r="D192" s="36"/>
      <c r="E192" s="36"/>
      <c r="F192" s="36"/>
      <c r="G192" s="36"/>
      <c r="H192" s="36"/>
      <c r="I192" s="36"/>
      <c r="J192" s="36"/>
      <c r="K192" s="36"/>
      <c r="L192" s="36"/>
      <c r="M192" s="36"/>
      <c r="N192" s="36"/>
      <c r="O192" s="36"/>
    </row>
    <row r="193" spans="1:15" s="37" customFormat="1" ht="13.5" customHeight="1" hidden="1">
      <c r="A193" s="35">
        <v>187</v>
      </c>
      <c r="B193" s="147"/>
      <c r="C193" s="148"/>
      <c r="D193" s="36"/>
      <c r="E193" s="36"/>
      <c r="F193" s="36"/>
      <c r="G193" s="36"/>
      <c r="H193" s="36"/>
      <c r="I193" s="36"/>
      <c r="J193" s="36"/>
      <c r="K193" s="36"/>
      <c r="L193" s="36"/>
      <c r="M193" s="36"/>
      <c r="N193" s="36"/>
      <c r="O193" s="36"/>
    </row>
    <row r="194" spans="1:15" s="37" customFormat="1" ht="13.5" customHeight="1" hidden="1">
      <c r="A194" s="35">
        <v>188</v>
      </c>
      <c r="B194" s="147"/>
      <c r="C194" s="148"/>
      <c r="D194" s="36"/>
      <c r="E194" s="36"/>
      <c r="F194" s="36"/>
      <c r="G194" s="36"/>
      <c r="H194" s="36"/>
      <c r="I194" s="36"/>
      <c r="J194" s="36"/>
      <c r="K194" s="36"/>
      <c r="L194" s="36"/>
      <c r="M194" s="36"/>
      <c r="N194" s="36"/>
      <c r="O194" s="36"/>
    </row>
    <row r="195" spans="1:15" s="37" customFormat="1" ht="13.5" customHeight="1" hidden="1">
      <c r="A195" s="35">
        <v>189</v>
      </c>
      <c r="B195" s="147"/>
      <c r="C195" s="148"/>
      <c r="D195" s="36"/>
      <c r="E195" s="36"/>
      <c r="F195" s="36"/>
      <c r="G195" s="36"/>
      <c r="H195" s="36"/>
      <c r="I195" s="36"/>
      <c r="J195" s="36"/>
      <c r="K195" s="36"/>
      <c r="L195" s="36"/>
      <c r="M195" s="36"/>
      <c r="N195" s="36"/>
      <c r="O195" s="36"/>
    </row>
    <row r="196" spans="1:15" s="37" customFormat="1" ht="13.5" customHeight="1" hidden="1">
      <c r="A196" s="35">
        <v>190</v>
      </c>
      <c r="B196" s="147"/>
      <c r="C196" s="148"/>
      <c r="D196" s="36"/>
      <c r="E196" s="36"/>
      <c r="F196" s="36"/>
      <c r="G196" s="36"/>
      <c r="H196" s="36"/>
      <c r="I196" s="36"/>
      <c r="J196" s="36"/>
      <c r="K196" s="36"/>
      <c r="L196" s="36"/>
      <c r="M196" s="36"/>
      <c r="N196" s="36"/>
      <c r="O196" s="36"/>
    </row>
    <row r="197" spans="1:15" s="37" customFormat="1" ht="13.5" customHeight="1" hidden="1">
      <c r="A197" s="35">
        <v>191</v>
      </c>
      <c r="B197" s="147"/>
      <c r="C197" s="148"/>
      <c r="D197" s="36"/>
      <c r="E197" s="36"/>
      <c r="F197" s="36"/>
      <c r="G197" s="36"/>
      <c r="H197" s="36"/>
      <c r="I197" s="36"/>
      <c r="J197" s="36"/>
      <c r="K197" s="36"/>
      <c r="L197" s="36"/>
      <c r="M197" s="36"/>
      <c r="N197" s="36"/>
      <c r="O197" s="36"/>
    </row>
    <row r="198" spans="1:15" s="37" customFormat="1" ht="13.5" customHeight="1" hidden="1">
      <c r="A198" s="35">
        <v>192</v>
      </c>
      <c r="B198" s="147"/>
      <c r="C198" s="148"/>
      <c r="D198" s="36"/>
      <c r="E198" s="36"/>
      <c r="F198" s="36"/>
      <c r="G198" s="36"/>
      <c r="H198" s="36"/>
      <c r="I198" s="36"/>
      <c r="J198" s="36"/>
      <c r="K198" s="36"/>
      <c r="L198" s="36"/>
      <c r="M198" s="36"/>
      <c r="N198" s="36"/>
      <c r="O198" s="36"/>
    </row>
    <row r="199" spans="1:15" s="37" customFormat="1" ht="13.5" customHeight="1" hidden="1">
      <c r="A199" s="35">
        <v>193</v>
      </c>
      <c r="B199" s="147"/>
      <c r="C199" s="148"/>
      <c r="D199" s="36"/>
      <c r="E199" s="36"/>
      <c r="F199" s="36"/>
      <c r="G199" s="36"/>
      <c r="H199" s="36"/>
      <c r="I199" s="36"/>
      <c r="J199" s="36"/>
      <c r="K199" s="36"/>
      <c r="L199" s="36"/>
      <c r="M199" s="36"/>
      <c r="N199" s="36"/>
      <c r="O199" s="36"/>
    </row>
    <row r="200" spans="1:15" s="37" customFormat="1" ht="13.5" customHeight="1" hidden="1">
      <c r="A200" s="35">
        <v>194</v>
      </c>
      <c r="B200" s="147"/>
      <c r="C200" s="148"/>
      <c r="D200" s="36"/>
      <c r="E200" s="36"/>
      <c r="F200" s="36"/>
      <c r="G200" s="36"/>
      <c r="H200" s="36"/>
      <c r="I200" s="36"/>
      <c r="J200" s="36"/>
      <c r="K200" s="36"/>
      <c r="L200" s="36"/>
      <c r="M200" s="36"/>
      <c r="N200" s="36"/>
      <c r="O200" s="36"/>
    </row>
    <row r="201" spans="1:15" s="37" customFormat="1" ht="13.5" customHeight="1" hidden="1">
      <c r="A201" s="35">
        <v>195</v>
      </c>
      <c r="B201" s="147"/>
      <c r="C201" s="148"/>
      <c r="D201" s="36"/>
      <c r="E201" s="36"/>
      <c r="F201" s="36"/>
      <c r="G201" s="36"/>
      <c r="H201" s="36"/>
      <c r="I201" s="36"/>
      <c r="J201" s="36"/>
      <c r="K201" s="36"/>
      <c r="L201" s="36"/>
      <c r="M201" s="36"/>
      <c r="N201" s="36"/>
      <c r="O201" s="36"/>
    </row>
    <row r="202" spans="1:15" s="37" customFormat="1" ht="13.5" customHeight="1" hidden="1">
      <c r="A202" s="35">
        <v>196</v>
      </c>
      <c r="B202" s="147"/>
      <c r="C202" s="148"/>
      <c r="D202" s="36"/>
      <c r="E202" s="36"/>
      <c r="F202" s="36"/>
      <c r="G202" s="36"/>
      <c r="H202" s="36"/>
      <c r="I202" s="36"/>
      <c r="J202" s="36"/>
      <c r="K202" s="36"/>
      <c r="L202" s="36"/>
      <c r="M202" s="36"/>
      <c r="N202" s="36"/>
      <c r="O202" s="36"/>
    </row>
    <row r="203" spans="1:15" s="37" customFormat="1" ht="13.5" customHeight="1" hidden="1">
      <c r="A203" s="35">
        <v>197</v>
      </c>
      <c r="B203" s="524"/>
      <c r="C203" s="525"/>
      <c r="D203" s="36"/>
      <c r="E203" s="36"/>
      <c r="F203" s="36"/>
      <c r="G203" s="36"/>
      <c r="H203" s="36"/>
      <c r="I203" s="36"/>
      <c r="J203" s="36"/>
      <c r="K203" s="36"/>
      <c r="L203" s="36"/>
      <c r="M203" s="36"/>
      <c r="N203" s="36"/>
      <c r="O203" s="36"/>
    </row>
    <row r="204" spans="1:15" s="37" customFormat="1" ht="13.5" customHeight="1" hidden="1">
      <c r="A204" s="35">
        <v>198</v>
      </c>
      <c r="B204" s="524"/>
      <c r="C204" s="525"/>
      <c r="D204" s="36"/>
      <c r="E204" s="36"/>
      <c r="F204" s="36"/>
      <c r="G204" s="36"/>
      <c r="H204" s="36"/>
      <c r="I204" s="36"/>
      <c r="J204" s="36"/>
      <c r="K204" s="36"/>
      <c r="L204" s="36"/>
      <c r="M204" s="36"/>
      <c r="N204" s="36"/>
      <c r="O204" s="36"/>
    </row>
    <row r="205" spans="1:15" s="37" customFormat="1" ht="13.5" customHeight="1" hidden="1">
      <c r="A205" s="35">
        <v>199</v>
      </c>
      <c r="B205" s="524"/>
      <c r="C205" s="525"/>
      <c r="D205" s="36"/>
      <c r="E205" s="36"/>
      <c r="F205" s="36"/>
      <c r="G205" s="36"/>
      <c r="H205" s="36"/>
      <c r="I205" s="36"/>
      <c r="J205" s="36"/>
      <c r="K205" s="36"/>
      <c r="L205" s="36"/>
      <c r="M205" s="36"/>
      <c r="N205" s="36"/>
      <c r="O205" s="36"/>
    </row>
    <row r="206" spans="1:15" s="37" customFormat="1" ht="13.5" customHeight="1" hidden="1">
      <c r="A206" s="35">
        <v>200</v>
      </c>
      <c r="B206" s="524"/>
      <c r="C206" s="525"/>
      <c r="D206" s="36"/>
      <c r="E206" s="36"/>
      <c r="F206" s="36"/>
      <c r="G206" s="36"/>
      <c r="H206" s="36"/>
      <c r="I206" s="36"/>
      <c r="J206" s="36"/>
      <c r="K206" s="36"/>
      <c r="L206" s="36"/>
      <c r="M206" s="36"/>
      <c r="N206" s="36"/>
      <c r="O206" s="36"/>
    </row>
    <row r="207" spans="1:15" ht="15.75" customHeight="1">
      <c r="A207" s="38"/>
      <c r="B207" s="38"/>
      <c r="C207" s="38"/>
      <c r="D207" s="38"/>
      <c r="E207" s="38"/>
      <c r="F207" s="38"/>
      <c r="G207" s="38"/>
      <c r="H207" s="38"/>
      <c r="I207" s="38"/>
      <c r="J207" s="38"/>
      <c r="K207" s="38"/>
      <c r="L207" s="38"/>
      <c r="M207" s="38"/>
      <c r="N207" s="38"/>
      <c r="O207" s="38"/>
    </row>
    <row r="208" s="39" customFormat="1" ht="24.75" customHeight="1">
      <c r="A208" s="39" t="s">
        <v>141</v>
      </c>
    </row>
    <row r="209" spans="1:15" s="39" customFormat="1" ht="13.5">
      <c r="A209" s="40"/>
      <c r="B209" s="41"/>
      <c r="C209" s="42"/>
      <c r="D209" s="43" t="s">
        <v>128</v>
      </c>
      <c r="E209" s="43" t="s">
        <v>129</v>
      </c>
      <c r="F209" s="43" t="s">
        <v>130</v>
      </c>
      <c r="G209" s="43" t="s">
        <v>131</v>
      </c>
      <c r="H209" s="43" t="s">
        <v>132</v>
      </c>
      <c r="I209" s="43" t="s">
        <v>133</v>
      </c>
      <c r="J209" s="43" t="s">
        <v>142</v>
      </c>
      <c r="L209" s="507" t="str">
        <f>IF(D214=COUNTIF(D7:D206,"&gt;14")," ","４月計ERROR")</f>
        <v> </v>
      </c>
      <c r="M209" s="507"/>
      <c r="N209" s="39" t="str">
        <f>IF(D214=COUNTIF(D7:D206,"&gt;14")," ",COUNTIF(D7:D206,"&gt;14"))</f>
        <v> </v>
      </c>
      <c r="O209" s="39" t="str">
        <f aca="true" t="shared" si="0" ref="O209:O215">IF(N209=" "," ","に計がなります")</f>
        <v> </v>
      </c>
    </row>
    <row r="210" spans="1:15" s="37" customFormat="1" ht="12" customHeight="1">
      <c r="A210" s="44"/>
      <c r="B210" s="45" t="s">
        <v>143</v>
      </c>
      <c r="C210" s="46"/>
      <c r="D210" s="36"/>
      <c r="E210" s="36"/>
      <c r="F210" s="36"/>
      <c r="G210" s="36"/>
      <c r="H210" s="36"/>
      <c r="I210" s="36"/>
      <c r="J210" s="36"/>
      <c r="L210" s="507" t="str">
        <f>IF(E214=COUNTIF(E7:E206,"&gt;14")," ","５月計ERROR")</f>
        <v> </v>
      </c>
      <c r="M210" s="507"/>
      <c r="N210" s="37" t="str">
        <f>IF(E214=COUNTIF(E7:E206,"&gt;14")," ",COUNTIF(E7:E206,"&gt;14"))</f>
        <v> </v>
      </c>
      <c r="O210" s="39" t="str">
        <f t="shared" si="0"/>
        <v> </v>
      </c>
    </row>
    <row r="211" spans="1:15" s="37" customFormat="1" ht="12" customHeight="1">
      <c r="A211" s="47"/>
      <c r="B211" s="48" t="s">
        <v>144</v>
      </c>
      <c r="C211" s="46"/>
      <c r="D211" s="36"/>
      <c r="E211" s="36"/>
      <c r="F211" s="36"/>
      <c r="G211" s="36"/>
      <c r="H211" s="36"/>
      <c r="I211" s="36"/>
      <c r="J211" s="36"/>
      <c r="L211" s="507" t="str">
        <f>IF(F214=COUNTIF(F7:F206,"&gt;14")," ","６月計ERROR")</f>
        <v> </v>
      </c>
      <c r="M211" s="507"/>
      <c r="N211" s="37" t="str">
        <f>IF(F214=COUNTIF(F7:F206,"&gt;14")," ",COUNTIF(F7:F206,"&gt;14"))</f>
        <v> </v>
      </c>
      <c r="O211" s="39" t="str">
        <f t="shared" si="0"/>
        <v> </v>
      </c>
    </row>
    <row r="212" spans="1:15" s="37" customFormat="1" ht="12" customHeight="1">
      <c r="A212" s="47"/>
      <c r="B212" s="48" t="s">
        <v>145</v>
      </c>
      <c r="C212" s="46"/>
      <c r="D212" s="36"/>
      <c r="E212" s="36"/>
      <c r="F212" s="36"/>
      <c r="G212" s="36"/>
      <c r="H212" s="36"/>
      <c r="I212" s="36"/>
      <c r="J212" s="36"/>
      <c r="L212" s="507" t="str">
        <f>IF(G214=COUNTIF(G7:G206,"&gt;14")," ","７月計ERROR")</f>
        <v> </v>
      </c>
      <c r="M212" s="507"/>
      <c r="N212" s="37" t="str">
        <f>IF(G214=COUNTIF(G7:G206,"&gt;14")," ",COUNTIF(G7:G206,"&gt;14"))</f>
        <v> </v>
      </c>
      <c r="O212" s="39" t="str">
        <f t="shared" si="0"/>
        <v> </v>
      </c>
    </row>
    <row r="213" spans="1:15" s="37" customFormat="1" ht="12" customHeight="1">
      <c r="A213" s="47"/>
      <c r="B213" s="48" t="s">
        <v>146</v>
      </c>
      <c r="C213" s="46"/>
      <c r="D213" s="36"/>
      <c r="E213" s="36"/>
      <c r="F213" s="36"/>
      <c r="G213" s="36"/>
      <c r="H213" s="36"/>
      <c r="I213" s="36"/>
      <c r="J213" s="36"/>
      <c r="L213" s="507" t="str">
        <f>IF(H214=COUNTIF(H7:H206,"&gt;14")," ","８月計ERROR")</f>
        <v> </v>
      </c>
      <c r="M213" s="507"/>
      <c r="N213" s="37" t="str">
        <f>IF(H214=COUNTIF(H7:H206,"&gt;14")," ",COUNTIF(H7:H206,"&gt;14"))</f>
        <v> </v>
      </c>
      <c r="O213" s="39" t="str">
        <f t="shared" si="0"/>
        <v> </v>
      </c>
    </row>
    <row r="214" spans="1:15" s="39" customFormat="1" ht="13.5">
      <c r="A214" s="49"/>
      <c r="B214" s="50" t="s">
        <v>28</v>
      </c>
      <c r="C214" s="51"/>
      <c r="D214" s="89">
        <f>SUM(D210:D213)</f>
        <v>0</v>
      </c>
      <c r="E214" s="89">
        <f aca="true" t="shared" si="1" ref="E214:J214">SUM(E210:E213)</f>
        <v>0</v>
      </c>
      <c r="F214" s="89">
        <f t="shared" si="1"/>
        <v>0</v>
      </c>
      <c r="G214" s="89">
        <f t="shared" si="1"/>
        <v>0</v>
      </c>
      <c r="H214" s="89">
        <f t="shared" si="1"/>
        <v>0</v>
      </c>
      <c r="I214" s="89">
        <f t="shared" si="1"/>
        <v>0</v>
      </c>
      <c r="J214" s="89">
        <f t="shared" si="1"/>
        <v>0</v>
      </c>
      <c r="L214" s="507" t="str">
        <f>IF(I214=COUNTIF(I7:I206,"&gt;14")," ","９月計ERROR")</f>
        <v> </v>
      </c>
      <c r="M214" s="507"/>
      <c r="N214" s="39" t="str">
        <f>IF(I214=COUNTIF(I7:I206,"&gt;14")," ",COUNTIF(I7:I206,"&gt;14"))</f>
        <v> </v>
      </c>
      <c r="O214" s="39" t="str">
        <f t="shared" si="0"/>
        <v> </v>
      </c>
    </row>
    <row r="215" spans="1:15" s="39" customFormat="1" ht="12" customHeight="1">
      <c r="A215" s="518" t="s">
        <v>147</v>
      </c>
      <c r="B215" s="519"/>
      <c r="C215" s="520"/>
      <c r="D215" s="52"/>
      <c r="E215" s="52"/>
      <c r="F215" s="52"/>
      <c r="G215" s="52"/>
      <c r="H215" s="52"/>
      <c r="I215" s="52"/>
      <c r="J215" s="52"/>
      <c r="L215" s="507" t="str">
        <f>IF(J214=COUNTIF(J7:J206,"&gt;14")," ","１０月計ERROR")</f>
        <v> </v>
      </c>
      <c r="M215" s="507"/>
      <c r="N215" s="39" t="str">
        <f>IF(J214=COUNTIF(J7:J206,"&gt;14")," ",COUNTIF(J7:J206,"&gt;14"))</f>
        <v> </v>
      </c>
      <c r="O215" s="39" t="str">
        <f t="shared" si="0"/>
        <v> </v>
      </c>
    </row>
    <row r="216" spans="1:10" s="39" customFormat="1" ht="13.5">
      <c r="A216" s="53"/>
      <c r="B216" s="53"/>
      <c r="C216" s="53"/>
      <c r="D216" s="53"/>
      <c r="E216" s="53"/>
      <c r="F216" s="53"/>
      <c r="G216" s="53"/>
      <c r="H216" s="53"/>
      <c r="I216" s="53"/>
      <c r="J216" s="53"/>
    </row>
    <row r="217" spans="1:15" s="39" customFormat="1" ht="13.5">
      <c r="A217" s="40"/>
      <c r="B217" s="41"/>
      <c r="C217" s="42"/>
      <c r="D217" s="43" t="s">
        <v>148</v>
      </c>
      <c r="E217" s="43" t="s">
        <v>136</v>
      </c>
      <c r="F217" s="43" t="s">
        <v>137</v>
      </c>
      <c r="G217" s="43" t="s">
        <v>138</v>
      </c>
      <c r="H217" s="43" t="s">
        <v>139</v>
      </c>
      <c r="I217" s="43" t="s">
        <v>149</v>
      </c>
      <c r="J217" s="526" t="s">
        <v>197</v>
      </c>
      <c r="K217" s="527"/>
      <c r="L217" s="255" t="str">
        <f>IF(D222=COUNTIF(K7:K206,"&gt;14")," ","１１月計ERROR")</f>
        <v> </v>
      </c>
      <c r="M217" s="507"/>
      <c r="N217" s="39" t="str">
        <f>IF(D222=COUNTIF(K7:K206,"&gt;14")," ",COUNTIF(K7:K206,"&gt;14"))</f>
        <v> </v>
      </c>
      <c r="O217" s="39" t="str">
        <f>IF(N217=" "," ","に計がなります")</f>
        <v> </v>
      </c>
    </row>
    <row r="218" spans="1:15" s="39" customFormat="1" ht="12" customHeight="1">
      <c r="A218" s="40"/>
      <c r="B218" s="54" t="s">
        <v>143</v>
      </c>
      <c r="C218" s="42"/>
      <c r="D218" s="36"/>
      <c r="E218" s="36"/>
      <c r="F218" s="36"/>
      <c r="G218" s="36"/>
      <c r="H218" s="36"/>
      <c r="I218" s="90">
        <f aca="true" t="shared" si="2" ref="I218:I223">SUM(D210:J210,D218:H218)</f>
        <v>0</v>
      </c>
      <c r="J218" s="433"/>
      <c r="K218" s="435"/>
      <c r="L218" s="255" t="str">
        <f>IF(E222=COUNTIF(L7:L206,"&gt;14")," ","１２月計ERROR")</f>
        <v> </v>
      </c>
      <c r="M218" s="507"/>
      <c r="N218" s="39" t="str">
        <f>IF(E222=COUNTIF(L7:L206,"&gt;14")," ",COUNTIF(L7:L206,"&gt;14"))</f>
        <v> </v>
      </c>
      <c r="O218" s="39" t="str">
        <f>IF(N218=" "," ","に計がなります")</f>
        <v> </v>
      </c>
    </row>
    <row r="219" spans="1:15" s="39" customFormat="1" ht="12" customHeight="1">
      <c r="A219" s="40"/>
      <c r="B219" s="48" t="s">
        <v>144</v>
      </c>
      <c r="C219" s="42"/>
      <c r="D219" s="36"/>
      <c r="E219" s="36"/>
      <c r="F219" s="36"/>
      <c r="G219" s="36"/>
      <c r="H219" s="36"/>
      <c r="I219" s="90">
        <f t="shared" si="2"/>
        <v>0</v>
      </c>
      <c r="J219" s="433"/>
      <c r="K219" s="435"/>
      <c r="L219" s="255" t="str">
        <f>IF(F222=COUNTIF(M7:M206,"&gt;14")," ","１月計ERROR")</f>
        <v> </v>
      </c>
      <c r="M219" s="507"/>
      <c r="N219" s="39" t="str">
        <f>IF(F222=COUNTIF(M7:M206,"&gt;14")," ",COUNTIF(M7:M206,"&gt;14"))</f>
        <v> </v>
      </c>
      <c r="O219" s="39" t="str">
        <f>IF(N219=" "," ","に計がなります")</f>
        <v> </v>
      </c>
    </row>
    <row r="220" spans="1:15" s="39" customFormat="1" ht="12" customHeight="1">
      <c r="A220" s="40"/>
      <c r="B220" s="48" t="s">
        <v>145</v>
      </c>
      <c r="C220" s="42"/>
      <c r="D220" s="36"/>
      <c r="E220" s="36"/>
      <c r="F220" s="36"/>
      <c r="G220" s="36"/>
      <c r="H220" s="36"/>
      <c r="I220" s="90">
        <f t="shared" si="2"/>
        <v>0</v>
      </c>
      <c r="J220" s="433"/>
      <c r="K220" s="435"/>
      <c r="L220" s="255" t="str">
        <f>IF(G222=COUNTIF(N7:N206,"&gt;13")," ","２月計ERROR")</f>
        <v> </v>
      </c>
      <c r="M220" s="507"/>
      <c r="N220" s="39" t="str">
        <f>IF(G222=COUNTIF(N7:N206,"&gt;13")," ",COUNTIF(N7:N206,"&gt;13"))</f>
        <v> </v>
      </c>
      <c r="O220" s="39" t="str">
        <f>IF(N220=" "," ","に計がなります")</f>
        <v> </v>
      </c>
    </row>
    <row r="221" spans="1:15" s="39" customFormat="1" ht="12" customHeight="1">
      <c r="A221" s="40"/>
      <c r="B221" s="48" t="s">
        <v>146</v>
      </c>
      <c r="C221" s="42"/>
      <c r="D221" s="36"/>
      <c r="E221" s="36"/>
      <c r="F221" s="36"/>
      <c r="G221" s="36"/>
      <c r="H221" s="36"/>
      <c r="I221" s="90">
        <f t="shared" si="2"/>
        <v>0</v>
      </c>
      <c r="J221" s="433"/>
      <c r="K221" s="435"/>
      <c r="L221" s="255" t="str">
        <f>IF(H222=COUNTIF(O7:O206,"&gt;14")," ","３月計ERROR")</f>
        <v> </v>
      </c>
      <c r="M221" s="507"/>
      <c r="N221" s="39" t="str">
        <f>IF(H222=COUNTIF(O7:O206,"&gt;14")," ",COUNTIF(O7:O206,"&gt;14"))</f>
        <v> </v>
      </c>
      <c r="O221" s="39" t="str">
        <f>IF(N221=" "," ","に計がなります")</f>
        <v> </v>
      </c>
    </row>
    <row r="222" spans="1:14" s="39" customFormat="1" ht="13.5">
      <c r="A222" s="55"/>
      <c r="B222" s="50" t="s">
        <v>28</v>
      </c>
      <c r="C222" s="51"/>
      <c r="D222" s="107">
        <f>SUM(D218:D221)</f>
        <v>0</v>
      </c>
      <c r="E222" s="107">
        <f>SUM(E218:E221)</f>
        <v>0</v>
      </c>
      <c r="F222" s="107">
        <f>SUM(F218:F221)</f>
        <v>0</v>
      </c>
      <c r="G222" s="107">
        <f>SUM(G218:G221)</f>
        <v>0</v>
      </c>
      <c r="H222" s="107">
        <f>SUM(H218:H221)</f>
        <v>0</v>
      </c>
      <c r="I222" s="107">
        <f t="shared" si="2"/>
        <v>0</v>
      </c>
      <c r="J222" s="516">
        <f>ROUNDDOWN(I222/12,0)</f>
        <v>0</v>
      </c>
      <c r="K222" s="517"/>
      <c r="L222" s="255" t="str">
        <f>IF(J222=SUM(J218:K221)," ","年度平均計ERROR")</f>
        <v> </v>
      </c>
      <c r="M222" s="258"/>
      <c r="N222" s="258"/>
    </row>
    <row r="223" spans="1:11" s="39" customFormat="1" ht="12" customHeight="1">
      <c r="A223" s="518" t="s">
        <v>147</v>
      </c>
      <c r="B223" s="519"/>
      <c r="C223" s="520"/>
      <c r="D223" s="105"/>
      <c r="E223" s="105"/>
      <c r="F223" s="105"/>
      <c r="G223" s="105"/>
      <c r="H223" s="105"/>
      <c r="I223" s="106">
        <f t="shared" si="2"/>
        <v>0</v>
      </c>
      <c r="J223" s="521">
        <f>ROUNDDOWN(I223/12,0)</f>
        <v>0</v>
      </c>
      <c r="K223" s="522"/>
    </row>
    <row r="224" spans="10:15" s="39" customFormat="1" ht="13.5" customHeight="1">
      <c r="J224" s="523" t="s">
        <v>221</v>
      </c>
      <c r="K224" s="523"/>
      <c r="L224" s="523"/>
      <c r="M224" s="523"/>
      <c r="N224" s="523"/>
      <c r="O224" s="523"/>
    </row>
    <row r="225" spans="1:15" s="57" customFormat="1" ht="12">
      <c r="A225" s="56" t="s">
        <v>150</v>
      </c>
      <c r="B225" s="56"/>
      <c r="J225" s="523"/>
      <c r="K225" s="523"/>
      <c r="L225" s="523"/>
      <c r="M225" s="523"/>
      <c r="N225" s="523"/>
      <c r="O225" s="523"/>
    </row>
    <row r="226" spans="2:15" s="57" customFormat="1" ht="12">
      <c r="B226" s="57" t="s">
        <v>151</v>
      </c>
      <c r="J226" s="523"/>
      <c r="K226" s="523"/>
      <c r="L226" s="523"/>
      <c r="M226" s="523"/>
      <c r="N226" s="523"/>
      <c r="O226" s="523"/>
    </row>
    <row r="227" spans="1:2" s="57" customFormat="1" ht="12">
      <c r="A227" s="58"/>
      <c r="B227" s="57" t="s">
        <v>152</v>
      </c>
    </row>
    <row r="228" s="57" customFormat="1" ht="12">
      <c r="B228" s="57" t="s">
        <v>153</v>
      </c>
    </row>
    <row r="229" s="57" customFormat="1" ht="12">
      <c r="B229" s="57" t="s">
        <v>154</v>
      </c>
    </row>
    <row r="230" s="57" customFormat="1" ht="12">
      <c r="B230" s="57" t="s">
        <v>155</v>
      </c>
    </row>
    <row r="231" s="57" customFormat="1" ht="12">
      <c r="B231" s="57" t="s">
        <v>156</v>
      </c>
    </row>
    <row r="232" s="57" customFormat="1" ht="12">
      <c r="B232" s="57" t="s">
        <v>157</v>
      </c>
    </row>
    <row r="233" s="39" customFormat="1" ht="13.5"/>
  </sheetData>
  <sheetProtection/>
  <mergeCells count="79">
    <mergeCell ref="A2:O2"/>
    <mergeCell ref="J4:K4"/>
    <mergeCell ref="L4:O4"/>
    <mergeCell ref="A5:A6"/>
    <mergeCell ref="D5:D6"/>
    <mergeCell ref="E5:E6"/>
    <mergeCell ref="F5:F6"/>
    <mergeCell ref="G5:G6"/>
    <mergeCell ref="H5:H6"/>
    <mergeCell ref="I5:I6"/>
    <mergeCell ref="N5:N6"/>
    <mergeCell ref="O5:O6"/>
    <mergeCell ref="B7:C7"/>
    <mergeCell ref="B8:C8"/>
    <mergeCell ref="J5:J6"/>
    <mergeCell ref="K5:K6"/>
    <mergeCell ref="L5:L6"/>
    <mergeCell ref="M5:M6"/>
    <mergeCell ref="B13:C13"/>
    <mergeCell ref="B14:C14"/>
    <mergeCell ref="B15:C15"/>
    <mergeCell ref="B16:C16"/>
    <mergeCell ref="B9:C9"/>
    <mergeCell ref="B10:C10"/>
    <mergeCell ref="B11:C11"/>
    <mergeCell ref="B12:C12"/>
    <mergeCell ref="B21:C21"/>
    <mergeCell ref="B22:C22"/>
    <mergeCell ref="B23:C23"/>
    <mergeCell ref="B24:C24"/>
    <mergeCell ref="B17:C17"/>
    <mergeCell ref="B18:C18"/>
    <mergeCell ref="B19:C19"/>
    <mergeCell ref="B20:C20"/>
    <mergeCell ref="B29:C29"/>
    <mergeCell ref="B30:C30"/>
    <mergeCell ref="B31:C31"/>
    <mergeCell ref="B32:C32"/>
    <mergeCell ref="B25:C25"/>
    <mergeCell ref="B26:C26"/>
    <mergeCell ref="B27:C27"/>
    <mergeCell ref="B28:C28"/>
    <mergeCell ref="B37:C37"/>
    <mergeCell ref="B38:C38"/>
    <mergeCell ref="B39:C39"/>
    <mergeCell ref="B40:C40"/>
    <mergeCell ref="B33:C33"/>
    <mergeCell ref="B34:C34"/>
    <mergeCell ref="B35:C35"/>
    <mergeCell ref="B36:C36"/>
    <mergeCell ref="B205:C205"/>
    <mergeCell ref="B206:C206"/>
    <mergeCell ref="A215:C215"/>
    <mergeCell ref="J217:K217"/>
    <mergeCell ref="B41:C41"/>
    <mergeCell ref="B42:C42"/>
    <mergeCell ref="B203:C203"/>
    <mergeCell ref="B204:C204"/>
    <mergeCell ref="J222:K222"/>
    <mergeCell ref="A223:C223"/>
    <mergeCell ref="J223:K223"/>
    <mergeCell ref="J224:O226"/>
    <mergeCell ref="J218:K218"/>
    <mergeCell ref="J219:K219"/>
    <mergeCell ref="J220:K220"/>
    <mergeCell ref="J221:K221"/>
    <mergeCell ref="L222:N222"/>
    <mergeCell ref="L209:M209"/>
    <mergeCell ref="L210:M210"/>
    <mergeCell ref="L211:M211"/>
    <mergeCell ref="L212:M212"/>
    <mergeCell ref="L213:M213"/>
    <mergeCell ref="L214:M214"/>
    <mergeCell ref="L215:M215"/>
    <mergeCell ref="L217:M217"/>
    <mergeCell ref="L218:M218"/>
    <mergeCell ref="L219:M219"/>
    <mergeCell ref="L220:M220"/>
    <mergeCell ref="L221:M221"/>
  </mergeCells>
  <conditionalFormatting sqref="L209:M221">
    <cfRule type="containsText" priority="2" dxfId="0" operator="containsText" stopIfTrue="1" text="ERROR">
      <formula>NOT(ISERROR(SEARCH("ERROR",L209)))</formula>
    </cfRule>
  </conditionalFormatting>
  <conditionalFormatting sqref="L222">
    <cfRule type="containsText" priority="1" dxfId="0" operator="containsText" stopIfTrue="1" text="ERROR">
      <formula>NOT(ISERROR(SEARCH("ERROR",L222)))</formula>
    </cfRule>
  </conditionalFormatting>
  <printOptions/>
  <pageMargins left="0.6" right="0.43" top="0.85" bottom="0.59" header="0.512" footer="0.32"/>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H31"/>
  <sheetViews>
    <sheetView workbookViewId="0" topLeftCell="A22">
      <selection activeCell="A31" sqref="A31:R31"/>
    </sheetView>
  </sheetViews>
  <sheetFormatPr defaultColWidth="9.00390625" defaultRowHeight="13.5"/>
  <cols>
    <col min="1" max="1" width="5.125" style="59" customWidth="1"/>
    <col min="2" max="32" width="4.00390625" style="59" customWidth="1"/>
    <col min="33" max="33" width="5.625" style="59" customWidth="1"/>
    <col min="34" max="34" width="0.74609375" style="59" customWidth="1"/>
    <col min="35" max="156" width="4.625" style="59" customWidth="1"/>
    <col min="157" max="16384" width="9.00390625" style="59" customWidth="1"/>
  </cols>
  <sheetData>
    <row r="1" ht="13.5">
      <c r="A1" s="59" t="s">
        <v>158</v>
      </c>
    </row>
    <row r="4" spans="1:33" ht="19.5" customHeight="1">
      <c r="A4" s="540" t="s">
        <v>332</v>
      </c>
      <c r="B4" s="541"/>
      <c r="C4" s="541"/>
      <c r="D4" s="541"/>
      <c r="E4" s="541"/>
      <c r="F4" s="541"/>
      <c r="G4" s="541"/>
      <c r="H4" s="541"/>
      <c r="I4" s="541"/>
      <c r="J4" s="541"/>
      <c r="V4" s="542" t="s">
        <v>187</v>
      </c>
      <c r="W4" s="543"/>
      <c r="X4" s="543"/>
      <c r="Y4" s="544"/>
      <c r="Z4" s="545">
        <f>'保福第22号'!C10</f>
        <v>0</v>
      </c>
      <c r="AA4" s="546"/>
      <c r="AB4" s="546"/>
      <c r="AC4" s="546"/>
      <c r="AD4" s="546"/>
      <c r="AE4" s="546"/>
      <c r="AF4" s="546"/>
      <c r="AG4" s="547"/>
    </row>
    <row r="5" spans="1:33" ht="13.5">
      <c r="A5" s="548" t="s">
        <v>159</v>
      </c>
      <c r="B5" s="531">
        <v>1</v>
      </c>
      <c r="C5" s="531">
        <v>2</v>
      </c>
      <c r="D5" s="531">
        <v>3</v>
      </c>
      <c r="E5" s="531">
        <v>4</v>
      </c>
      <c r="F5" s="531">
        <v>5</v>
      </c>
      <c r="G5" s="531">
        <v>6</v>
      </c>
      <c r="H5" s="531">
        <v>7</v>
      </c>
      <c r="I5" s="531">
        <v>8</v>
      </c>
      <c r="J5" s="531">
        <v>9</v>
      </c>
      <c r="K5" s="531">
        <v>10</v>
      </c>
      <c r="L5" s="531">
        <v>11</v>
      </c>
      <c r="M5" s="531">
        <v>12</v>
      </c>
      <c r="N5" s="531">
        <v>13</v>
      </c>
      <c r="O5" s="531">
        <v>14</v>
      </c>
      <c r="P5" s="531">
        <v>15</v>
      </c>
      <c r="Q5" s="531">
        <v>16</v>
      </c>
      <c r="R5" s="531">
        <v>17</v>
      </c>
      <c r="S5" s="531">
        <v>18</v>
      </c>
      <c r="T5" s="531">
        <v>19</v>
      </c>
      <c r="U5" s="531">
        <v>20</v>
      </c>
      <c r="V5" s="531">
        <v>21</v>
      </c>
      <c r="W5" s="531">
        <v>22</v>
      </c>
      <c r="X5" s="531">
        <v>23</v>
      </c>
      <c r="Y5" s="531">
        <v>24</v>
      </c>
      <c r="Z5" s="531">
        <v>25</v>
      </c>
      <c r="AA5" s="531">
        <v>26</v>
      </c>
      <c r="AB5" s="531">
        <v>27</v>
      </c>
      <c r="AC5" s="531">
        <v>28</v>
      </c>
      <c r="AD5" s="531">
        <v>29</v>
      </c>
      <c r="AE5" s="531">
        <v>30</v>
      </c>
      <c r="AF5" s="531">
        <v>31</v>
      </c>
      <c r="AG5" s="537" t="s">
        <v>149</v>
      </c>
    </row>
    <row r="6" spans="1:33" ht="13.5">
      <c r="A6" s="549"/>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8"/>
    </row>
    <row r="7" spans="1:33" ht="13.5">
      <c r="A7" s="549"/>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8"/>
    </row>
    <row r="8" spans="1:33" ht="13.5">
      <c r="A8" s="550"/>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9"/>
    </row>
    <row r="9" spans="1:33" ht="21" customHeight="1">
      <c r="A9" s="91">
        <v>4</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5"/>
      <c r="AG9" s="71">
        <f aca="true" t="shared" si="0" ref="AG9:AG20">COUNTIF(B9:AF9,"○")</f>
        <v>0</v>
      </c>
    </row>
    <row r="10" spans="1:33" ht="21" customHeight="1">
      <c r="A10" s="92">
        <v>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2">
        <f t="shared" si="0"/>
        <v>0</v>
      </c>
    </row>
    <row r="11" spans="1:33" ht="21" customHeight="1">
      <c r="A11" s="92">
        <v>6</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5"/>
      <c r="AG11" s="72">
        <f t="shared" si="0"/>
        <v>0</v>
      </c>
    </row>
    <row r="12" spans="1:33" ht="21" customHeight="1">
      <c r="A12" s="92">
        <v>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2">
        <f t="shared" si="0"/>
        <v>0</v>
      </c>
    </row>
    <row r="13" spans="1:33" ht="21" customHeight="1">
      <c r="A13" s="92">
        <v>8</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2">
        <f t="shared" si="0"/>
        <v>0</v>
      </c>
    </row>
    <row r="14" spans="1:33" ht="21" customHeight="1">
      <c r="A14" s="92">
        <v>9</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5"/>
      <c r="AG14" s="72">
        <f t="shared" si="0"/>
        <v>0</v>
      </c>
    </row>
    <row r="15" spans="1:33" ht="21" customHeight="1">
      <c r="A15" s="92">
        <v>10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2">
        <f t="shared" si="0"/>
        <v>0</v>
      </c>
    </row>
    <row r="16" spans="1:33" ht="21" customHeight="1">
      <c r="A16" s="92">
        <v>11</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5"/>
      <c r="AG16" s="72">
        <f t="shared" si="0"/>
        <v>0</v>
      </c>
    </row>
    <row r="17" spans="1:33" ht="21" customHeight="1">
      <c r="A17" s="92">
        <v>12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2">
        <f t="shared" si="0"/>
        <v>0</v>
      </c>
    </row>
    <row r="18" spans="1:33" ht="21" customHeight="1">
      <c r="A18" s="92">
        <v>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2">
        <f t="shared" si="0"/>
        <v>0</v>
      </c>
    </row>
    <row r="19" spans="1:33" ht="21" customHeight="1">
      <c r="A19" s="92">
        <v>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5"/>
      <c r="AE19" s="75"/>
      <c r="AF19" s="75"/>
      <c r="AG19" s="72">
        <f t="shared" si="0"/>
        <v>0</v>
      </c>
    </row>
    <row r="20" spans="1:33" ht="21" customHeight="1">
      <c r="A20" s="92">
        <v>3</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2">
        <f t="shared" si="0"/>
        <v>0</v>
      </c>
    </row>
    <row r="21" spans="1:33" ht="21" customHeight="1">
      <c r="A21" s="93" t="s">
        <v>198</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2">
        <f>SUM(AG9:AG20)</f>
        <v>0</v>
      </c>
    </row>
    <row r="22" spans="1:33"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28:33" s="17" customFormat="1" ht="21" customHeight="1">
      <c r="AB23" s="22"/>
      <c r="AC23" s="22"/>
      <c r="AD23" s="535" t="s">
        <v>160</v>
      </c>
      <c r="AE23" s="535"/>
      <c r="AF23" s="536"/>
      <c r="AG23" s="536"/>
    </row>
    <row r="24" spans="30:33" s="17" customFormat="1" ht="21" customHeight="1">
      <c r="AD24" s="535" t="s">
        <v>161</v>
      </c>
      <c r="AE24" s="535"/>
      <c r="AF24" s="536">
        <f>AG21</f>
        <v>0</v>
      </c>
      <c r="AG24" s="536"/>
    </row>
    <row r="25" spans="1:33" s="17" customFormat="1" ht="21" customHeight="1">
      <c r="A25" s="242"/>
      <c r="B25" s="242" t="s">
        <v>346</v>
      </c>
      <c r="C25" s="242"/>
      <c r="D25" s="242"/>
      <c r="E25" s="242"/>
      <c r="F25" s="242"/>
      <c r="G25" s="242"/>
      <c r="H25" s="242"/>
      <c r="I25" s="242"/>
      <c r="J25" s="242"/>
      <c r="K25" s="242"/>
      <c r="L25" s="242"/>
      <c r="M25" s="242"/>
      <c r="N25" s="242"/>
      <c r="O25" s="242"/>
      <c r="P25" s="242"/>
      <c r="Q25" s="242"/>
      <c r="R25" s="242"/>
      <c r="S25" s="242"/>
      <c r="T25" s="242"/>
      <c r="U25" s="242"/>
      <c r="AD25" s="240"/>
      <c r="AE25" s="240"/>
      <c r="AF25" s="241"/>
      <c r="AG25" s="241"/>
    </row>
    <row r="26" spans="17:34" s="17" customFormat="1" ht="21" customHeight="1">
      <c r="Q26" s="17" t="s">
        <v>344</v>
      </c>
      <c r="T26" s="57"/>
      <c r="U26" s="57"/>
      <c r="V26" s="534" t="s">
        <v>347</v>
      </c>
      <c r="W26" s="534"/>
      <c r="X26" s="534"/>
      <c r="Y26" s="534"/>
      <c r="Z26" s="534"/>
      <c r="AA26" s="534"/>
      <c r="AB26" s="534"/>
      <c r="AC26" s="534"/>
      <c r="AD26" s="534"/>
      <c r="AE26" s="534"/>
      <c r="AF26" s="534"/>
      <c r="AG26" s="534"/>
      <c r="AH26" s="534"/>
    </row>
    <row r="27" spans="1:33" s="17" customFormat="1" ht="15" customHeight="1">
      <c r="A27" s="17" t="s">
        <v>162</v>
      </c>
      <c r="AB27" s="22"/>
      <c r="AC27" s="22"/>
      <c r="AD27" s="61"/>
      <c r="AE27" s="61"/>
      <c r="AF27" s="56"/>
      <c r="AG27" s="56"/>
    </row>
    <row r="28" spans="1:33" s="17" customFormat="1" ht="15" customHeight="1">
      <c r="A28" s="17" t="s">
        <v>163</v>
      </c>
      <c r="AD28" s="61"/>
      <c r="AE28" s="61"/>
      <c r="AF28" s="56"/>
      <c r="AG28" s="56"/>
    </row>
    <row r="29" s="17" customFormat="1" ht="15" customHeight="1">
      <c r="A29" s="17" t="s">
        <v>164</v>
      </c>
    </row>
    <row r="30" s="17" customFormat="1" ht="15" customHeight="1">
      <c r="A30" s="17" t="s">
        <v>165</v>
      </c>
    </row>
    <row r="31" s="17" customFormat="1" ht="15" customHeight="1">
      <c r="A31" s="17" t="s">
        <v>345</v>
      </c>
    </row>
  </sheetData>
  <sheetProtection/>
  <mergeCells count="41">
    <mergeCell ref="I5:I8"/>
    <mergeCell ref="M5:M8"/>
    <mergeCell ref="Z4:AG4"/>
    <mergeCell ref="A5:A8"/>
    <mergeCell ref="B5:B8"/>
    <mergeCell ref="C5:C8"/>
    <mergeCell ref="D5:D8"/>
    <mergeCell ref="E5:E8"/>
    <mergeCell ref="F5:F8"/>
    <mergeCell ref="G5:G8"/>
    <mergeCell ref="H5:H8"/>
    <mergeCell ref="V5:V8"/>
    <mergeCell ref="J5:J8"/>
    <mergeCell ref="K5:K8"/>
    <mergeCell ref="A4:J4"/>
    <mergeCell ref="V4:Y4"/>
    <mergeCell ref="P5:P8"/>
    <mergeCell ref="Q5:Q8"/>
    <mergeCell ref="R5:R8"/>
    <mergeCell ref="S5:S8"/>
    <mergeCell ref="L5:L8"/>
    <mergeCell ref="AC5:AC8"/>
    <mergeCell ref="N5:N8"/>
    <mergeCell ref="O5:O8"/>
    <mergeCell ref="AE5:AE8"/>
    <mergeCell ref="X5:X8"/>
    <mergeCell ref="Y5:Y8"/>
    <mergeCell ref="Z5:Z8"/>
    <mergeCell ref="AA5:AA8"/>
    <mergeCell ref="T5:T8"/>
    <mergeCell ref="U5:U8"/>
    <mergeCell ref="AD5:AD8"/>
    <mergeCell ref="W5:W8"/>
    <mergeCell ref="V26:AH26"/>
    <mergeCell ref="AD24:AE24"/>
    <mergeCell ref="AF24:AG24"/>
    <mergeCell ref="AF5:AF8"/>
    <mergeCell ref="AG5:AG8"/>
    <mergeCell ref="AD23:AE23"/>
    <mergeCell ref="AF23:AG23"/>
    <mergeCell ref="AB5:AB8"/>
  </mergeCells>
  <printOptions/>
  <pageMargins left="0.5" right="0.23" top="1" bottom="0.47" header="0.512" footer="0.27"/>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AJ30"/>
  <sheetViews>
    <sheetView tabSelected="1" workbookViewId="0" topLeftCell="A1">
      <selection activeCell="L33" sqref="L33"/>
    </sheetView>
  </sheetViews>
  <sheetFormatPr defaultColWidth="9.00390625" defaultRowHeight="13.5"/>
  <cols>
    <col min="1" max="1" width="5.125" style="59" customWidth="1"/>
    <col min="2" max="32" width="3.625" style="59" customWidth="1"/>
    <col min="33" max="33" width="4.625" style="59" customWidth="1"/>
    <col min="34" max="35" width="8.00390625" style="59" customWidth="1"/>
    <col min="36" max="156" width="4.625" style="59" customWidth="1"/>
    <col min="157" max="16384" width="9.00390625" style="59" customWidth="1"/>
  </cols>
  <sheetData>
    <row r="1" ht="13.5">
      <c r="A1" s="59" t="s">
        <v>166</v>
      </c>
    </row>
    <row r="4" spans="1:35" ht="19.5" customHeight="1">
      <c r="A4" s="540" t="s">
        <v>333</v>
      </c>
      <c r="B4" s="541"/>
      <c r="C4" s="541"/>
      <c r="D4" s="541"/>
      <c r="E4" s="541"/>
      <c r="F4" s="541"/>
      <c r="G4" s="541"/>
      <c r="H4" s="541"/>
      <c r="I4" s="541"/>
      <c r="J4" s="541"/>
      <c r="V4" s="62"/>
      <c r="W4" s="63"/>
      <c r="X4" s="542" t="s">
        <v>187</v>
      </c>
      <c r="Y4" s="543"/>
      <c r="Z4" s="543"/>
      <c r="AA4" s="544"/>
      <c r="AB4" s="545">
        <f>'保福第22号'!C10</f>
        <v>0</v>
      </c>
      <c r="AC4" s="546"/>
      <c r="AD4" s="546"/>
      <c r="AE4" s="546"/>
      <c r="AF4" s="546"/>
      <c r="AG4" s="546"/>
      <c r="AH4" s="546"/>
      <c r="AI4" s="547"/>
    </row>
    <row r="5" spans="1:36" ht="13.5" customHeight="1">
      <c r="A5" s="548" t="s">
        <v>159</v>
      </c>
      <c r="B5" s="531">
        <v>1</v>
      </c>
      <c r="C5" s="531">
        <v>2</v>
      </c>
      <c r="D5" s="531">
        <v>3</v>
      </c>
      <c r="E5" s="531">
        <v>4</v>
      </c>
      <c r="F5" s="531">
        <v>5</v>
      </c>
      <c r="G5" s="531">
        <v>6</v>
      </c>
      <c r="H5" s="531">
        <v>7</v>
      </c>
      <c r="I5" s="531">
        <v>8</v>
      </c>
      <c r="J5" s="531">
        <v>9</v>
      </c>
      <c r="K5" s="531">
        <v>10</v>
      </c>
      <c r="L5" s="531">
        <v>11</v>
      </c>
      <c r="M5" s="531">
        <v>12</v>
      </c>
      <c r="N5" s="531">
        <v>13</v>
      </c>
      <c r="O5" s="531">
        <v>14</v>
      </c>
      <c r="P5" s="531">
        <v>15</v>
      </c>
      <c r="Q5" s="531">
        <v>16</v>
      </c>
      <c r="R5" s="531">
        <v>17</v>
      </c>
      <c r="S5" s="531">
        <v>18</v>
      </c>
      <c r="T5" s="531">
        <v>19</v>
      </c>
      <c r="U5" s="531">
        <v>20</v>
      </c>
      <c r="V5" s="531">
        <v>21</v>
      </c>
      <c r="W5" s="531">
        <v>22</v>
      </c>
      <c r="X5" s="531">
        <v>23</v>
      </c>
      <c r="Y5" s="531">
        <v>24</v>
      </c>
      <c r="Z5" s="531">
        <v>25</v>
      </c>
      <c r="AA5" s="531">
        <v>26</v>
      </c>
      <c r="AB5" s="531">
        <v>27</v>
      </c>
      <c r="AC5" s="531">
        <v>28</v>
      </c>
      <c r="AD5" s="531">
        <v>29</v>
      </c>
      <c r="AE5" s="531">
        <v>30</v>
      </c>
      <c r="AF5" s="531">
        <v>31</v>
      </c>
      <c r="AG5" s="531" t="s">
        <v>184</v>
      </c>
      <c r="AH5" s="553" t="s">
        <v>167</v>
      </c>
      <c r="AI5" s="556" t="s">
        <v>191</v>
      </c>
      <c r="AJ5" s="10"/>
    </row>
    <row r="6" spans="1:36" ht="13.5">
      <c r="A6" s="549"/>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54"/>
      <c r="AI6" s="557"/>
      <c r="AJ6" s="10"/>
    </row>
    <row r="7" spans="1:36" ht="13.5">
      <c r="A7" s="549"/>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54"/>
      <c r="AI7" s="557"/>
      <c r="AJ7" s="10"/>
    </row>
    <row r="8" spans="1:36" ht="13.5">
      <c r="A8" s="550"/>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55"/>
      <c r="AI8" s="558"/>
      <c r="AJ8" s="10"/>
    </row>
    <row r="9" spans="1:36" ht="21" customHeight="1">
      <c r="A9" s="91">
        <v>4</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5"/>
      <c r="AG9" s="71">
        <f>SUM(B9:AF9)</f>
        <v>0</v>
      </c>
      <c r="AH9" s="70" t="e">
        <f>ROUND(AG9/AI9,1)</f>
        <v>#DIV/0!</v>
      </c>
      <c r="AI9" s="108">
        <f>31-(COUNTBLANK(B9:AG9))</f>
        <v>0</v>
      </c>
      <c r="AJ9" s="10"/>
    </row>
    <row r="10" spans="1:36" ht="21" customHeight="1">
      <c r="A10" s="92">
        <v>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2">
        <f aca="true" t="shared" si="0" ref="AG10:AG20">SUM(B10:AF10)</f>
        <v>0</v>
      </c>
      <c r="AH10" s="70" t="e">
        <f>ROUND(AG10/AI10,1)</f>
        <v>#DIV/0!</v>
      </c>
      <c r="AI10" s="108">
        <f aca="true" t="shared" si="1" ref="AI10:AI20">31-(COUNTBLANK(B10:AG10))</f>
        <v>0</v>
      </c>
      <c r="AJ10" s="10"/>
    </row>
    <row r="11" spans="1:36" ht="21" customHeight="1">
      <c r="A11" s="92">
        <v>6</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5"/>
      <c r="AG11" s="72">
        <f t="shared" si="0"/>
        <v>0</v>
      </c>
      <c r="AH11" s="70" t="e">
        <f aca="true" t="shared" si="2" ref="AH11:AH21">ROUND(AG11/AI11,1)</f>
        <v>#DIV/0!</v>
      </c>
      <c r="AI11" s="108">
        <f>31-(COUNTBLANK(B11:AG11))</f>
        <v>0</v>
      </c>
      <c r="AJ11" s="10"/>
    </row>
    <row r="12" spans="1:36" ht="21" customHeight="1">
      <c r="A12" s="92">
        <v>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2">
        <f t="shared" si="0"/>
        <v>0</v>
      </c>
      <c r="AH12" s="70" t="e">
        <f t="shared" si="2"/>
        <v>#DIV/0!</v>
      </c>
      <c r="AI12" s="108">
        <f t="shared" si="1"/>
        <v>0</v>
      </c>
      <c r="AJ12" s="10"/>
    </row>
    <row r="13" spans="1:36" ht="21" customHeight="1">
      <c r="A13" s="92">
        <v>8</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2">
        <f t="shared" si="0"/>
        <v>0</v>
      </c>
      <c r="AH13" s="70" t="e">
        <f t="shared" si="2"/>
        <v>#DIV/0!</v>
      </c>
      <c r="AI13" s="108">
        <f t="shared" si="1"/>
        <v>0</v>
      </c>
      <c r="AJ13" s="10"/>
    </row>
    <row r="14" spans="1:36" ht="21" customHeight="1">
      <c r="A14" s="92">
        <v>9</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5"/>
      <c r="AG14" s="72">
        <f t="shared" si="0"/>
        <v>0</v>
      </c>
      <c r="AH14" s="70" t="e">
        <f t="shared" si="2"/>
        <v>#DIV/0!</v>
      </c>
      <c r="AI14" s="108">
        <f t="shared" si="1"/>
        <v>0</v>
      </c>
      <c r="AJ14" s="10"/>
    </row>
    <row r="15" spans="1:36" ht="21" customHeight="1">
      <c r="A15" s="92">
        <v>10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2">
        <f t="shared" si="0"/>
        <v>0</v>
      </c>
      <c r="AH15" s="70" t="e">
        <f t="shared" si="2"/>
        <v>#DIV/0!</v>
      </c>
      <c r="AI15" s="108">
        <f t="shared" si="1"/>
        <v>0</v>
      </c>
      <c r="AJ15" s="10"/>
    </row>
    <row r="16" spans="1:36" ht="21" customHeight="1">
      <c r="A16" s="92">
        <v>11</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5"/>
      <c r="AG16" s="72">
        <f t="shared" si="0"/>
        <v>0</v>
      </c>
      <c r="AH16" s="70" t="e">
        <f t="shared" si="2"/>
        <v>#DIV/0!</v>
      </c>
      <c r="AI16" s="108">
        <f t="shared" si="1"/>
        <v>0</v>
      </c>
      <c r="AJ16" s="10"/>
    </row>
    <row r="17" spans="1:36" ht="21" customHeight="1">
      <c r="A17" s="92">
        <v>12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2">
        <f t="shared" si="0"/>
        <v>0</v>
      </c>
      <c r="AH17" s="70" t="e">
        <f t="shared" si="2"/>
        <v>#DIV/0!</v>
      </c>
      <c r="AI17" s="108">
        <f t="shared" si="1"/>
        <v>0</v>
      </c>
      <c r="AJ17" s="10"/>
    </row>
    <row r="18" spans="1:36" ht="21" customHeight="1">
      <c r="A18" s="92">
        <v>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2">
        <f t="shared" si="0"/>
        <v>0</v>
      </c>
      <c r="AH18" s="70" t="e">
        <f t="shared" si="2"/>
        <v>#DIV/0!</v>
      </c>
      <c r="AI18" s="108">
        <f t="shared" si="1"/>
        <v>0</v>
      </c>
      <c r="AJ18" s="10"/>
    </row>
    <row r="19" spans="1:36" ht="21" customHeight="1">
      <c r="A19" s="92">
        <v>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5"/>
      <c r="AE19" s="75"/>
      <c r="AF19" s="75"/>
      <c r="AG19" s="72">
        <f t="shared" si="0"/>
        <v>0</v>
      </c>
      <c r="AH19" s="70" t="e">
        <f t="shared" si="2"/>
        <v>#DIV/0!</v>
      </c>
      <c r="AI19" s="108">
        <f t="shared" si="1"/>
        <v>0</v>
      </c>
      <c r="AJ19" s="10"/>
    </row>
    <row r="20" spans="1:36" ht="21" customHeight="1">
      <c r="A20" s="92">
        <v>3</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2">
        <f t="shared" si="0"/>
        <v>0</v>
      </c>
      <c r="AH20" s="70" t="e">
        <f t="shared" si="2"/>
        <v>#DIV/0!</v>
      </c>
      <c r="AI20" s="108">
        <f t="shared" si="1"/>
        <v>0</v>
      </c>
      <c r="AJ20" s="10"/>
    </row>
    <row r="21" spans="1:36" ht="21" customHeight="1">
      <c r="A21" s="93" t="s">
        <v>198</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2">
        <f>SUM(AG9:AG20)</f>
        <v>0</v>
      </c>
      <c r="AH21" s="70" t="e">
        <f t="shared" si="2"/>
        <v>#DIV/0!</v>
      </c>
      <c r="AI21" s="108">
        <f>SUM(AI9:AI20)</f>
        <v>0</v>
      </c>
      <c r="AJ21" s="10"/>
    </row>
    <row r="22" spans="1:33"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28:34" s="17" customFormat="1" ht="18" customHeight="1">
      <c r="AB23" s="22"/>
      <c r="AC23" s="22"/>
      <c r="AD23" s="22"/>
      <c r="AE23" s="551" t="s">
        <v>185</v>
      </c>
      <c r="AF23" s="551"/>
      <c r="AG23" s="552"/>
      <c r="AH23" s="552"/>
    </row>
    <row r="24" spans="31:34" s="17" customFormat="1" ht="18" customHeight="1">
      <c r="AE24" s="551" t="s">
        <v>186</v>
      </c>
      <c r="AF24" s="551"/>
      <c r="AG24" s="552">
        <f>12-COUNTIF(AG9:AG20,0)</f>
        <v>0</v>
      </c>
      <c r="AH24" s="552"/>
    </row>
    <row r="25" spans="1:33" s="17" customFormat="1" ht="21" customHeight="1">
      <c r="A25" s="242"/>
      <c r="B25" s="242" t="s">
        <v>346</v>
      </c>
      <c r="C25" s="242"/>
      <c r="D25" s="242"/>
      <c r="E25" s="242"/>
      <c r="F25" s="242"/>
      <c r="G25" s="242"/>
      <c r="H25" s="242"/>
      <c r="I25" s="242"/>
      <c r="J25" s="242"/>
      <c r="K25" s="242"/>
      <c r="L25" s="242"/>
      <c r="M25" s="242"/>
      <c r="N25" s="242"/>
      <c r="O25" s="242"/>
      <c r="P25" s="242"/>
      <c r="Q25" s="242"/>
      <c r="R25" s="242"/>
      <c r="S25" s="242"/>
      <c r="T25" s="242"/>
      <c r="U25" s="242"/>
      <c r="AD25" s="243"/>
      <c r="AE25" s="243"/>
      <c r="AF25" s="244"/>
      <c r="AG25" s="244"/>
    </row>
    <row r="26" spans="17:34" s="17" customFormat="1" ht="21" customHeight="1">
      <c r="Q26" s="17" t="s">
        <v>344</v>
      </c>
      <c r="T26" s="57"/>
      <c r="U26" s="57"/>
      <c r="V26" s="534" t="s">
        <v>347</v>
      </c>
      <c r="W26" s="534"/>
      <c r="X26" s="534"/>
      <c r="Y26" s="534"/>
      <c r="Z26" s="534"/>
      <c r="AA26" s="534"/>
      <c r="AB26" s="534"/>
      <c r="AC26" s="534"/>
      <c r="AD26" s="534"/>
      <c r="AE26" s="534"/>
      <c r="AF26" s="534"/>
      <c r="AG26" s="534"/>
      <c r="AH26" s="534"/>
    </row>
    <row r="27" spans="1:20" ht="13.5">
      <c r="A27" s="17" t="s">
        <v>162</v>
      </c>
      <c r="B27" s="17"/>
      <c r="C27" s="17"/>
      <c r="D27" s="17"/>
      <c r="E27" s="17"/>
      <c r="F27" s="17"/>
      <c r="G27" s="17"/>
      <c r="H27" s="17"/>
      <c r="I27" s="17"/>
      <c r="J27" s="17"/>
      <c r="K27" s="17"/>
      <c r="L27" s="17"/>
      <c r="M27" s="17"/>
      <c r="N27" s="17"/>
      <c r="O27" s="17"/>
      <c r="P27" s="17"/>
      <c r="Q27" s="17"/>
      <c r="R27" s="17"/>
      <c r="S27" s="17"/>
      <c r="T27" s="17"/>
    </row>
    <row r="28" spans="1:20" ht="13.5">
      <c r="A28" s="17" t="s">
        <v>168</v>
      </c>
      <c r="B28" s="17"/>
      <c r="C28" s="17"/>
      <c r="D28" s="17"/>
      <c r="E28" s="17"/>
      <c r="F28" s="17"/>
      <c r="G28" s="17"/>
      <c r="H28" s="17"/>
      <c r="I28" s="17"/>
      <c r="J28" s="17"/>
      <c r="K28" s="17"/>
      <c r="L28" s="17"/>
      <c r="M28" s="17"/>
      <c r="N28" s="17"/>
      <c r="O28" s="17"/>
      <c r="P28" s="17"/>
      <c r="Q28" s="17"/>
      <c r="R28" s="17"/>
      <c r="S28" s="17"/>
      <c r="T28" s="17"/>
    </row>
    <row r="29" spans="1:20" ht="13.5">
      <c r="A29" s="17" t="s">
        <v>194</v>
      </c>
      <c r="B29" s="17"/>
      <c r="C29" s="17"/>
      <c r="D29" s="17"/>
      <c r="E29" s="17"/>
      <c r="F29" s="17"/>
      <c r="G29" s="17"/>
      <c r="H29" s="17"/>
      <c r="I29" s="17"/>
      <c r="J29" s="17"/>
      <c r="K29" s="17"/>
      <c r="L29" s="17"/>
      <c r="M29" s="17"/>
      <c r="N29" s="17"/>
      <c r="O29" s="17"/>
      <c r="P29" s="17"/>
      <c r="Q29" s="17"/>
      <c r="R29" s="17"/>
      <c r="S29" s="17"/>
      <c r="T29" s="17"/>
    </row>
    <row r="30" spans="1:18" ht="13.5">
      <c r="A30" s="17" t="s">
        <v>355</v>
      </c>
      <c r="B30" s="17"/>
      <c r="C30" s="17"/>
      <c r="D30" s="17"/>
      <c r="E30" s="17"/>
      <c r="F30" s="17"/>
      <c r="G30" s="17"/>
      <c r="H30" s="17"/>
      <c r="I30" s="17"/>
      <c r="J30" s="17"/>
      <c r="K30" s="17"/>
      <c r="L30" s="17"/>
      <c r="M30" s="17"/>
      <c r="N30" s="17"/>
      <c r="O30" s="17"/>
      <c r="P30" s="17"/>
      <c r="Q30" s="17"/>
      <c r="R30" s="17"/>
    </row>
  </sheetData>
  <sheetProtection/>
  <mergeCells count="43">
    <mergeCell ref="V26:AH26"/>
    <mergeCell ref="A4:J4"/>
    <mergeCell ref="X4:AA4"/>
    <mergeCell ref="AB4:AI4"/>
    <mergeCell ref="A5:A8"/>
    <mergeCell ref="B5:B8"/>
    <mergeCell ref="C5:C8"/>
    <mergeCell ref="D5:D8"/>
    <mergeCell ref="E5:E8"/>
    <mergeCell ref="F5:F8"/>
    <mergeCell ref="G5:G8"/>
    <mergeCell ref="L5:L8"/>
    <mergeCell ref="M5:M8"/>
    <mergeCell ref="N5:N8"/>
    <mergeCell ref="O5:O8"/>
    <mergeCell ref="H5:H8"/>
    <mergeCell ref="I5:I8"/>
    <mergeCell ref="J5:J8"/>
    <mergeCell ref="K5:K8"/>
    <mergeCell ref="T5:T8"/>
    <mergeCell ref="U5:U8"/>
    <mergeCell ref="V5:V8"/>
    <mergeCell ref="W5:W8"/>
    <mergeCell ref="P5:P8"/>
    <mergeCell ref="Q5:Q8"/>
    <mergeCell ref="R5:R8"/>
    <mergeCell ref="S5:S8"/>
    <mergeCell ref="AI5:AI8"/>
    <mergeCell ref="AB5:AB8"/>
    <mergeCell ref="AC5:AC8"/>
    <mergeCell ref="AD5:AD8"/>
    <mergeCell ref="AE5:AE8"/>
    <mergeCell ref="X5:X8"/>
    <mergeCell ref="Y5:Y8"/>
    <mergeCell ref="Z5:Z8"/>
    <mergeCell ref="AA5:AA8"/>
    <mergeCell ref="AE23:AF23"/>
    <mergeCell ref="AG23:AH23"/>
    <mergeCell ref="AE24:AF24"/>
    <mergeCell ref="AG24:AH24"/>
    <mergeCell ref="AF5:AF8"/>
    <mergeCell ref="AG5:AG8"/>
    <mergeCell ref="AH5:AH8"/>
  </mergeCells>
  <printOptions/>
  <pageMargins left="0.33" right="0.23" top="1" bottom="1" header="0.512" footer="0.51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051850</dc:creator>
  <cp:keywords/>
  <dc:description/>
  <cp:lastModifiedBy>藤川＿真史</cp:lastModifiedBy>
  <cp:lastPrinted>2022-03-10T05:21:14Z</cp:lastPrinted>
  <dcterms:created xsi:type="dcterms:W3CDTF">2011-11-25T00:53:31Z</dcterms:created>
  <dcterms:modified xsi:type="dcterms:W3CDTF">2022-03-10T06:12:54Z</dcterms:modified>
  <cp:category/>
  <cp:version/>
  <cp:contentType/>
  <cp:contentStatus/>
</cp:coreProperties>
</file>