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3\040105_公営企業に係る経営比較分析表の分析等について\04_作業\"/>
    </mc:Choice>
  </mc:AlternateContent>
  <workbookProtection workbookAlgorithmName="SHA-512" workbookHashValue="jDL9tzoNr9BRjMJtTfhYATgRcAG4sCqobxNlDbCYN1Cq5nc+Gq6ZkjZ/BvsPNV0VBfDXyDWbA2oB+DYFAd1vYA==" workbookSaltValue="OwJWoV+Z/q5/xKICY6jypA==" workbookSpinCount="100000" lockStructure="1"/>
  <bookViews>
    <workbookView xWindow="0" yWindow="0" windowWidth="17820" windowHeight="669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<sst xmlns="http://schemas.openxmlformats.org/spreadsheetml/2006/main" count="262" uniqueCount="107">
  <si>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</si>
  <si>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</si>
  <si>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</si>
  <si>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</si>
  <si>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</si>
  <si>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</si>
  <si>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</si>
  <si>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</si>
  <si>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</si>
  <si>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</si>
  <si>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</si>
  <si>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</si>
  <si>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</si>
  <si>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</si>
  <si>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</si>
  <si>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</si>
  <si>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</si>
  <si>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</si>
  <si>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</si>
  <si>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</si>
  <si>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</si>
  <si>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</si>
  <si>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</si>
  <si>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</si>
  <si>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</si>
  <si>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</si>
  <si>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</si>
  <si>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</si>
  <si>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</si>
  <si>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</si>
  <si>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</si>
  <si>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</si>
  <si>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</si>
  <si>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</si>
  <si>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</si>
  <si>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</si>
  <si>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</si>
  <si>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</si>
  <si>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</si>
  <si>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</si>
  <si>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</si>
  <si>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</si>
  <si>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</si>
  <si>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</si>
  <si>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</si>
  <si>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</si>
  <si>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</si>
  <si>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</si>
  <si>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</si>
  <si>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</si>
  <si>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</si>
  <si>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</si>
  <si>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</si>
  <si>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</si>
  <si>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</si>
  <si>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</si>
  <si>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</si>
  <si>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</si>
  <si>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</si>
  <si>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</si>
  <si>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</si>
  <si>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</si>
  <si>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</si>
  <si>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</si>
  <si>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</si>
  <si>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</si>
  <si>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</si>
  <si>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</si>
  <si>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</si>
  <si>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</si>
  <si>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</si>
  <si>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</si>
  <si>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</si>
  <si>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</si>
  <si>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</si>
  <si>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</si>
  <si>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</si>
  <si>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</si>
  <si>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</si>
  <si>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</si>
  <si>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</si>
  <si>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</si>
  <si>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</si>
  <si>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</si>
  <si>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</si>
  <si>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</si>
  <si>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</si>
  <si>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</si>
  <si>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010006</t>
  </si>
  <si>
    <t>46</t>
  </si>
  <si>
    <t>02</t>
  </si>
  <si>
    <t>0</t>
  </si>
  <si>
    <t>000</t>
  </si>
  <si>
    <t>北海道</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</si>
  <si>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</si>
  <si>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</si>
  <si>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</si>
  <si>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</si>
  <si>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</si>
  <si>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</si>
  <si>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</si>
  <si>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</si>
  <si>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</si>
  <si>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</si>
  <si>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運営している室蘭・苫小牧・石狩の３工水のうち、苫小牧工水では苫東工水の建設事業を中止、石狩工水では施設規模を縮小するなど、過大となった資産を平成18年度末に整理したことにより、多額の未処理欠損金が生じました。その後２回の経営健全化計画（平成18～26年度、平成27～令和元年度）の実施により、平成23年度には単年度黒字に転換しましたが、石狩工水単体では規模縮小後も契約率が低く料金収入のみでは収支均衡しない状況です。
①経常収支比率：単年度黒字の継続により100%以上を維持していますが、契約率が20％台の石狩工水の影響により、類似団体平均値より低くなっています。
②累積欠損金比率：一般会計補助金による資本剰余金処分や毎年度の純利益を欠損金補てんに充ててきたほか、令和元年度末に行った減資により生じた剰余金を処分して累積欠損金の解消が進み、前年度より７０億円減の約５億円となったことから、比率が大幅に改善しました。
③流動比率：流動資産である現金の増加により上昇傾向にありますが、流動負債の６割を占める企業債の低減が少なく、類似団体平均値より低い状況が続いています。
④企業債残高対給水収益比率：平成30年度以降、室蘭及び苫小牧工水で老朽更新・耐震化のための大規模改修を実施しており、これに伴う借入により増加しています。
以下指標については、令和２年度に室蘭工水･苫小牧工水で契約水量の減（合計約15,000㎥/日）があったことにより、前年までと比較して大きく変動しています。
⑤料金回収率：室蘭･苫小牧工水は前年度よりそれぞれ20％程度低下したものの100％以上を維持しており堅調ですが、石狩工水は供給単価55円と高水準の一方で、減価償却費などの固定費が高く、契約率も低いことから料金回収率が約25％となっており、事業全体の数値が低下しました。
⑥給水原価：石狩工水の給水原価は235円と前年より10円低下したものの依然として高水準であり、室蘭・苫小牧工水ではそれぞれ約16円に上昇したことから、類似団体平均を上回りました。
⑦施設利用率：料金回収率が20％台の石狩工水で施設利用率が10％台とさらに低く、苫小牧工水も40％台であるため類似団体平均値との差が広がっています。需要開拓と施設のダウンサイジングやスペックダウンの検討を合わせて行う必要があります。
⑧契約率：令和２年度の減量により苫小牧工水、室蘭工水で契約率が低下したため、類似団体平均より５ポイント低い水準です。石狩工水は用水多消費型の企業立地が少なく、現在は契約率が20％台に低迷しているものの、今後は再生可能エネルギー関連企業などの新規契約や増量を予定しており、上昇する見込みです。</t>
    <rPh sb="0" eb="2">
      <t>ゲンザイ</t>
    </rPh>
    <rPh sb="2" eb="4">
      <t>ウンエイ</t>
    </rPh>
    <rPh sb="108" eb="109">
      <t>ゴ</t>
    </rPh>
    <rPh sb="174" eb="176">
      <t>タンタイ</t>
    </rPh>
    <rPh sb="192" eb="194">
      <t>シュウニュウ</t>
    </rPh>
    <rPh sb="219" eb="222">
      <t>タンネンド</t>
    </rPh>
    <rPh sb="222" eb="224">
      <t>クロジ</t>
    </rPh>
    <rPh sb="225" eb="227">
      <t>ケイゾク</t>
    </rPh>
    <rPh sb="335" eb="337">
      <t>レイワ</t>
    </rPh>
    <rPh sb="337" eb="340">
      <t>ガンネンド</t>
    </rPh>
    <rPh sb="340" eb="341">
      <t>マツ</t>
    </rPh>
    <rPh sb="342" eb="343">
      <t>オコナ</t>
    </rPh>
    <rPh sb="345" eb="347">
      <t>ゲンシ</t>
    </rPh>
    <rPh sb="350" eb="351">
      <t>ショウ</t>
    </rPh>
    <rPh sb="353" eb="356">
      <t>ジョウヨキン</t>
    </rPh>
    <rPh sb="357" eb="359">
      <t>ショブン</t>
    </rPh>
    <rPh sb="361" eb="363">
      <t>ルイセキ</t>
    </rPh>
    <rPh sb="363" eb="365">
      <t>ケッソン</t>
    </rPh>
    <rPh sb="365" eb="366">
      <t>キン</t>
    </rPh>
    <rPh sb="367" eb="369">
      <t>カイショウ</t>
    </rPh>
    <rPh sb="370" eb="371">
      <t>スス</t>
    </rPh>
    <rPh sb="380" eb="382">
      <t>オクエン</t>
    </rPh>
    <rPh sb="382" eb="383">
      <t>ゲン</t>
    </rPh>
    <rPh sb="384" eb="385">
      <t>ヤク</t>
    </rPh>
    <rPh sb="386" eb="388">
      <t>オクエン</t>
    </rPh>
    <rPh sb="397" eb="399">
      <t>ヒリツ</t>
    </rPh>
    <rPh sb="400" eb="402">
      <t>オオハバ</t>
    </rPh>
    <rPh sb="403" eb="405">
      <t>カイゼン</t>
    </rPh>
    <rPh sb="417" eb="419">
      <t>リュウドウ</t>
    </rPh>
    <rPh sb="419" eb="421">
      <t>シサン</t>
    </rPh>
    <rPh sb="424" eb="426">
      <t>ゲンキン</t>
    </rPh>
    <rPh sb="427" eb="429">
      <t>ゾウカ</t>
    </rPh>
    <rPh sb="432" eb="434">
      <t>ジョウショウ</t>
    </rPh>
    <rPh sb="434" eb="436">
      <t>ケイコウ</t>
    </rPh>
    <rPh sb="443" eb="445">
      <t>リュウドウ</t>
    </rPh>
    <rPh sb="445" eb="447">
      <t>フサイ</t>
    </rPh>
    <rPh sb="449" eb="450">
      <t>ワリ</t>
    </rPh>
    <rPh sb="451" eb="452">
      <t>シ</t>
    </rPh>
    <rPh sb="454" eb="457">
      <t>キギョウサイ</t>
    </rPh>
    <rPh sb="458" eb="460">
      <t>テイゲン</t>
    </rPh>
    <rPh sb="461" eb="462">
      <t>スク</t>
    </rPh>
    <rPh sb="474" eb="475">
      <t>ヒク</t>
    </rPh>
    <rPh sb="476" eb="478">
      <t>ジョウキョウ</t>
    </rPh>
    <rPh sb="479" eb="480">
      <t>ツヅ</t>
    </rPh>
    <rPh sb="512" eb="513">
      <t>オヨ</t>
    </rPh>
    <rPh sb="522" eb="524">
      <t>コウシン</t>
    </rPh>
    <rPh sb="532" eb="535">
      <t>ダイキボ</t>
    </rPh>
    <rPh sb="535" eb="537">
      <t>カイシュウ</t>
    </rPh>
    <rPh sb="538" eb="540">
      <t>ジッシ</t>
    </rPh>
    <rPh sb="548" eb="549">
      <t>トモナ</t>
    </rPh>
    <rPh sb="565" eb="567">
      <t>イカ</t>
    </rPh>
    <rPh sb="567" eb="569">
      <t>シヒョウ</t>
    </rPh>
    <rPh sb="575" eb="577">
      <t>レイワ</t>
    </rPh>
    <rPh sb="578" eb="580">
      <t>ネンド</t>
    </rPh>
    <rPh sb="581" eb="583">
      <t>ムロラン</t>
    </rPh>
    <rPh sb="583" eb="585">
      <t>コウスイ</t>
    </rPh>
    <rPh sb="586" eb="591">
      <t>トマコマイコウスイ</t>
    </rPh>
    <rPh sb="592" eb="594">
      <t>ケイヤク</t>
    </rPh>
    <rPh sb="594" eb="596">
      <t>スイリョウ</t>
    </rPh>
    <rPh sb="597" eb="598">
      <t>ゲン</t>
    </rPh>
    <rPh sb="599" eb="601">
      <t>ゴウケイ</t>
    </rPh>
    <rPh sb="601" eb="602">
      <t>ヤク</t>
    </rPh>
    <rPh sb="608" eb="611">
      <t>リッポウ/ニチ</t>
    </rPh>
    <rPh sb="622" eb="624">
      <t>ゼンネン</t>
    </rPh>
    <rPh sb="627" eb="629">
      <t>ヒカク</t>
    </rPh>
    <rPh sb="631" eb="632">
      <t>オオ</t>
    </rPh>
    <rPh sb="634" eb="636">
      <t>ヘンドウ</t>
    </rPh>
    <rPh sb="684" eb="686">
      <t>イジョウ</t>
    </rPh>
    <rPh sb="687" eb="689">
      <t>イジ</t>
    </rPh>
    <rPh sb="693" eb="695">
      <t>ケンチョウ</t>
    </rPh>
    <rPh sb="767" eb="769">
      <t>スウチ</t>
    </rPh>
    <rPh sb="770" eb="772">
      <t>テイカ</t>
    </rPh>
    <rPh sb="799" eb="801">
      <t>ゼンネン</t>
    </rPh>
    <rPh sb="805" eb="806">
      <t>エン</t>
    </rPh>
    <rPh sb="806" eb="808">
      <t>テイカ</t>
    </rPh>
    <rPh sb="813" eb="815">
      <t>イゼン</t>
    </rPh>
    <rPh sb="818" eb="821">
      <t>コウスイジュン</t>
    </rPh>
    <rPh sb="839" eb="840">
      <t>ヤク</t>
    </rPh>
    <rPh sb="842" eb="843">
      <t>エン</t>
    </rPh>
    <rPh sb="844" eb="846">
      <t>ジョウショウ</t>
    </rPh>
    <rPh sb="853" eb="855">
      <t>ルイジ</t>
    </rPh>
    <rPh sb="855" eb="857">
      <t>ダンタイ</t>
    </rPh>
    <rPh sb="857" eb="859">
      <t>ヘイキン</t>
    </rPh>
    <rPh sb="860" eb="862">
      <t>ウワマワ</t>
    </rPh>
    <rPh sb="932" eb="933">
      <t>サ</t>
    </rPh>
    <rPh sb="934" eb="935">
      <t>ヒロ</t>
    </rPh>
    <rPh sb="990" eb="992">
      <t>レイワ</t>
    </rPh>
    <rPh sb="993" eb="995">
      <t>ネンド</t>
    </rPh>
    <rPh sb="996" eb="998">
      <t>ゲンリョウ</t>
    </rPh>
    <rPh sb="1012" eb="1015">
      <t>ケイヤクリツ</t>
    </rPh>
    <rPh sb="1016" eb="1018">
      <t>テイカ</t>
    </rPh>
    <rPh sb="1023" eb="1029">
      <t>ルイジダンタイヘイキン</t>
    </rPh>
    <rPh sb="1036" eb="1037">
      <t>ヒク</t>
    </rPh>
    <rPh sb="1038" eb="1040">
      <t>スイジュン</t>
    </rPh>
    <rPh sb="1064" eb="1066">
      <t>ゲンザイ</t>
    </rPh>
    <rPh sb="1086" eb="1088">
      <t>コンゴ</t>
    </rPh>
    <rPh sb="1089" eb="1091">
      <t>サイセイ</t>
    </rPh>
    <rPh sb="1091" eb="1093">
      <t>カノウ</t>
    </rPh>
    <rPh sb="1098" eb="1102">
      <t>カンレンキギョウ</t>
    </rPh>
    <rPh sb="1105" eb="1107">
      <t>シンキ</t>
    </rPh>
    <rPh sb="1107" eb="1109">
      <t>ケイヤク</t>
    </rPh>
    <rPh sb="1110" eb="1112">
      <t>ゾウリョウ</t>
    </rPh>
    <rPh sb="1113" eb="1115">
      <t>ヨテイ</t>
    </rPh>
    <rPh sb="1120" eb="1122">
      <t>ジョウショウ</t>
    </rPh>
    <rPh sb="1124" eb="1126">
      <t>ミコ</t>
    </rPh>
    <phoneticPr fontId="5"/>
  </si>
  <si>
    <t>①有形固定資産減価償却率：高度経済成長期に整備され50年前後が経過した室蘭と苫小牧工水は、長寿命化を図りながら計画的に管路や設備の更新を行っています。一方、石狩工水は開業から約20年であるため機械装置を中心に更新を行っています。その結果、現在の減価償却率は３工水とも50%台であり、類似団体平均値より低くなっています。
②管路経年化率：室蘭工水は令和元年度までに一部区間の更新を終え、苫小牧工水は平成30年度より更新に着手していることから、前年度より４ポイント低下し類似団体平均を下回っています。また、今後も計画的に更新を進めることにより低下する見込みです。
③管路更新率：上記のとおり順次更新を進めており、類似団体平均値を上回るペースとなっています。</t>
    <rPh sb="45" eb="49">
      <t>チョウジュミョウカ</t>
    </rPh>
    <rPh sb="50" eb="51">
      <t>ハカ</t>
    </rPh>
    <rPh sb="59" eb="61">
      <t>カンロ</t>
    </rPh>
    <rPh sb="62" eb="64">
      <t>セツビ</t>
    </rPh>
    <rPh sb="96" eb="98">
      <t>キカイ</t>
    </rPh>
    <rPh sb="98" eb="100">
      <t>ソウチ</t>
    </rPh>
    <rPh sb="101" eb="103">
      <t>チュウシン</t>
    </rPh>
    <rPh sb="104" eb="106">
      <t>コウシン</t>
    </rPh>
    <rPh sb="107" eb="108">
      <t>オコナ</t>
    </rPh>
    <rPh sb="116" eb="118">
      <t>ケッカ</t>
    </rPh>
    <rPh sb="122" eb="124">
      <t>ゲンカ</t>
    </rPh>
    <rPh sb="124" eb="127">
      <t>ショウキャクリツ</t>
    </rPh>
    <rPh sb="173" eb="175">
      <t>レイワ</t>
    </rPh>
    <rPh sb="175" eb="178">
      <t>ガンネンド</t>
    </rPh>
    <rPh sb="181" eb="183">
      <t>イチブ</t>
    </rPh>
    <rPh sb="183" eb="185">
      <t>クカン</t>
    </rPh>
    <rPh sb="186" eb="188">
      <t>コウシン</t>
    </rPh>
    <rPh sb="189" eb="190">
      <t>オ</t>
    </rPh>
    <rPh sb="198" eb="200">
      <t>ヘイセイ</t>
    </rPh>
    <rPh sb="202" eb="204">
      <t>ネンド</t>
    </rPh>
    <rPh sb="206" eb="208">
      <t>コウシン</t>
    </rPh>
    <rPh sb="209" eb="211">
      <t>チャクシュ</t>
    </rPh>
    <rPh sb="233" eb="239">
      <t>ルイジダンタイヘイキン</t>
    </rPh>
    <rPh sb="240" eb="242">
      <t>シタマワ</t>
    </rPh>
    <rPh sb="251" eb="253">
      <t>コンゴ</t>
    </rPh>
    <rPh sb="254" eb="257">
      <t>ケイカクテキ</t>
    </rPh>
    <rPh sb="258" eb="260">
      <t>コウシン</t>
    </rPh>
    <rPh sb="261" eb="262">
      <t>スス</t>
    </rPh>
    <rPh sb="269" eb="271">
      <t>テイカ</t>
    </rPh>
    <rPh sb="273" eb="275">
      <t>ミコ</t>
    </rPh>
    <rPh sb="287" eb="289">
      <t>ジョウキ</t>
    </rPh>
    <rPh sb="293" eb="295">
      <t>ジュンジ</t>
    </rPh>
    <rPh sb="295" eb="297">
      <t>コウシン</t>
    </rPh>
    <rPh sb="312" eb="314">
      <t>ウワマワ</t>
    </rPh>
    <phoneticPr fontId="5"/>
  </si>
  <si>
    <t>経営の健全性・効率性については、黒字の継続や減資により累積欠損金比率が大幅に改善した一方、契約水量の減少により料金回収率等の指標における類似団体平均との乖離が大きくなりました。
特に石狩工水においては契約率が依然として低く、経営健全化計画の実施後も給水原価と料金水準のバランスがとれない状況が続いており、このことが経営に大きな影響を与えています。
今後は再生可能エネルギー関連企業などへの新規給水が予定されているものの、さらなる給水契約の獲得や経費節減による経営改善、更新にあわせた施設規模の検討が必要です。
一方、老朽化の状況については、３つの指標全てで類似団体平均より良好な状況となっています。
管路については、室蘭･苫小牧工水では経年化が進んでいるため計画的に更新を進めている一方、石狩工水は開業から約20年であり、ほとんど経年化していません。
その他の設備については、可能な限り長寿命化を図りながら適切な改修を行い、投資の効率化や平準化に取り組むとともに健全性を維持しています。</t>
    <rPh sb="16" eb="18">
      <t>クロジ</t>
    </rPh>
    <rPh sb="19" eb="21">
      <t>ケイゾク</t>
    </rPh>
    <rPh sb="22" eb="24">
      <t>ゲンシ</t>
    </rPh>
    <rPh sb="27" eb="29">
      <t>ルイセキ</t>
    </rPh>
    <rPh sb="29" eb="32">
      <t>ケッソンキン</t>
    </rPh>
    <rPh sb="32" eb="34">
      <t>ヒリツ</t>
    </rPh>
    <rPh sb="35" eb="37">
      <t>オオハバ</t>
    </rPh>
    <rPh sb="38" eb="40">
      <t>カイゼン</t>
    </rPh>
    <rPh sb="42" eb="44">
      <t>イッポウ</t>
    </rPh>
    <rPh sb="45" eb="47">
      <t>ケイヤク</t>
    </rPh>
    <rPh sb="47" eb="49">
      <t>スイリョウ</t>
    </rPh>
    <rPh sb="50" eb="52">
      <t>ゲンショウ</t>
    </rPh>
    <rPh sb="55" eb="57">
      <t>リョウキン</t>
    </rPh>
    <rPh sb="57" eb="60">
      <t>カイシュウリツ</t>
    </rPh>
    <rPh sb="60" eb="61">
      <t>トウ</t>
    </rPh>
    <rPh sb="62" eb="64">
      <t>シヒョウ</t>
    </rPh>
    <rPh sb="68" eb="70">
      <t>ルイジ</t>
    </rPh>
    <rPh sb="70" eb="72">
      <t>ダンタイ</t>
    </rPh>
    <rPh sb="72" eb="74">
      <t>ヘイキン</t>
    </rPh>
    <rPh sb="76" eb="78">
      <t>カイリ</t>
    </rPh>
    <rPh sb="79" eb="80">
      <t>オオ</t>
    </rPh>
    <rPh sb="89" eb="90">
      <t>トク</t>
    </rPh>
    <rPh sb="100" eb="103">
      <t>ケイヤクリツ</t>
    </rPh>
    <rPh sb="112" eb="114">
      <t>ケイエイ</t>
    </rPh>
    <rPh sb="114" eb="117">
      <t>ケンゼンカ</t>
    </rPh>
    <rPh sb="117" eb="119">
      <t>ケイカク</t>
    </rPh>
    <rPh sb="120" eb="122">
      <t>ジッシ</t>
    </rPh>
    <rPh sb="174" eb="176">
      <t>コンゴ</t>
    </rPh>
    <rPh sb="177" eb="181">
      <t>サイセイカノウ</t>
    </rPh>
    <rPh sb="186" eb="188">
      <t>カンレン</t>
    </rPh>
    <rPh sb="188" eb="190">
      <t>キギョウ</t>
    </rPh>
    <rPh sb="234" eb="236">
      <t>コウシン</t>
    </rPh>
    <rPh sb="241" eb="243">
      <t>シセツ</t>
    </rPh>
    <rPh sb="243" eb="245">
      <t>キボ</t>
    </rPh>
    <rPh sb="246" eb="248">
      <t>ケントウ</t>
    </rPh>
    <rPh sb="274" eb="276">
      <t>シヒョウ</t>
    </rPh>
    <rPh sb="276" eb="277">
      <t>スベ</t>
    </rPh>
    <rPh sb="279" eb="285">
      <t>ルイジダンタイヘイキン</t>
    </rPh>
    <rPh sb="287" eb="289">
      <t>リョウコウ</t>
    </rPh>
    <rPh sb="290" eb="292">
      <t>ジョウキョウ</t>
    </rPh>
    <rPh sb="301" eb="303">
      <t>カンロ</t>
    </rPh>
    <rPh sb="309" eb="311">
      <t>ムロラン</t>
    </rPh>
    <rPh sb="312" eb="315">
      <t>トマコマイ</t>
    </rPh>
    <rPh sb="315" eb="317">
      <t>コウスイ</t>
    </rPh>
    <rPh sb="319" eb="321">
      <t>ケイネン</t>
    </rPh>
    <rPh sb="321" eb="322">
      <t>カ</t>
    </rPh>
    <rPh sb="323" eb="324">
      <t>スス</t>
    </rPh>
    <rPh sb="330" eb="333">
      <t>ケイカクテキ</t>
    </rPh>
    <rPh sb="334" eb="336">
      <t>コウシン</t>
    </rPh>
    <rPh sb="337" eb="338">
      <t>スス</t>
    </rPh>
    <rPh sb="342" eb="344">
      <t>イッポウ</t>
    </rPh>
    <rPh sb="345" eb="347">
      <t>イシカリ</t>
    </rPh>
    <rPh sb="347" eb="349">
      <t>コウスイ</t>
    </rPh>
    <rPh sb="350" eb="352">
      <t>カイギョウ</t>
    </rPh>
    <rPh sb="354" eb="355">
      <t>ヤク</t>
    </rPh>
    <rPh sb="357" eb="358">
      <t>ネン</t>
    </rPh>
    <rPh sb="366" eb="368">
      <t>ケイネン</t>
    </rPh>
    <rPh sb="368" eb="369">
      <t>カ</t>
    </rPh>
    <rPh sb="379" eb="380">
      <t>タ</t>
    </rPh>
    <rPh sb="381" eb="383">
      <t>セツビ</t>
    </rPh>
    <rPh sb="389" eb="391">
      <t>カノウ</t>
    </rPh>
    <rPh sb="392" eb="393">
      <t>カギ</t>
    </rPh>
    <rPh sb="394" eb="398">
      <t>チョウジュミョウカ</t>
    </rPh>
    <rPh sb="399" eb="400">
      <t>ハカ</t>
    </rPh>
    <rPh sb="404" eb="406">
      <t>テキセツ</t>
    </rPh>
    <rPh sb="407" eb="409">
      <t>カイシュウ</t>
    </rPh>
    <rPh sb="410" eb="411">
      <t>オコナ</t>
    </rPh>
    <rPh sb="413" eb="415">
      <t>トウシ</t>
    </rPh>
    <rPh sb="416" eb="419">
      <t>コウリツカ</t>
    </rPh>
    <rPh sb="420" eb="423">
      <t>ヘイジュンカ</t>
    </rPh>
    <rPh sb="424" eb="425">
      <t>ト</t>
    </rPh>
    <rPh sb="426" eb="427">
      <t>ク</t>
    </rPh>
    <rPh sb="432" eb="435">
      <t>ケンゼンセイ</t>
    </rPh>
    <rPh sb="436" eb="438">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</si>
</sst>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53.04</c:v>
                </c:pt>
                <c:pt idx="1">
                  <c:v>54.6</c:v>
                </c:pt>
                <c:pt idx="2">
                  <c:v>55.56</c:v>
                </c:pt>
                <c:pt idx="3">
                  <c:v>52.04</c:v>
                </c:pt>
                <c:pt idx="4">
                  <c:v>53.15</c:v>
                </c:pt>
              </c:numCache>
            </c:numRef>
          </c:val>
          <c:extLst>
            <c:ext xmlns:c16="http://schemas.microsoft.com/office/drawing/2014/chart" uri="{C3380CC4-5D6E-409C-BE32-E72D297353CC}">
              <c16:uniqueId val="{00000000-F076-4F0A-8476-35275C51C5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F076-4F0A-8476-35275C51C5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598.75</c:v>
                </c:pt>
                <c:pt idx="1">
                  <c:v>463.84</c:v>
                </c:pt>
                <c:pt idx="2">
                  <c:v>435.2</c:v>
                </c:pt>
                <c:pt idx="3">
                  <c:v>390.93</c:v>
                </c:pt>
                <c:pt idx="4">
                  <c:v>30.48</c:v>
                </c:pt>
              </c:numCache>
            </c:numRef>
          </c:val>
          <c:extLst>
            <c:ext xmlns:c16="http://schemas.microsoft.com/office/drawing/2014/chart" uri="{C3380CC4-5D6E-409C-BE32-E72D297353CC}">
              <c16:uniqueId val="{00000000-B11B-4969-9677-A6AF332357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B11B-4969-9677-A6AF332357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110.76</c:v>
                </c:pt>
                <c:pt idx="1">
                  <c:v>110.62</c:v>
                </c:pt>
                <c:pt idx="2">
                  <c:v>114.42</c:v>
                </c:pt>
                <c:pt idx="3">
                  <c:v>115.32</c:v>
                </c:pt>
                <c:pt idx="4">
                  <c:v>113.77</c:v>
                </c:pt>
              </c:numCache>
            </c:numRef>
          </c:val>
          <c:extLst>
            <c:ext xmlns:c16="http://schemas.microsoft.com/office/drawing/2014/chart" uri="{C3380CC4-5D6E-409C-BE32-E72D297353CC}">
              <c16:uniqueId val="{00000000-C1C0-452F-BF99-48644CCBA4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C1C0-452F-BF99-48644CCBA4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23.73</c:v>
                </c:pt>
                <c:pt idx="1">
                  <c:v>24.03</c:v>
                </c:pt>
                <c:pt idx="2">
                  <c:v>29.3</c:v>
                </c:pt>
                <c:pt idx="3">
                  <c:v>27.05</c:v>
                </c:pt>
                <c:pt idx="4">
                  <c:v>22.82</c:v>
                </c:pt>
              </c:numCache>
            </c:numRef>
          </c:val>
          <c:extLst>
            <c:ext xmlns:c16="http://schemas.microsoft.com/office/drawing/2014/chart" uri="{C3380CC4-5D6E-409C-BE32-E72D297353CC}">
              <c16:uniqueId val="{00000000-3E18-4665-9C42-62980CAD0D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3E18-4665-9C42-62980CAD0D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0.49</c:v>
                </c:pt>
                <c:pt idx="1">
                  <c:v>0.98</c:v>
                </c:pt>
                <c:pt idx="2">
                  <c:v>0.94</c:v>
                </c:pt>
                <c:pt idx="3">
                  <c:v>1.72</c:v>
                </c:pt>
                <c:pt idx="4">
                  <c:v>0.54</c:v>
                </c:pt>
              </c:numCache>
            </c:numRef>
          </c:val>
          <c:extLst>
            <c:ext xmlns:c16="http://schemas.microsoft.com/office/drawing/2014/chart" uri="{C3380CC4-5D6E-409C-BE32-E72D297353CC}">
              <c16:uniqueId val="{00000000-3DD1-440C-827C-266B0395D4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3DD1-440C-827C-266B0395D4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220.15</c:v>
                </c:pt>
                <c:pt idx="1">
                  <c:v>249.03</c:v>
                </c:pt>
                <c:pt idx="2">
                  <c:v>208.71</c:v>
                </c:pt>
                <c:pt idx="3">
                  <c:v>220.94</c:v>
                </c:pt>
                <c:pt idx="4">
                  <c:v>249.57</c:v>
                </c:pt>
              </c:numCache>
            </c:numRef>
          </c:val>
          <c:extLst>
            <c:ext xmlns:c16="http://schemas.microsoft.com/office/drawing/2014/chart" uri="{C3380CC4-5D6E-409C-BE32-E72D297353CC}">
              <c16:uniqueId val="{00000000-5C7F-455F-A810-58ADE360E1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5C7F-455F-A810-58ADE360E1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494.51</c:v>
                </c:pt>
                <c:pt idx="1">
                  <c:v>466.08</c:v>
                </c:pt>
                <c:pt idx="2">
                  <c:v>481.66</c:v>
                </c:pt>
                <c:pt idx="3">
                  <c:v>519.37</c:v>
                </c:pt>
                <c:pt idx="4">
                  <c:v>541.86</c:v>
                </c:pt>
              </c:numCache>
            </c:numRef>
          </c:val>
          <c:extLst>
            <c:ext xmlns:c16="http://schemas.microsoft.com/office/drawing/2014/chart" uri="{C3380CC4-5D6E-409C-BE32-E72D297353CC}">
              <c16:uniqueId val="{00000000-5C6C-4D7E-B222-97870C3157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5C6C-4D7E-B222-97870C3157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110.75</c:v>
                </c:pt>
                <c:pt idx="1">
                  <c:v>111.73</c:v>
                </c:pt>
                <c:pt idx="2">
                  <c:v>115.66</c:v>
                </c:pt>
                <c:pt idx="3">
                  <c:v>117.04</c:v>
                </c:pt>
                <c:pt idx="4">
                  <c:v>102.72</c:v>
                </c:pt>
              </c:numCache>
            </c:numRef>
          </c:val>
          <c:extLst>
            <c:ext xmlns:c16="http://schemas.microsoft.com/office/drawing/2014/chart" uri="{C3380CC4-5D6E-409C-BE32-E72D297353CC}">
              <c16:uniqueId val="{00000000-2A0B-413F-A54F-B9FED6DFB4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2A0B-413F-A54F-B9FED6DFB4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17.86</c:v>
                </c:pt>
                <c:pt idx="1">
                  <c:v>17.72</c:v>
                </c:pt>
                <c:pt idx="2">
                  <c:v>17.07</c:v>
                </c:pt>
                <c:pt idx="3">
                  <c:v>16.989999999999998</c:v>
                </c:pt>
                <c:pt idx="4">
                  <c:v>19.350000000000001</c:v>
                </c:pt>
              </c:numCache>
            </c:numRef>
          </c:val>
          <c:extLst>
            <c:ext xmlns:c16="http://schemas.microsoft.com/office/drawing/2014/chart" uri="{C3380CC4-5D6E-409C-BE32-E72D297353CC}">
              <c16:uniqueId val="{00000000-6EE6-465E-B68A-A9CED5E57C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6EE6-465E-B68A-A9CED5E57C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54.62</c:v>
                </c:pt>
                <c:pt idx="1">
                  <c:v>56.14</c:v>
                </c:pt>
                <c:pt idx="2">
                  <c:v>54.56</c:v>
                </c:pt>
                <c:pt idx="3">
                  <c:v>51.35</c:v>
                </c:pt>
                <c:pt idx="4">
                  <c:v>48.86</c:v>
                </c:pt>
              </c:numCache>
            </c:numRef>
          </c:val>
          <c:extLst>
            <c:ext xmlns:c16="http://schemas.microsoft.com/office/drawing/2014/chart" uri="{C3380CC4-5D6E-409C-BE32-E72D297353CC}">
              <c16:uniqueId val="{00000000-7ABA-4EC1-8AC1-351C92E428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7ABA-4EC1-8AC1-351C92E428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78.34</c:v>
                </c:pt>
                <c:pt idx="1">
                  <c:v>78.3</c:v>
                </c:pt>
                <c:pt idx="2">
                  <c:v>78.36</c:v>
                </c:pt>
                <c:pt idx="3">
                  <c:v>80.290000000000006</c:v>
                </c:pt>
                <c:pt idx="4">
                  <c:v>75.41</c:v>
                </c:pt>
              </c:numCache>
            </c:numRef>
          </c:val>
          <c:extLst>
            <c:ext xmlns:c16="http://schemas.microsoft.com/office/drawing/2014/chart" uri="{C3380CC4-5D6E-409C-BE32-E72D297353CC}">
              <c16:uniqueId val="{00000000-5810-4BC8-B412-BB79B7BFDA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5810-4BC8-B412-BB79B7BFDA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B14" sqref="B14:SK15"/>
    </sheetView>
  </sheetViews>
  <sheetFormatPr defaultColWidth="2.625" defaultRowHeight="13.5" x14ac:dyDescent="0.15"/>
  <cols>
    <col min="1" max="1" width="1.12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19" width="3.125" customWidth="1"/>
    <col min="520" max="520" width="2.625" customWidth="1"/>
    <col min="521" max="521" width="54.37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北海道</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327000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159773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42.2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246603</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110.76</v>
      </c>
      <c r="Y32" s="129"/>
      <c r="Z32" s="129"/>
      <c r="AA32" s="129"/>
      <c r="AB32" s="129"/>
      <c r="AC32" s="129"/>
      <c r="AD32" s="129"/>
      <c r="AE32" s="129"/>
      <c r="AF32" s="129"/>
      <c r="AG32" s="129"/>
      <c r="AH32" s="129"/>
      <c r="AI32" s="129"/>
      <c r="AJ32" s="129"/>
      <c r="AK32" s="129"/>
      <c r="AL32" s="129"/>
      <c r="AM32" s="129"/>
      <c r="AN32" s="129"/>
      <c r="AO32" s="129"/>
      <c r="AP32" s="129"/>
      <c r="AQ32" s="130"/>
      <c r="AR32" s="128">
        <f>データ!U6</f>
        <v>110.62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114.42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115.32</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113.77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598.75</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463.84</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435.2</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390.93</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30.48</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220.15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249.03</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208.71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220.94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249.57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494.51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466.08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481.66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519.37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541.86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110.75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111.73</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115.66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117.04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102.72</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17.86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17.72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17.07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16.989999999999998</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19.350000000000001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54.62</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56.14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54.56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51.35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48.86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78.34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78.3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78.36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80.290000000000006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75.41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50" t="s">
        <v>106</v>
      </c>
      <c r="SN68" s="151"/>
      <c r="SO68" s="151"/>
      <c r="SP68" s="151"/>
      <c r="SQ68" s="151"/>
      <c r="SR68" s="151"/>
      <c r="SS68" s="151"/>
      <c r="ST68" s="151"/>
      <c r="SU68" s="151"/>
      <c r="SV68" s="151"/>
      <c r="SW68" s="151"/>
      <c r="SX68" s="151"/>
      <c r="SY68" s="151"/>
      <c r="SZ68" s="151"/>
      <c r="TA68" s="15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50"/>
      <c r="SN69" s="151"/>
      <c r="SO69" s="151"/>
      <c r="SP69" s="151"/>
      <c r="SQ69" s="151"/>
      <c r="SR69" s="151"/>
      <c r="SS69" s="151"/>
      <c r="ST69" s="151"/>
      <c r="SU69" s="151"/>
      <c r="SV69" s="151"/>
      <c r="SW69" s="151"/>
      <c r="SX69" s="151"/>
      <c r="SY69" s="151"/>
      <c r="SZ69" s="151"/>
      <c r="TA69" s="15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50"/>
      <c r="SN70" s="151"/>
      <c r="SO70" s="151"/>
      <c r="SP70" s="151"/>
      <c r="SQ70" s="151"/>
      <c r="SR70" s="151"/>
      <c r="SS70" s="151"/>
      <c r="ST70" s="151"/>
      <c r="SU70" s="151"/>
      <c r="SV70" s="151"/>
      <c r="SW70" s="151"/>
      <c r="SX70" s="151"/>
      <c r="SY70" s="151"/>
      <c r="SZ70" s="151"/>
      <c r="TA70" s="15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50"/>
      <c r="SN71" s="151"/>
      <c r="SO71" s="151"/>
      <c r="SP71" s="151"/>
      <c r="SQ71" s="151"/>
      <c r="SR71" s="151"/>
      <c r="SS71" s="151"/>
      <c r="ST71" s="151"/>
      <c r="SU71" s="151"/>
      <c r="SV71" s="151"/>
      <c r="SW71" s="151"/>
      <c r="SX71" s="151"/>
      <c r="SY71" s="151"/>
      <c r="SZ71" s="151"/>
      <c r="TA71" s="15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50"/>
      <c r="SN72" s="151"/>
      <c r="SO72" s="151"/>
      <c r="SP72" s="151"/>
      <c r="SQ72" s="151"/>
      <c r="SR72" s="151"/>
      <c r="SS72" s="151"/>
      <c r="ST72" s="151"/>
      <c r="SU72" s="151"/>
      <c r="SV72" s="151"/>
      <c r="SW72" s="151"/>
      <c r="SX72" s="151"/>
      <c r="SY72" s="151"/>
      <c r="SZ72" s="151"/>
      <c r="TA72" s="15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50"/>
      <c r="SN73" s="151"/>
      <c r="SO73" s="151"/>
      <c r="SP73" s="151"/>
      <c r="SQ73" s="151"/>
      <c r="SR73" s="151"/>
      <c r="SS73" s="151"/>
      <c r="ST73" s="151"/>
      <c r="SU73" s="151"/>
      <c r="SV73" s="151"/>
      <c r="SW73" s="151"/>
      <c r="SX73" s="151"/>
      <c r="SY73" s="151"/>
      <c r="SZ73" s="151"/>
      <c r="TA73" s="15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50"/>
      <c r="SN74" s="151"/>
      <c r="SO74" s="151"/>
      <c r="SP74" s="151"/>
      <c r="SQ74" s="151"/>
      <c r="SR74" s="151"/>
      <c r="SS74" s="151"/>
      <c r="ST74" s="151"/>
      <c r="SU74" s="151"/>
      <c r="SV74" s="151"/>
      <c r="SW74" s="151"/>
      <c r="SX74" s="151"/>
      <c r="SY74" s="151"/>
      <c r="SZ74" s="151"/>
      <c r="TA74" s="15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50"/>
      <c r="SN75" s="151"/>
      <c r="SO75" s="151"/>
      <c r="SP75" s="151"/>
      <c r="SQ75" s="151"/>
      <c r="SR75" s="151"/>
      <c r="SS75" s="151"/>
      <c r="ST75" s="151"/>
      <c r="SU75" s="151"/>
      <c r="SV75" s="151"/>
      <c r="SW75" s="151"/>
      <c r="SX75" s="151"/>
      <c r="SY75" s="151"/>
      <c r="SZ75" s="151"/>
      <c r="TA75" s="15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50"/>
      <c r="SN76" s="151"/>
      <c r="SO76" s="151"/>
      <c r="SP76" s="151"/>
      <c r="SQ76" s="151"/>
      <c r="SR76" s="151"/>
      <c r="SS76" s="151"/>
      <c r="ST76" s="151"/>
      <c r="SU76" s="151"/>
      <c r="SV76" s="151"/>
      <c r="SW76" s="151"/>
      <c r="SX76" s="151"/>
      <c r="SY76" s="151"/>
      <c r="SZ76" s="151"/>
      <c r="TA76" s="15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50"/>
      <c r="SN77" s="151"/>
      <c r="SO77" s="151"/>
      <c r="SP77" s="151"/>
      <c r="SQ77" s="151"/>
      <c r="SR77" s="151"/>
      <c r="SS77" s="151"/>
      <c r="ST77" s="151"/>
      <c r="SU77" s="151"/>
      <c r="SV77" s="151"/>
      <c r="SW77" s="151"/>
      <c r="SX77" s="151"/>
      <c r="SY77" s="151"/>
      <c r="SZ77" s="151"/>
      <c r="TA77" s="15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50"/>
      <c r="SN78" s="151"/>
      <c r="SO78" s="151"/>
      <c r="SP78" s="151"/>
      <c r="SQ78" s="151"/>
      <c r="SR78" s="151"/>
      <c r="SS78" s="151"/>
      <c r="ST78" s="151"/>
      <c r="SU78" s="151"/>
      <c r="SV78" s="151"/>
      <c r="SW78" s="151"/>
      <c r="SX78" s="151"/>
      <c r="SY78" s="151"/>
      <c r="SZ78" s="151"/>
      <c r="TA78" s="15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50"/>
      <c r="SN79" s="151"/>
      <c r="SO79" s="151"/>
      <c r="SP79" s="151"/>
      <c r="SQ79" s="151"/>
      <c r="SR79" s="151"/>
      <c r="SS79" s="151"/>
      <c r="ST79" s="151"/>
      <c r="SU79" s="151"/>
      <c r="SV79" s="151"/>
      <c r="SW79" s="151"/>
      <c r="SX79" s="151"/>
      <c r="SY79" s="151"/>
      <c r="SZ79" s="151"/>
      <c r="TA79" s="15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53.04</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54.6</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55.56</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52.04</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53.15</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23.73</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24.03</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29.3</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27.05</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22.82</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0.49</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0.98</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0.94</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1.72</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0.54</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50"/>
      <c r="SN80" s="151"/>
      <c r="SO80" s="151"/>
      <c r="SP80" s="151"/>
      <c r="SQ80" s="151"/>
      <c r="SR80" s="151"/>
      <c r="SS80" s="151"/>
      <c r="ST80" s="151"/>
      <c r="SU80" s="151"/>
      <c r="SV80" s="151"/>
      <c r="SW80" s="151"/>
      <c r="SX80" s="151"/>
      <c r="SY80" s="151"/>
      <c r="SZ80" s="151"/>
      <c r="TA80" s="15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57.93</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58.88</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59.48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60.09</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60.35</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41.79</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43.44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48.09</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50.93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52.07</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0.32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0.21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0.13</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0.22</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0.5</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50"/>
      <c r="SN81" s="151"/>
      <c r="SO81" s="151"/>
      <c r="SP81" s="151"/>
      <c r="SQ81" s="151"/>
      <c r="SR81" s="151"/>
      <c r="SS81" s="151"/>
      <c r="ST81" s="151"/>
      <c r="SU81" s="151"/>
      <c r="SV81" s="151"/>
      <c r="SW81" s="151"/>
      <c r="SX81" s="151"/>
      <c r="SY81" s="151"/>
      <c r="SZ81" s="151"/>
      <c r="TA81" s="15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50"/>
      <c r="SN82" s="151"/>
      <c r="SO82" s="151"/>
      <c r="SP82" s="151"/>
      <c r="SQ82" s="151"/>
      <c r="SR82" s="151"/>
      <c r="SS82" s="151"/>
      <c r="ST82" s="151"/>
      <c r="SU82" s="151"/>
      <c r="SV82" s="151"/>
      <c r="SW82" s="151"/>
      <c r="SX82" s="151"/>
      <c r="SY82" s="151"/>
      <c r="SZ82" s="151"/>
      <c r="TA82" s="15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0"/>
      <c r="SN83" s="151"/>
      <c r="SO83" s="151"/>
      <c r="SP83" s="151"/>
      <c r="SQ83" s="151"/>
      <c r="SR83" s="151"/>
      <c r="SS83" s="151"/>
      <c r="ST83" s="151"/>
      <c r="SU83" s="151"/>
      <c r="SV83" s="151"/>
      <c r="SW83" s="151"/>
      <c r="SX83" s="151"/>
      <c r="SY83" s="151"/>
      <c r="SZ83" s="151"/>
      <c r="TA83" s="15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0"/>
      <c r="SN84" s="151"/>
      <c r="SO84" s="151"/>
      <c r="SP84" s="151"/>
      <c r="SQ84" s="151"/>
      <c r="SR84" s="151"/>
      <c r="SS84" s="151"/>
      <c r="ST84" s="151"/>
      <c r="SU84" s="151"/>
      <c r="SV84" s="151"/>
      <c r="SW84" s="151"/>
      <c r="SX84" s="151"/>
      <c r="SY84" s="151"/>
      <c r="SZ84" s="151"/>
      <c r="TA84" s="15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3"/>
      <c r="SN85" s="154"/>
      <c r="SO85" s="154"/>
      <c r="SP85" s="154"/>
      <c r="SQ85" s="154"/>
      <c r="SR85" s="154"/>
      <c r="SS85" s="154"/>
      <c r="ST85" s="154"/>
      <c r="SU85" s="154"/>
      <c r="SV85" s="154"/>
      <c r="SW85" s="154"/>
      <c r="SX85" s="154"/>
      <c r="SY85" s="154"/>
      <c r="SZ85" s="154"/>
      <c r="TA85" s="15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30</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6" t="str">
        <f>データ!AD6</f>
        <v>【118.49】</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【19.58】</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【436.32】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【238.21】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【113.30】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【18.87】</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【53.39】</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【76.89】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【59.52】</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【49.06】</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【0.39】</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7Hc5EB2Q2GczihkinEh3zyinh30LXPHxPguAki2AzqjRvv2rb/D5XAgPRzTzESX806oXNXRjBWFB5mxPAiWzQA==" saltValue="qExkAs1v1RHJOzvx6zDHX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5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110.76</v>
      </c>
      <c r="U6" s="52">
        <f>U7</f>
        <v>110.62</v>
      </c>
      <c r="V6" s="52">
        <f>V7</f>
        <v>114.42</v>
      </c>
      <c r="W6" s="52">
        <f>W7</f>
        <v>115.32</v>
      </c>
      <c r="X6" s="52">
        <f t="shared" si="3"/>
        <v>113.77</v>
      </c>
      <c r="Y6" s="52">
        <f t="shared" si="3"/>
        <v>121.58</v>
      </c>
      <c r="Z6" s="52">
        <f t="shared" si="3"/>
        <v>121.19</v>
      </c>
      <c r="AA6" s="52">
        <f t="shared" si="3"/>
        <v>120.32</v>
      </c>
      <c r="AB6" s="52">
        <f t="shared" si="3"/>
        <v>119.89</v>
      </c>
      <c r="AC6" s="52">
        <f t="shared" si="3"/>
        <v>119.93</v>
      </c>
      <c r="AD6" s="50" t="str">
        <f>IF(AD7="-","【-】","【"&amp;SUBSTITUTE(TEXT(AD7,"#,##0.00"),"-","△")&amp;"】")</f>
        <v>【118.49】</v>
      </c>
      <c r="AE6" s="52">
        <f t="shared" si="3"/>
        <v>598.75</v>
      </c>
      <c r="AF6" s="52">
        <f>AF7</f>
        <v>463.84</v>
      </c>
      <c r="AG6" s="52">
        <f>AG7</f>
        <v>435.2</v>
      </c>
      <c r="AH6" s="52">
        <f>AH7</f>
        <v>390.93</v>
      </c>
      <c r="AI6" s="52">
        <f t="shared" si="3"/>
        <v>30.48</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220.15</v>
      </c>
      <c r="AQ6" s="52">
        <f>AQ7</f>
        <v>249.03</v>
      </c>
      <c r="AR6" s="52">
        <f>AR7</f>
        <v>208.71</v>
      </c>
      <c r="AS6" s="52">
        <f>AS7</f>
        <v>220.94</v>
      </c>
      <c r="AT6" s="52">
        <f t="shared" si="3"/>
        <v>249.57</v>
      </c>
      <c r="AU6" s="52">
        <f t="shared" si="3"/>
        <v>345.05</v>
      </c>
      <c r="AV6" s="52">
        <f t="shared" si="3"/>
        <v>379.14</v>
      </c>
      <c r="AW6" s="52">
        <f t="shared" si="3"/>
        <v>394.58</v>
      </c>
      <c r="AX6" s="52">
        <f t="shared" si="3"/>
        <v>368.36</v>
      </c>
      <c r="AY6" s="52">
        <f t="shared" si="3"/>
        <v>380.84</v>
      </c>
      <c r="AZ6" s="50" t="str">
        <f>IF(AZ7="-","【-】","【"&amp;SUBSTITUTE(TEXT(AZ7,"#,##0.00"),"-","△")&amp;"】")</f>
        <v>【436.32】</v>
      </c>
      <c r="BA6" s="52">
        <f t="shared" si="3"/>
        <v>494.51</v>
      </c>
      <c r="BB6" s="52">
        <f>BB7</f>
        <v>466.08</v>
      </c>
      <c r="BC6" s="52">
        <f>BC7</f>
        <v>481.66</v>
      </c>
      <c r="BD6" s="52">
        <f>BD7</f>
        <v>519.37</v>
      </c>
      <c r="BE6" s="52">
        <f t="shared" si="3"/>
        <v>541.86</v>
      </c>
      <c r="BF6" s="52">
        <f t="shared" si="3"/>
        <v>255.89</v>
      </c>
      <c r="BG6" s="52">
        <f t="shared" si="3"/>
        <v>242.57</v>
      </c>
      <c r="BH6" s="52">
        <f t="shared" si="3"/>
        <v>235.79</v>
      </c>
      <c r="BI6" s="52">
        <f t="shared" si="3"/>
        <v>227.51</v>
      </c>
      <c r="BJ6" s="52">
        <f t="shared" si="3"/>
        <v>225.72</v>
      </c>
      <c r="BK6" s="50" t="str">
        <f>IF(BK7="-","【-】","【"&amp;SUBSTITUTE(TEXT(BK7,"#,##0.00"),"-","△")&amp;"】")</f>
        <v>【238.21】</v>
      </c>
      <c r="BL6" s="52">
        <f t="shared" si="3"/>
        <v>110.75</v>
      </c>
      <c r="BM6" s="52">
        <f>BM7</f>
        <v>111.73</v>
      </c>
      <c r="BN6" s="52">
        <f>BN7</f>
        <v>115.66</v>
      </c>
      <c r="BO6" s="52">
        <f>BO7</f>
        <v>117.04</v>
      </c>
      <c r="BP6" s="52">
        <f t="shared" si="3"/>
        <v>102.72</v>
      </c>
      <c r="BQ6" s="52">
        <f t="shared" si="3"/>
        <v>118.99</v>
      </c>
      <c r="BR6" s="52">
        <f t="shared" si="3"/>
        <v>119.17</v>
      </c>
      <c r="BS6" s="52">
        <f t="shared" si="3"/>
        <v>117.72</v>
      </c>
      <c r="BT6" s="52">
        <f t="shared" si="3"/>
        <v>117.69</v>
      </c>
      <c r="BU6" s="52">
        <f t="shared" si="3"/>
        <v>116.75</v>
      </c>
      <c r="BV6" s="50" t="str">
        <f>IF(BV7="-","【-】","【"&amp;SUBSTITUTE(TEXT(BV7,"#,##0.00"),"-","△")&amp;"】")</f>
        <v>【113.30】</v>
      </c>
      <c r="BW6" s="52">
        <f t="shared" si="3"/>
        <v>17.86</v>
      </c>
      <c r="BX6" s="52">
        <f>BX7</f>
        <v>17.72</v>
      </c>
      <c r="BY6" s="52">
        <f>BY7</f>
        <v>17.07</v>
      </c>
      <c r="BZ6" s="52">
        <f>BZ7</f>
        <v>16.989999999999998</v>
      </c>
      <c r="CA6" s="52">
        <f t="shared" si="3"/>
        <v>19.350000000000001</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54.62</v>
      </c>
      <c r="CI6" s="52">
        <f>CI7</f>
        <v>56.14</v>
      </c>
      <c r="CJ6" s="52">
        <f>CJ7</f>
        <v>54.56</v>
      </c>
      <c r="CK6" s="52">
        <f>CK7</f>
        <v>51.35</v>
      </c>
      <c r="CL6" s="52">
        <f t="shared" si="5"/>
        <v>48.86</v>
      </c>
      <c r="CM6" s="52">
        <f t="shared" si="5"/>
        <v>57.55</v>
      </c>
      <c r="CN6" s="52">
        <f t="shared" si="5"/>
        <v>57.69</v>
      </c>
      <c r="CO6" s="52">
        <f t="shared" si="5"/>
        <v>58.56</v>
      </c>
      <c r="CP6" s="52">
        <f t="shared" si="5"/>
        <v>57.96</v>
      </c>
      <c r="CQ6" s="52">
        <f t="shared" si="5"/>
        <v>56</v>
      </c>
      <c r="CR6" s="50" t="str">
        <f>IF(CR7="-","【-】","【"&amp;SUBSTITUTE(TEXT(CR7,"#,##0.00"),"-","△")&amp;"】")</f>
        <v>【53.39】</v>
      </c>
      <c r="CS6" s="52">
        <f t="shared" ref="CS6:DB6" si="6">CS7</f>
        <v>78.34</v>
      </c>
      <c r="CT6" s="52">
        <f>CT7</f>
        <v>78.3</v>
      </c>
      <c r="CU6" s="52">
        <f>CU7</f>
        <v>78.36</v>
      </c>
      <c r="CV6" s="52">
        <f>CV7</f>
        <v>80.290000000000006</v>
      </c>
      <c r="CW6" s="52">
        <f t="shared" si="6"/>
        <v>75.41</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53.04</v>
      </c>
      <c r="DE6" s="52">
        <f>DE7</f>
        <v>54.6</v>
      </c>
      <c r="DF6" s="52">
        <f>DF7</f>
        <v>55.56</v>
      </c>
      <c r="DG6" s="52">
        <f>DG7</f>
        <v>52.04</v>
      </c>
      <c r="DH6" s="52">
        <f t="shared" si="7"/>
        <v>53.15</v>
      </c>
      <c r="DI6" s="52">
        <f t="shared" si="7"/>
        <v>57.93</v>
      </c>
      <c r="DJ6" s="52">
        <f t="shared" si="7"/>
        <v>58.88</v>
      </c>
      <c r="DK6" s="52">
        <f t="shared" si="7"/>
        <v>59.48</v>
      </c>
      <c r="DL6" s="52">
        <f t="shared" si="7"/>
        <v>60.09</v>
      </c>
      <c r="DM6" s="52">
        <f t="shared" si="7"/>
        <v>60.35</v>
      </c>
      <c r="DN6" s="50" t="str">
        <f>IF(DN7="-","【-】","【"&amp;SUBSTITUTE(TEXT(DN7,"#,##0.00"),"-","△")&amp;"】")</f>
        <v>【59.52】</v>
      </c>
      <c r="DO6" s="52">
        <f t="shared" ref="DO6:DX6" si="8">DO7</f>
        <v>23.73</v>
      </c>
      <c r="DP6" s="52">
        <f>DP7</f>
        <v>24.03</v>
      </c>
      <c r="DQ6" s="52">
        <f>DQ7</f>
        <v>29.3</v>
      </c>
      <c r="DR6" s="52">
        <f>DR7</f>
        <v>27.05</v>
      </c>
      <c r="DS6" s="52">
        <f t="shared" si="8"/>
        <v>22.82</v>
      </c>
      <c r="DT6" s="52">
        <f t="shared" si="8"/>
        <v>41.79</v>
      </c>
      <c r="DU6" s="52">
        <f t="shared" si="8"/>
        <v>43.44</v>
      </c>
      <c r="DV6" s="52">
        <f t="shared" si="8"/>
        <v>48.09</v>
      </c>
      <c r="DW6" s="52">
        <f t="shared" si="8"/>
        <v>50.93</v>
      </c>
      <c r="DX6" s="52">
        <f t="shared" si="8"/>
        <v>52.07</v>
      </c>
      <c r="DY6" s="50" t="str">
        <f>IF(DY7="-","【-】","【"&amp;SUBSTITUTE(TEXT(DY7,"#,##0.00"),"-","△")&amp;"】")</f>
        <v>【49.06】</v>
      </c>
      <c r="DZ6" s="52">
        <f t="shared" ref="DZ6:EI6" si="9">DZ7</f>
        <v>0.49</v>
      </c>
      <c r="EA6" s="52">
        <f>EA7</f>
        <v>0.98</v>
      </c>
      <c r="EB6" s="52">
        <f>EB7</f>
        <v>0.94</v>
      </c>
      <c r="EC6" s="52">
        <f>EC7</f>
        <v>1.72</v>
      </c>
      <c r="ED6" s="52">
        <f t="shared" si="9"/>
        <v>0.54</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327000</v>
      </c>
      <c r="L7" s="54" t="s">
        <v>96</v>
      </c>
      <c r="M7" s="55">
        <v>3</v>
      </c>
      <c r="N7" s="55">
        <v>159773</v>
      </c>
      <c r="O7" s="56" t="s">
        <v>97</v>
      </c>
      <c r="P7" s="56">
        <v>42.2</v>
      </c>
      <c r="Q7" s="55">
        <v>76</v>
      </c>
      <c r="R7" s="55">
        <v>246603</v>
      </c>
      <c r="S7" s="54" t="s">
        <v>98</v>
      </c>
      <c r="T7" s="57">
        <v>110.76</v>
      </c>
      <c r="U7" s="57">
        <v>110.62</v>
      </c>
      <c r="V7" s="57">
        <v>114.42</v>
      </c>
      <c r="W7" s="57">
        <v>115.32</v>
      </c>
      <c r="X7" s="57">
        <v>113.77</v>
      </c>
      <c r="Y7" s="57">
        <v>121.58</v>
      </c>
      <c r="Z7" s="57">
        <v>121.19</v>
      </c>
      <c r="AA7" s="57">
        <v>120.32</v>
      </c>
      <c r="AB7" s="57">
        <v>119.89</v>
      </c>
      <c r="AC7" s="58">
        <v>119.93</v>
      </c>
      <c r="AD7" s="57">
        <v>118.49</v>
      </c>
      <c r="AE7" s="57">
        <v>598.75</v>
      </c>
      <c r="AF7" s="57">
        <v>463.84</v>
      </c>
      <c r="AG7" s="57">
        <v>435.2</v>
      </c>
      <c r="AH7" s="57">
        <v>390.93</v>
      </c>
      <c r="AI7" s="57">
        <v>30.48</v>
      </c>
      <c r="AJ7" s="57">
        <v>22.44</v>
      </c>
      <c r="AK7" s="57">
        <v>18.82</v>
      </c>
      <c r="AL7" s="57">
        <v>17.88</v>
      </c>
      <c r="AM7" s="57">
        <v>16.670000000000002</v>
      </c>
      <c r="AN7" s="57">
        <v>9.4700000000000006</v>
      </c>
      <c r="AO7" s="57">
        <v>19.579999999999998</v>
      </c>
      <c r="AP7" s="57">
        <v>220.15</v>
      </c>
      <c r="AQ7" s="57">
        <v>249.03</v>
      </c>
      <c r="AR7" s="57">
        <v>208.71</v>
      </c>
      <c r="AS7" s="57">
        <v>220.94</v>
      </c>
      <c r="AT7" s="57">
        <v>249.57</v>
      </c>
      <c r="AU7" s="57">
        <v>345.05</v>
      </c>
      <c r="AV7" s="57">
        <v>379.14</v>
      </c>
      <c r="AW7" s="57">
        <v>394.58</v>
      </c>
      <c r="AX7" s="57">
        <v>368.36</v>
      </c>
      <c r="AY7" s="57">
        <v>380.84</v>
      </c>
      <c r="AZ7" s="57">
        <v>436.32</v>
      </c>
      <c r="BA7" s="57">
        <v>494.51</v>
      </c>
      <c r="BB7" s="57">
        <v>466.08</v>
      </c>
      <c r="BC7" s="57">
        <v>481.66</v>
      </c>
      <c r="BD7" s="57">
        <v>519.37</v>
      </c>
      <c r="BE7" s="57">
        <v>541.86</v>
      </c>
      <c r="BF7" s="57">
        <v>255.89</v>
      </c>
      <c r="BG7" s="57">
        <v>242.57</v>
      </c>
      <c r="BH7" s="57">
        <v>235.79</v>
      </c>
      <c r="BI7" s="57">
        <v>227.51</v>
      </c>
      <c r="BJ7" s="57">
        <v>225.72</v>
      </c>
      <c r="BK7" s="57">
        <v>238.21</v>
      </c>
      <c r="BL7" s="57">
        <v>110.75</v>
      </c>
      <c r="BM7" s="57">
        <v>111.73</v>
      </c>
      <c r="BN7" s="57">
        <v>115.66</v>
      </c>
      <c r="BO7" s="57">
        <v>117.04</v>
      </c>
      <c r="BP7" s="57">
        <v>102.72</v>
      </c>
      <c r="BQ7" s="57">
        <v>118.99</v>
      </c>
      <c r="BR7" s="57">
        <v>119.17</v>
      </c>
      <c r="BS7" s="57">
        <v>117.72</v>
      </c>
      <c r="BT7" s="57">
        <v>117.69</v>
      </c>
      <c r="BU7" s="57">
        <v>116.75</v>
      </c>
      <c r="BV7" s="57">
        <v>113.3</v>
      </c>
      <c r="BW7" s="57">
        <v>17.86</v>
      </c>
      <c r="BX7" s="57">
        <v>17.72</v>
      </c>
      <c r="BY7" s="57">
        <v>17.07</v>
      </c>
      <c r="BZ7" s="57">
        <v>16.989999999999998</v>
      </c>
      <c r="CA7" s="57">
        <v>19.350000000000001</v>
      </c>
      <c r="CB7" s="57">
        <v>16.850000000000001</v>
      </c>
      <c r="CC7" s="57">
        <v>16.8</v>
      </c>
      <c r="CD7" s="57">
        <v>17.03</v>
      </c>
      <c r="CE7" s="57">
        <v>17.07</v>
      </c>
      <c r="CF7" s="57">
        <v>17.22</v>
      </c>
      <c r="CG7" s="57">
        <v>18.87</v>
      </c>
      <c r="CH7" s="57">
        <v>54.62</v>
      </c>
      <c r="CI7" s="57">
        <v>56.14</v>
      </c>
      <c r="CJ7" s="57">
        <v>54.56</v>
      </c>
      <c r="CK7" s="57">
        <v>51.35</v>
      </c>
      <c r="CL7" s="57">
        <v>48.86</v>
      </c>
      <c r="CM7" s="57">
        <v>57.55</v>
      </c>
      <c r="CN7" s="57">
        <v>57.69</v>
      </c>
      <c r="CO7" s="57">
        <v>58.56</v>
      </c>
      <c r="CP7" s="57">
        <v>57.96</v>
      </c>
      <c r="CQ7" s="57">
        <v>56</v>
      </c>
      <c r="CR7" s="57">
        <v>53.39</v>
      </c>
      <c r="CS7" s="57">
        <v>78.34</v>
      </c>
      <c r="CT7" s="57">
        <v>78.3</v>
      </c>
      <c r="CU7" s="57">
        <v>78.36</v>
      </c>
      <c r="CV7" s="57">
        <v>80.290000000000006</v>
      </c>
      <c r="CW7" s="57">
        <v>75.41</v>
      </c>
      <c r="CX7" s="57">
        <v>79.42</v>
      </c>
      <c r="CY7" s="57">
        <v>79.2</v>
      </c>
      <c r="CZ7" s="57">
        <v>80.5</v>
      </c>
      <c r="DA7" s="57">
        <v>80.540000000000006</v>
      </c>
      <c r="DB7" s="57">
        <v>80.08</v>
      </c>
      <c r="DC7" s="57">
        <v>76.89</v>
      </c>
      <c r="DD7" s="57">
        <v>53.04</v>
      </c>
      <c r="DE7" s="57">
        <v>54.6</v>
      </c>
      <c r="DF7" s="57">
        <v>55.56</v>
      </c>
      <c r="DG7" s="57">
        <v>52.04</v>
      </c>
      <c r="DH7" s="57">
        <v>53.15</v>
      </c>
      <c r="DI7" s="57">
        <v>57.93</v>
      </c>
      <c r="DJ7" s="57">
        <v>58.88</v>
      </c>
      <c r="DK7" s="57">
        <v>59.48</v>
      </c>
      <c r="DL7" s="57">
        <v>60.09</v>
      </c>
      <c r="DM7" s="57">
        <v>60.35</v>
      </c>
      <c r="DN7" s="57">
        <v>59.52</v>
      </c>
      <c r="DO7" s="57">
        <v>23.73</v>
      </c>
      <c r="DP7" s="57">
        <v>24.03</v>
      </c>
      <c r="DQ7" s="57">
        <v>29.3</v>
      </c>
      <c r="DR7" s="57">
        <v>27.05</v>
      </c>
      <c r="DS7" s="57">
        <v>22.82</v>
      </c>
      <c r="DT7" s="57">
        <v>41.79</v>
      </c>
      <c r="DU7" s="57">
        <v>43.44</v>
      </c>
      <c r="DV7" s="57">
        <v>48.09</v>
      </c>
      <c r="DW7" s="57">
        <v>50.93</v>
      </c>
      <c r="DX7" s="57">
        <v>52.07</v>
      </c>
      <c r="DY7" s="57">
        <v>49.06</v>
      </c>
      <c r="DZ7" s="57">
        <v>0.49</v>
      </c>
      <c r="EA7" s="57">
        <v>0.98</v>
      </c>
      <c r="EB7" s="57">
        <v>0.94</v>
      </c>
      <c r="EC7" s="57">
        <v>1.72</v>
      </c>
      <c r="ED7" s="57">
        <v>0.54</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110.76</v>
      </c>
      <c r="V11" s="65">
        <f>IF(U6="-",NA(),U6)</f>
        <v>110.62</v>
      </c>
      <c r="W11" s="65">
        <f>IF(V6="-",NA(),V6)</f>
        <v>114.42</v>
      </c>
      <c r="X11" s="65">
        <f>IF(W6="-",NA(),W6)</f>
        <v>115.32</v>
      </c>
      <c r="Y11" s="65">
        <f>IF(X6="-",NA(),X6)</f>
        <v>113.77</v>
      </c>
      <c r="AE11" s="64" t="s">
        <v>23</v>
      </c>
      <c r="AF11" s="65">
        <f>IF(AE6="-",NA(),AE6)</f>
        <v>598.75</v>
      </c>
      <c r="AG11" s="65">
        <f>IF(AF6="-",NA(),AF6)</f>
        <v>463.84</v>
      </c>
      <c r="AH11" s="65">
        <f>IF(AG6="-",NA(),AG6)</f>
        <v>435.2</v>
      </c>
      <c r="AI11" s="65">
        <f>IF(AH6="-",NA(),AH6)</f>
        <v>390.93</v>
      </c>
      <c r="AJ11" s="65">
        <f>IF(AI6="-",NA(),AI6)</f>
        <v>30.48</v>
      </c>
      <c r="AP11" s="64" t="s">
        <v>23</v>
      </c>
      <c r="AQ11" s="65">
        <f>IF(AP6="-",NA(),AP6)</f>
        <v>220.15</v>
      </c>
      <c r="AR11" s="65">
        <f>IF(AQ6="-",NA(),AQ6)</f>
        <v>249.03</v>
      </c>
      <c r="AS11" s="65">
        <f>IF(AR6="-",NA(),AR6)</f>
        <v>208.71</v>
      </c>
      <c r="AT11" s="65">
        <f>IF(AS6="-",NA(),AS6)</f>
        <v>220.94</v>
      </c>
      <c r="AU11" s="65">
        <f>IF(AT6="-",NA(),AT6)</f>
        <v>249.57</v>
      </c>
      <c r="BA11" s="64" t="s">
        <v>23</v>
      </c>
      <c r="BB11" s="65">
        <f>IF(BA6="-",NA(),BA6)</f>
        <v>494.51</v>
      </c>
      <c r="BC11" s="65">
        <f>IF(BB6="-",NA(),BB6)</f>
        <v>466.08</v>
      </c>
      <c r="BD11" s="65">
        <f>IF(BC6="-",NA(),BC6)</f>
        <v>481.66</v>
      </c>
      <c r="BE11" s="65">
        <f>IF(BD6="-",NA(),BD6)</f>
        <v>519.37</v>
      </c>
      <c r="BF11" s="65">
        <f>IF(BE6="-",NA(),BE6)</f>
        <v>541.86</v>
      </c>
      <c r="BL11" s="64" t="s">
        <v>23</v>
      </c>
      <c r="BM11" s="65">
        <f>IF(BL6="-",NA(),BL6)</f>
        <v>110.75</v>
      </c>
      <c r="BN11" s="65">
        <f>IF(BM6="-",NA(),BM6)</f>
        <v>111.73</v>
      </c>
      <c r="BO11" s="65">
        <f>IF(BN6="-",NA(),BN6)</f>
        <v>115.66</v>
      </c>
      <c r="BP11" s="65">
        <f>IF(BO6="-",NA(),BO6)</f>
        <v>117.04</v>
      </c>
      <c r="BQ11" s="65">
        <f>IF(BP6="-",NA(),BP6)</f>
        <v>102.72</v>
      </c>
      <c r="BW11" s="64" t="s">
        <v>23</v>
      </c>
      <c r="BX11" s="65">
        <f>IF(BW6="-",NA(),BW6)</f>
        <v>17.86</v>
      </c>
      <c r="BY11" s="65">
        <f>IF(BX6="-",NA(),BX6)</f>
        <v>17.72</v>
      </c>
      <c r="BZ11" s="65">
        <f>IF(BY6="-",NA(),BY6)</f>
        <v>17.07</v>
      </c>
      <c r="CA11" s="65">
        <f>IF(BZ6="-",NA(),BZ6)</f>
        <v>16.989999999999998</v>
      </c>
      <c r="CB11" s="65">
        <f>IF(CA6="-",NA(),CA6)</f>
        <v>19.350000000000001</v>
      </c>
      <c r="CH11" s="64" t="s">
        <v>23</v>
      </c>
      <c r="CI11" s="65">
        <f>IF(CH6="-",NA(),CH6)</f>
        <v>54.62</v>
      </c>
      <c r="CJ11" s="65">
        <f>IF(CI6="-",NA(),CI6)</f>
        <v>56.14</v>
      </c>
      <c r="CK11" s="65">
        <f>IF(CJ6="-",NA(),CJ6)</f>
        <v>54.56</v>
      </c>
      <c r="CL11" s="65">
        <f>IF(CK6="-",NA(),CK6)</f>
        <v>51.35</v>
      </c>
      <c r="CM11" s="65">
        <f>IF(CL6="-",NA(),CL6)</f>
        <v>48.86</v>
      </c>
      <c r="CS11" s="64" t="s">
        <v>23</v>
      </c>
      <c r="CT11" s="65">
        <f>IF(CS6="-",NA(),CS6)</f>
        <v>78.34</v>
      </c>
      <c r="CU11" s="65">
        <f>IF(CT6="-",NA(),CT6)</f>
        <v>78.3</v>
      </c>
      <c r="CV11" s="65">
        <f>IF(CU6="-",NA(),CU6)</f>
        <v>78.36</v>
      </c>
      <c r="CW11" s="65">
        <f>IF(CV6="-",NA(),CV6)</f>
        <v>80.290000000000006</v>
      </c>
      <c r="CX11" s="65">
        <f>IF(CW6="-",NA(),CW6)</f>
        <v>75.41</v>
      </c>
      <c r="DD11" s="64" t="s">
        <v>23</v>
      </c>
      <c r="DE11" s="65">
        <f>IF(DD6="-",NA(),DD6)</f>
        <v>53.04</v>
      </c>
      <c r="DF11" s="65">
        <f>IF(DE6="-",NA(),DE6)</f>
        <v>54.6</v>
      </c>
      <c r="DG11" s="65">
        <f>IF(DF6="-",NA(),DF6)</f>
        <v>55.56</v>
      </c>
      <c r="DH11" s="65">
        <f>IF(DG6="-",NA(),DG6)</f>
        <v>52.04</v>
      </c>
      <c r="DI11" s="65">
        <f>IF(DH6="-",NA(),DH6)</f>
        <v>53.15</v>
      </c>
      <c r="DO11" s="64" t="s">
        <v>23</v>
      </c>
      <c r="DP11" s="65">
        <f>IF(DO6="-",NA(),DO6)</f>
        <v>23.73</v>
      </c>
      <c r="DQ11" s="65">
        <f>IF(DP6="-",NA(),DP6)</f>
        <v>24.03</v>
      </c>
      <c r="DR11" s="65">
        <f>IF(DQ6="-",NA(),DQ6)</f>
        <v>29.3</v>
      </c>
      <c r="DS11" s="65">
        <f>IF(DR6="-",NA(),DR6)</f>
        <v>27.05</v>
      </c>
      <c r="DT11" s="65">
        <f>IF(DS6="-",NA(),DS6)</f>
        <v>22.82</v>
      </c>
      <c r="DZ11" s="64" t="s">
        <v>23</v>
      </c>
      <c r="EA11" s="65">
        <f>IF(DZ6="-",NA(),DZ6)</f>
        <v>0.49</v>
      </c>
      <c r="EB11" s="65">
        <f>IF(EA6="-",NA(),EA6)</f>
        <v>0.98</v>
      </c>
      <c r="EC11" s="65">
        <f>IF(EB6="-",NA(),EB6)</f>
        <v>0.94</v>
      </c>
      <c r="ED11" s="65">
        <f>IF(EC6="-",NA(),EC6)</f>
        <v>1.72</v>
      </c>
      <c r="EE11" s="65">
        <f>IF(ED6="-",NA(),ED6)</f>
        <v>0.54</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2022-01-26T07:15:46Z</cp:lastPrinted>
  <dcterms:created xsi:type="dcterms:W3CDTF">2021-12-03T08:58:34Z</dcterms:created>
  <dcterms:modified xsi:type="dcterms:W3CDTF">2022-01-26T07:15:50Z</dcterms:modified>
  <cp:category/>
</cp:coreProperties>
</file>