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mc:AlternateContent xmlns:mc="http://schemas.openxmlformats.org/markup-compatibility/2006">
    <mc:Choice Requires="x15">
      <x15ac:absPath xmlns:x15ac="http://schemas.microsoft.com/office/spreadsheetml/2010/11/ac" url="C:\Users\kikuchi\Desktop\☆11_工事自己評価用ファイル(週休２日対応版）111\20190117_チェックボックス修正+印刷マクロ削除\xlsx書式に変換バージョン\"/>
    </mc:Choice>
  </mc:AlternateContent>
  <xr:revisionPtr revIDLastSave="0" documentId="13_ncr:1_{D7041E97-B1C8-40BA-9B5A-5E89D06D4BD3}" xr6:coauthVersionLast="40" xr6:coauthVersionMax="40" xr10:uidLastSave="{00000000-0000-0000-0000-000000000000}"/>
  <bookViews>
    <workbookView xWindow="32760" yWindow="32760" windowWidth="20490" windowHeight="9735" tabRatio="733" firstSheet="1" activeTab="1" xr2:uid="{00000000-000D-0000-FFFF-FFFF00000000}"/>
  </bookViews>
  <sheets>
    <sheet name="集計表" sheetId="146" state="hidden" r:id="rId1"/>
    <sheet name="工事成績評定入力表" sheetId="49" r:id="rId2"/>
    <sheet name="採点表" sheetId="148" r:id="rId3"/>
    <sheet name="入力方法" sheetId="177" r:id="rId4"/>
    <sheet name="２Ｋ①" sheetId="164" r:id="rId5"/>
    <sheet name="２Ｋ②" sheetId="178" r:id="rId6"/>
    <sheet name="２Ｋ③" sheetId="166" r:id="rId7"/>
    <sheet name="２Ｋ④" sheetId="167" r:id="rId8"/>
    <sheet name="２Ｋ⑤" sheetId="168" r:id="rId9"/>
    <sheet name="２Ｋ⑥" sheetId="169" r:id="rId10"/>
    <sheet name="２Ｃ⑦" sheetId="170" r:id="rId11"/>
    <sheet name="２Ｃ⑧" sheetId="171" r:id="rId12"/>
    <sheet name="４Ｃ①" sheetId="174" r:id="rId13"/>
    <sheet name="４Ｃ②" sheetId="180" r:id="rId14"/>
    <sheet name="４Ｃ③" sheetId="176" r:id="rId15"/>
    <sheet name="４K⑤" sheetId="181" r:id="rId16"/>
  </sheets>
  <definedNames>
    <definedName name="_xlnm._FilterDatabase" localSheetId="2" hidden="1">採点表!$G$15:$G$27</definedName>
    <definedName name="_xlnm.Print_Area" localSheetId="4">'２Ｋ①'!$A$1:$J$25</definedName>
    <definedName name="_xlnm.Print_Area" localSheetId="9">'２Ｋ⑥'!$A$1:$J$24</definedName>
    <definedName name="_xlnm.Print_Area" localSheetId="12">'４Ｃ①'!$A$1:$E$81</definedName>
    <definedName name="_xlnm.Print_Area" localSheetId="13">'４Ｃ②'!$A$1:$E$66</definedName>
    <definedName name="_xlnm.Print_Area" localSheetId="14">'４Ｃ③'!$A$1:$E$39</definedName>
    <definedName name="_xlnm.Print_Area" localSheetId="15">'４K⑤'!$A$1:$F$40</definedName>
    <definedName name="_xlnm.Print_Area" localSheetId="1">工事成績評定入力表!$A$1:$D$10</definedName>
    <definedName name="_xlnm.Print_Area" localSheetId="2">採点表!$A$1:$O$38</definedName>
    <definedName name="_xlnm.Print_Area" localSheetId="0">集計表!$A$2:$S$22</definedName>
    <definedName name="_xlnm.Print_Area" localSheetId="3">入力方法!$A$1:$J$25</definedName>
    <definedName name="_xlnm.Print_Titles" localSheetId="10">'２Ｃ⑦'!$1:$4</definedName>
    <definedName name="_xlnm.Print_Titles" localSheetId="11">'２Ｃ⑧'!$1:$4</definedName>
  </definedNames>
  <calcPr calcId="181029"/>
</workbook>
</file>

<file path=xl/calcChain.xml><?xml version="1.0" encoding="utf-8"?>
<calcChain xmlns="http://schemas.openxmlformats.org/spreadsheetml/2006/main">
  <c r="G10" i="171" l="1"/>
  <c r="G11" i="171"/>
  <c r="F22" i="148" s="1"/>
  <c r="C17" i="181"/>
  <c r="F32" i="148" s="1"/>
  <c r="N4" i="146" s="1"/>
  <c r="F2" i="181"/>
  <c r="E2" i="176"/>
  <c r="D26" i="180"/>
  <c r="D35" i="180"/>
  <c r="D48" i="180"/>
  <c r="D49" i="180" s="1"/>
  <c r="F27" i="148" s="1"/>
  <c r="G10" i="170"/>
  <c r="E21" i="148" s="1"/>
  <c r="C3" i="49"/>
  <c r="K6" i="148"/>
  <c r="H29" i="148"/>
  <c r="H31" i="148" s="1"/>
  <c r="D20" i="178"/>
  <c r="C20" i="178"/>
  <c r="D23" i="178" s="1"/>
  <c r="D21" i="177"/>
  <c r="C21" i="177"/>
  <c r="D23" i="177" s="1"/>
  <c r="D24" i="177"/>
  <c r="D25" i="177" s="1"/>
  <c r="E1" i="174"/>
  <c r="E44" i="174"/>
  <c r="N2" i="171"/>
  <c r="N2" i="170"/>
  <c r="J2" i="169"/>
  <c r="J2" i="168"/>
  <c r="J2" i="167"/>
  <c r="J2" i="166"/>
  <c r="J2" i="164"/>
  <c r="D22" i="176"/>
  <c r="F28" i="148"/>
  <c r="M4" i="146" s="1"/>
  <c r="C69" i="174"/>
  <c r="C60" i="174"/>
  <c r="D70" i="174" s="1"/>
  <c r="F26" i="148" s="1"/>
  <c r="C43" i="174"/>
  <c r="C20" i="174"/>
  <c r="D20" i="169"/>
  <c r="D22" i="169"/>
  <c r="C20" i="169"/>
  <c r="D23" i="169"/>
  <c r="D22" i="168"/>
  <c r="D24" i="168" s="1"/>
  <c r="C22" i="168"/>
  <c r="D25" i="168" s="1"/>
  <c r="D20" i="167"/>
  <c r="C20" i="167"/>
  <c r="D23" i="167" s="1"/>
  <c r="D25" i="166"/>
  <c r="D27" i="166" s="1"/>
  <c r="C25" i="166"/>
  <c r="D21" i="164"/>
  <c r="D24" i="164"/>
  <c r="D25" i="164"/>
  <c r="F15" i="148" s="1"/>
  <c r="C21" i="164"/>
  <c r="D23" i="164"/>
  <c r="H24" i="148"/>
  <c r="J25" i="148"/>
  <c r="M28" i="148"/>
  <c r="K5" i="148"/>
  <c r="L31" i="148"/>
  <c r="K31" i="148"/>
  <c r="M27" i="148"/>
  <c r="M26" i="148"/>
  <c r="M23" i="148"/>
  <c r="M22" i="148"/>
  <c r="M21" i="148"/>
  <c r="M20" i="148"/>
  <c r="M19" i="148"/>
  <c r="M18" i="148"/>
  <c r="M17" i="148"/>
  <c r="M16" i="148"/>
  <c r="M15" i="148"/>
  <c r="J30" i="148"/>
  <c r="Q4" i="146"/>
  <c r="J3" i="49"/>
  <c r="J13" i="49"/>
  <c r="J7" i="49"/>
  <c r="C6" i="148"/>
  <c r="C5" i="148"/>
  <c r="B4" i="146"/>
  <c r="A4" i="146"/>
  <c r="P4" i="146"/>
  <c r="D28" i="166"/>
  <c r="D29" i="166"/>
  <c r="F17" i="148" s="1"/>
  <c r="J11" i="49"/>
  <c r="J6" i="49"/>
  <c r="J12" i="49"/>
  <c r="J8" i="49"/>
  <c r="J4" i="49"/>
  <c r="J10" i="49"/>
  <c r="J9" i="49"/>
  <c r="J5" i="49"/>
  <c r="E22" i="148"/>
  <c r="D24" i="169"/>
  <c r="F20" i="148" s="1"/>
  <c r="E20" i="148"/>
  <c r="E17" i="148"/>
  <c r="E15" i="148"/>
  <c r="H4" i="146" l="1"/>
  <c r="G20" i="148"/>
  <c r="J20" i="148" s="1"/>
  <c r="D26" i="168"/>
  <c r="F19" i="148" s="1"/>
  <c r="E19" i="148"/>
  <c r="D24" i="178"/>
  <c r="F16" i="148" s="1"/>
  <c r="E16" i="148"/>
  <c r="J4" i="146"/>
  <c r="G22" i="148"/>
  <c r="J22" i="148" s="1"/>
  <c r="E4" i="146"/>
  <c r="G17" i="148"/>
  <c r="J17" i="148" s="1"/>
  <c r="D24" i="167"/>
  <c r="F18" i="148" s="1"/>
  <c r="E18" i="148"/>
  <c r="L4" i="146"/>
  <c r="G27" i="148"/>
  <c r="J27" i="148" s="1"/>
  <c r="F29" i="148"/>
  <c r="F30" i="148" s="1"/>
  <c r="F33" i="148" s="1"/>
  <c r="K4" i="146"/>
  <c r="G26" i="148"/>
  <c r="F24" i="148"/>
  <c r="F25" i="148" s="1"/>
  <c r="G15" i="148"/>
  <c r="C4" i="146"/>
  <c r="D22" i="178"/>
  <c r="G28" i="148"/>
  <c r="J28" i="148" s="1"/>
  <c r="M31" i="148"/>
  <c r="D22" i="167"/>
  <c r="G11" i="170"/>
  <c r="F21" i="148" s="1"/>
  <c r="J15" i="148" l="1"/>
  <c r="G18" i="148"/>
  <c r="J18" i="148" s="1"/>
  <c r="F4" i="146"/>
  <c r="G4" i="146"/>
  <c r="G19" i="148"/>
  <c r="J19" i="148" s="1"/>
  <c r="G21" i="148"/>
  <c r="J21" i="148" s="1"/>
  <c r="I4" i="146"/>
  <c r="J26" i="148"/>
  <c r="G29" i="148"/>
  <c r="G16" i="148"/>
  <c r="J16" i="148" s="1"/>
  <c r="D4" i="146"/>
  <c r="O4" i="146" s="1"/>
  <c r="J29" i="148" l="1"/>
  <c r="G24" i="148"/>
  <c r="J24" i="148" s="1"/>
  <c r="G31" i="148" l="1"/>
  <c r="J31" i="1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author>
  </authors>
  <commentList>
    <comment ref="F25" authorId="0" shapeId="0" xr:uid="{00000000-0006-0000-0200-000001000000}">
      <text>
        <r>
          <rPr>
            <b/>
            <sz val="9"/>
            <color indexed="10"/>
            <rFont val="ＭＳ Ｐゴシック"/>
            <family val="3"/>
            <charset val="128"/>
          </rPr>
          <t>監督員の評定点</t>
        </r>
        <r>
          <rPr>
            <sz val="9"/>
            <color indexed="81"/>
            <rFont val="ＭＳ Ｐゴシック"/>
            <family val="3"/>
            <charset val="128"/>
          </rPr>
          <t xml:space="preserve">
</t>
        </r>
      </text>
    </comment>
    <comment ref="G31" authorId="0" shapeId="0" xr:uid="{00000000-0006-0000-0200-000002000000}">
      <text>
        <r>
          <rPr>
            <b/>
            <sz val="9"/>
            <color indexed="10"/>
            <rFont val="ＭＳ Ｐゴシック"/>
            <family val="3"/>
            <charset val="128"/>
          </rPr>
          <t>請負人自己評価
※満点51.68点</t>
        </r>
        <r>
          <rPr>
            <sz val="9"/>
            <color indexed="81"/>
            <rFont val="ＭＳ Ｐゴシック"/>
            <family val="3"/>
            <charset val="128"/>
          </rPr>
          <t xml:space="preserve">
</t>
        </r>
      </text>
    </comment>
    <comment ref="F33" authorId="0" shapeId="0" xr:uid="{00000000-0006-0000-0200-000003000000}">
      <text>
        <r>
          <rPr>
            <b/>
            <sz val="9"/>
            <color indexed="10"/>
            <rFont val="ＭＳ Ｐゴシック"/>
            <family val="3"/>
            <charset val="128"/>
          </rPr>
          <t>総括監督員の評定点</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108020</author>
  </authors>
  <commentList>
    <comment ref="D5" authorId="0" shapeId="0" xr:uid="{00000000-0006-0000-0A00-000001000000}">
      <text>
        <r>
          <rPr>
            <sz val="9"/>
            <color indexed="81"/>
            <rFont val="ＭＳ Ｐゴシック"/>
            <family val="3"/>
            <charset val="128"/>
          </rPr>
          <t xml:space="preserve">この欄で評定が決定します。
</t>
        </r>
      </text>
    </comment>
    <comment ref="G5" authorId="0" shapeId="0" xr:uid="{00000000-0006-0000-0A00-000002000000}">
      <text>
        <r>
          <rPr>
            <sz val="9"/>
            <color indexed="81"/>
            <rFont val="ＭＳ Ｐゴシック"/>
            <family val="3"/>
            <charset val="128"/>
          </rPr>
          <t xml:space="preserve">この欄で評定が決定します。
</t>
        </r>
      </text>
    </comment>
    <comment ref="I5" authorId="0" shapeId="0" xr:uid="{00000000-0006-0000-0A00-000003000000}">
      <text>
        <r>
          <rPr>
            <sz val="9"/>
            <color indexed="81"/>
            <rFont val="ＭＳ Ｐゴシック"/>
            <family val="3"/>
            <charset val="128"/>
          </rPr>
          <t xml:space="preserve">この欄で評定が決定します。
</t>
        </r>
      </text>
    </comment>
    <comment ref="K5" authorId="0" shapeId="0" xr:uid="{00000000-0006-0000-0A00-000004000000}">
      <text>
        <r>
          <rPr>
            <sz val="9"/>
            <color indexed="81"/>
            <rFont val="ＭＳ Ｐゴシック"/>
            <family val="3"/>
            <charset val="128"/>
          </rPr>
          <t xml:space="preserve">この欄で評定が決定します。
</t>
        </r>
      </text>
    </comment>
    <comment ref="M5" authorId="0" shapeId="0" xr:uid="{00000000-0006-0000-0A00-000005000000}">
      <text>
        <r>
          <rPr>
            <sz val="9"/>
            <color indexed="81"/>
            <rFont val="ＭＳ Ｐゴシック"/>
            <family val="3"/>
            <charset val="128"/>
          </rPr>
          <t xml:space="preserve">この欄で評定が決定します。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108020</author>
  </authors>
  <commentList>
    <comment ref="D5" authorId="0" shapeId="0" xr:uid="{00000000-0006-0000-0B00-000001000000}">
      <text>
        <r>
          <rPr>
            <sz val="9"/>
            <color indexed="81"/>
            <rFont val="ＭＳ Ｐゴシック"/>
            <family val="3"/>
            <charset val="128"/>
          </rPr>
          <t xml:space="preserve">この欄で評定が決定します。
</t>
        </r>
      </text>
    </comment>
    <comment ref="G5" authorId="0" shapeId="0" xr:uid="{00000000-0006-0000-0B00-000002000000}">
      <text>
        <r>
          <rPr>
            <sz val="9"/>
            <color indexed="81"/>
            <rFont val="ＭＳ Ｐゴシック"/>
            <family val="3"/>
            <charset val="128"/>
          </rPr>
          <t xml:space="preserve">この欄で評定が決定します。
</t>
        </r>
      </text>
    </comment>
    <comment ref="I5" authorId="0" shapeId="0" xr:uid="{00000000-0006-0000-0B00-000003000000}">
      <text>
        <r>
          <rPr>
            <sz val="9"/>
            <color indexed="81"/>
            <rFont val="ＭＳ Ｐゴシック"/>
            <family val="3"/>
            <charset val="128"/>
          </rPr>
          <t xml:space="preserve">この欄で評定が決定します。
</t>
        </r>
      </text>
    </comment>
    <comment ref="K5" authorId="0" shapeId="0" xr:uid="{00000000-0006-0000-0B00-000004000000}">
      <text>
        <r>
          <rPr>
            <sz val="9"/>
            <color indexed="81"/>
            <rFont val="ＭＳ Ｐゴシック"/>
            <family val="3"/>
            <charset val="128"/>
          </rPr>
          <t xml:space="preserve">この欄で評定が決定します。
</t>
        </r>
      </text>
    </comment>
    <comment ref="M5" authorId="0" shapeId="0" xr:uid="{00000000-0006-0000-0B00-000005000000}">
      <text>
        <r>
          <rPr>
            <sz val="9"/>
            <color indexed="81"/>
            <rFont val="ＭＳ Ｐゴシック"/>
            <family val="3"/>
            <charset val="128"/>
          </rPr>
          <t xml:space="preserve">この欄で評定が決定します。
</t>
        </r>
      </text>
    </comment>
  </commentList>
</comments>
</file>

<file path=xl/sharedStrings.xml><?xml version="1.0" encoding="utf-8"?>
<sst xmlns="http://schemas.openxmlformats.org/spreadsheetml/2006/main" count="910" uniqueCount="638">
  <si>
    <t>現場代理人の氏名を入力する。</t>
    <rPh sb="0" eb="2">
      <t>ゲンバ</t>
    </rPh>
    <rPh sb="2" eb="5">
      <t>ダイリニン</t>
    </rPh>
    <rPh sb="6" eb="8">
      <t>シメイ</t>
    </rPh>
    <rPh sb="9" eb="11">
      <t>ニュウリョク</t>
    </rPh>
    <phoneticPr fontId="4"/>
  </si>
  <si>
    <t>出張所等を選択する。</t>
    <rPh sb="0" eb="3">
      <t>シュッチョウショ</t>
    </rPh>
    <rPh sb="3" eb="4">
      <t>トウ</t>
    </rPh>
    <rPh sb="5" eb="7">
      <t>センタク</t>
    </rPh>
    <phoneticPr fontId="4"/>
  </si>
  <si>
    <t>５　創意工夫（加点のみ）</t>
    <rPh sb="7" eb="9">
      <t>カテン</t>
    </rPh>
    <phoneticPr fontId="4"/>
  </si>
  <si>
    <t>Ⅲ　出来ばえ</t>
    <rPh sb="2" eb="4">
      <t>デキ</t>
    </rPh>
    <phoneticPr fontId="4"/>
  </si>
  <si>
    <t>合計（満点）</t>
    <rPh sb="0" eb="2">
      <t>ゴウケイ</t>
    </rPh>
    <rPh sb="3" eb="5">
      <t>マンテン</t>
    </rPh>
    <phoneticPr fontId="4"/>
  </si>
  <si>
    <t>様式－１</t>
    <rPh sb="0" eb="2">
      <t>ヨウシキ</t>
    </rPh>
    <phoneticPr fontId="4"/>
  </si>
  <si>
    <t>印</t>
    <rPh sb="0" eb="1">
      <t>イン</t>
    </rPh>
    <phoneticPr fontId="4"/>
  </si>
  <si>
    <t>１　施工体制</t>
    <phoneticPr fontId="4"/>
  </si>
  <si>
    <t>Ⅰ　施工体制一般</t>
    <phoneticPr fontId="4"/>
  </si>
  <si>
    <r>
      <t>評定点（６５点＋加減点合計）</t>
    </r>
    <r>
      <rPr>
        <vertAlign val="superscript"/>
        <sz val="14"/>
        <rFont val="ＭＳ Ｐ明朝"/>
        <family val="1"/>
        <charset val="128"/>
      </rPr>
      <t>※１</t>
    </r>
    <rPh sb="0" eb="2">
      <t>ヒョウテイ</t>
    </rPh>
    <rPh sb="2" eb="3">
      <t>テン</t>
    </rPh>
    <rPh sb="6" eb="7">
      <t>テン</t>
    </rPh>
    <rPh sb="8" eb="10">
      <t>カゲン</t>
    </rPh>
    <rPh sb="10" eb="11">
      <t>テン</t>
    </rPh>
    <rPh sb="11" eb="13">
      <t>ゴウケイ</t>
    </rPh>
    <phoneticPr fontId="4"/>
  </si>
  <si>
    <t>検　査　員</t>
    <rPh sb="0" eb="1">
      <t>ケン</t>
    </rPh>
    <rPh sb="2" eb="3">
      <t>サ</t>
    </rPh>
    <rPh sb="4" eb="5">
      <t>イン</t>
    </rPh>
    <phoneticPr fontId="4"/>
  </si>
  <si>
    <t>請　負　人</t>
    <rPh sb="0" eb="1">
      <t>ショウ</t>
    </rPh>
    <rPh sb="2" eb="3">
      <t>フ</t>
    </rPh>
    <rPh sb="4" eb="5">
      <t>ジン</t>
    </rPh>
    <phoneticPr fontId="4"/>
  </si>
  <si>
    <t>評　定　者</t>
    <rPh sb="0" eb="1">
      <t>ヒョウ</t>
    </rPh>
    <rPh sb="2" eb="3">
      <t>サダム</t>
    </rPh>
    <rPh sb="4" eb="5">
      <t>シャ</t>
    </rPh>
    <phoneticPr fontId="4"/>
  </si>
  <si>
    <t>細目別評定点
（持　　　ち　　　点）</t>
    <rPh sb="0" eb="2">
      <t>サイモク</t>
    </rPh>
    <rPh sb="2" eb="3">
      <t>ベツ</t>
    </rPh>
    <rPh sb="3" eb="5">
      <t>ヒョウテイ</t>
    </rPh>
    <rPh sb="5" eb="6">
      <t>テン</t>
    </rPh>
    <rPh sb="8" eb="9">
      <t>モ</t>
    </rPh>
    <rPh sb="16" eb="17">
      <t>テン</t>
    </rPh>
    <phoneticPr fontId="4"/>
  </si>
  <si>
    <t>入力部分</t>
    <rPh sb="0" eb="2">
      <t>ニュウリョク</t>
    </rPh>
    <rPh sb="2" eb="4">
      <t>ブブン</t>
    </rPh>
    <phoneticPr fontId="4"/>
  </si>
  <si>
    <t>請負人（商号又は名称）</t>
    <rPh sb="0" eb="3">
      <t>ウケオイニン</t>
    </rPh>
    <rPh sb="4" eb="6">
      <t>ショウゴウ</t>
    </rPh>
    <rPh sb="6" eb="7">
      <t>マタ</t>
    </rPh>
    <rPh sb="8" eb="10">
      <t>メイショウ</t>
    </rPh>
    <phoneticPr fontId="4"/>
  </si>
  <si>
    <t>主任監督員</t>
    <rPh sb="0" eb="2">
      <t>シュニン</t>
    </rPh>
    <rPh sb="2" eb="5">
      <t>カントクイン</t>
    </rPh>
    <phoneticPr fontId="4"/>
  </si>
  <si>
    <t>参　　　　　　　　　考</t>
    <rPh sb="0" eb="1">
      <t>サン</t>
    </rPh>
    <rPh sb="10" eb="11">
      <t>コウ</t>
    </rPh>
    <phoneticPr fontId="4"/>
  </si>
  <si>
    <t>工事名</t>
    <rPh sb="0" eb="1">
      <t>コウ</t>
    </rPh>
    <rPh sb="1" eb="2">
      <t>コト</t>
    </rPh>
    <rPh sb="2" eb="3">
      <t>メイ</t>
    </rPh>
    <phoneticPr fontId="4"/>
  </si>
  <si>
    <t>２　施工状況</t>
    <phoneticPr fontId="4"/>
  </si>
  <si>
    <t>Ⅱ　品　質</t>
    <phoneticPr fontId="4"/>
  </si>
  <si>
    <t>※２</t>
    <phoneticPr fontId="4"/>
  </si>
  <si>
    <t>※１</t>
    <phoneticPr fontId="4"/>
  </si>
  <si>
    <t>Ⅱ．配置技術者</t>
    <rPh sb="2" eb="4">
      <t>ハイチ</t>
    </rPh>
    <rPh sb="4" eb="7">
      <t>ギジュツシャ</t>
    </rPh>
    <phoneticPr fontId="4"/>
  </si>
  <si>
    <t>Ⅰ　施工管理</t>
    <rPh sb="2" eb="4">
      <t>セコウ</t>
    </rPh>
    <rPh sb="4" eb="6">
      <t>カンリ</t>
    </rPh>
    <phoneticPr fontId="4"/>
  </si>
  <si>
    <t>３　出来形及び出来ばえ</t>
    <rPh sb="2" eb="4">
      <t>デキ</t>
    </rPh>
    <rPh sb="4" eb="5">
      <t>ガタ</t>
    </rPh>
    <rPh sb="5" eb="6">
      <t>オヨ</t>
    </rPh>
    <rPh sb="7" eb="9">
      <t>デキ</t>
    </rPh>
    <phoneticPr fontId="4"/>
  </si>
  <si>
    <t>Ⅰ　創意工夫</t>
    <rPh sb="2" eb="4">
      <t>ソウイ</t>
    </rPh>
    <rPh sb="4" eb="6">
      <t>クフウ</t>
    </rPh>
    <phoneticPr fontId="4"/>
  </si>
  <si>
    <t>Ⅰ　出来形</t>
    <rPh sb="2" eb="4">
      <t>デキ</t>
    </rPh>
    <rPh sb="4" eb="5">
      <t>ガタ</t>
    </rPh>
    <phoneticPr fontId="4"/>
  </si>
  <si>
    <t>Ⅳ　対外関係</t>
    <rPh sb="2" eb="4">
      <t>タイガイ</t>
    </rPh>
    <rPh sb="4" eb="6">
      <t>カンケイ</t>
    </rPh>
    <phoneticPr fontId="4"/>
  </si>
  <si>
    <t>Ⅲ　安全対策</t>
    <rPh sb="2" eb="4">
      <t>アンゼン</t>
    </rPh>
    <rPh sb="4" eb="6">
      <t>タイサク</t>
    </rPh>
    <phoneticPr fontId="4"/>
  </si>
  <si>
    <t>Ⅱ　工程管理</t>
    <rPh sb="2" eb="4">
      <t>コウテイ</t>
    </rPh>
    <rPh sb="4" eb="6">
      <t>カンリ</t>
    </rPh>
    <phoneticPr fontId="4"/>
  </si>
  <si>
    <t>評定点（６５点＋加減点合計）の満点は１００点</t>
    <rPh sb="15" eb="17">
      <t>マンテン</t>
    </rPh>
    <rPh sb="21" eb="22">
      <t>テン</t>
    </rPh>
    <phoneticPr fontId="4"/>
  </si>
  <si>
    <t xml:space="preserve">  [記入方法]  該当する項目に１を入れる。（黄色で表示された欄）</t>
    <rPh sb="14" eb="16">
      <t>コウモク</t>
    </rPh>
    <rPh sb="19" eb="20">
      <t>イ</t>
    </rPh>
    <rPh sb="24" eb="26">
      <t>キイロ</t>
    </rPh>
    <rPh sb="27" eb="29">
      <t>ヒョウジ</t>
    </rPh>
    <rPh sb="32" eb="33">
      <t>ラン</t>
    </rPh>
    <phoneticPr fontId="4"/>
  </si>
  <si>
    <t>a</t>
    <phoneticPr fontId="4"/>
  </si>
  <si>
    <t>b</t>
    <phoneticPr fontId="4"/>
  </si>
  <si>
    <t>c</t>
    <phoneticPr fontId="4"/>
  </si>
  <si>
    <t>d</t>
    <phoneticPr fontId="4"/>
  </si>
  <si>
    <t xml:space="preserve">ｅ </t>
    <phoneticPr fontId="4"/>
  </si>
  <si>
    <t>該当</t>
    <rPh sb="0" eb="2">
      <t>ガイトウ</t>
    </rPh>
    <phoneticPr fontId="4"/>
  </si>
  <si>
    <t>*</t>
    <phoneticPr fontId="4"/>
  </si>
  <si>
    <t>02</t>
    <phoneticPr fontId="4"/>
  </si>
  <si>
    <t>　□　15．その他（理由：　　　　　　　　　　　　　　　　　）</t>
    <phoneticPr fontId="4"/>
  </si>
  <si>
    <t>機関名</t>
    <rPh sb="0" eb="3">
      <t>キカンメイ</t>
    </rPh>
    <phoneticPr fontId="4"/>
  </si>
  <si>
    <t>施工体制</t>
    <rPh sb="0" eb="2">
      <t>セコウ</t>
    </rPh>
    <rPh sb="2" eb="4">
      <t>タイセイ</t>
    </rPh>
    <phoneticPr fontId="4"/>
  </si>
  <si>
    <t>配置技術者</t>
    <rPh sb="0" eb="2">
      <t>ハイチ</t>
    </rPh>
    <rPh sb="2" eb="5">
      <t>ギジュツシャ</t>
    </rPh>
    <phoneticPr fontId="4"/>
  </si>
  <si>
    <t>施工管理</t>
    <rPh sb="0" eb="2">
      <t>セコウ</t>
    </rPh>
    <rPh sb="2" eb="4">
      <t>カンリ</t>
    </rPh>
    <phoneticPr fontId="4"/>
  </si>
  <si>
    <t>工程管理</t>
    <rPh sb="0" eb="2">
      <t>コウテイ</t>
    </rPh>
    <rPh sb="2" eb="4">
      <t>カンリ</t>
    </rPh>
    <phoneticPr fontId="4"/>
  </si>
  <si>
    <t>安全対策</t>
    <rPh sb="0" eb="2">
      <t>アンゼン</t>
    </rPh>
    <rPh sb="2" eb="4">
      <t>タイサク</t>
    </rPh>
    <phoneticPr fontId="4"/>
  </si>
  <si>
    <t>対外関係</t>
    <rPh sb="0" eb="2">
      <t>タイガイ</t>
    </rPh>
    <rPh sb="2" eb="4">
      <t>カンケイ</t>
    </rPh>
    <phoneticPr fontId="4"/>
  </si>
  <si>
    <t>出来形</t>
    <rPh sb="0" eb="3">
      <t>デキガタ</t>
    </rPh>
    <phoneticPr fontId="4"/>
  </si>
  <si>
    <t>品質</t>
    <rPh sb="0" eb="2">
      <t>ヒンシツ</t>
    </rPh>
    <phoneticPr fontId="4"/>
  </si>
  <si>
    <t>創意工夫</t>
    <rPh sb="0" eb="4">
      <t>ソウイクフウ</t>
    </rPh>
    <phoneticPr fontId="4"/>
  </si>
  <si>
    <t>ｂ</t>
    <phoneticPr fontId="2"/>
  </si>
  <si>
    <t>ｃ</t>
    <phoneticPr fontId="2"/>
  </si>
  <si>
    <t>事業課</t>
    <rPh sb="0" eb="2">
      <t>ジギョウ</t>
    </rPh>
    <rPh sb="2" eb="3">
      <t>カ</t>
    </rPh>
    <phoneticPr fontId="4"/>
  </si>
  <si>
    <t>千歳出張所</t>
    <rPh sb="0" eb="2">
      <t>チトセ</t>
    </rPh>
    <rPh sb="2" eb="5">
      <t>シュッチョウショ</t>
    </rPh>
    <phoneticPr fontId="4"/>
  </si>
  <si>
    <t>岩見沢出張所</t>
    <rPh sb="0" eb="3">
      <t>イワミザワ</t>
    </rPh>
    <rPh sb="3" eb="6">
      <t>シュッチョウショ</t>
    </rPh>
    <phoneticPr fontId="4"/>
  </si>
  <si>
    <t>滝川出張所</t>
    <rPh sb="0" eb="2">
      <t>タキカワ</t>
    </rPh>
    <rPh sb="2" eb="5">
      <t>シュッチョウショ</t>
    </rPh>
    <phoneticPr fontId="4"/>
  </si>
  <si>
    <t>深川出張所</t>
    <rPh sb="0" eb="2">
      <t>フカガワ</t>
    </rPh>
    <rPh sb="2" eb="5">
      <t>シュッチョウショ</t>
    </rPh>
    <phoneticPr fontId="4"/>
  </si>
  <si>
    <t>当別出張所</t>
    <rPh sb="0" eb="2">
      <t>トウベツ</t>
    </rPh>
    <rPh sb="2" eb="5">
      <t>シュッチョウショ</t>
    </rPh>
    <phoneticPr fontId="4"/>
  </si>
  <si>
    <t>長沼出張所</t>
    <rPh sb="0" eb="2">
      <t>ナガヌマ</t>
    </rPh>
    <rPh sb="2" eb="5">
      <t>シュッチョウショ</t>
    </rPh>
    <phoneticPr fontId="4"/>
  </si>
  <si>
    <t>当別ダム建設事務所</t>
    <rPh sb="0" eb="2">
      <t>トウベツ</t>
    </rPh>
    <rPh sb="4" eb="6">
      <t>ケンセツ</t>
    </rPh>
    <rPh sb="6" eb="9">
      <t>ジムショ</t>
    </rPh>
    <phoneticPr fontId="4"/>
  </si>
  <si>
    <t>出張所CD</t>
    <rPh sb="0" eb="3">
      <t>シュッチョウショ</t>
    </rPh>
    <phoneticPr fontId="4"/>
  </si>
  <si>
    <t>蘭越出張所</t>
    <rPh sb="0" eb="2">
      <t>ランコシ</t>
    </rPh>
    <rPh sb="2" eb="5">
      <t>シュッチョウショ</t>
    </rPh>
    <phoneticPr fontId="4"/>
  </si>
  <si>
    <t>余市出張所</t>
    <rPh sb="0" eb="2">
      <t>ヨイチ</t>
    </rPh>
    <rPh sb="2" eb="5">
      <t>シュッチョウショ</t>
    </rPh>
    <phoneticPr fontId="4"/>
  </si>
  <si>
    <t>共和出張所</t>
    <rPh sb="0" eb="2">
      <t>キョウワ</t>
    </rPh>
    <rPh sb="2" eb="5">
      <t>シュッチョウショ</t>
    </rPh>
    <phoneticPr fontId="4"/>
  </si>
  <si>
    <t>真狩出張所</t>
    <rPh sb="0" eb="2">
      <t>マッカリ</t>
    </rPh>
    <rPh sb="2" eb="5">
      <t>シュッチョウショ</t>
    </rPh>
    <phoneticPr fontId="4"/>
  </si>
  <si>
    <t>黒松内事業所</t>
    <rPh sb="0" eb="3">
      <t>クロマツナイ</t>
    </rPh>
    <rPh sb="3" eb="6">
      <t>ジギョウショ</t>
    </rPh>
    <phoneticPr fontId="4"/>
  </si>
  <si>
    <t>22</t>
    <phoneticPr fontId="4"/>
  </si>
  <si>
    <t>23</t>
    <phoneticPr fontId="4"/>
  </si>
  <si>
    <t>24</t>
    <phoneticPr fontId="4"/>
  </si>
  <si>
    <t>25</t>
    <phoneticPr fontId="4"/>
  </si>
  <si>
    <t>26</t>
    <phoneticPr fontId="4"/>
  </si>
  <si>
    <t>27</t>
    <phoneticPr fontId="4"/>
  </si>
  <si>
    <t>松前出張所</t>
    <rPh sb="0" eb="2">
      <t>マツマエ</t>
    </rPh>
    <rPh sb="2" eb="4">
      <t>シュッチョウ</t>
    </rPh>
    <rPh sb="4" eb="5">
      <t>ジョ</t>
    </rPh>
    <phoneticPr fontId="4"/>
  </si>
  <si>
    <t>知内事業所</t>
    <rPh sb="0" eb="2">
      <t>シリウチ</t>
    </rPh>
    <rPh sb="2" eb="5">
      <t>ジギョウショ</t>
    </rPh>
    <phoneticPr fontId="4"/>
  </si>
  <si>
    <t>八雲出張所</t>
    <rPh sb="0" eb="2">
      <t>ヤクモ</t>
    </rPh>
    <rPh sb="2" eb="5">
      <t>シュッチョウショ</t>
    </rPh>
    <phoneticPr fontId="4"/>
  </si>
  <si>
    <t>江差出張所</t>
    <rPh sb="0" eb="2">
      <t>エサシ</t>
    </rPh>
    <rPh sb="2" eb="4">
      <t>シュッチョウ</t>
    </rPh>
    <rPh sb="4" eb="5">
      <t>ジョ</t>
    </rPh>
    <phoneticPr fontId="4"/>
  </si>
  <si>
    <t>奥尻出張所</t>
    <rPh sb="0" eb="2">
      <t>オクシリ</t>
    </rPh>
    <rPh sb="2" eb="5">
      <t>シュッチョウショ</t>
    </rPh>
    <phoneticPr fontId="4"/>
  </si>
  <si>
    <t>今金出張所</t>
    <rPh sb="0" eb="2">
      <t>イマカネ</t>
    </rPh>
    <rPh sb="2" eb="5">
      <t>シュッチョウショ</t>
    </rPh>
    <phoneticPr fontId="4"/>
  </si>
  <si>
    <t>苫小牧出張所</t>
    <rPh sb="0" eb="3">
      <t>トマコマイ</t>
    </rPh>
    <rPh sb="3" eb="5">
      <t>シュッチョウ</t>
    </rPh>
    <rPh sb="5" eb="6">
      <t>ジョ</t>
    </rPh>
    <phoneticPr fontId="4"/>
  </si>
  <si>
    <t>洞爺出張所</t>
    <rPh sb="0" eb="2">
      <t>トウヤ</t>
    </rPh>
    <rPh sb="2" eb="4">
      <t>シュッチョウ</t>
    </rPh>
    <rPh sb="4" eb="5">
      <t>ジョ</t>
    </rPh>
    <phoneticPr fontId="4"/>
  </si>
  <si>
    <t>登別出張所</t>
    <rPh sb="0" eb="2">
      <t>ノボリベツ</t>
    </rPh>
    <rPh sb="2" eb="4">
      <t>シュッチョウ</t>
    </rPh>
    <rPh sb="4" eb="5">
      <t>ジョ</t>
    </rPh>
    <phoneticPr fontId="4"/>
  </si>
  <si>
    <t>門別出張所</t>
    <rPh sb="0" eb="2">
      <t>モンベツ</t>
    </rPh>
    <rPh sb="2" eb="4">
      <t>シュッチョウ</t>
    </rPh>
    <rPh sb="4" eb="5">
      <t>ジョ</t>
    </rPh>
    <phoneticPr fontId="4"/>
  </si>
  <si>
    <t>静内総合治水事務所</t>
    <rPh sb="0" eb="2">
      <t>シズナイ</t>
    </rPh>
    <rPh sb="2" eb="4">
      <t>ソウゴウ</t>
    </rPh>
    <rPh sb="4" eb="6">
      <t>チスイ</t>
    </rPh>
    <rPh sb="6" eb="9">
      <t>ジムショ</t>
    </rPh>
    <phoneticPr fontId="4"/>
  </si>
  <si>
    <t>浦河出張所</t>
    <rPh sb="0" eb="2">
      <t>ウラカワ</t>
    </rPh>
    <rPh sb="2" eb="4">
      <t>シュッチョウ</t>
    </rPh>
    <rPh sb="4" eb="5">
      <t>ジョ</t>
    </rPh>
    <phoneticPr fontId="4"/>
  </si>
  <si>
    <t>厚幌ダム建設事務所</t>
    <rPh sb="0" eb="1">
      <t>アツ</t>
    </rPh>
    <rPh sb="1" eb="2">
      <t>ホロ</t>
    </rPh>
    <rPh sb="4" eb="6">
      <t>ケンセツ</t>
    </rPh>
    <rPh sb="6" eb="9">
      <t>ジムショ</t>
    </rPh>
    <phoneticPr fontId="4"/>
  </si>
  <si>
    <t>32</t>
    <phoneticPr fontId="4"/>
  </si>
  <si>
    <t>33</t>
    <phoneticPr fontId="4"/>
  </si>
  <si>
    <t>34</t>
    <phoneticPr fontId="4"/>
  </si>
  <si>
    <t>35</t>
    <phoneticPr fontId="4"/>
  </si>
  <si>
    <t>36</t>
    <phoneticPr fontId="4"/>
  </si>
  <si>
    <t>37</t>
    <phoneticPr fontId="4"/>
  </si>
  <si>
    <t>士別出張所</t>
    <rPh sb="0" eb="2">
      <t>シベツ</t>
    </rPh>
    <rPh sb="2" eb="5">
      <t>シュッチョウショ</t>
    </rPh>
    <phoneticPr fontId="4"/>
  </si>
  <si>
    <t>富良野出張所</t>
    <rPh sb="0" eb="3">
      <t>フラノ</t>
    </rPh>
    <rPh sb="3" eb="6">
      <t>シュッチョウショ</t>
    </rPh>
    <phoneticPr fontId="4"/>
  </si>
  <si>
    <t>美深出張所</t>
    <rPh sb="0" eb="2">
      <t>ビフカ</t>
    </rPh>
    <rPh sb="2" eb="5">
      <t>シュッチョウショ</t>
    </rPh>
    <phoneticPr fontId="4"/>
  </si>
  <si>
    <t>41</t>
    <phoneticPr fontId="4"/>
  </si>
  <si>
    <t>42</t>
    <phoneticPr fontId="4"/>
  </si>
  <si>
    <t>43</t>
    <phoneticPr fontId="4"/>
  </si>
  <si>
    <t>44</t>
    <phoneticPr fontId="4"/>
  </si>
  <si>
    <t>事業課</t>
    <rPh sb="0" eb="3">
      <t>ジギョウカ</t>
    </rPh>
    <phoneticPr fontId="4"/>
  </si>
  <si>
    <t>羽幌出張所</t>
    <rPh sb="0" eb="2">
      <t>ハボロ</t>
    </rPh>
    <rPh sb="2" eb="5">
      <t>シュッチョウショ</t>
    </rPh>
    <phoneticPr fontId="4"/>
  </si>
  <si>
    <t>遠別出張所</t>
    <rPh sb="0" eb="2">
      <t>エンベツ</t>
    </rPh>
    <rPh sb="2" eb="5">
      <t>シュッチョウショ</t>
    </rPh>
    <phoneticPr fontId="4"/>
  </si>
  <si>
    <t>51</t>
    <phoneticPr fontId="4"/>
  </si>
  <si>
    <t>52</t>
    <phoneticPr fontId="4"/>
  </si>
  <si>
    <t>53</t>
    <phoneticPr fontId="4"/>
  </si>
  <si>
    <t>歌登出張所</t>
    <rPh sb="0" eb="2">
      <t>ウタノボリ</t>
    </rPh>
    <rPh sb="2" eb="5">
      <t>シュッチョウショ</t>
    </rPh>
    <phoneticPr fontId="4"/>
  </si>
  <si>
    <t>頓別事業所</t>
    <rPh sb="0" eb="2">
      <t>トンベツ</t>
    </rPh>
    <rPh sb="2" eb="5">
      <t>ジギョウショ</t>
    </rPh>
    <phoneticPr fontId="4"/>
  </si>
  <si>
    <t>礼文出張所</t>
    <rPh sb="0" eb="2">
      <t>レブン</t>
    </rPh>
    <rPh sb="2" eb="4">
      <t>シュッチョウ</t>
    </rPh>
    <rPh sb="4" eb="5">
      <t>ジョ</t>
    </rPh>
    <phoneticPr fontId="4"/>
  </si>
  <si>
    <t>利尻出張所</t>
    <rPh sb="0" eb="2">
      <t>リシリ</t>
    </rPh>
    <rPh sb="2" eb="5">
      <t>シュッチョウショ</t>
    </rPh>
    <phoneticPr fontId="4"/>
  </si>
  <si>
    <t>61</t>
    <phoneticPr fontId="4"/>
  </si>
  <si>
    <t>71</t>
    <phoneticPr fontId="4"/>
  </si>
  <si>
    <t>北見出張所</t>
    <rPh sb="0" eb="2">
      <t>キタミ</t>
    </rPh>
    <rPh sb="2" eb="5">
      <t>シュッチョウショ</t>
    </rPh>
    <phoneticPr fontId="4"/>
  </si>
  <si>
    <t>紋別出張所</t>
    <rPh sb="0" eb="2">
      <t>モンベツ</t>
    </rPh>
    <rPh sb="2" eb="5">
      <t>シュッチョウショ</t>
    </rPh>
    <phoneticPr fontId="4"/>
  </si>
  <si>
    <t>斜里出張所</t>
    <rPh sb="0" eb="2">
      <t>シャリ</t>
    </rPh>
    <rPh sb="2" eb="5">
      <t>シュッチョウショ</t>
    </rPh>
    <phoneticPr fontId="4"/>
  </si>
  <si>
    <t>遠軽出張所</t>
    <rPh sb="0" eb="2">
      <t>エンガル</t>
    </rPh>
    <rPh sb="2" eb="5">
      <t>シュッチョウショ</t>
    </rPh>
    <phoneticPr fontId="4"/>
  </si>
  <si>
    <t>興部出張所</t>
    <rPh sb="0" eb="2">
      <t>オコッペ</t>
    </rPh>
    <rPh sb="2" eb="4">
      <t>シュッチョウ</t>
    </rPh>
    <rPh sb="4" eb="5">
      <t>ショ</t>
    </rPh>
    <phoneticPr fontId="4"/>
  </si>
  <si>
    <t>女満別空港管理事務所</t>
    <rPh sb="0" eb="3">
      <t>メマンベツ</t>
    </rPh>
    <rPh sb="3" eb="5">
      <t>クウコウ</t>
    </rPh>
    <rPh sb="5" eb="7">
      <t>カンリ</t>
    </rPh>
    <rPh sb="7" eb="10">
      <t>ジムショ</t>
    </rPh>
    <phoneticPr fontId="4"/>
  </si>
  <si>
    <t>オホーツク紋別空港管理事務所</t>
    <rPh sb="5" eb="7">
      <t>モンベツ</t>
    </rPh>
    <rPh sb="7" eb="9">
      <t>クウコウ</t>
    </rPh>
    <rPh sb="9" eb="11">
      <t>カンリ</t>
    </rPh>
    <rPh sb="11" eb="14">
      <t>ジムショ</t>
    </rPh>
    <phoneticPr fontId="4"/>
  </si>
  <si>
    <t>78</t>
  </si>
  <si>
    <t>鹿追出張所</t>
    <rPh sb="0" eb="2">
      <t>シカオイ</t>
    </rPh>
    <rPh sb="2" eb="5">
      <t>シュッチョウショ</t>
    </rPh>
    <phoneticPr fontId="4"/>
  </si>
  <si>
    <t>大樹出張所</t>
    <rPh sb="0" eb="2">
      <t>タイキ</t>
    </rPh>
    <rPh sb="2" eb="5">
      <t>シュッチョウショ</t>
    </rPh>
    <phoneticPr fontId="4"/>
  </si>
  <si>
    <t>足寄出張所</t>
    <rPh sb="0" eb="2">
      <t>アショロ</t>
    </rPh>
    <rPh sb="2" eb="5">
      <t>シュッチョウショ</t>
    </rPh>
    <phoneticPr fontId="4"/>
  </si>
  <si>
    <t>浦幌出張所</t>
    <rPh sb="0" eb="2">
      <t>ウラホロ</t>
    </rPh>
    <rPh sb="2" eb="5">
      <t>シュッチョウショ</t>
    </rPh>
    <phoneticPr fontId="4"/>
  </si>
  <si>
    <t>81</t>
    <phoneticPr fontId="4"/>
  </si>
  <si>
    <t>82</t>
  </si>
  <si>
    <t>83</t>
  </si>
  <si>
    <t>84</t>
  </si>
  <si>
    <t>85</t>
  </si>
  <si>
    <t>91</t>
    <phoneticPr fontId="4"/>
  </si>
  <si>
    <t>厚岸出張所</t>
    <rPh sb="0" eb="2">
      <t>アッケシ</t>
    </rPh>
    <rPh sb="2" eb="5">
      <t>シュッチョウショ</t>
    </rPh>
    <phoneticPr fontId="4"/>
  </si>
  <si>
    <t>根室出張所</t>
    <rPh sb="0" eb="2">
      <t>ネムロ</t>
    </rPh>
    <rPh sb="2" eb="5">
      <t>シュッチョウショ</t>
    </rPh>
    <phoneticPr fontId="4"/>
  </si>
  <si>
    <t>弟子屈出張所</t>
    <rPh sb="0" eb="3">
      <t>テシカガ</t>
    </rPh>
    <rPh sb="3" eb="6">
      <t>シュッチョウショ</t>
    </rPh>
    <phoneticPr fontId="4"/>
  </si>
  <si>
    <t>中標津出張所</t>
    <rPh sb="0" eb="3">
      <t>ナカシベツ</t>
    </rPh>
    <rPh sb="3" eb="6">
      <t>シュッチョウショ</t>
    </rPh>
    <phoneticPr fontId="4"/>
  </si>
  <si>
    <t>中標津空港事務所</t>
    <rPh sb="0" eb="3">
      <t>ナカシベツ</t>
    </rPh>
    <rPh sb="3" eb="5">
      <t>クウコウ</t>
    </rPh>
    <rPh sb="5" eb="8">
      <t>ジムショ</t>
    </rPh>
    <phoneticPr fontId="4"/>
  </si>
  <si>
    <t>92</t>
  </si>
  <si>
    <t>93</t>
  </si>
  <si>
    <t>94</t>
  </si>
  <si>
    <t>95</t>
  </si>
  <si>
    <t>96</t>
  </si>
  <si>
    <t>出張所リスト</t>
    <rPh sb="0" eb="3">
      <t>シュッチョウショ</t>
    </rPh>
    <phoneticPr fontId="4"/>
  </si>
  <si>
    <t>01</t>
    <phoneticPr fontId="4"/>
  </si>
  <si>
    <t>機関名</t>
    <rPh sb="0" eb="3">
      <t>キカンメイ</t>
    </rPh>
    <phoneticPr fontId="4"/>
  </si>
  <si>
    <t>請負人自己評価</t>
    <rPh sb="0" eb="7">
      <t>ウ</t>
    </rPh>
    <phoneticPr fontId="4"/>
  </si>
  <si>
    <t>細　　　別</t>
  </si>
  <si>
    <t>工事名</t>
    <rPh sb="0" eb="3">
      <t>コウジメイ</t>
    </rPh>
    <phoneticPr fontId="4"/>
  </si>
  <si>
    <t>01</t>
  </si>
  <si>
    <t>02</t>
  </si>
  <si>
    <t>03</t>
  </si>
  <si>
    <t>04</t>
  </si>
  <si>
    <t>05</t>
  </si>
  <si>
    <t>06</t>
  </si>
  <si>
    <t>07</t>
  </si>
  <si>
    <t>08</t>
  </si>
  <si>
    <t>09</t>
  </si>
  <si>
    <t>10</t>
  </si>
  <si>
    <t>11</t>
  </si>
  <si>
    <t>12</t>
  </si>
  <si>
    <t>13</t>
  </si>
  <si>
    <t>14</t>
  </si>
  <si>
    <t>該当項目の内達成項目が８０％～９０％未満………ｂ</t>
    <phoneticPr fontId="2"/>
  </si>
  <si>
    <t>　１項目１点を目安とする。</t>
    <phoneticPr fontId="3"/>
  </si>
  <si>
    <t>評定</t>
    <rPh sb="0" eb="2">
      <t>ヒョウテイ</t>
    </rPh>
    <phoneticPr fontId="4"/>
  </si>
  <si>
    <t>入力方法</t>
    <rPh sb="0" eb="2">
      <t>ニュウリョク</t>
    </rPh>
    <rPh sb="2" eb="4">
      <t>ホウホウ</t>
    </rPh>
    <phoneticPr fontId="4"/>
  </si>
  <si>
    <t>所属名</t>
    <rPh sb="0" eb="2">
      <t>ショゾク</t>
    </rPh>
    <rPh sb="2" eb="3">
      <t>メイ</t>
    </rPh>
    <phoneticPr fontId="4"/>
  </si>
  <si>
    <t xml:space="preserve">  [記入方法]  該当する項目に1を入れる。　　　</t>
    <phoneticPr fontId="3"/>
  </si>
  <si>
    <t>評定点</t>
    <rPh sb="0" eb="2">
      <t>ヒョウテイ</t>
    </rPh>
    <rPh sb="2" eb="3">
      <t>テン</t>
    </rPh>
    <phoneticPr fontId="4"/>
  </si>
  <si>
    <t>細目別評定点</t>
    <rPh sb="0" eb="2">
      <t>サイモク</t>
    </rPh>
    <rPh sb="2" eb="3">
      <t>ベツ</t>
    </rPh>
    <rPh sb="3" eb="5">
      <t>ヒョウテイ</t>
    </rPh>
    <rPh sb="5" eb="6">
      <t>テン</t>
    </rPh>
    <phoneticPr fontId="4"/>
  </si>
  <si>
    <t>得点割合</t>
    <rPh sb="0" eb="2">
      <t>トクテン</t>
    </rPh>
    <rPh sb="2" eb="4">
      <t>ワリアイ</t>
    </rPh>
    <phoneticPr fontId="4"/>
  </si>
  <si>
    <t>様式－２Ｃ⑦</t>
    <phoneticPr fontId="2"/>
  </si>
  <si>
    <t>工事番号</t>
    <rPh sb="0" eb="2">
      <t>コウジ</t>
    </rPh>
    <rPh sb="2" eb="4">
      <t>バンゴウ</t>
    </rPh>
    <phoneticPr fontId="4"/>
  </si>
  <si>
    <t>半角数字入力</t>
    <phoneticPr fontId="4"/>
  </si>
  <si>
    <t>62</t>
  </si>
  <si>
    <t>63</t>
  </si>
  <si>
    <t>64</t>
  </si>
  <si>
    <t>65</t>
  </si>
  <si>
    <t>72</t>
  </si>
  <si>
    <t>73</t>
  </si>
  <si>
    <t>74</t>
  </si>
  <si>
    <t>75</t>
  </si>
  <si>
    <t>76</t>
  </si>
  <si>
    <t>77</t>
  </si>
  <si>
    <t>支出負担行為担当者</t>
    <rPh sb="0" eb="2">
      <t>シシュツ</t>
    </rPh>
    <rPh sb="2" eb="4">
      <t>フタン</t>
    </rPh>
    <rPh sb="4" eb="6">
      <t>コウイ</t>
    </rPh>
    <rPh sb="6" eb="9">
      <t>タントウシャ</t>
    </rPh>
    <phoneticPr fontId="4"/>
  </si>
  <si>
    <t>工事名</t>
    <rPh sb="0" eb="3">
      <t>コウジメイ</t>
    </rPh>
    <phoneticPr fontId="4"/>
  </si>
  <si>
    <t>出張所</t>
    <rPh sb="0" eb="3">
      <t>シュッチョウショ</t>
    </rPh>
    <phoneticPr fontId="4"/>
  </si>
  <si>
    <t>評定者　氏名</t>
    <rPh sb="0" eb="2">
      <t>ヒョウテイ</t>
    </rPh>
    <rPh sb="2" eb="3">
      <t>シャ</t>
    </rPh>
    <rPh sb="4" eb="6">
      <t>シメイ</t>
    </rPh>
    <phoneticPr fontId="4"/>
  </si>
  <si>
    <t>請負人自己評価（監督員及び総括監督員と同項目）</t>
    <rPh sb="0" eb="2">
      <t>ウケオイ</t>
    </rPh>
    <rPh sb="2" eb="3">
      <t>ニン</t>
    </rPh>
    <rPh sb="3" eb="5">
      <t>ジコ</t>
    </rPh>
    <rPh sb="5" eb="7">
      <t>ヒョウカ</t>
    </rPh>
    <rPh sb="8" eb="11">
      <t>カントクイン</t>
    </rPh>
    <rPh sb="11" eb="12">
      <t>オヨ</t>
    </rPh>
    <rPh sb="13" eb="15">
      <t>ソウカツ</t>
    </rPh>
    <rPh sb="15" eb="17">
      <t>カントク</t>
    </rPh>
    <rPh sb="17" eb="18">
      <t>イン</t>
    </rPh>
    <rPh sb="19" eb="20">
      <t>ドウ</t>
    </rPh>
    <rPh sb="20" eb="22">
      <t>コウモク</t>
    </rPh>
    <phoneticPr fontId="4"/>
  </si>
  <si>
    <t>４　工事特性（加点のみ）</t>
    <rPh sb="2" eb="4">
      <t>コウジ</t>
    </rPh>
    <rPh sb="4" eb="6">
      <t>トクセイ</t>
    </rPh>
    <rPh sb="7" eb="9">
      <t>カテン</t>
    </rPh>
    <phoneticPr fontId="4"/>
  </si>
  <si>
    <t>６　社会性等（加点のみ）</t>
    <rPh sb="2" eb="6">
      <t>シャカイセイトウ</t>
    </rPh>
    <rPh sb="7" eb="9">
      <t>カテン</t>
    </rPh>
    <phoneticPr fontId="4"/>
  </si>
  <si>
    <t>Ⅰ　地域への貢献等</t>
    <rPh sb="2" eb="4">
      <t>チイキ</t>
    </rPh>
    <rPh sb="6" eb="8">
      <t>コウケン</t>
    </rPh>
    <rPh sb="8" eb="9">
      <t>トウ</t>
    </rPh>
    <phoneticPr fontId="4"/>
  </si>
  <si>
    <t>Ⅰ　工事特性</t>
    <rPh sb="2" eb="4">
      <t>コウジ</t>
    </rPh>
    <rPh sb="4" eb="6">
      <t>トクセイ</t>
    </rPh>
    <phoneticPr fontId="4"/>
  </si>
  <si>
    <t>加減点合計（１＋２＋３）</t>
    <rPh sb="0" eb="2">
      <t>カゲン</t>
    </rPh>
    <rPh sb="2" eb="3">
      <t>テン</t>
    </rPh>
    <rPh sb="3" eb="5">
      <t>ゴウケイ</t>
    </rPh>
    <phoneticPr fontId="4"/>
  </si>
  <si>
    <t>加減点合計（４＋５＋６）</t>
    <rPh sb="0" eb="2">
      <t>カゲン</t>
    </rPh>
    <rPh sb="2" eb="3">
      <t>テン</t>
    </rPh>
    <rPh sb="3" eb="5">
      <t>ゴウケイ</t>
    </rPh>
    <phoneticPr fontId="4"/>
  </si>
  <si>
    <t>細目別評定点の満点は５１．６８点（１００点満点で、監督員３４％、主任監督員８．３２％、総括監督員１７．６８％、検査員４０％の比率配分のため、監督員及び総括監督員と同項目の評価をしている請負人自己評価の満点は５１．６８点となる）</t>
    <rPh sb="0" eb="2">
      <t>サイモク</t>
    </rPh>
    <rPh sb="2" eb="3">
      <t>ベツ</t>
    </rPh>
    <rPh sb="3" eb="5">
      <t>ヒョウテイ</t>
    </rPh>
    <rPh sb="5" eb="6">
      <t>テン</t>
    </rPh>
    <rPh sb="7" eb="9">
      <t>マンテン</t>
    </rPh>
    <rPh sb="15" eb="16">
      <t>テン</t>
    </rPh>
    <rPh sb="20" eb="21">
      <t>テン</t>
    </rPh>
    <rPh sb="21" eb="23">
      <t>マンテン</t>
    </rPh>
    <rPh sb="25" eb="28">
      <t>カントクイン</t>
    </rPh>
    <rPh sb="43" eb="45">
      <t>ソウカツ</t>
    </rPh>
    <rPh sb="45" eb="47">
      <t>カントク</t>
    </rPh>
    <rPh sb="47" eb="48">
      <t>イン</t>
    </rPh>
    <rPh sb="62" eb="64">
      <t>ヒリツ</t>
    </rPh>
    <rPh sb="64" eb="66">
      <t>ハイブン</t>
    </rPh>
    <rPh sb="70" eb="72">
      <t>カントク</t>
    </rPh>
    <rPh sb="72" eb="73">
      <t>イン</t>
    </rPh>
    <rPh sb="73" eb="74">
      <t>オヨ</t>
    </rPh>
    <rPh sb="75" eb="77">
      <t>ソウカツ</t>
    </rPh>
    <rPh sb="77" eb="79">
      <t>カントク</t>
    </rPh>
    <rPh sb="79" eb="80">
      <t>イン</t>
    </rPh>
    <rPh sb="81" eb="82">
      <t>ドウ</t>
    </rPh>
    <rPh sb="82" eb="84">
      <t>コウモク</t>
    </rPh>
    <rPh sb="92" eb="95">
      <t>ウケオイニン</t>
    </rPh>
    <rPh sb="95" eb="97">
      <t>ジコ</t>
    </rPh>
    <rPh sb="97" eb="99">
      <t>ヒョウカ</t>
    </rPh>
    <rPh sb="100" eb="102">
      <t>マンテン</t>
    </rPh>
    <rPh sb="108" eb="109">
      <t>テン</t>
    </rPh>
    <phoneticPr fontId="4"/>
  </si>
  <si>
    <t>様式－２Ｋ①(土木用)</t>
    <rPh sb="7" eb="10">
      <t>ドボクヨウ</t>
    </rPh>
    <phoneticPr fontId="4"/>
  </si>
  <si>
    <t>工事番号</t>
    <phoneticPr fontId="4"/>
  </si>
  <si>
    <t xml:space="preserve">  [記入方法]  該当する項目に１を入れる。</t>
    <phoneticPr fontId="4"/>
  </si>
  <si>
    <t>評価項目</t>
    <rPh sb="0" eb="2">
      <t>ヒョウカ</t>
    </rPh>
    <rPh sb="2" eb="4">
      <t>コウモク</t>
    </rPh>
    <phoneticPr fontId="4"/>
  </si>
  <si>
    <t>細別</t>
    <phoneticPr fontId="4"/>
  </si>
  <si>
    <t>1.施工体制</t>
    <phoneticPr fontId="4"/>
  </si>
  <si>
    <t>Ⅰ.施工体制一般</t>
    <phoneticPr fontId="4"/>
  </si>
  <si>
    <t>適切である。</t>
    <phoneticPr fontId="4"/>
  </si>
  <si>
    <t>ほぼ適切である。</t>
    <phoneticPr fontId="4"/>
  </si>
  <si>
    <t>他の事項に該当しない。</t>
    <phoneticPr fontId="4"/>
  </si>
  <si>
    <t>やや不適切である。</t>
    <rPh sb="2" eb="5">
      <t>フテキセツ</t>
    </rPh>
    <phoneticPr fontId="4"/>
  </si>
  <si>
    <t>不適切である。</t>
    <rPh sb="0" eb="3">
      <t>フテキセツ</t>
    </rPh>
    <phoneticPr fontId="4"/>
  </si>
  <si>
    <t>該当</t>
    <phoneticPr fontId="4"/>
  </si>
  <si>
    <t>評価</t>
    <phoneticPr fontId="4"/>
  </si>
  <si>
    <t>「評価対象項目」</t>
    <phoneticPr fontId="4"/>
  </si>
  <si>
    <t>□　施工計画書と現場の施工体制が一致している。</t>
    <phoneticPr fontId="4"/>
  </si>
  <si>
    <t>□　社内検査員の身分（社員）、経歴が確認でき適正である。</t>
    <phoneticPr fontId="4"/>
  </si>
  <si>
    <t>□　緊急指示、災害、事故等が発生した場合の体制が整っている。</t>
    <phoneticPr fontId="4"/>
  </si>
  <si>
    <t>□　その他（理由：　　　　　　　　　　　　　　　　　）</t>
    <rPh sb="6" eb="8">
      <t>リユウ</t>
    </rPh>
    <phoneticPr fontId="4"/>
  </si>
  <si>
    <t>該当項目の内達成項目が９０％以上………ａ</t>
    <phoneticPr fontId="4"/>
  </si>
  <si>
    <t>該当項目の内達成項目が８０％～９０％未満………ｂ</t>
    <phoneticPr fontId="4"/>
  </si>
  <si>
    <t>評価率</t>
    <phoneticPr fontId="4"/>
  </si>
  <si>
    <t>該当項目の内達成項目が８０％未満………ｃ</t>
    <phoneticPr fontId="4"/>
  </si>
  <si>
    <t>評定</t>
    <phoneticPr fontId="4"/>
  </si>
  <si>
    <t>※評価対象項目が２項目以下の場合はｃ評価とする。</t>
    <phoneticPr fontId="4"/>
  </si>
  <si>
    <t>点数</t>
    <phoneticPr fontId="4"/>
  </si>
  <si>
    <t>評価項目</t>
    <phoneticPr fontId="4"/>
  </si>
  <si>
    <t>適切である。</t>
    <rPh sb="0" eb="2">
      <t>テキセツ</t>
    </rPh>
    <phoneticPr fontId="4"/>
  </si>
  <si>
    <t>ほぼ適切である。</t>
    <rPh sb="2" eb="4">
      <t>テキセツ</t>
    </rPh>
    <phoneticPr fontId="4"/>
  </si>
  <si>
    <t>他の事項に該当しない。</t>
    <rPh sb="2" eb="4">
      <t>ジコウ</t>
    </rPh>
    <phoneticPr fontId="4"/>
  </si>
  <si>
    <t>該当項目の内達成項目が９０％以上………ａ</t>
    <phoneticPr fontId="4"/>
  </si>
  <si>
    <t>評価率</t>
    <phoneticPr fontId="4"/>
  </si>
  <si>
    <t>該当項目の内達成項目が８０％～９０％未満………ｂ</t>
    <phoneticPr fontId="4"/>
  </si>
  <si>
    <t>評定</t>
    <phoneticPr fontId="4"/>
  </si>
  <si>
    <t>該当項目の内達成項目が８０％未満………ｃ</t>
    <phoneticPr fontId="4"/>
  </si>
  <si>
    <t>点数</t>
    <phoneticPr fontId="4"/>
  </si>
  <si>
    <t>※該当項目が２項目以下の場合はｃ評価とする。</t>
    <rPh sb="1" eb="3">
      <t>ガイトウ</t>
    </rPh>
    <phoneticPr fontId="4"/>
  </si>
  <si>
    <t>様式－２Ｋ③(土木用)</t>
    <phoneticPr fontId="4"/>
  </si>
  <si>
    <t>2.施工状況</t>
    <phoneticPr fontId="2"/>
  </si>
  <si>
    <t>Ⅰ.施工管理</t>
    <phoneticPr fontId="4"/>
  </si>
  <si>
    <t>□　建設機械等の使用及び調達計画が十分なされ管理されている。</t>
    <rPh sb="2" eb="4">
      <t>ケンセツ</t>
    </rPh>
    <rPh sb="4" eb="6">
      <t>キカイ</t>
    </rPh>
    <rPh sb="6" eb="7">
      <t>トウ</t>
    </rPh>
    <phoneticPr fontId="4"/>
  </si>
  <si>
    <t>□　工事記録の整備が適時的確になされている。</t>
    <rPh sb="2" eb="4">
      <t>コウジ</t>
    </rPh>
    <rPh sb="4" eb="6">
      <t>キロク</t>
    </rPh>
    <rPh sb="7" eb="9">
      <t>セイビ</t>
    </rPh>
    <rPh sb="10" eb="12">
      <t>テキジ</t>
    </rPh>
    <rPh sb="12" eb="14">
      <t>テキカク</t>
    </rPh>
    <phoneticPr fontId="4"/>
  </si>
  <si>
    <t>様式－２Ｋ④(土木用)</t>
    <phoneticPr fontId="4"/>
  </si>
  <si>
    <t>Ⅱ.工程管理</t>
    <phoneticPr fontId="4"/>
  </si>
  <si>
    <t>様式－２Ｋ⑤(土木用)</t>
    <phoneticPr fontId="4"/>
  </si>
  <si>
    <t>2.施工状況</t>
    <phoneticPr fontId="4"/>
  </si>
  <si>
    <t>Ⅲ.安全対策</t>
    <phoneticPr fontId="4"/>
  </si>
  <si>
    <t>□　交通安全管理に積極的に取り組んでいる。</t>
    <rPh sb="2" eb="4">
      <t>コウツウ</t>
    </rPh>
    <rPh sb="4" eb="6">
      <t>アンゼン</t>
    </rPh>
    <rPh sb="6" eb="8">
      <t>カンリ</t>
    </rPh>
    <phoneticPr fontId="4"/>
  </si>
  <si>
    <t>様式－２Ｋ⑥(土木用)</t>
    <phoneticPr fontId="2"/>
  </si>
  <si>
    <t>工事番号</t>
    <phoneticPr fontId="3"/>
  </si>
  <si>
    <t>工事番号</t>
    <phoneticPr fontId="2"/>
  </si>
  <si>
    <t>評価項目</t>
    <phoneticPr fontId="3"/>
  </si>
  <si>
    <t>評価項目</t>
    <phoneticPr fontId="2"/>
  </si>
  <si>
    <t>細別</t>
    <phoneticPr fontId="3"/>
  </si>
  <si>
    <t>細別</t>
    <phoneticPr fontId="2"/>
  </si>
  <si>
    <t>a</t>
    <phoneticPr fontId="2"/>
  </si>
  <si>
    <t>b</t>
    <phoneticPr fontId="2"/>
  </si>
  <si>
    <t>c</t>
    <phoneticPr fontId="2"/>
  </si>
  <si>
    <t>d</t>
    <phoneticPr fontId="2"/>
  </si>
  <si>
    <t xml:space="preserve">ｅ </t>
    <phoneticPr fontId="2"/>
  </si>
  <si>
    <t>Ⅳ.対外関係</t>
    <phoneticPr fontId="2"/>
  </si>
  <si>
    <t>適切であった。</t>
    <phoneticPr fontId="2"/>
  </si>
  <si>
    <t>ほぼ適切であった。</t>
    <phoneticPr fontId="2"/>
  </si>
  <si>
    <t>他の事項に該当しない。</t>
    <phoneticPr fontId="2"/>
  </si>
  <si>
    <t>やや不適切であった。</t>
    <rPh sb="2" eb="5">
      <t>フテキセツ</t>
    </rPh>
    <phoneticPr fontId="2"/>
  </si>
  <si>
    <t>不適切であった。</t>
    <rPh sb="0" eb="3">
      <t>フテキセツ</t>
    </rPh>
    <phoneticPr fontId="2"/>
  </si>
  <si>
    <t>「評価対象項目」</t>
    <phoneticPr fontId="2"/>
  </si>
  <si>
    <t>評価</t>
    <phoneticPr fontId="2"/>
  </si>
  <si>
    <t>該当項目の内達成項目が９０％以上………ａ</t>
    <phoneticPr fontId="2"/>
  </si>
  <si>
    <t>該当項目の内達成項目が８０％未満………ｃ</t>
    <phoneticPr fontId="2"/>
  </si>
  <si>
    <t>評定</t>
    <phoneticPr fontId="2"/>
  </si>
  <si>
    <t>点数</t>
    <phoneticPr fontId="2"/>
  </si>
  <si>
    <t>ｄ</t>
    <phoneticPr fontId="2"/>
  </si>
  <si>
    <t>ｅ</t>
    <phoneticPr fontId="2"/>
  </si>
  <si>
    <t>3.出来形及び出来ばえ</t>
    <phoneticPr fontId="2"/>
  </si>
  <si>
    <t>Ⅰ.出来形</t>
    <phoneticPr fontId="2"/>
  </si>
  <si>
    <t>評定</t>
    <phoneticPr fontId="2"/>
  </si>
  <si>
    <t>評定点数</t>
    <phoneticPr fontId="2"/>
  </si>
  <si>
    <t>様式－２Ｃ⑧</t>
    <phoneticPr fontId="2"/>
  </si>
  <si>
    <t>工事番号</t>
    <phoneticPr fontId="2"/>
  </si>
  <si>
    <t>評価項目</t>
    <phoneticPr fontId="2"/>
  </si>
  <si>
    <t>細別</t>
    <phoneticPr fontId="2"/>
  </si>
  <si>
    <t>a</t>
    <phoneticPr fontId="2"/>
  </si>
  <si>
    <t>ｂ</t>
    <phoneticPr fontId="2"/>
  </si>
  <si>
    <t>ｃ</t>
    <phoneticPr fontId="2"/>
  </si>
  <si>
    <t>ｄ</t>
    <phoneticPr fontId="2"/>
  </si>
  <si>
    <t>ｅ</t>
    <phoneticPr fontId="2"/>
  </si>
  <si>
    <t>3.出来形及び出来ばえ</t>
    <phoneticPr fontId="2"/>
  </si>
  <si>
    <t>Ⅱ.品質</t>
    <phoneticPr fontId="2"/>
  </si>
  <si>
    <t>評定</t>
    <phoneticPr fontId="2"/>
  </si>
  <si>
    <t>評定点数</t>
    <phoneticPr fontId="2"/>
  </si>
  <si>
    <t>様式－４Ｃ①</t>
    <phoneticPr fontId="4"/>
  </si>
  <si>
    <t>１／２　　　　　　　　　　　　　　　　　　　　　　　　　　　　　　　　　工事番号</t>
    <phoneticPr fontId="4"/>
  </si>
  <si>
    <t xml:space="preserve">  [記入方法]  該当する項目に４を入れる。</t>
    <phoneticPr fontId="4"/>
  </si>
  <si>
    <t>対応事項</t>
    <rPh sb="0" eb="2">
      <t>タイオウ</t>
    </rPh>
    <rPh sb="2" eb="4">
      <t>ジコウ</t>
    </rPh>
    <phoneticPr fontId="4"/>
  </si>
  <si>
    <t>【事例】具体的な施工条件等への対応事例　　　　　　　１／２</t>
    <rPh sb="8" eb="10">
      <t>セコウ</t>
    </rPh>
    <rPh sb="10" eb="13">
      <t>ジョウケントウ</t>
    </rPh>
    <rPh sb="15" eb="17">
      <t>タイオウ</t>
    </rPh>
    <phoneticPr fontId="4"/>
  </si>
  <si>
    <t>4.工事特性</t>
    <rPh sb="2" eb="4">
      <t>コウジ</t>
    </rPh>
    <rPh sb="4" eb="6">
      <t>トクセイ</t>
    </rPh>
    <phoneticPr fontId="4"/>
  </si>
  <si>
    <t>Ⅰ．工事特性</t>
    <rPh sb="2" eb="4">
      <t>コウジ</t>
    </rPh>
    <rPh sb="4" eb="6">
      <t>トクセイ</t>
    </rPh>
    <phoneticPr fontId="4"/>
  </si>
  <si>
    <t>Ⅰ構造物の特殊性への対応</t>
    <rPh sb="1" eb="3">
      <t>コウゾウ</t>
    </rPh>
    <rPh sb="3" eb="4">
      <t>モノ</t>
    </rPh>
    <rPh sb="5" eb="8">
      <t>トクシュセイ</t>
    </rPh>
    <rPh sb="10" eb="12">
      <t>タイオウ</t>
    </rPh>
    <phoneticPr fontId="4"/>
  </si>
  <si>
    <t>（１．について）</t>
    <phoneticPr fontId="4"/>
  </si>
  <si>
    <t>・切土　20万ｍ3＜Ｖ　・盛土　15万ｍ3＜Ｖ　・護岸・築堤高　10ｍ＜Ｈ　・浚渫工　100万m3＜Ｖ　・トンネル(ｼｰﾙﾄﾞ)　8m＜φ</t>
    <phoneticPr fontId="4"/>
  </si>
  <si>
    <t>・樋門・樋管　15m2＜Ａ　・揚排水機場　2000㎜＜φ　・堰　、水門　最大径間長25m以上、径間数３径間以上又は扉体面積50m2＜A</t>
    <rPh sb="55" eb="56">
      <t>マタ</t>
    </rPh>
    <rPh sb="57" eb="58">
      <t>トビラ</t>
    </rPh>
    <rPh sb="58" eb="59">
      <t>カラダ</t>
    </rPh>
    <rPh sb="59" eb="61">
      <t>メンセキ</t>
    </rPh>
    <phoneticPr fontId="4"/>
  </si>
  <si>
    <t>　□　３．その他（理由：　　　　　　　　　　　　　　　　　）</t>
    <phoneticPr fontId="4"/>
  </si>
  <si>
    <t>・トンネル(開削工法)　20ｍ＜Ｈ　・トンネル(NATM)内空断面積　100m2＜Ａ　・トンネル(沈埋工法)　300m2＜Ａ</t>
    <phoneticPr fontId="4"/>
  </si>
  <si>
    <r>
      <t>※上記の対応事項が１つ以上あれば</t>
    </r>
    <r>
      <rPr>
        <sz val="10"/>
        <rFont val="ＭＳ ゴシック"/>
        <family val="3"/>
        <charset val="128"/>
      </rPr>
      <t>４点の加点</t>
    </r>
    <r>
      <rPr>
        <sz val="10"/>
        <rFont val="ＭＳ 明朝"/>
        <family val="1"/>
        <charset val="128"/>
      </rPr>
      <t>とする。</t>
    </r>
    <rPh sb="1" eb="3">
      <t>ジョウキ</t>
    </rPh>
    <rPh sb="4" eb="6">
      <t>タイオウ</t>
    </rPh>
    <rPh sb="6" eb="8">
      <t>ジコウ</t>
    </rPh>
    <rPh sb="11" eb="13">
      <t>イジョウ</t>
    </rPh>
    <rPh sb="17" eb="18">
      <t>テン</t>
    </rPh>
    <rPh sb="19" eb="21">
      <t>カテン</t>
    </rPh>
    <phoneticPr fontId="4"/>
  </si>
  <si>
    <t>・海岸堤防、護岸、突堤、離岸堤、防波堤又は岸壁　水深10m＜Ｈ　・地滑り防止工　100m＜Ｗ　又は150ｍ＜Ｌ</t>
    <rPh sb="16" eb="19">
      <t>ボウハテイ</t>
    </rPh>
    <rPh sb="19" eb="20">
      <t>マタ</t>
    </rPh>
    <rPh sb="21" eb="23">
      <t>ガンペキ</t>
    </rPh>
    <phoneticPr fontId="4"/>
  </si>
  <si>
    <t>・流路工　500m3＜Ｑ　・砂防ダム、治山ダム　15m＜Ｈ　・ダム高　150m＜Ｈ　・転流トンネル　400m2＜Ｓ</t>
    <phoneticPr fontId="4"/>
  </si>
  <si>
    <t>・橋梁下部工　高さ　30m＜Ｈ・橋梁上部工　最大支開長　100m＜Ｌ</t>
    <phoneticPr fontId="4"/>
  </si>
  <si>
    <t>・魚礁沈設工　水深220m≦Ｈ　・海上盛砂工　2万ｍ3＜Ｖ　・治山山腹工　150m＜Ｌ　・林道土工　1万ｍ3＜Ｖ</t>
    <rPh sb="7" eb="9">
      <t>スイシン</t>
    </rPh>
    <rPh sb="17" eb="19">
      <t>カイジョウ</t>
    </rPh>
    <rPh sb="19" eb="20">
      <t>モ</t>
    </rPh>
    <rPh sb="20" eb="21">
      <t>スナ</t>
    </rPh>
    <rPh sb="21" eb="22">
      <t>コウ</t>
    </rPh>
    <rPh sb="24" eb="25">
      <t>マン</t>
    </rPh>
    <phoneticPr fontId="4"/>
  </si>
  <si>
    <t>（２．について）</t>
    <phoneticPr fontId="4"/>
  </si>
  <si>
    <t>・砂防工事などにおいて、現地合わせに基づいて再設計が必要な工事。</t>
    <rPh sb="1" eb="3">
      <t>サボウ</t>
    </rPh>
    <rPh sb="3" eb="5">
      <t>コウジ</t>
    </rPh>
    <rPh sb="12" eb="14">
      <t>ゲンチ</t>
    </rPh>
    <rPh sb="14" eb="15">
      <t>ア</t>
    </rPh>
    <rPh sb="18" eb="19">
      <t>モト</t>
    </rPh>
    <rPh sb="22" eb="25">
      <t>サイセッケイ</t>
    </rPh>
    <rPh sb="26" eb="28">
      <t>ヒツヨウ</t>
    </rPh>
    <rPh sb="29" eb="31">
      <t>コウジ</t>
    </rPh>
    <phoneticPr fontId="4"/>
  </si>
  <si>
    <t>・鉄道に隣接した橋脚の耐震補強工事又は河道内の流水部における橋脚の撤去工事。</t>
    <rPh sb="1" eb="3">
      <t>テツドウ</t>
    </rPh>
    <rPh sb="4" eb="6">
      <t>リンセツ</t>
    </rPh>
    <rPh sb="8" eb="10">
      <t>キョウキャク</t>
    </rPh>
    <rPh sb="11" eb="13">
      <t>タイシン</t>
    </rPh>
    <rPh sb="13" eb="15">
      <t>ホキョウ</t>
    </rPh>
    <rPh sb="15" eb="17">
      <t>コウジ</t>
    </rPh>
    <rPh sb="17" eb="18">
      <t>マタ</t>
    </rPh>
    <rPh sb="19" eb="21">
      <t>カドウ</t>
    </rPh>
    <rPh sb="21" eb="22">
      <t>ナイ</t>
    </rPh>
    <rPh sb="23" eb="25">
      <t>リュウスイ</t>
    </rPh>
    <rPh sb="25" eb="26">
      <t>ブ</t>
    </rPh>
    <rPh sb="30" eb="32">
      <t>キョウキャク</t>
    </rPh>
    <rPh sb="33" eb="35">
      <t>テッキョ</t>
    </rPh>
    <rPh sb="35" eb="37">
      <t>コウジ</t>
    </rPh>
    <phoneticPr fontId="4"/>
  </si>
  <si>
    <t>・供用中の道路トンネルの拡幅工事。</t>
    <rPh sb="1" eb="3">
      <t>キョウヨウ</t>
    </rPh>
    <rPh sb="3" eb="4">
      <t>チュウ</t>
    </rPh>
    <rPh sb="5" eb="7">
      <t>ドウロ</t>
    </rPh>
    <rPh sb="12" eb="14">
      <t>カクフク</t>
    </rPh>
    <rPh sb="14" eb="16">
      <t>コウジ</t>
    </rPh>
    <phoneticPr fontId="4"/>
  </si>
  <si>
    <t>（３．について）</t>
    <phoneticPr fontId="4"/>
  </si>
  <si>
    <t>・その他、構造物の規模、形状以外の難しさへの対応が特に必要な工事。</t>
    <rPh sb="3" eb="4">
      <t>タ</t>
    </rPh>
    <rPh sb="5" eb="8">
      <t>コウゾウブツ</t>
    </rPh>
    <rPh sb="9" eb="11">
      <t>キボ</t>
    </rPh>
    <rPh sb="12" eb="14">
      <t>ケイジョウ</t>
    </rPh>
    <rPh sb="14" eb="16">
      <t>イガイ</t>
    </rPh>
    <rPh sb="17" eb="18">
      <t>ムズカ</t>
    </rPh>
    <rPh sb="22" eb="24">
      <t>タイオウ</t>
    </rPh>
    <rPh sb="25" eb="26">
      <t>トク</t>
    </rPh>
    <rPh sb="27" eb="29">
      <t>ヒツヨウ</t>
    </rPh>
    <rPh sb="30" eb="32">
      <t>コウジ</t>
    </rPh>
    <phoneticPr fontId="4"/>
  </si>
  <si>
    <t>・地山強度が又は土被りが薄いため、ＦＥＭ解析等による検討が必要な工事。</t>
    <rPh sb="6" eb="7">
      <t>マタ</t>
    </rPh>
    <phoneticPr fontId="4"/>
  </si>
  <si>
    <t>小計</t>
    <rPh sb="0" eb="2">
      <t>ショウケイ</t>
    </rPh>
    <phoneticPr fontId="4"/>
  </si>
  <si>
    <t>Ⅱ都市部等の作業環境、社会条件等への対応</t>
    <rPh sb="1" eb="4">
      <t>トシブ</t>
    </rPh>
    <rPh sb="4" eb="5">
      <t>トウ</t>
    </rPh>
    <rPh sb="6" eb="8">
      <t>サギョウ</t>
    </rPh>
    <rPh sb="8" eb="10">
      <t>カンキョウ</t>
    </rPh>
    <rPh sb="11" eb="13">
      <t>シャカイ</t>
    </rPh>
    <rPh sb="13" eb="15">
      <t>ジョウケン</t>
    </rPh>
    <rPh sb="15" eb="16">
      <t>トウ</t>
    </rPh>
    <rPh sb="18" eb="20">
      <t>タイオウ</t>
    </rPh>
    <phoneticPr fontId="4"/>
  </si>
  <si>
    <t>都市部等とは、人口集中地区（DID地区)や住宅街をいう。</t>
    <rPh sb="0" eb="3">
      <t>トシブ</t>
    </rPh>
    <rPh sb="3" eb="4">
      <t>トウ</t>
    </rPh>
    <rPh sb="7" eb="9">
      <t>ジンコウ</t>
    </rPh>
    <rPh sb="9" eb="11">
      <t>シュウチュウ</t>
    </rPh>
    <rPh sb="11" eb="13">
      <t>チク</t>
    </rPh>
    <rPh sb="17" eb="19">
      <t>チク</t>
    </rPh>
    <rPh sb="21" eb="24">
      <t>ジュウタクガイ</t>
    </rPh>
    <phoneticPr fontId="4"/>
  </si>
  <si>
    <t>　□　４．地盤の変形、近接構造物、地中埋設物への影響に配慮する工事。</t>
    <rPh sb="5" eb="7">
      <t>ジバン</t>
    </rPh>
    <rPh sb="8" eb="10">
      <t>ヘンケイ</t>
    </rPh>
    <rPh sb="11" eb="13">
      <t>キンセツ</t>
    </rPh>
    <rPh sb="13" eb="16">
      <t>コウゾウブツ</t>
    </rPh>
    <rPh sb="17" eb="19">
      <t>チチュウ</t>
    </rPh>
    <rPh sb="19" eb="22">
      <t>マイセツブツ</t>
    </rPh>
    <rPh sb="24" eb="26">
      <t>エイキョウ</t>
    </rPh>
    <rPh sb="27" eb="29">
      <t>ハイリョ</t>
    </rPh>
    <rPh sb="31" eb="33">
      <t>コウジ</t>
    </rPh>
    <phoneticPr fontId="4"/>
  </si>
  <si>
    <t>（４．について）</t>
    <phoneticPr fontId="4"/>
  </si>
  <si>
    <t>　□　５．周辺環境条件により、作業条件、工程等に大きな影響を受ける工事。</t>
    <rPh sb="5" eb="7">
      <t>シュウヘン</t>
    </rPh>
    <rPh sb="7" eb="9">
      <t>カンキョウ</t>
    </rPh>
    <rPh sb="9" eb="11">
      <t>ジョウケン</t>
    </rPh>
    <rPh sb="15" eb="17">
      <t>サギョウ</t>
    </rPh>
    <rPh sb="17" eb="19">
      <t>ジョウケン</t>
    </rPh>
    <rPh sb="20" eb="22">
      <t>コウテイ</t>
    </rPh>
    <rPh sb="22" eb="23">
      <t>トウ</t>
    </rPh>
    <rPh sb="24" eb="25">
      <t>オオ</t>
    </rPh>
    <rPh sb="27" eb="29">
      <t>エイキョウ</t>
    </rPh>
    <rPh sb="30" eb="31">
      <t>ウ</t>
    </rPh>
    <rPh sb="33" eb="35">
      <t>コウジ</t>
    </rPh>
    <phoneticPr fontId="4"/>
  </si>
  <si>
    <t>・供用中の鉄道又は道路と交差する橋梁などの工事。</t>
    <rPh sb="1" eb="3">
      <t>キョウヨウ</t>
    </rPh>
    <rPh sb="3" eb="4">
      <t>チュウ</t>
    </rPh>
    <rPh sb="5" eb="7">
      <t>テツドウ</t>
    </rPh>
    <rPh sb="7" eb="8">
      <t>マタ</t>
    </rPh>
    <rPh sb="9" eb="11">
      <t>ドウロ</t>
    </rPh>
    <rPh sb="12" eb="14">
      <t>コウサ</t>
    </rPh>
    <rPh sb="16" eb="18">
      <t>キョウリョウ</t>
    </rPh>
    <rPh sb="21" eb="23">
      <t>コウジ</t>
    </rPh>
    <phoneticPr fontId="4"/>
  </si>
  <si>
    <t>　□　６．周辺住民等に対する騒音・振動を特に配慮する工事。</t>
    <rPh sb="5" eb="7">
      <t>シュウヘン</t>
    </rPh>
    <rPh sb="7" eb="9">
      <t>ジュウミン</t>
    </rPh>
    <rPh sb="9" eb="10">
      <t>トウ</t>
    </rPh>
    <rPh sb="11" eb="12">
      <t>タイ</t>
    </rPh>
    <rPh sb="14" eb="16">
      <t>ソウオン</t>
    </rPh>
    <rPh sb="17" eb="19">
      <t>シンドウ</t>
    </rPh>
    <rPh sb="20" eb="21">
      <t>トク</t>
    </rPh>
    <rPh sb="22" eb="24">
      <t>ハイリョ</t>
    </rPh>
    <rPh sb="26" eb="28">
      <t>コウジ</t>
    </rPh>
    <phoneticPr fontId="4"/>
  </si>
  <si>
    <t>・市街地等の家屋密集地での、鉄道又は道路をアンダーパスする跨線橋又は跨道橋工事。</t>
    <phoneticPr fontId="4"/>
  </si>
  <si>
    <t>　□　７．現道上での交通規制に大きく影響する工事。</t>
    <rPh sb="5" eb="6">
      <t>ゲン</t>
    </rPh>
    <rPh sb="6" eb="7">
      <t>ドウ</t>
    </rPh>
    <rPh sb="7" eb="8">
      <t>ジョウ</t>
    </rPh>
    <rPh sb="10" eb="12">
      <t>コウツウ</t>
    </rPh>
    <rPh sb="12" eb="14">
      <t>キセイ</t>
    </rPh>
    <rPh sb="15" eb="16">
      <t>オオ</t>
    </rPh>
    <rPh sb="18" eb="20">
      <t>エイキョウ</t>
    </rPh>
    <rPh sb="22" eb="24">
      <t>コウジ</t>
    </rPh>
    <phoneticPr fontId="4"/>
  </si>
  <si>
    <t>・監視などの結果に基づき、工法の変更を行った工事。</t>
    <rPh sb="1" eb="3">
      <t>カンシ</t>
    </rPh>
    <rPh sb="6" eb="8">
      <t>ケッカ</t>
    </rPh>
    <rPh sb="9" eb="10">
      <t>モト</t>
    </rPh>
    <rPh sb="13" eb="15">
      <t>コウホウ</t>
    </rPh>
    <rPh sb="16" eb="18">
      <t>ヘンコウ</t>
    </rPh>
    <rPh sb="19" eb="20">
      <t>オコナ</t>
    </rPh>
    <rPh sb="22" eb="24">
      <t>コウジ</t>
    </rPh>
    <phoneticPr fontId="4"/>
  </si>
  <si>
    <t>　□　８．緊急時に対応が特に必要な工事。</t>
    <rPh sb="5" eb="8">
      <t>キンキュウジ</t>
    </rPh>
    <rPh sb="9" eb="11">
      <t>タイオウ</t>
    </rPh>
    <rPh sb="12" eb="13">
      <t>トク</t>
    </rPh>
    <rPh sb="14" eb="16">
      <t>ヒツヨウ</t>
    </rPh>
    <rPh sb="17" eb="19">
      <t>コウジ</t>
    </rPh>
    <phoneticPr fontId="4"/>
  </si>
  <si>
    <t>（５．について）</t>
    <phoneticPr fontId="4"/>
  </si>
  <si>
    <t>　□　９．施工箇所が広範囲にわたる工事。</t>
    <rPh sb="5" eb="7">
      <t>セコウ</t>
    </rPh>
    <rPh sb="7" eb="9">
      <t>カショ</t>
    </rPh>
    <rPh sb="10" eb="13">
      <t>コウハンイ</t>
    </rPh>
    <rPh sb="17" eb="19">
      <t>コウジ</t>
    </rPh>
    <phoneticPr fontId="4"/>
  </si>
  <si>
    <t>・ガス管、水道管、電話線等の支障物件の移設について、施工工程の管理に特に注意を要した工事。</t>
    <rPh sb="3" eb="4">
      <t>カン</t>
    </rPh>
    <rPh sb="5" eb="8">
      <t>スイドウカン</t>
    </rPh>
    <rPh sb="9" eb="12">
      <t>デンワセン</t>
    </rPh>
    <rPh sb="12" eb="13">
      <t>トウ</t>
    </rPh>
    <rPh sb="14" eb="16">
      <t>シショウ</t>
    </rPh>
    <rPh sb="16" eb="18">
      <t>ブッケン</t>
    </rPh>
    <rPh sb="19" eb="21">
      <t>イセツ</t>
    </rPh>
    <rPh sb="26" eb="28">
      <t>セコウ</t>
    </rPh>
    <rPh sb="28" eb="30">
      <t>コウテイ</t>
    </rPh>
    <rPh sb="31" eb="33">
      <t>カンリ</t>
    </rPh>
    <rPh sb="34" eb="35">
      <t>トク</t>
    </rPh>
    <rPh sb="36" eb="38">
      <t>チュウイ</t>
    </rPh>
    <rPh sb="39" eb="40">
      <t>ヨウ</t>
    </rPh>
    <rPh sb="42" eb="44">
      <t>コウジ</t>
    </rPh>
    <phoneticPr fontId="4"/>
  </si>
  <si>
    <t>　□　10．その他（理由：　　　　　　　　　　　　　　　　　）</t>
    <phoneticPr fontId="4"/>
  </si>
  <si>
    <t>・地元調整や環境対策の制約が特に多い工事。</t>
    <phoneticPr fontId="4"/>
  </si>
  <si>
    <t>・そのほか各種制約があり、施工に特に厳しい制限を受けた工事。</t>
    <rPh sb="5" eb="7">
      <t>カクシュ</t>
    </rPh>
    <rPh sb="7" eb="9">
      <t>セイヤク</t>
    </rPh>
    <rPh sb="13" eb="15">
      <t>セコウ</t>
    </rPh>
    <rPh sb="16" eb="17">
      <t>トク</t>
    </rPh>
    <rPh sb="18" eb="19">
      <t>キビ</t>
    </rPh>
    <rPh sb="21" eb="23">
      <t>セイゲン</t>
    </rPh>
    <rPh sb="24" eb="25">
      <t>ウ</t>
    </rPh>
    <rPh sb="27" eb="29">
      <t>コウジ</t>
    </rPh>
    <phoneticPr fontId="4"/>
  </si>
  <si>
    <t>（６．について）</t>
    <phoneticPr fontId="4"/>
  </si>
  <si>
    <t>・市街地での夜間工事。</t>
    <phoneticPr fontId="4"/>
  </si>
  <si>
    <t>・市街地等で騒音・振動により住民、家屋等に影響を及ぼす建設機械等を使用した工事。</t>
    <rPh sb="1" eb="4">
      <t>シガイチ</t>
    </rPh>
    <rPh sb="4" eb="5">
      <t>トウ</t>
    </rPh>
    <rPh sb="6" eb="8">
      <t>ソウオン</t>
    </rPh>
    <rPh sb="9" eb="11">
      <t>シンドウ</t>
    </rPh>
    <rPh sb="14" eb="16">
      <t>ジュウミン</t>
    </rPh>
    <rPh sb="17" eb="20">
      <t>カオクトウ</t>
    </rPh>
    <rPh sb="21" eb="23">
      <t>エイキョウ</t>
    </rPh>
    <rPh sb="24" eb="25">
      <t>オヨ</t>
    </rPh>
    <rPh sb="27" eb="29">
      <t>ケンセツ</t>
    </rPh>
    <rPh sb="29" eb="32">
      <t>キカイトウ</t>
    </rPh>
    <rPh sb="33" eb="35">
      <t>シヨウ</t>
    </rPh>
    <rPh sb="37" eb="39">
      <t>コウジ</t>
    </rPh>
    <phoneticPr fontId="4"/>
  </si>
  <si>
    <t>（７．について）</t>
    <phoneticPr fontId="4"/>
  </si>
  <si>
    <t>・供用中の道路（概ね日交通量１万台以上）で片側交互通行の交通規制をした工事。</t>
    <phoneticPr fontId="4"/>
  </si>
  <si>
    <t>・供用中の道路での舗装及び修繕工事等。</t>
    <phoneticPr fontId="4"/>
  </si>
  <si>
    <t>・工事期間中の大半にわたって、規制標識類の設置・撤去を日々行い、交通開放を行った工事。</t>
    <phoneticPr fontId="4"/>
  </si>
  <si>
    <t>（８．について）</t>
    <phoneticPr fontId="4"/>
  </si>
  <si>
    <t>・緊急時の作業があり、その作業全てに対応した工事。</t>
    <rPh sb="1" eb="4">
      <t>キンキュウジ</t>
    </rPh>
    <rPh sb="5" eb="7">
      <t>サギョウ</t>
    </rPh>
    <rPh sb="13" eb="15">
      <t>サギョウ</t>
    </rPh>
    <rPh sb="15" eb="16">
      <t>スベ</t>
    </rPh>
    <rPh sb="18" eb="20">
      <t>タイオウ</t>
    </rPh>
    <rPh sb="22" eb="24">
      <t>コウジ</t>
    </rPh>
    <phoneticPr fontId="4"/>
  </si>
  <si>
    <t>（９．について）</t>
    <phoneticPr fontId="4"/>
  </si>
  <si>
    <t>・作業現場が広範囲に分布している工事</t>
    <rPh sb="1" eb="3">
      <t>サギョウ</t>
    </rPh>
    <rPh sb="3" eb="5">
      <t>ゲンバ</t>
    </rPh>
    <rPh sb="6" eb="9">
      <t>コウハンイ</t>
    </rPh>
    <rPh sb="10" eb="12">
      <t>ブンプ</t>
    </rPh>
    <rPh sb="16" eb="18">
      <t>コウジ</t>
    </rPh>
    <phoneticPr fontId="4"/>
  </si>
  <si>
    <t>（10．について）</t>
    <phoneticPr fontId="4"/>
  </si>
  <si>
    <t>・施工ヤードの広さや高さに制限があり、機械の使用など施工に制約を受けた工事。</t>
    <rPh sb="1" eb="3">
      <t>セコウ</t>
    </rPh>
    <rPh sb="7" eb="8">
      <t>ヒロ</t>
    </rPh>
    <rPh sb="10" eb="11">
      <t>タカ</t>
    </rPh>
    <rPh sb="13" eb="15">
      <t>セイゲン</t>
    </rPh>
    <rPh sb="19" eb="21">
      <t>キカイ</t>
    </rPh>
    <rPh sb="22" eb="24">
      <t>シヨウ</t>
    </rPh>
    <rPh sb="26" eb="28">
      <t>セコウ</t>
    </rPh>
    <rPh sb="29" eb="31">
      <t>セイヤク</t>
    </rPh>
    <rPh sb="32" eb="33">
      <t>ウ</t>
    </rPh>
    <rPh sb="35" eb="37">
      <t>コウジ</t>
    </rPh>
    <phoneticPr fontId="4"/>
  </si>
  <si>
    <t>・その他、周辺環境又は社会条件への対応が特に必要な工事。</t>
    <rPh sb="3" eb="4">
      <t>タ</t>
    </rPh>
    <rPh sb="5" eb="7">
      <t>シュウヘン</t>
    </rPh>
    <rPh sb="7" eb="9">
      <t>カンキョウ</t>
    </rPh>
    <rPh sb="9" eb="10">
      <t>マタ</t>
    </rPh>
    <rPh sb="11" eb="13">
      <t>シャカイ</t>
    </rPh>
    <rPh sb="13" eb="15">
      <t>ジョウケン</t>
    </rPh>
    <rPh sb="17" eb="19">
      <t>タイオウ</t>
    </rPh>
    <rPh sb="20" eb="21">
      <t>トク</t>
    </rPh>
    <rPh sb="22" eb="24">
      <t>ヒツヨウ</t>
    </rPh>
    <rPh sb="25" eb="27">
      <t>コウジ</t>
    </rPh>
    <phoneticPr fontId="4"/>
  </si>
  <si>
    <t>２／２　　　　　　　　　　　　　　　　　　　　　　　　　　　　　　　　　　工事番号</t>
    <phoneticPr fontId="4"/>
  </si>
  <si>
    <t>考査項目</t>
    <phoneticPr fontId="4"/>
  </si>
  <si>
    <t>【事例】具体的な施工条件等への対応事例　　　　　　　２／２</t>
    <rPh sb="8" eb="10">
      <t>セコウ</t>
    </rPh>
    <rPh sb="10" eb="13">
      <t>ジョウケントウ</t>
    </rPh>
    <rPh sb="15" eb="17">
      <t>タイオウ</t>
    </rPh>
    <phoneticPr fontId="4"/>
  </si>
  <si>
    <t>Ⅲ厳しい自然・地盤条件への対応</t>
    <rPh sb="4" eb="6">
      <t>シゼン</t>
    </rPh>
    <rPh sb="7" eb="9">
      <t>ジバン</t>
    </rPh>
    <rPh sb="9" eb="11">
      <t>ジョウケン</t>
    </rPh>
    <phoneticPr fontId="4"/>
  </si>
  <si>
    <t>（11．について）</t>
    <phoneticPr fontId="4"/>
  </si>
  <si>
    <t>　□　11．特殊な地盤条件への対応が必要な工事。</t>
    <rPh sb="6" eb="8">
      <t>トクシュ</t>
    </rPh>
    <rPh sb="9" eb="11">
      <t>ジバン</t>
    </rPh>
    <rPh sb="11" eb="13">
      <t>ジョウケン</t>
    </rPh>
    <rPh sb="15" eb="17">
      <t>タイオウ</t>
    </rPh>
    <rPh sb="18" eb="20">
      <t>ヒツヨウ</t>
    </rPh>
    <rPh sb="21" eb="23">
      <t>コウジ</t>
    </rPh>
    <phoneticPr fontId="4"/>
  </si>
  <si>
    <t>・河川内の橋脚工事等で、地下水位が高く、ウエルポイント等の排水設備の他、大規模な山留め等が必要な工事。</t>
    <rPh sb="43" eb="44">
      <t>ナド</t>
    </rPh>
    <phoneticPr fontId="4"/>
  </si>
  <si>
    <t>　□　12．雨・雪・風・気温・波浪等の自然条件の影響が大きな工事。</t>
    <rPh sb="19" eb="21">
      <t>シゼン</t>
    </rPh>
    <rPh sb="21" eb="23">
      <t>ジョウケン</t>
    </rPh>
    <rPh sb="24" eb="26">
      <t>エイキョウ</t>
    </rPh>
    <rPh sb="27" eb="28">
      <t>オオ</t>
    </rPh>
    <rPh sb="30" eb="32">
      <t>コウジ</t>
    </rPh>
    <phoneticPr fontId="4"/>
  </si>
  <si>
    <t>　□　13．急峻な地形及び土石流危険渓流内での工事。</t>
    <rPh sb="9" eb="11">
      <t>チケイ</t>
    </rPh>
    <rPh sb="13" eb="16">
      <t>ドセキリュウ</t>
    </rPh>
    <rPh sb="16" eb="18">
      <t>キケン</t>
    </rPh>
    <rPh sb="18" eb="20">
      <t>ケイリュウ</t>
    </rPh>
    <rPh sb="20" eb="21">
      <t>ナイ</t>
    </rPh>
    <rPh sb="23" eb="25">
      <t>コウジ</t>
    </rPh>
    <phoneticPr fontId="4"/>
  </si>
  <si>
    <t>・施工不可能日数が多いことから、施工機械の稼働率や台数などを的確に把握する必要が生じた工事。</t>
    <rPh sb="1" eb="3">
      <t>セコウ</t>
    </rPh>
    <rPh sb="3" eb="6">
      <t>フカノウ</t>
    </rPh>
    <rPh sb="6" eb="8">
      <t>ニッスウ</t>
    </rPh>
    <rPh sb="9" eb="10">
      <t>オオ</t>
    </rPh>
    <rPh sb="16" eb="18">
      <t>セコウ</t>
    </rPh>
    <rPh sb="18" eb="20">
      <t>キカイ</t>
    </rPh>
    <rPh sb="21" eb="24">
      <t>カドウリツ</t>
    </rPh>
    <rPh sb="25" eb="27">
      <t>ダイスウ</t>
    </rPh>
    <rPh sb="30" eb="32">
      <t>テキカク</t>
    </rPh>
    <rPh sb="33" eb="35">
      <t>ハアク</t>
    </rPh>
    <rPh sb="37" eb="39">
      <t>ヒツヨウ</t>
    </rPh>
    <rPh sb="40" eb="41">
      <t>ショウ</t>
    </rPh>
    <rPh sb="43" eb="45">
      <t>コウジ</t>
    </rPh>
    <phoneticPr fontId="4"/>
  </si>
  <si>
    <t>　□　14．動植物等の自然環境の保全に特に配慮しなければならない工事。</t>
    <rPh sb="6" eb="9">
      <t>ドウショクブツ</t>
    </rPh>
    <rPh sb="9" eb="10">
      <t>トウ</t>
    </rPh>
    <rPh sb="11" eb="13">
      <t>シゼン</t>
    </rPh>
    <rPh sb="13" eb="15">
      <t>カンキョウ</t>
    </rPh>
    <rPh sb="16" eb="18">
      <t>ホゼン</t>
    </rPh>
    <rPh sb="19" eb="20">
      <t>トク</t>
    </rPh>
    <rPh sb="21" eb="23">
      <t>ハイリョ</t>
    </rPh>
    <rPh sb="32" eb="34">
      <t>コウジ</t>
    </rPh>
    <phoneticPr fontId="4"/>
  </si>
  <si>
    <t>（12．について）</t>
    <phoneticPr fontId="4"/>
  </si>
  <si>
    <t>・潜水夫を多用した工事又は波浪や水位変動が大きいため作業構台等を設置した工事。</t>
    <rPh sb="1" eb="4">
      <t>センスイフ</t>
    </rPh>
    <rPh sb="5" eb="7">
      <t>タヨウ</t>
    </rPh>
    <rPh sb="9" eb="11">
      <t>コウジ</t>
    </rPh>
    <rPh sb="11" eb="12">
      <t>マタ</t>
    </rPh>
    <rPh sb="13" eb="15">
      <t>ハロウ</t>
    </rPh>
    <rPh sb="16" eb="18">
      <t>スイイ</t>
    </rPh>
    <rPh sb="18" eb="20">
      <t>ヘンドウ</t>
    </rPh>
    <rPh sb="21" eb="22">
      <t>オオ</t>
    </rPh>
    <rPh sb="26" eb="28">
      <t>サギョウ</t>
    </rPh>
    <rPh sb="28" eb="29">
      <t>コウ</t>
    </rPh>
    <rPh sb="29" eb="30">
      <t>ダイ</t>
    </rPh>
    <rPh sb="30" eb="31">
      <t>トウ</t>
    </rPh>
    <rPh sb="32" eb="34">
      <t>セッチ</t>
    </rPh>
    <rPh sb="36" eb="38">
      <t>コウジ</t>
    </rPh>
    <phoneticPr fontId="4"/>
  </si>
  <si>
    <t>（13．について）</t>
    <phoneticPr fontId="4"/>
  </si>
  <si>
    <t>・斜面上又は急峻な地形直下での工事のため、工事に伴う地滑り防止対策等の安全対策を必要とした工事。</t>
    <rPh sb="4" eb="5">
      <t>マタ</t>
    </rPh>
    <rPh sb="40" eb="42">
      <t>ヒツヨウ</t>
    </rPh>
    <phoneticPr fontId="4"/>
  </si>
  <si>
    <t>（14．について）</t>
    <phoneticPr fontId="4"/>
  </si>
  <si>
    <t>・イヌワシ等の猛禽類などの貴重な動植物への配慮のため、工程や施工方法に制約を受けた工事。</t>
    <rPh sb="5" eb="6">
      <t>トウ</t>
    </rPh>
    <rPh sb="7" eb="10">
      <t>モウキンルイ</t>
    </rPh>
    <rPh sb="13" eb="15">
      <t>キチョウ</t>
    </rPh>
    <rPh sb="16" eb="19">
      <t>ドウショクブツ</t>
    </rPh>
    <rPh sb="21" eb="23">
      <t>ハイリョ</t>
    </rPh>
    <rPh sb="27" eb="29">
      <t>コウテイ</t>
    </rPh>
    <rPh sb="30" eb="32">
      <t>セコウ</t>
    </rPh>
    <rPh sb="32" eb="34">
      <t>ホウホウ</t>
    </rPh>
    <rPh sb="35" eb="37">
      <t>セイヤク</t>
    </rPh>
    <rPh sb="38" eb="39">
      <t>ウ</t>
    </rPh>
    <rPh sb="41" eb="43">
      <t>コウジ</t>
    </rPh>
    <phoneticPr fontId="4"/>
  </si>
  <si>
    <t>（15．について）</t>
    <phoneticPr fontId="4"/>
  </si>
  <si>
    <t>・その他、災害等における臨機の措置のうち特に評価すべき事項が認められる工事。</t>
    <phoneticPr fontId="4"/>
  </si>
  <si>
    <t>Ⅳ長期工事における安全確保への対応</t>
    <rPh sb="1" eb="3">
      <t>チョウキ</t>
    </rPh>
    <rPh sb="3" eb="5">
      <t>コウジ</t>
    </rPh>
    <rPh sb="9" eb="11">
      <t>アンゼン</t>
    </rPh>
    <rPh sb="11" eb="13">
      <t>カクホ</t>
    </rPh>
    <rPh sb="15" eb="17">
      <t>タイオウ</t>
    </rPh>
    <phoneticPr fontId="4"/>
  </si>
  <si>
    <t>　□　17．その他（理由：　　　　　　　　　　　　　　　　　）</t>
    <phoneticPr fontId="4"/>
  </si>
  <si>
    <t>評点</t>
    <phoneticPr fontId="4"/>
  </si>
  <si>
    <t>※・工事特性は、加点評価とする</t>
    <rPh sb="2" eb="4">
      <t>コウジ</t>
    </rPh>
    <rPh sb="4" eb="6">
      <t>トクセイ</t>
    </rPh>
    <phoneticPr fontId="4"/>
  </si>
  <si>
    <t>　・加点は＋１６点～０点の範囲とする。</t>
    <phoneticPr fontId="4"/>
  </si>
  <si>
    <t>※　１．工事特性は、最大16点の加点評価とする。「５．創意工夫」との二重評価は行わない。</t>
    <rPh sb="4" eb="6">
      <t>コウジ</t>
    </rPh>
    <rPh sb="6" eb="8">
      <t>トクセイ</t>
    </rPh>
    <rPh sb="10" eb="12">
      <t>サイダイ</t>
    </rPh>
    <rPh sb="14" eb="15">
      <t>テン</t>
    </rPh>
    <rPh sb="16" eb="18">
      <t>カテン</t>
    </rPh>
    <rPh sb="18" eb="20">
      <t>ヒョウカ</t>
    </rPh>
    <rPh sb="27" eb="31">
      <t>ソウイクフウ</t>
    </rPh>
    <rPh sb="34" eb="36">
      <t>ニジュウ</t>
    </rPh>
    <rPh sb="36" eb="38">
      <t>ヒョウカ</t>
    </rPh>
    <rPh sb="39" eb="40">
      <t>オコナ</t>
    </rPh>
    <phoneticPr fontId="4"/>
  </si>
  <si>
    <t>※　２．評価に当たっては、請負業者からの報告及び他の工事監督員の意見も参考に評価する。</t>
    <rPh sb="4" eb="6">
      <t>ヒョウカ</t>
    </rPh>
    <rPh sb="7" eb="8">
      <t>ア</t>
    </rPh>
    <rPh sb="13" eb="15">
      <t>ウケオイ</t>
    </rPh>
    <rPh sb="15" eb="17">
      <t>ギョウシャ</t>
    </rPh>
    <rPh sb="20" eb="22">
      <t>ホウコク</t>
    </rPh>
    <rPh sb="22" eb="23">
      <t>オヨ</t>
    </rPh>
    <rPh sb="24" eb="25">
      <t>タ</t>
    </rPh>
    <rPh sb="26" eb="28">
      <t>コウジ</t>
    </rPh>
    <rPh sb="28" eb="30">
      <t>カントク</t>
    </rPh>
    <rPh sb="30" eb="31">
      <t>イン</t>
    </rPh>
    <rPh sb="32" eb="34">
      <t>イケン</t>
    </rPh>
    <rPh sb="35" eb="37">
      <t>サンコウ</t>
    </rPh>
    <rPh sb="38" eb="40">
      <t>ヒョウカ</t>
    </rPh>
    <phoneticPr fontId="4"/>
  </si>
  <si>
    <t>様式－４Ｃ②</t>
    <phoneticPr fontId="3"/>
  </si>
  <si>
    <t>工夫事項　　　　　　　　　　１／２</t>
    <rPh sb="0" eb="2">
      <t>クフウ</t>
    </rPh>
    <rPh sb="2" eb="4">
      <t>ジコウ</t>
    </rPh>
    <phoneticPr fontId="3"/>
  </si>
  <si>
    <t>5.創意工夫</t>
    <phoneticPr fontId="3"/>
  </si>
  <si>
    <t>■施工関係</t>
    <phoneticPr fontId="3"/>
  </si>
  <si>
    <t>　□１．施工に伴う器具・工具・装置等に関する工夫又は設備据付後の試運転調整に関する工夫。</t>
    <rPh sb="17" eb="18">
      <t>トウ</t>
    </rPh>
    <rPh sb="19" eb="20">
      <t>カン</t>
    </rPh>
    <rPh sb="22" eb="24">
      <t>クフウ</t>
    </rPh>
    <rPh sb="24" eb="25">
      <t>マタ</t>
    </rPh>
    <rPh sb="26" eb="28">
      <t>セツビ</t>
    </rPh>
    <rPh sb="28" eb="30">
      <t>スエツケ</t>
    </rPh>
    <rPh sb="30" eb="31">
      <t>ゴ</t>
    </rPh>
    <rPh sb="32" eb="35">
      <t>シウンテン</t>
    </rPh>
    <rPh sb="35" eb="37">
      <t>チョウセイ</t>
    </rPh>
    <rPh sb="38" eb="39">
      <t>カン</t>
    </rPh>
    <rPh sb="41" eb="43">
      <t>クフウ</t>
    </rPh>
    <phoneticPr fontId="3"/>
  </si>
  <si>
    <t>　□２．コンクリート二次製品等の代替材の利用に関する工夫。</t>
    <rPh sb="20" eb="22">
      <t>リヨウ</t>
    </rPh>
    <rPh sb="23" eb="24">
      <t>カン</t>
    </rPh>
    <phoneticPr fontId="3"/>
  </si>
  <si>
    <t>　□３．土工、地盤改良、橋梁架設、舗装、コンクリート打設等の施工に関する工夫。</t>
    <rPh sb="33" eb="34">
      <t>カン</t>
    </rPh>
    <phoneticPr fontId="3"/>
  </si>
  <si>
    <t>　□４．部材並びに機材等の運搬及び吊り方式等の施工方法に関する工夫。</t>
    <rPh sb="6" eb="7">
      <t>ナラ</t>
    </rPh>
    <rPh sb="15" eb="16">
      <t>オヨ</t>
    </rPh>
    <rPh sb="28" eb="29">
      <t>カン</t>
    </rPh>
    <phoneticPr fontId="3"/>
  </si>
  <si>
    <t>　□５．設備工事における加工や組立等又は電気工事における配線や配管等に関する工夫。</t>
    <phoneticPr fontId="3"/>
  </si>
  <si>
    <t>　□７．照明などの視界の確保に関する工夫。</t>
    <phoneticPr fontId="3"/>
  </si>
  <si>
    <t>　□８. 仮排水、仮道路、迂回路等の計画的な施工に関する工夫。</t>
    <phoneticPr fontId="3"/>
  </si>
  <si>
    <t>　□９．運搬車両、施工機械等に関する工夫。</t>
    <phoneticPr fontId="3"/>
  </si>
  <si>
    <t>　□10．支保工、型枠工、足場工、仮桟橋、覆工板、山留め等の仮設工に関する工夫。</t>
    <phoneticPr fontId="3"/>
  </si>
  <si>
    <t>　□12．施工計画書の作成、写真の管理等に関する工夫。</t>
    <phoneticPr fontId="3"/>
  </si>
  <si>
    <t>　□13．出来形又は品質の計測、集計、管理図等に関する工夫。</t>
    <rPh sb="5" eb="7">
      <t>デキ</t>
    </rPh>
    <rPh sb="7" eb="8">
      <t>ガタ</t>
    </rPh>
    <rPh sb="8" eb="9">
      <t>マタ</t>
    </rPh>
    <rPh sb="10" eb="12">
      <t>ヒンシツ</t>
    </rPh>
    <rPh sb="13" eb="15">
      <t>ケイソク</t>
    </rPh>
    <rPh sb="16" eb="18">
      <t>シュウケイ</t>
    </rPh>
    <rPh sb="19" eb="22">
      <t>カンリズ</t>
    </rPh>
    <rPh sb="22" eb="23">
      <t>トウ</t>
    </rPh>
    <phoneticPr fontId="3"/>
  </si>
  <si>
    <t>　□14．施工管理ソフト、土量管理システム等の活用に関する工夫。</t>
    <phoneticPr fontId="3"/>
  </si>
  <si>
    <t>　□15．ＩＣＴ（情報通信技術）を活用した情報化施工を取り入れた工事。</t>
    <phoneticPr fontId="3"/>
  </si>
  <si>
    <t>　□16．特殊な工法や材料を用いた工事。</t>
    <phoneticPr fontId="3"/>
  </si>
  <si>
    <t>　□17．優れた技術力又は能力として評価する技術を用いた工事。</t>
    <phoneticPr fontId="3"/>
  </si>
  <si>
    <t>　□18．その他（理由：　　　　　　　　　　　　　　　　　　　　）</t>
    <phoneticPr fontId="3"/>
  </si>
  <si>
    <t>※上記項目に該当する場合、5点～0点の範囲で1項目１点の加点とする。</t>
    <rPh sb="1" eb="3">
      <t>ジョウキ</t>
    </rPh>
    <rPh sb="3" eb="5">
      <t>コウモク</t>
    </rPh>
    <rPh sb="6" eb="8">
      <t>ガイトウ</t>
    </rPh>
    <rPh sb="10" eb="12">
      <t>バアイ</t>
    </rPh>
    <rPh sb="19" eb="21">
      <t>ハンイ</t>
    </rPh>
    <rPh sb="23" eb="25">
      <t>コウモク</t>
    </rPh>
    <rPh sb="26" eb="27">
      <t>テン</t>
    </rPh>
    <rPh sb="28" eb="30">
      <t>カテン</t>
    </rPh>
    <phoneticPr fontId="3"/>
  </si>
  <si>
    <t>小計</t>
    <rPh sb="0" eb="2">
      <t>ショウケイ</t>
    </rPh>
    <phoneticPr fontId="3"/>
  </si>
  <si>
    <t>■品質関係</t>
    <phoneticPr fontId="3"/>
  </si>
  <si>
    <t>※上記項目に該当する場合、2点～0点の範囲で1項目１点の加点とする。</t>
    <rPh sb="1" eb="3">
      <t>ジョウキ</t>
    </rPh>
    <rPh sb="3" eb="5">
      <t>コウモク</t>
    </rPh>
    <rPh sb="6" eb="8">
      <t>ガイトウ</t>
    </rPh>
    <rPh sb="10" eb="12">
      <t>バアイ</t>
    </rPh>
    <rPh sb="19" eb="21">
      <t>ハンイ</t>
    </rPh>
    <rPh sb="23" eb="25">
      <t>コウモク</t>
    </rPh>
    <rPh sb="26" eb="27">
      <t>テン</t>
    </rPh>
    <rPh sb="28" eb="30">
      <t>カテン</t>
    </rPh>
    <phoneticPr fontId="3"/>
  </si>
  <si>
    <t>考査項目</t>
    <phoneticPr fontId="3"/>
  </si>
  <si>
    <t>工夫事項　　　　　　　　　　２／２</t>
    <rPh sb="0" eb="2">
      <t>クフウ</t>
    </rPh>
    <rPh sb="2" eb="4">
      <t>ジコウ</t>
    </rPh>
    <phoneticPr fontId="3"/>
  </si>
  <si>
    <t>■安全衛生関係</t>
    <phoneticPr fontId="3"/>
  </si>
  <si>
    <t>評点</t>
    <phoneticPr fontId="3"/>
  </si>
  <si>
    <t>・特に評価すべき創意工夫事例を加点評価する。</t>
    <phoneticPr fontId="3"/>
  </si>
  <si>
    <t>・加点は＋９点～０点の範囲とする。</t>
    <phoneticPr fontId="3"/>
  </si>
  <si>
    <t>様式－４Ｃ③</t>
    <phoneticPr fontId="3"/>
  </si>
  <si>
    <t>評価項目</t>
    <rPh sb="0" eb="2">
      <t>ヒョウカ</t>
    </rPh>
    <phoneticPr fontId="3"/>
  </si>
  <si>
    <t>社会性等に関する事項</t>
    <rPh sb="0" eb="4">
      <t>シャカイセイナド</t>
    </rPh>
    <rPh sb="5" eb="6">
      <t>カン</t>
    </rPh>
    <rPh sb="8" eb="10">
      <t>ジコウ</t>
    </rPh>
    <rPh sb="9" eb="10">
      <t>コウジ</t>
    </rPh>
    <phoneticPr fontId="3"/>
  </si>
  <si>
    <t>6.社会性等</t>
    <rPh sb="2" eb="5">
      <t>シャカイセイ</t>
    </rPh>
    <rPh sb="5" eb="6">
      <t>トウ</t>
    </rPh>
    <phoneticPr fontId="3"/>
  </si>
  <si>
    <t>Ⅰ.地域への貢献等</t>
    <rPh sb="2" eb="4">
      <t>チイキ</t>
    </rPh>
    <rPh sb="6" eb="8">
      <t>コウケン</t>
    </rPh>
    <rPh sb="8" eb="9">
      <t>トウ</t>
    </rPh>
    <phoneticPr fontId="3"/>
  </si>
  <si>
    <t>　□１．周辺環境への配慮に積極的に取り組んだ。</t>
    <rPh sb="4" eb="6">
      <t>シュウヘン</t>
    </rPh>
    <rPh sb="6" eb="8">
      <t>カンキョウ</t>
    </rPh>
    <rPh sb="10" eb="12">
      <t>ハイリョ</t>
    </rPh>
    <rPh sb="13" eb="16">
      <t>セッキョクテキ</t>
    </rPh>
    <rPh sb="17" eb="18">
      <t>ト</t>
    </rPh>
    <rPh sb="19" eb="20">
      <t>ク</t>
    </rPh>
    <phoneticPr fontId="3"/>
  </si>
  <si>
    <t>　□２．環境保全に関して積極的に取り組んだ。</t>
    <rPh sb="4" eb="6">
      <t>カンキョウ</t>
    </rPh>
    <rPh sb="6" eb="8">
      <t>ホゼン</t>
    </rPh>
    <rPh sb="9" eb="10">
      <t>カン</t>
    </rPh>
    <rPh sb="12" eb="15">
      <t>セッキョクテキ</t>
    </rPh>
    <rPh sb="16" eb="17">
      <t>ト</t>
    </rPh>
    <rPh sb="18" eb="19">
      <t>ク</t>
    </rPh>
    <phoneticPr fontId="3"/>
  </si>
  <si>
    <t>　□３．地域との積極的なコミュニケーションを図った。</t>
    <rPh sb="4" eb="6">
      <t>チイキ</t>
    </rPh>
    <rPh sb="8" eb="11">
      <t>セッキョクテキ</t>
    </rPh>
    <rPh sb="22" eb="23">
      <t>ハカ</t>
    </rPh>
    <phoneticPr fontId="3"/>
  </si>
  <si>
    <t>　□４．災害時等において、地域への支援又は救援活動への積極的な協力を行った。</t>
    <rPh sb="4" eb="7">
      <t>サイガイジ</t>
    </rPh>
    <rPh sb="7" eb="8">
      <t>トウ</t>
    </rPh>
    <rPh sb="13" eb="15">
      <t>チイキ</t>
    </rPh>
    <rPh sb="17" eb="19">
      <t>シエン</t>
    </rPh>
    <rPh sb="19" eb="20">
      <t>マタ</t>
    </rPh>
    <rPh sb="21" eb="23">
      <t>キュウエン</t>
    </rPh>
    <rPh sb="23" eb="25">
      <t>カツドウ</t>
    </rPh>
    <rPh sb="27" eb="30">
      <t>セッキョクテキ</t>
    </rPh>
    <rPh sb="31" eb="33">
      <t>キョウリョク</t>
    </rPh>
    <rPh sb="34" eb="35">
      <t>オコナ</t>
    </rPh>
    <phoneticPr fontId="3"/>
  </si>
  <si>
    <t>　□５．地域の草刈、清掃などを積極的に実施した。</t>
    <rPh sb="4" eb="6">
      <t>チイキ</t>
    </rPh>
    <rPh sb="7" eb="9">
      <t>クサカ</t>
    </rPh>
    <rPh sb="10" eb="12">
      <t>セイソウ</t>
    </rPh>
    <rPh sb="15" eb="18">
      <t>セッキョクテキ</t>
    </rPh>
    <rPh sb="19" eb="21">
      <t>ジッシ</t>
    </rPh>
    <phoneticPr fontId="3"/>
  </si>
  <si>
    <t>　□６．その他（　　　　　　　　　　　　　　　　　　　　　　　　　　　　　　　　　　　　　　　　　　　　　　）</t>
    <rPh sb="6" eb="7">
      <t>タ</t>
    </rPh>
    <phoneticPr fontId="3"/>
  </si>
  <si>
    <t>・特に評価すべき社会性等に関する事例を加点評価する。</t>
    <rPh sb="8" eb="11">
      <t>シャカイセイ</t>
    </rPh>
    <rPh sb="11" eb="12">
      <t>トウ</t>
    </rPh>
    <rPh sb="13" eb="14">
      <t>カン</t>
    </rPh>
    <phoneticPr fontId="3"/>
  </si>
  <si>
    <t>・加点は＋４点～０点の範囲とする。</t>
    <phoneticPr fontId="3"/>
  </si>
  <si>
    <t>※２．詳細評価は、他の工事監督員の意見を聴取し、評価する。評価の際には、評価した理由を整理しておくこと。</t>
    <rPh sb="9" eb="10">
      <t>タ</t>
    </rPh>
    <rPh sb="11" eb="13">
      <t>コウジ</t>
    </rPh>
    <rPh sb="13" eb="15">
      <t>カントク</t>
    </rPh>
    <rPh sb="15" eb="16">
      <t>イン</t>
    </rPh>
    <rPh sb="29" eb="31">
      <t>ヒョウカ</t>
    </rPh>
    <rPh sb="32" eb="33">
      <t>サイ</t>
    </rPh>
    <rPh sb="36" eb="38">
      <t>ヒョウカ</t>
    </rPh>
    <rPh sb="40" eb="42">
      <t>リユウ</t>
    </rPh>
    <rPh sb="43" eb="45">
      <t>セイリ</t>
    </rPh>
    <phoneticPr fontId="3"/>
  </si>
  <si>
    <t>工事特性</t>
    <rPh sb="0" eb="2">
      <t>コウジ</t>
    </rPh>
    <rPh sb="2" eb="4">
      <t>トクセイ</t>
    </rPh>
    <phoneticPr fontId="4"/>
  </si>
  <si>
    <t>社会性等</t>
    <rPh sb="0" eb="4">
      <t>シャカイセイトウ</t>
    </rPh>
    <phoneticPr fontId="4"/>
  </si>
  <si>
    <r>
      <t>評定点（６５点＋加減点合計）</t>
    </r>
    <r>
      <rPr>
        <vertAlign val="superscript"/>
        <sz val="14"/>
        <rFont val="ＭＳ Ｐ明朝"/>
        <family val="1"/>
        <charset val="128"/>
      </rPr>
      <t>※２</t>
    </r>
    <rPh sb="0" eb="2">
      <t>ヒョウテイ</t>
    </rPh>
    <rPh sb="2" eb="3">
      <t>テン</t>
    </rPh>
    <rPh sb="6" eb="7">
      <t>テン</t>
    </rPh>
    <rPh sb="8" eb="10">
      <t>カゲン</t>
    </rPh>
    <rPh sb="10" eb="11">
      <t>テン</t>
    </rPh>
    <rPh sb="11" eb="13">
      <t>ゴウケイ</t>
    </rPh>
    <phoneticPr fontId="4"/>
  </si>
  <si>
    <t>評　価　項　目</t>
    <rPh sb="0" eb="1">
      <t>ヒョウ</t>
    </rPh>
    <rPh sb="2" eb="3">
      <t>アタイ</t>
    </rPh>
    <rPh sb="4" eb="5">
      <t>コウ</t>
    </rPh>
    <rPh sb="6" eb="7">
      <t>メ</t>
    </rPh>
    <phoneticPr fontId="4"/>
  </si>
  <si>
    <t>総括監督員の評定点（６５点＋加減点合計）の満点は、主任監督員の評価項目を除いているため９４点となる。</t>
    <rPh sb="0" eb="2">
      <t>ソウカツ</t>
    </rPh>
    <rPh sb="2" eb="4">
      <t>カントク</t>
    </rPh>
    <rPh sb="4" eb="5">
      <t>イン</t>
    </rPh>
    <rPh sb="21" eb="23">
      <t>マンテン</t>
    </rPh>
    <rPh sb="25" eb="27">
      <t>シュニン</t>
    </rPh>
    <rPh sb="27" eb="29">
      <t>カントク</t>
    </rPh>
    <rPh sb="29" eb="30">
      <t>イン</t>
    </rPh>
    <rPh sb="31" eb="33">
      <t>ヒョウカ</t>
    </rPh>
    <rPh sb="33" eb="35">
      <t>コウモク</t>
    </rPh>
    <rPh sb="36" eb="37">
      <t>ノゾ</t>
    </rPh>
    <rPh sb="45" eb="46">
      <t>テン</t>
    </rPh>
    <phoneticPr fontId="4"/>
  </si>
  <si>
    <t>合計評定点</t>
    <rPh sb="0" eb="2">
      <t>ゴウケイ</t>
    </rPh>
    <rPh sb="2" eb="4">
      <t>ヒョウテイ</t>
    </rPh>
    <rPh sb="4" eb="5">
      <t>テン</t>
    </rPh>
    <phoneticPr fontId="4"/>
  </si>
  <si>
    <t>※３</t>
    <phoneticPr fontId="4"/>
  </si>
  <si>
    <t>□　施工計画書と現場の施工体制が一致している。</t>
    <phoneticPr fontId="4"/>
  </si>
  <si>
    <t>□　施工体制一般
　に関して、工事
　監督員が文書に
　よる改善指示を
　行った。　</t>
    <rPh sb="6" eb="8">
      <t>イッパン</t>
    </rPh>
    <rPh sb="11" eb="12">
      <t>カン</t>
    </rPh>
    <phoneticPr fontId="4"/>
  </si>
  <si>
    <t>□　施工体制一般
　に関して、工事
　監督員からの文
　書による改善指
　示に従わなかっ
　た。　</t>
    <rPh sb="39" eb="40">
      <t>シタガ</t>
    </rPh>
    <phoneticPr fontId="4"/>
  </si>
  <si>
    <t>□　配置技術者に関し
　て、工事監督員が文
　書による改善指示を
　行った。</t>
    <rPh sb="2" eb="4">
      <t>ハイチ</t>
    </rPh>
    <rPh sb="4" eb="7">
      <t>ギジュツシャ</t>
    </rPh>
    <rPh sb="8" eb="9">
      <t>カン</t>
    </rPh>
    <phoneticPr fontId="4"/>
  </si>
  <si>
    <t>□　配置技術者に関し
　て、工事監督員から
　文書による改善指示
　に従わなかった。</t>
    <rPh sb="2" eb="4">
      <t>ハイチ</t>
    </rPh>
    <rPh sb="4" eb="7">
      <t>ギジュツシャ</t>
    </rPh>
    <rPh sb="8" eb="9">
      <t>カン</t>
    </rPh>
    <rPh sb="35" eb="36">
      <t>シタガ</t>
    </rPh>
    <phoneticPr fontId="4"/>
  </si>
  <si>
    <t>□　主任技術者又は、監理技術者として技術的に優れ良好な施工に
　努めた。</t>
    <rPh sb="7" eb="8">
      <t>マタ</t>
    </rPh>
    <phoneticPr fontId="4"/>
  </si>
  <si>
    <t>□　作業に必要な労働安全衛生規則で定める作業主任者及び建設業
　法で定める専門技術者を選任及び配置している。</t>
    <rPh sb="27" eb="29">
      <t>ケンセツ</t>
    </rPh>
    <rPh sb="32" eb="33">
      <t>ホウ</t>
    </rPh>
    <phoneticPr fontId="4"/>
  </si>
  <si>
    <t>□　契約書１７条第１項第１号から５号に基づく設計書の照査を行い施工がなされている。</t>
    <phoneticPr fontId="4"/>
  </si>
  <si>
    <t>□　施工管理に関して、
　工事監督員が文書に
　よる改善指示を行っ
　た。</t>
    <rPh sb="2" eb="4">
      <t>セコウ</t>
    </rPh>
    <rPh sb="4" eb="6">
      <t>カンリ</t>
    </rPh>
    <rPh sb="7" eb="8">
      <t>カン</t>
    </rPh>
    <phoneticPr fontId="4"/>
  </si>
  <si>
    <t>□　施工管理に関して、
　工事監督員からの文
　書による改善指示に
　従わなかった。</t>
    <rPh sb="2" eb="4">
      <t>セコウ</t>
    </rPh>
    <rPh sb="4" eb="6">
      <t>カンリ</t>
    </rPh>
    <rPh sb="7" eb="8">
      <t>カン</t>
    </rPh>
    <rPh sb="35" eb="36">
      <t>シタガ</t>
    </rPh>
    <phoneticPr fontId="4"/>
  </si>
  <si>
    <t>□　施工計画書と現場施工方法が一致している。</t>
    <phoneticPr fontId="4"/>
  </si>
  <si>
    <t>□　施工計画書が、設計図書及び現場条件を反映したものとなっている。</t>
    <phoneticPr fontId="4"/>
  </si>
  <si>
    <t>□　工事材料の品質に影響がないよう保管している。</t>
    <phoneticPr fontId="4"/>
  </si>
  <si>
    <t>□　日常の出来形管理を設計図書及び施工計画書に基づき適時的確に行っている。</t>
    <phoneticPr fontId="4"/>
  </si>
  <si>
    <t>□　日常の品質管理を設計図書及び施工計画書に基づき適時的確に行っている。</t>
    <phoneticPr fontId="4"/>
  </si>
  <si>
    <t>□　現場内の整理整頓を日常的に行っている。</t>
    <phoneticPr fontId="4"/>
  </si>
  <si>
    <t>□　工事用資材等の見本、品質管理証明書等、工事写真等が日常的に適切に整理されている。</t>
    <rPh sb="2" eb="5">
      <t>コウジヨウ</t>
    </rPh>
    <rPh sb="5" eb="7">
      <t>シザイ</t>
    </rPh>
    <phoneticPr fontId="4"/>
  </si>
  <si>
    <t>□　段階及び立会確認が適時的確に行われている。</t>
    <phoneticPr fontId="4"/>
  </si>
  <si>
    <t>□　建設副産物の再利用等への取組を適切に行っている。</t>
    <phoneticPr fontId="4"/>
  </si>
  <si>
    <t>□　工事全般において、低騒音型、低振動型、排出ガス対策型の建設機械及び車両を使用して
　いる。</t>
    <phoneticPr fontId="4"/>
  </si>
  <si>
    <t>□　「施工プロセスのチェック」、で指摘事項がなかった。</t>
    <phoneticPr fontId="4"/>
  </si>
  <si>
    <t>□　その他（理由：　　　　　　　　　　　　　　　　　　　　　　　　　　　）</t>
    <phoneticPr fontId="4"/>
  </si>
  <si>
    <t>□　工事の進捗を早めるための取組を行っている。</t>
    <phoneticPr fontId="4"/>
  </si>
  <si>
    <t>□　工程管理に関して、
　工事監督員が文書に
　よる改善指示を行っ
　た。</t>
    <rPh sb="2" eb="4">
      <t>コウテイ</t>
    </rPh>
    <rPh sb="4" eb="6">
      <t>カンリ</t>
    </rPh>
    <rPh sb="7" eb="8">
      <t>カン</t>
    </rPh>
    <phoneticPr fontId="4"/>
  </si>
  <si>
    <t>□　工程管理に関して、
　工事監督員からの文
　書による改善指示に
　従わなかった。</t>
    <rPh sb="2" eb="4">
      <t>コウテイ</t>
    </rPh>
    <rPh sb="4" eb="6">
      <t>カンリ</t>
    </rPh>
    <rPh sb="7" eb="8">
      <t>カン</t>
    </rPh>
    <rPh sb="35" eb="36">
      <t>シタガ</t>
    </rPh>
    <phoneticPr fontId="4"/>
  </si>
  <si>
    <t>□　現場条件の変化への対応が迅速であり、施工の停滞が見られな
　い。</t>
    <phoneticPr fontId="4"/>
  </si>
  <si>
    <t>□　時間制限や片側交互通行等の各種制約への対応が適切であり、
　大きな工程の遅れがない。</t>
    <phoneticPr fontId="4"/>
  </si>
  <si>
    <t>□　休日の確保を行っている。</t>
    <phoneticPr fontId="4"/>
  </si>
  <si>
    <t>□　工程に与える要因を的確に把握し、それらを反映した工程表を
　作成している。</t>
    <phoneticPr fontId="4"/>
  </si>
  <si>
    <t>□　適切な工程管理を行い、工程の遅れがない。</t>
    <phoneticPr fontId="4"/>
  </si>
  <si>
    <t>□　計画工程以外の時間外作業がほとんどない。</t>
    <phoneticPr fontId="4"/>
  </si>
  <si>
    <t>□　実施工程表の作成及びフォローアップを行っており、適切に工
　程を管理している。</t>
    <phoneticPr fontId="4"/>
  </si>
  <si>
    <t>□　「施工プロセスのチェック」で指摘事項がなかった。</t>
    <phoneticPr fontId="4"/>
  </si>
  <si>
    <t>□　その他（理由：　　　　　　　　　　　）</t>
    <phoneticPr fontId="4"/>
  </si>
  <si>
    <t>□　災害防止協議会等を１回／月以上行っている。</t>
    <phoneticPr fontId="4"/>
  </si>
  <si>
    <t>□　安全対策に関して、
　工事監督員が文書に
　よる改善指示を行っ
　た。</t>
    <rPh sb="2" eb="4">
      <t>アンゼン</t>
    </rPh>
    <rPh sb="4" eb="6">
      <t>タイサク</t>
    </rPh>
    <rPh sb="7" eb="8">
      <t>カン</t>
    </rPh>
    <phoneticPr fontId="4"/>
  </si>
  <si>
    <t>□　安全対策に関して、
　工事監督員からの文
　書による改善指示に
　従わなかった。</t>
    <rPh sb="2" eb="4">
      <t>アンゼン</t>
    </rPh>
    <rPh sb="4" eb="6">
      <t>タイサク</t>
    </rPh>
    <rPh sb="7" eb="8">
      <t>カン</t>
    </rPh>
    <rPh sb="35" eb="36">
      <t>シタガ</t>
    </rPh>
    <phoneticPr fontId="4"/>
  </si>
  <si>
    <t>□　安全教育及び安全訓練等を半日／月以上実施している。</t>
    <phoneticPr fontId="4"/>
  </si>
  <si>
    <t>□　工事期間を通じて、労働災害及び公衆災害が発生しなかった。</t>
    <phoneticPr fontId="4"/>
  </si>
  <si>
    <t>□　仮設工の点検及び管理をチェックリスト等を用いて実施している。</t>
    <phoneticPr fontId="4"/>
  </si>
  <si>
    <t>□　地下埋設物及び架空線等に関する事故防止対策に取り組んでいる。</t>
    <phoneticPr fontId="4"/>
  </si>
  <si>
    <t>□　対外関係に関して、
　工事監督員からの文
　書による改善指示に
　従わなかった。</t>
    <rPh sb="2" eb="4">
      <t>タイガイ</t>
    </rPh>
    <rPh sb="4" eb="6">
      <t>カンケイ</t>
    </rPh>
    <rPh sb="7" eb="8">
      <t>カン</t>
    </rPh>
    <rPh sb="28" eb="30">
      <t>カイゼン</t>
    </rPh>
    <rPh sb="35" eb="36">
      <t>シタガ</t>
    </rPh>
    <phoneticPr fontId="2"/>
  </si>
  <si>
    <t>□　地元との調整を行い、トラブルの発生がなかった。</t>
    <phoneticPr fontId="2"/>
  </si>
  <si>
    <t>□　関連工事との調整を行い、円滑な進捗に取り組んでいた。</t>
    <phoneticPr fontId="2"/>
  </si>
  <si>
    <t>□　その他（理由：　　　　　　　　　　　）</t>
    <phoneticPr fontId="2"/>
  </si>
  <si>
    <t>①　出来形の評定は、工事全般を通じて評定するものとする。</t>
    <phoneticPr fontId="2"/>
  </si>
  <si>
    <t>②　出来形とは、設計図書に示された工事目的物の形状及び寸法をいう。</t>
    <phoneticPr fontId="2"/>
  </si>
  <si>
    <t>□　品質の測定が、必要
　な測定項目について所
　定の測定基準に基づき
　行われており、測定値
　が規格値を満足し、そ
　のばらつきが規格値の
　５０％以内である。</t>
    <rPh sb="2" eb="4">
      <t>ヒンシツ</t>
    </rPh>
    <phoneticPr fontId="2"/>
  </si>
  <si>
    <t>□　品質の測定が、必要
　な測定項目について所
　定の測定基準に基づき
　行われており、測定値
　が規格値を満足し、そ
　のばらつきが規格値の
　８０％以内である。</t>
    <rPh sb="2" eb="4">
      <t>ヒンシツ</t>
    </rPh>
    <phoneticPr fontId="2"/>
  </si>
  <si>
    <t>□　品質の測定が、必要
　な測定項目について所
　定の測定基準に基づき
　行われており、測定値
　が規格値を満足し、
　ａ、ｂに該当しない。</t>
    <rPh sb="2" eb="4">
      <t>ヒンシツ</t>
    </rPh>
    <phoneticPr fontId="2"/>
  </si>
  <si>
    <t>□　品質関係の測定方法
　又は測定値が不適切で
　あったため、工事監督
　員が文書で改善指示を
　行った。</t>
    <rPh sb="2" eb="4">
      <t>ヒンシツ</t>
    </rPh>
    <rPh sb="4" eb="6">
      <t>カンケイ</t>
    </rPh>
    <phoneticPr fontId="2"/>
  </si>
  <si>
    <t>□　契約書第１６条に基
　づき、工事監督員が改
　造の請求又は破壊検
　査を行った。</t>
    <rPh sb="16" eb="18">
      <t>コウジ</t>
    </rPh>
    <rPh sb="18" eb="20">
      <t>カントク</t>
    </rPh>
    <rPh sb="20" eb="21">
      <t>イン</t>
    </rPh>
    <rPh sb="29" eb="30">
      <t>マタ</t>
    </rPh>
    <phoneticPr fontId="2"/>
  </si>
  <si>
    <t>①　品質の評定は、工事全般を通じて評定するものとする。</t>
    <phoneticPr fontId="2"/>
  </si>
  <si>
    <t>②　品質とは、設計図書に示された工事目的物の規格である。</t>
    <phoneticPr fontId="2"/>
  </si>
  <si>
    <t>※１．上記の考査項目の他に評価に値する企業の工夫があれば、その他に具体の内容を記載して加点する。評価は「４．工事特性」及び「６．社会性等」との二重評価はしない。</t>
    <rPh sb="3" eb="5">
      <t>ジョウキ</t>
    </rPh>
    <rPh sb="6" eb="8">
      <t>コウサ</t>
    </rPh>
    <rPh sb="8" eb="10">
      <t>コウモク</t>
    </rPh>
    <rPh sb="11" eb="12">
      <t>ホカ</t>
    </rPh>
    <rPh sb="13" eb="15">
      <t>ヒョウカ</t>
    </rPh>
    <rPh sb="16" eb="17">
      <t>アタイ</t>
    </rPh>
    <rPh sb="19" eb="21">
      <t>キギョウ</t>
    </rPh>
    <rPh sb="22" eb="24">
      <t>クフウ</t>
    </rPh>
    <rPh sb="31" eb="32">
      <t>ホカ</t>
    </rPh>
    <rPh sb="33" eb="35">
      <t>グタイ</t>
    </rPh>
    <rPh sb="36" eb="38">
      <t>ナイヨウ</t>
    </rPh>
    <rPh sb="39" eb="41">
      <t>キサイ</t>
    </rPh>
    <rPh sb="43" eb="45">
      <t>カテン</t>
    </rPh>
    <rPh sb="59" eb="60">
      <t>オヨ</t>
    </rPh>
    <rPh sb="64" eb="68">
      <t>シャカイセイトウ</t>
    </rPh>
    <phoneticPr fontId="3"/>
  </si>
  <si>
    <t>※１．当該工事の施工に携わっている者や当該工事で使用している作業機械で行ったものを対象とする。</t>
    <rPh sb="3" eb="5">
      <t>トウガイ</t>
    </rPh>
    <rPh sb="5" eb="7">
      <t>コウジ</t>
    </rPh>
    <rPh sb="8" eb="10">
      <t>セコウ</t>
    </rPh>
    <rPh sb="11" eb="12">
      <t>タズサ</t>
    </rPh>
    <rPh sb="17" eb="18">
      <t>モノ</t>
    </rPh>
    <rPh sb="19" eb="21">
      <t>トウガイ</t>
    </rPh>
    <rPh sb="21" eb="23">
      <t>コウジ</t>
    </rPh>
    <rPh sb="24" eb="26">
      <t>シヨウ</t>
    </rPh>
    <rPh sb="30" eb="32">
      <t>サギョウ</t>
    </rPh>
    <rPh sb="32" eb="34">
      <t>キカイ</t>
    </rPh>
    <rPh sb="35" eb="36">
      <t>オコナ</t>
    </rPh>
    <rPh sb="41" eb="43">
      <t>タイショウ</t>
    </rPh>
    <phoneticPr fontId="4"/>
  </si>
  <si>
    <t>※２．金品や物品の寄付行為は対象としない。ただし、災害時での物品の提供は対象とする。</t>
    <rPh sb="3" eb="5">
      <t>キンピン</t>
    </rPh>
    <rPh sb="6" eb="8">
      <t>ブッピン</t>
    </rPh>
    <rPh sb="9" eb="11">
      <t>キフ</t>
    </rPh>
    <rPh sb="11" eb="13">
      <t>コウイ</t>
    </rPh>
    <rPh sb="14" eb="16">
      <t>タイショウ</t>
    </rPh>
    <rPh sb="25" eb="28">
      <t>サイガイジ</t>
    </rPh>
    <rPh sb="30" eb="32">
      <t>ブッピン</t>
    </rPh>
    <rPh sb="33" eb="35">
      <t>テイキョウ</t>
    </rPh>
    <rPh sb="36" eb="38">
      <t>タイショウ</t>
    </rPh>
    <phoneticPr fontId="4"/>
  </si>
  <si>
    <t>※３．上記の考査項目の他に評価に値する事例があれば、その他に具体の内容を記載して加点する。評価は「５．創意工夫」との二重評価はしない。</t>
    <rPh sb="3" eb="5">
      <t>ジョウキ</t>
    </rPh>
    <rPh sb="6" eb="8">
      <t>コウサ</t>
    </rPh>
    <rPh sb="8" eb="10">
      <t>コウモク</t>
    </rPh>
    <rPh sb="11" eb="12">
      <t>ホカ</t>
    </rPh>
    <rPh sb="13" eb="15">
      <t>ヒョウカ</t>
    </rPh>
    <rPh sb="16" eb="17">
      <t>アタイ</t>
    </rPh>
    <rPh sb="19" eb="21">
      <t>ジレイ</t>
    </rPh>
    <rPh sb="28" eb="29">
      <t>ホカ</t>
    </rPh>
    <rPh sb="30" eb="32">
      <t>グタイ</t>
    </rPh>
    <rPh sb="33" eb="35">
      <t>ナイヨウ</t>
    </rPh>
    <rPh sb="36" eb="38">
      <t>キサイ</t>
    </rPh>
    <rPh sb="40" eb="42">
      <t>カテン</t>
    </rPh>
    <rPh sb="51" eb="55">
      <t>ソウイクフウ</t>
    </rPh>
    <phoneticPr fontId="3"/>
  </si>
  <si>
    <r>
      <t>※４．詳細評価は、他の工事監督員</t>
    </r>
    <r>
      <rPr>
        <sz val="11"/>
        <rFont val="ＭＳ 明朝"/>
        <family val="1"/>
        <charset val="128"/>
      </rPr>
      <t>の意見を聴取し、評価する。評価の際には、評価した理由を整理しておくこと。</t>
    </r>
    <rPh sb="9" eb="10">
      <t>タ</t>
    </rPh>
    <rPh sb="11" eb="13">
      <t>コウジ</t>
    </rPh>
    <rPh sb="13" eb="15">
      <t>カントク</t>
    </rPh>
    <rPh sb="15" eb="16">
      <t>イン</t>
    </rPh>
    <rPh sb="29" eb="31">
      <t>ヒョウカ</t>
    </rPh>
    <rPh sb="32" eb="33">
      <t>サイ</t>
    </rPh>
    <rPh sb="36" eb="38">
      <t>ヒョウカ</t>
    </rPh>
    <rPh sb="40" eb="42">
      <t>リユウ</t>
    </rPh>
    <rPh sb="43" eb="45">
      <t>セイリ</t>
    </rPh>
    <phoneticPr fontId="3"/>
  </si>
  <si>
    <t>※６．社会性等は、工期内に工事箇所及び工事施工に関係する範囲で地域への貢献等を行った場合に評価する。</t>
    <rPh sb="3" eb="6">
      <t>シャカイセイ</t>
    </rPh>
    <rPh sb="6" eb="7">
      <t>トウ</t>
    </rPh>
    <rPh sb="9" eb="11">
      <t>コウキ</t>
    </rPh>
    <rPh sb="11" eb="12">
      <t>ナイ</t>
    </rPh>
    <rPh sb="13" eb="15">
      <t>コウジ</t>
    </rPh>
    <rPh sb="15" eb="17">
      <t>カショ</t>
    </rPh>
    <rPh sb="17" eb="18">
      <t>オヨ</t>
    </rPh>
    <rPh sb="19" eb="21">
      <t>コウジ</t>
    </rPh>
    <rPh sb="21" eb="23">
      <t>セコウ</t>
    </rPh>
    <rPh sb="24" eb="26">
      <t>カンケイ</t>
    </rPh>
    <rPh sb="28" eb="30">
      <t>ハンイ</t>
    </rPh>
    <rPh sb="31" eb="33">
      <t>チイキ</t>
    </rPh>
    <rPh sb="35" eb="37">
      <t>コウケン</t>
    </rPh>
    <rPh sb="37" eb="38">
      <t>トウ</t>
    </rPh>
    <rPh sb="39" eb="40">
      <t>オコナ</t>
    </rPh>
    <rPh sb="42" eb="44">
      <t>バアイ</t>
    </rPh>
    <rPh sb="45" eb="47">
      <t>ヒョウカ</t>
    </rPh>
    <phoneticPr fontId="4"/>
  </si>
  <si>
    <t>　　　・工場製作のみの工事の場合は、工場周辺の範囲を対象とする。</t>
    <rPh sb="4" eb="6">
      <t>コウジョウ</t>
    </rPh>
    <rPh sb="6" eb="8">
      <t>セイサク</t>
    </rPh>
    <rPh sb="11" eb="13">
      <t>コウジ</t>
    </rPh>
    <rPh sb="14" eb="16">
      <t>バアイ</t>
    </rPh>
    <rPh sb="18" eb="20">
      <t>コウジョウ</t>
    </rPh>
    <rPh sb="20" eb="22">
      <t>シュウヘン</t>
    </rPh>
    <rPh sb="23" eb="25">
      <t>ハンイ</t>
    </rPh>
    <rPh sb="26" eb="28">
      <t>タイショウ</t>
    </rPh>
    <phoneticPr fontId="4"/>
  </si>
  <si>
    <t>※７．イメージアップ経費を用いた取組は評価しない。</t>
    <rPh sb="10" eb="12">
      <t>ケイヒ</t>
    </rPh>
    <rPh sb="13" eb="14">
      <t>モチ</t>
    </rPh>
    <rPh sb="16" eb="18">
      <t>トリクミ</t>
    </rPh>
    <rPh sb="19" eb="21">
      <t>ヒョウカ</t>
    </rPh>
    <phoneticPr fontId="4"/>
  </si>
  <si>
    <t>　　　・現場が複数ある場合は、各々の箇所での取組を評価する。</t>
    <rPh sb="4" eb="6">
      <t>ゲンバ</t>
    </rPh>
    <rPh sb="7" eb="9">
      <t>フクスウ</t>
    </rPh>
    <rPh sb="11" eb="13">
      <t>バアイ</t>
    </rPh>
    <rPh sb="15" eb="17">
      <t>オノオノ</t>
    </rPh>
    <rPh sb="18" eb="20">
      <t>カショ</t>
    </rPh>
    <rPh sb="22" eb="23">
      <t>ト</t>
    </rPh>
    <rPh sb="23" eb="24">
      <t>ク</t>
    </rPh>
    <rPh sb="25" eb="27">
      <t>ヒョウカ</t>
    </rPh>
    <phoneticPr fontId="4"/>
  </si>
  <si>
    <t>　　　・複数の工事で合同して行った取組は、各々の工事で評価する。</t>
    <rPh sb="4" eb="6">
      <t>フクスウ</t>
    </rPh>
    <rPh sb="7" eb="9">
      <t>コウジ</t>
    </rPh>
    <rPh sb="10" eb="12">
      <t>ゴウドウ</t>
    </rPh>
    <rPh sb="14" eb="15">
      <t>オコナ</t>
    </rPh>
    <rPh sb="17" eb="18">
      <t>ト</t>
    </rPh>
    <rPh sb="18" eb="19">
      <t>ク</t>
    </rPh>
    <rPh sb="21" eb="23">
      <t>オノオノ</t>
    </rPh>
    <rPh sb="24" eb="26">
      <t>コウジ</t>
    </rPh>
    <rPh sb="27" eb="29">
      <t>ヒョウカ</t>
    </rPh>
    <phoneticPr fontId="4"/>
  </si>
  <si>
    <t>※５．評価は請負業者より報告、もしくは提案があったものを検討する。</t>
    <rPh sb="3" eb="5">
      <t>ヒョウカ</t>
    </rPh>
    <phoneticPr fontId="3"/>
  </si>
  <si>
    <t>※３．評価は請負業者より報告、もしくは提案があったものを検討する。</t>
    <rPh sb="3" eb="5">
      <t>ヒョウカ</t>
    </rPh>
    <rPh sb="12" eb="14">
      <t>ホウコク</t>
    </rPh>
    <rPh sb="19" eb="21">
      <t>テイアン</t>
    </rPh>
    <phoneticPr fontId="3"/>
  </si>
  <si>
    <t>建設管理部を選択する。</t>
    <rPh sb="0" eb="2">
      <t>ケンセツ</t>
    </rPh>
    <rPh sb="2" eb="5">
      <t>カンリブ</t>
    </rPh>
    <rPh sb="6" eb="8">
      <t>センタク</t>
    </rPh>
    <phoneticPr fontId="4"/>
  </si>
  <si>
    <t>建設管理部リスト</t>
    <rPh sb="0" eb="2">
      <t>ケンセツ</t>
    </rPh>
    <rPh sb="2" eb="5">
      <t>カンリブ</t>
    </rPh>
    <phoneticPr fontId="4"/>
  </si>
  <si>
    <t>総合振興局等リスト</t>
    <rPh sb="0" eb="2">
      <t>ソウゴウ</t>
    </rPh>
    <rPh sb="2" eb="5">
      <t>シンコウキョク</t>
    </rPh>
    <rPh sb="5" eb="6">
      <t>トウ</t>
    </rPh>
    <phoneticPr fontId="4"/>
  </si>
  <si>
    <t>建設管理部CD</t>
    <rPh sb="0" eb="2">
      <t>ケンセツ</t>
    </rPh>
    <rPh sb="2" eb="5">
      <t>カンリブ</t>
    </rPh>
    <phoneticPr fontId="4"/>
  </si>
  <si>
    <t>建設管理部名</t>
    <rPh sb="0" eb="2">
      <t>ケンセツ</t>
    </rPh>
    <rPh sb="2" eb="5">
      <t>カンリブ</t>
    </rPh>
    <rPh sb="5" eb="6">
      <t>メイ</t>
    </rPh>
    <phoneticPr fontId="4"/>
  </si>
  <si>
    <t>札幌建設管理部</t>
    <rPh sb="0" eb="2">
      <t>サッポロ</t>
    </rPh>
    <rPh sb="2" eb="4">
      <t>ケンセツ</t>
    </rPh>
    <rPh sb="4" eb="7">
      <t>カンリブ</t>
    </rPh>
    <phoneticPr fontId="4"/>
  </si>
  <si>
    <t>小樽建設管理部</t>
    <rPh sb="0" eb="2">
      <t>オタル</t>
    </rPh>
    <rPh sb="2" eb="4">
      <t>ケンセツ</t>
    </rPh>
    <rPh sb="4" eb="7">
      <t>カンリブ</t>
    </rPh>
    <phoneticPr fontId="4"/>
  </si>
  <si>
    <t>函館建設管理部</t>
    <rPh sb="0" eb="2">
      <t>ハコダテ</t>
    </rPh>
    <rPh sb="2" eb="4">
      <t>ケンセツ</t>
    </rPh>
    <rPh sb="4" eb="7">
      <t>カンリブ</t>
    </rPh>
    <phoneticPr fontId="4"/>
  </si>
  <si>
    <t>室蘭建設管理部</t>
    <rPh sb="0" eb="2">
      <t>ムロラン</t>
    </rPh>
    <rPh sb="2" eb="4">
      <t>ケンセツ</t>
    </rPh>
    <rPh sb="4" eb="7">
      <t>カンリブ</t>
    </rPh>
    <phoneticPr fontId="4"/>
  </si>
  <si>
    <t>旭川建設管理部</t>
    <rPh sb="0" eb="2">
      <t>アサヒガワ</t>
    </rPh>
    <rPh sb="2" eb="4">
      <t>ケンセツ</t>
    </rPh>
    <rPh sb="4" eb="7">
      <t>カンリブ</t>
    </rPh>
    <phoneticPr fontId="4"/>
  </si>
  <si>
    <t>留萌建設管理部</t>
    <rPh sb="0" eb="2">
      <t>ルモイ</t>
    </rPh>
    <rPh sb="2" eb="4">
      <t>ケンセツ</t>
    </rPh>
    <rPh sb="4" eb="7">
      <t>カンリブ</t>
    </rPh>
    <phoneticPr fontId="4"/>
  </si>
  <si>
    <t>稚内建設管理部</t>
    <rPh sb="0" eb="2">
      <t>ワッカナイ</t>
    </rPh>
    <rPh sb="2" eb="4">
      <t>ケンセツ</t>
    </rPh>
    <rPh sb="4" eb="7">
      <t>カンリブ</t>
    </rPh>
    <phoneticPr fontId="4"/>
  </si>
  <si>
    <t>網走建設管理部</t>
    <rPh sb="0" eb="2">
      <t>アバシリ</t>
    </rPh>
    <rPh sb="2" eb="4">
      <t>ケンセツ</t>
    </rPh>
    <rPh sb="4" eb="7">
      <t>カンリブ</t>
    </rPh>
    <phoneticPr fontId="4"/>
  </si>
  <si>
    <t>帯広建設管理部</t>
    <rPh sb="0" eb="2">
      <t>オビヒロ</t>
    </rPh>
    <rPh sb="2" eb="4">
      <t>ケンセツ</t>
    </rPh>
    <rPh sb="4" eb="7">
      <t>カンリブ</t>
    </rPh>
    <phoneticPr fontId="4"/>
  </si>
  <si>
    <t>釧路建設管理部</t>
    <rPh sb="0" eb="2">
      <t>クシロ</t>
    </rPh>
    <rPh sb="2" eb="4">
      <t>ケンセツ</t>
    </rPh>
    <rPh sb="4" eb="7">
      <t>カンリブ</t>
    </rPh>
    <phoneticPr fontId="4"/>
  </si>
  <si>
    <t>総合振興局等CD</t>
    <rPh sb="0" eb="2">
      <t>ソウゴウ</t>
    </rPh>
    <rPh sb="2" eb="5">
      <t>シンコウキョク</t>
    </rPh>
    <rPh sb="5" eb="6">
      <t>トウ</t>
    </rPh>
    <phoneticPr fontId="4"/>
  </si>
  <si>
    <t>総合振興局長
振興局長</t>
    <rPh sb="0" eb="2">
      <t>ソウゴウ</t>
    </rPh>
    <rPh sb="2" eb="5">
      <t>シンコウキョク</t>
    </rPh>
    <rPh sb="5" eb="6">
      <t>チョウ</t>
    </rPh>
    <rPh sb="7" eb="10">
      <t>シンコウキョク</t>
    </rPh>
    <rPh sb="10" eb="11">
      <t>チョウ</t>
    </rPh>
    <phoneticPr fontId="4"/>
  </si>
  <si>
    <t>石狩振興局長</t>
    <rPh sb="0" eb="2">
      <t>イシカリ</t>
    </rPh>
    <rPh sb="2" eb="5">
      <t>シンコウキョク</t>
    </rPh>
    <rPh sb="5" eb="6">
      <t>チョウ</t>
    </rPh>
    <phoneticPr fontId="4"/>
  </si>
  <si>
    <t>後志総合振興局長</t>
    <rPh sb="0" eb="2">
      <t>シリベシ</t>
    </rPh>
    <rPh sb="2" eb="4">
      <t>ソウゴウ</t>
    </rPh>
    <rPh sb="4" eb="7">
      <t>シンコウキョク</t>
    </rPh>
    <rPh sb="7" eb="8">
      <t>チョウ</t>
    </rPh>
    <phoneticPr fontId="4"/>
  </si>
  <si>
    <t>空知総合振興局長</t>
    <rPh sb="0" eb="2">
      <t>ソラチ</t>
    </rPh>
    <rPh sb="2" eb="4">
      <t>ソウゴウ</t>
    </rPh>
    <rPh sb="4" eb="7">
      <t>シンコウキョク</t>
    </rPh>
    <rPh sb="7" eb="8">
      <t>チョウ</t>
    </rPh>
    <phoneticPr fontId="4"/>
  </si>
  <si>
    <t>檜山振興局長</t>
    <rPh sb="0" eb="2">
      <t>ヒヤマ</t>
    </rPh>
    <rPh sb="2" eb="5">
      <t>シンコウキョク</t>
    </rPh>
    <rPh sb="5" eb="6">
      <t>チョウ</t>
    </rPh>
    <phoneticPr fontId="4"/>
  </si>
  <si>
    <t>日高振興局長</t>
    <rPh sb="0" eb="2">
      <t>ヒダカ</t>
    </rPh>
    <rPh sb="2" eb="5">
      <t>シンコウキョク</t>
    </rPh>
    <rPh sb="5" eb="6">
      <t>チョウ</t>
    </rPh>
    <phoneticPr fontId="4"/>
  </si>
  <si>
    <t>根室振興局長</t>
    <rPh sb="0" eb="2">
      <t>ネムロ</t>
    </rPh>
    <rPh sb="2" eb="5">
      <t>シンコウキョク</t>
    </rPh>
    <rPh sb="5" eb="6">
      <t>チョウ</t>
    </rPh>
    <phoneticPr fontId="4"/>
  </si>
  <si>
    <t>渡島総合振興局長</t>
    <rPh sb="0" eb="2">
      <t>オシマ</t>
    </rPh>
    <rPh sb="2" eb="4">
      <t>ソウゴウ</t>
    </rPh>
    <rPh sb="4" eb="7">
      <t>シンコウキョク</t>
    </rPh>
    <rPh sb="7" eb="8">
      <t>チョウ</t>
    </rPh>
    <phoneticPr fontId="4"/>
  </si>
  <si>
    <t>胆振総合振興局長</t>
    <rPh sb="0" eb="2">
      <t>イブリ</t>
    </rPh>
    <rPh sb="2" eb="4">
      <t>ソウゴウ</t>
    </rPh>
    <rPh sb="4" eb="7">
      <t>シンコウキョク</t>
    </rPh>
    <rPh sb="7" eb="8">
      <t>チョウ</t>
    </rPh>
    <phoneticPr fontId="4"/>
  </si>
  <si>
    <t>上川総合振興局長</t>
    <rPh sb="0" eb="2">
      <t>カミカワ</t>
    </rPh>
    <rPh sb="2" eb="4">
      <t>ソウゴウ</t>
    </rPh>
    <rPh sb="4" eb="7">
      <t>シンコウキョク</t>
    </rPh>
    <rPh sb="7" eb="8">
      <t>チョウ</t>
    </rPh>
    <phoneticPr fontId="4"/>
  </si>
  <si>
    <t>留萌振興局長</t>
    <rPh sb="0" eb="2">
      <t>ルモイ</t>
    </rPh>
    <rPh sb="2" eb="5">
      <t>シンコウキョク</t>
    </rPh>
    <rPh sb="5" eb="6">
      <t>チョウ</t>
    </rPh>
    <phoneticPr fontId="4"/>
  </si>
  <si>
    <t>宗谷総合振興局長</t>
    <rPh sb="0" eb="1">
      <t>ソウ</t>
    </rPh>
    <rPh sb="1" eb="2">
      <t>ヤ</t>
    </rPh>
    <rPh sb="2" eb="4">
      <t>ソウゴウ</t>
    </rPh>
    <rPh sb="4" eb="7">
      <t>シンコウキョク</t>
    </rPh>
    <rPh sb="7" eb="8">
      <t>チョウ</t>
    </rPh>
    <phoneticPr fontId="4"/>
  </si>
  <si>
    <t>オホーツク総合振興局長</t>
    <rPh sb="5" eb="7">
      <t>ソウゴウ</t>
    </rPh>
    <rPh sb="7" eb="10">
      <t>シンコウキョク</t>
    </rPh>
    <rPh sb="10" eb="11">
      <t>チョウ</t>
    </rPh>
    <phoneticPr fontId="4"/>
  </si>
  <si>
    <t>十勝総合振興局長</t>
    <rPh sb="0" eb="2">
      <t>トカチ</t>
    </rPh>
    <rPh sb="2" eb="4">
      <t>ソウゴウ</t>
    </rPh>
    <rPh sb="4" eb="7">
      <t>シンコウキョク</t>
    </rPh>
    <rPh sb="7" eb="8">
      <t>チョウ</t>
    </rPh>
    <phoneticPr fontId="4"/>
  </si>
  <si>
    <t>釧路総合振興局長</t>
    <rPh sb="0" eb="2">
      <t>クシロ</t>
    </rPh>
    <rPh sb="2" eb="4">
      <t>ソウゴウ</t>
    </rPh>
    <rPh sb="4" eb="7">
      <t>シンコウキョク</t>
    </rPh>
    <rPh sb="7" eb="8">
      <t>チョウ</t>
    </rPh>
    <phoneticPr fontId="4"/>
  </si>
  <si>
    <t>様式－２Ｋ②(土木用)</t>
    <phoneticPr fontId="4"/>
  </si>
  <si>
    <t>工事成績採点の考査項目別運用表</t>
    <phoneticPr fontId="4"/>
  </si>
  <si>
    <t>(共通・監督員用）</t>
    <phoneticPr fontId="4"/>
  </si>
  <si>
    <t>評価項目</t>
    <rPh sb="0" eb="2">
      <t>ヒョウカ</t>
    </rPh>
    <phoneticPr fontId="4"/>
  </si>
  <si>
    <t>Ⅱ．配置技術者</t>
    <phoneticPr fontId="4"/>
  </si>
  <si>
    <t>（現場代理人等）</t>
    <phoneticPr fontId="4"/>
  </si>
  <si>
    <t>該当</t>
    <phoneticPr fontId="4"/>
  </si>
  <si>
    <t>評価</t>
    <phoneticPr fontId="4"/>
  </si>
  <si>
    <t>「評価対象項目」</t>
    <phoneticPr fontId="4"/>
  </si>
  <si>
    <t>□　現場代理人として常駐し、工事全体の把握ができている。</t>
    <phoneticPr fontId="4"/>
  </si>
  <si>
    <t>□　現場代理人として、工事監督員との連絡調整を書面で行うなど
　対応がよい。</t>
    <phoneticPr fontId="4"/>
  </si>
  <si>
    <t>□　書類を共通仕様書及び諸基準に基づき適切に作成し、整理して
　いる。</t>
    <phoneticPr fontId="4"/>
  </si>
  <si>
    <t>□　契約書、設計図書、適用すべき諸基準等を理解し、施工に反映
　している。</t>
    <phoneticPr fontId="4"/>
  </si>
  <si>
    <t>□　設計図書と現場との相違があった場合は、工事監督員と協議す
　るなどの必要な対応を行っている。</t>
    <phoneticPr fontId="4"/>
  </si>
  <si>
    <t>□　施工上の課題となる条件（作業環境、気象、地質等）への対応
　を図っている。</t>
    <phoneticPr fontId="4"/>
  </si>
  <si>
    <t>□　下請けの施工体制、施工状況を把握している。</t>
    <phoneticPr fontId="4"/>
  </si>
  <si>
    <t>□　「施工プロセスチェック」、「工事現場等における施工体制点
　検・確認要領」で指摘事項がなかった。</t>
    <phoneticPr fontId="4"/>
  </si>
  <si>
    <t>□　その他（理由：　　　　　　　　　　　　　　　　）</t>
    <phoneticPr fontId="4"/>
  </si>
  <si>
    <t>該当項目の内達成項目が９０％以上………ａ</t>
    <phoneticPr fontId="4"/>
  </si>
  <si>
    <t>評価率</t>
    <phoneticPr fontId="4"/>
  </si>
  <si>
    <t>該当項目の内達成項目が８０％～９０％未満………ｂ</t>
    <phoneticPr fontId="4"/>
  </si>
  <si>
    <t>評定</t>
    <phoneticPr fontId="4"/>
  </si>
  <si>
    <t>該当項目の内達成項目が８０％未満………ｃ</t>
    <phoneticPr fontId="4"/>
  </si>
  <si>
    <t>点数</t>
    <phoneticPr fontId="4"/>
  </si>
  <si>
    <t>□　当該工事の作業内容に応じた技能士の活用が図られた。</t>
    <phoneticPr fontId="4"/>
  </si>
  <si>
    <t xml:space="preserve">※３
</t>
    <phoneticPr fontId="4"/>
  </si>
  <si>
    <t>※４</t>
    <phoneticPr fontId="4"/>
  </si>
  <si>
    <t>７　その他（加点のみ）</t>
    <rPh sb="4" eb="5">
      <t>タ</t>
    </rPh>
    <phoneticPr fontId="4"/>
  </si>
  <si>
    <t>その他</t>
    <rPh sb="2" eb="3">
      <t>タ</t>
    </rPh>
    <phoneticPr fontId="4"/>
  </si>
  <si>
    <t>札幌建設管理部</t>
  </si>
  <si>
    <t>深川出張所</t>
  </si>
  <si>
    <t>北海道建設株式会社</t>
    <rPh sb="0" eb="3">
      <t>ホッカイドウ</t>
    </rPh>
    <rPh sb="3" eb="5">
      <t>ケンセツ</t>
    </rPh>
    <rPh sb="5" eb="7">
      <t>カブシキ</t>
    </rPh>
    <rPh sb="7" eb="9">
      <t>ガイシャ</t>
    </rPh>
    <phoneticPr fontId="4"/>
  </si>
  <si>
    <t>北海太郎</t>
    <rPh sb="0" eb="2">
      <t>ホッカイ</t>
    </rPh>
    <rPh sb="2" eb="4">
      <t>タロウ</t>
    </rPh>
    <phoneticPr fontId="4"/>
  </si>
  <si>
    <t>評定点（６５点＋加減点合計）＋１点）</t>
    <rPh sb="0" eb="2">
      <t>ヒョウテイ</t>
    </rPh>
    <rPh sb="2" eb="3">
      <t>テン</t>
    </rPh>
    <rPh sb="16" eb="17">
      <t>テン</t>
    </rPh>
    <phoneticPr fontId="4"/>
  </si>
  <si>
    <t>　　　（6）　一般常識的な事項（社会通念上、一般的と考えられる内容）</t>
    <rPh sb="7" eb="9">
      <t>イッパン</t>
    </rPh>
    <rPh sb="9" eb="12">
      <t>ジョウシキテキ</t>
    </rPh>
    <rPh sb="13" eb="15">
      <t>ジコウ</t>
    </rPh>
    <rPh sb="16" eb="18">
      <t>シャカイ</t>
    </rPh>
    <rPh sb="18" eb="20">
      <t>ツウネン</t>
    </rPh>
    <rPh sb="20" eb="21">
      <t>ジョウ</t>
    </rPh>
    <rPh sb="22" eb="25">
      <t>イッパンテキ</t>
    </rPh>
    <rPh sb="26" eb="27">
      <t>カンガ</t>
    </rPh>
    <rPh sb="31" eb="33">
      <t>ナイヨウ</t>
    </rPh>
    <phoneticPr fontId="3"/>
  </si>
  <si>
    <t>　　　（5）　設計変更により発生した事項</t>
    <rPh sb="7" eb="9">
      <t>セッケイ</t>
    </rPh>
    <rPh sb="9" eb="11">
      <t>ヘンコウ</t>
    </rPh>
    <rPh sb="14" eb="16">
      <t>ハッセイ</t>
    </rPh>
    <rPh sb="18" eb="20">
      <t>ジコウ</t>
    </rPh>
    <phoneticPr fontId="3"/>
  </si>
  <si>
    <t>　　　（4）　設計図書・施工管理基準等に記載されている事項</t>
    <rPh sb="7" eb="9">
      <t>セッケイ</t>
    </rPh>
    <rPh sb="9" eb="11">
      <t>トショ</t>
    </rPh>
    <rPh sb="12" eb="14">
      <t>セコウ</t>
    </rPh>
    <rPh sb="14" eb="16">
      <t>カンリ</t>
    </rPh>
    <rPh sb="16" eb="18">
      <t>キジュン</t>
    </rPh>
    <rPh sb="18" eb="19">
      <t>トウ</t>
    </rPh>
    <rPh sb="20" eb="22">
      <t>キサイ</t>
    </rPh>
    <rPh sb="27" eb="29">
      <t>ジコウ</t>
    </rPh>
    <phoneticPr fontId="3"/>
  </si>
  <si>
    <t>　　　（3）　公共機関や団体が推進している事項</t>
    <rPh sb="7" eb="9">
      <t>コウキョウ</t>
    </rPh>
    <rPh sb="9" eb="11">
      <t>キカン</t>
    </rPh>
    <rPh sb="12" eb="14">
      <t>ダンタイ</t>
    </rPh>
    <rPh sb="15" eb="17">
      <t>スイシン</t>
    </rPh>
    <rPh sb="21" eb="23">
      <t>ジコウ</t>
    </rPh>
    <phoneticPr fontId="3"/>
  </si>
  <si>
    <t>　　　（2）　関係機関との打合せ及び許可条件等</t>
    <rPh sb="7" eb="9">
      <t>カンケイ</t>
    </rPh>
    <rPh sb="9" eb="11">
      <t>キカン</t>
    </rPh>
    <rPh sb="13" eb="15">
      <t>ウチアワ</t>
    </rPh>
    <rPh sb="16" eb="17">
      <t>オヨ</t>
    </rPh>
    <rPh sb="18" eb="20">
      <t>キョカ</t>
    </rPh>
    <rPh sb="20" eb="22">
      <t>ジョウケン</t>
    </rPh>
    <rPh sb="22" eb="23">
      <t>トウ</t>
    </rPh>
    <phoneticPr fontId="3"/>
  </si>
  <si>
    <t>　　　（1）　関係諸法令に規定されている事項</t>
    <rPh sb="7" eb="9">
      <t>カンケイ</t>
    </rPh>
    <rPh sb="9" eb="11">
      <t>ショホウ</t>
    </rPh>
    <rPh sb="11" eb="12">
      <t>レイ</t>
    </rPh>
    <rPh sb="13" eb="15">
      <t>キテイ</t>
    </rPh>
    <rPh sb="20" eb="22">
      <t>ジコウ</t>
    </rPh>
    <phoneticPr fontId="3"/>
  </si>
  <si>
    <t>※４．次に示す事項は、当然実施されるものと判断し評価はしない。ただし、さらに工夫を加え効果が確認されれば評価する。</t>
    <rPh sb="3" eb="4">
      <t>ツギ</t>
    </rPh>
    <rPh sb="5" eb="6">
      <t>シメ</t>
    </rPh>
    <rPh sb="7" eb="9">
      <t>ジコウ</t>
    </rPh>
    <rPh sb="11" eb="13">
      <t>トウゼン</t>
    </rPh>
    <rPh sb="13" eb="15">
      <t>ジッシ</t>
    </rPh>
    <rPh sb="21" eb="23">
      <t>ハンダン</t>
    </rPh>
    <rPh sb="24" eb="26">
      <t>ヒョウカ</t>
    </rPh>
    <phoneticPr fontId="3"/>
  </si>
  <si>
    <t>評点</t>
    <phoneticPr fontId="3"/>
  </si>
  <si>
    <t>　□33．その他（理由：　　　　　　　　　　　　　　　　　　　　）</t>
    <phoneticPr fontId="3"/>
  </si>
  <si>
    <t>　□32．その他（理由：　　　　　　　　　　　　　　　　　　　　）</t>
    <phoneticPr fontId="3"/>
  </si>
  <si>
    <t>　□31．厳しい作業環境の改善に関する工夫。</t>
    <rPh sb="5" eb="6">
      <t>キビ</t>
    </rPh>
    <rPh sb="8" eb="10">
      <t>サギョウ</t>
    </rPh>
    <rPh sb="10" eb="12">
      <t>カンキョウ</t>
    </rPh>
    <rPh sb="13" eb="15">
      <t>カイゼン</t>
    </rPh>
    <rPh sb="16" eb="17">
      <t>カン</t>
    </rPh>
    <phoneticPr fontId="3"/>
  </si>
  <si>
    <t>　□30．一般車両突入時の被害軽減方策又は一般交通の安全確保に関する工夫。</t>
    <phoneticPr fontId="3"/>
  </si>
  <si>
    <t>　□29．有毒ガス並びに可燃ガスの処理及び粉塵防止並びに作業中の換気等に関する工夫。</t>
    <phoneticPr fontId="3"/>
  </si>
  <si>
    <t>　□28．現場事務所、労務者宿舎等の空間及び設備等に関する工夫。</t>
    <phoneticPr fontId="3"/>
  </si>
  <si>
    <t>　□27．安全教育、技術向上講習会、安全パトロール等（リスクアセスメントの実施を含む）に関する工夫。</t>
    <rPh sb="5" eb="7">
      <t>アンゼン</t>
    </rPh>
    <rPh sb="7" eb="9">
      <t>キョウイク</t>
    </rPh>
    <rPh sb="10" eb="12">
      <t>ギジュツ</t>
    </rPh>
    <rPh sb="12" eb="14">
      <t>コウジョウ</t>
    </rPh>
    <rPh sb="14" eb="17">
      <t>コウシュウカイ</t>
    </rPh>
    <rPh sb="18" eb="20">
      <t>アンゼン</t>
    </rPh>
    <rPh sb="25" eb="26">
      <t>トウ</t>
    </rPh>
    <rPh sb="37" eb="39">
      <t>ジッシ</t>
    </rPh>
    <rPh sb="40" eb="41">
      <t>フク</t>
    </rPh>
    <rPh sb="44" eb="45">
      <t>カン</t>
    </rPh>
    <rPh sb="47" eb="49">
      <t>クフウ</t>
    </rPh>
    <phoneticPr fontId="3"/>
  </si>
  <si>
    <t>　□26．安全を確保するための仮設備等に関する工夫。（落下物、墜落・転落、挟まれ、看板、立入禁止柵、手摺り、足場等）</t>
    <phoneticPr fontId="3"/>
  </si>
  <si>
    <t>　□25．その他（理由：　　　　　　　　　　　　　　　　　　　　）</t>
    <phoneticPr fontId="3"/>
  </si>
  <si>
    <t>　□24．その他（理由：　　　　　　　　　　　　　　　　　　　　）</t>
    <phoneticPr fontId="3"/>
  </si>
  <si>
    <t>　□23．配筋、溶接作業等に関する工夫。</t>
    <phoneticPr fontId="3"/>
  </si>
  <si>
    <t>　□22．鉄筋、ＰＣケーブル、コンクリート二次製品等の使用材料に関する工夫。</t>
    <phoneticPr fontId="3"/>
  </si>
  <si>
    <t>　□21．コンクリートの材料、打設、養生に関する工夫。</t>
    <phoneticPr fontId="3"/>
  </si>
  <si>
    <t>　□20．土工、設備、電気の品質向上に関する工夫。</t>
    <phoneticPr fontId="3"/>
  </si>
  <si>
    <t>　□19．その他（理由：　　　　　　　　　　　　　　　　　　　　）</t>
    <phoneticPr fontId="3"/>
  </si>
  <si>
    <t>　□11．盛土の締固度、杭の施工高さ等の管理に関する工夫。</t>
    <phoneticPr fontId="3"/>
  </si>
  <si>
    <t>　□６．給排水工事や衛生設備工事等における配管又はポンプ類の凍結防止、配管のつなぎ等に関する工夫。</t>
    <phoneticPr fontId="3"/>
  </si>
  <si>
    <t>Ⅰ.創意工夫</t>
    <rPh sb="2" eb="6">
      <t>ソウイクフウ</t>
    </rPh>
    <phoneticPr fontId="4"/>
  </si>
  <si>
    <t>（土木・主任又は総括監督員用）</t>
    <rPh sb="4" eb="6">
      <t>シュニン</t>
    </rPh>
    <rPh sb="6" eb="7">
      <t>マタ</t>
    </rPh>
    <rPh sb="8" eb="10">
      <t>ソウカツ</t>
    </rPh>
    <rPh sb="13" eb="14">
      <t>ヨウ</t>
    </rPh>
    <phoneticPr fontId="4"/>
  </si>
  <si>
    <t>工事成績採点の考査項目別運用表</t>
    <phoneticPr fontId="3"/>
  </si>
  <si>
    <t>旭川深川線一括交付金100-4災害防除工事外</t>
    <phoneticPr fontId="4"/>
  </si>
  <si>
    <t>工事成績採点の考査項目別運用表（受注者自己評価）</t>
    <rPh sb="16" eb="19">
      <t>ジュチュウシャ</t>
    </rPh>
    <phoneticPr fontId="3"/>
  </si>
  <si>
    <t>工事成績採点の考査項目別運用表（受注者自己評価）</t>
    <rPh sb="16" eb="19">
      <t>ジュチュウシャ</t>
    </rPh>
    <phoneticPr fontId="4"/>
  </si>
  <si>
    <t>受注者自己評価用</t>
    <rPh sb="0" eb="3">
      <t>ジュチュウシャ</t>
    </rPh>
    <rPh sb="3" eb="5">
      <t>ジコ</t>
    </rPh>
    <rPh sb="5" eb="8">
      <t>ヒョウカヨウ</t>
    </rPh>
    <phoneticPr fontId="2"/>
  </si>
  <si>
    <t>工事成績採点の考査項目別運用表（受注者自己評価）</t>
    <rPh sb="16" eb="19">
      <t>ジュチュウシャ</t>
    </rPh>
    <phoneticPr fontId="2"/>
  </si>
  <si>
    <t>工事成績採点の考査項目別運用表（受注者自己評価）</t>
    <rPh sb="16" eb="19">
      <t>ジュチュウシャ</t>
    </rPh>
    <rPh sb="19" eb="21">
      <t>ジコ</t>
    </rPh>
    <rPh sb="21" eb="23">
      <t>ヒョウカ</t>
    </rPh>
    <phoneticPr fontId="4"/>
  </si>
  <si>
    <t>受注者自己評価用</t>
    <rPh sb="0" eb="3">
      <t>ジュチュウシャ</t>
    </rPh>
    <rPh sb="3" eb="5">
      <t>ジコ</t>
    </rPh>
    <rPh sb="5" eb="8">
      <t>ヒョウカヨウ</t>
    </rPh>
    <phoneticPr fontId="4"/>
  </si>
  <si>
    <t>工事施行成績評定表（受注者自己評価）</t>
    <rPh sb="0" eb="1">
      <t>コウ</t>
    </rPh>
    <rPh sb="1" eb="2">
      <t>コト</t>
    </rPh>
    <rPh sb="2" eb="3">
      <t>シ</t>
    </rPh>
    <rPh sb="3" eb="4">
      <t>ギョウ</t>
    </rPh>
    <rPh sb="4" eb="5">
      <t>シゲル</t>
    </rPh>
    <rPh sb="5" eb="6">
      <t>ツムギ</t>
    </rPh>
    <rPh sb="6" eb="7">
      <t>ヒョウ</t>
    </rPh>
    <rPh sb="7" eb="8">
      <t>サダム</t>
    </rPh>
    <rPh sb="8" eb="9">
      <t>ヒョウ</t>
    </rPh>
    <rPh sb="10" eb="13">
      <t>ジュチュウシャ</t>
    </rPh>
    <rPh sb="13" eb="15">
      <t>ジコ</t>
    </rPh>
    <rPh sb="15" eb="17">
      <t>ヒョウカ</t>
    </rPh>
    <phoneticPr fontId="4"/>
  </si>
  <si>
    <t>受注者自己評価工事成績評定入力表</t>
    <rPh sb="0" eb="3">
      <t>ジュチュウシャ</t>
    </rPh>
    <rPh sb="3" eb="5">
      <t>ジコ</t>
    </rPh>
    <rPh sb="5" eb="7">
      <t>ヒョウカ</t>
    </rPh>
    <rPh sb="7" eb="9">
      <t>コウジ</t>
    </rPh>
    <rPh sb="9" eb="13">
      <t>セイセキヒョウテイ</t>
    </rPh>
    <rPh sb="13" eb="15">
      <t>ニュウリョク</t>
    </rPh>
    <rPh sb="15" eb="16">
      <t>ヒョウ</t>
    </rPh>
    <phoneticPr fontId="4"/>
  </si>
  <si>
    <t>その他</t>
    <phoneticPr fontId="2"/>
  </si>
  <si>
    <t>該当</t>
    <rPh sb="0" eb="2">
      <t>ガイトウ</t>
    </rPh>
    <phoneticPr fontId="2"/>
  </si>
  <si>
    <t>　　　（例：総合評価落札方式で、工事の施工段階において施工計画の内容を履行しなかった場合のペナルティー）</t>
    <rPh sb="4" eb="5">
      <t>レイ</t>
    </rPh>
    <rPh sb="6" eb="8">
      <t>ソウゴウ</t>
    </rPh>
    <rPh sb="8" eb="10">
      <t>ヒョウカ</t>
    </rPh>
    <rPh sb="10" eb="12">
      <t>ラクサツ</t>
    </rPh>
    <rPh sb="12" eb="14">
      <t>ホウシキ</t>
    </rPh>
    <rPh sb="16" eb="18">
      <t>コウジ</t>
    </rPh>
    <rPh sb="19" eb="21">
      <t>セコウ</t>
    </rPh>
    <rPh sb="21" eb="23">
      <t>ダンカイ</t>
    </rPh>
    <rPh sb="27" eb="29">
      <t>セコウ</t>
    </rPh>
    <rPh sb="29" eb="31">
      <t>ケイカク</t>
    </rPh>
    <rPh sb="32" eb="34">
      <t>ナイヨウ</t>
    </rPh>
    <rPh sb="35" eb="37">
      <t>リコウ</t>
    </rPh>
    <rPh sb="42" eb="44">
      <t>バアイ</t>
    </rPh>
    <phoneticPr fontId="27"/>
  </si>
  <si>
    <t>様式－４Ｋ⑤</t>
    <phoneticPr fontId="2"/>
  </si>
  <si>
    <t>工事番号</t>
    <phoneticPr fontId="2"/>
  </si>
  <si>
    <t>考査項目</t>
    <phoneticPr fontId="2"/>
  </si>
  <si>
    <t>７．その他</t>
    <phoneticPr fontId="2"/>
  </si>
  <si>
    <t>措　置　内　容</t>
    <phoneticPr fontId="2"/>
  </si>
  <si>
    <t>点　　数</t>
    <phoneticPr fontId="2"/>
  </si>
  <si>
    <t>□　　　項目該当なし</t>
    <phoneticPr fontId="2"/>
  </si>
  <si>
    <t>評定点</t>
    <phoneticPr fontId="2"/>
  </si>
  <si>
    <t>７．その他の評価は、以下の場合に適用する。</t>
    <rPh sb="4" eb="5">
      <t>タ</t>
    </rPh>
    <rPh sb="6" eb="8">
      <t>ヒョウカ</t>
    </rPh>
    <rPh sb="10" eb="12">
      <t>イカ</t>
    </rPh>
    <rPh sb="13" eb="15">
      <t>バアイ</t>
    </rPh>
    <rPh sb="16" eb="18">
      <t>テキヨウ</t>
    </rPh>
    <phoneticPr fontId="27"/>
  </si>
  <si>
    <t>　【加点】</t>
    <rPh sb="2" eb="4">
      <t>カテン</t>
    </rPh>
    <phoneticPr fontId="27"/>
  </si>
  <si>
    <t>　　　評価は、「措置内容」欄に「週休２日の確保を行った。」と記入し、「点数」欄に「１」を入れる。</t>
    <rPh sb="3" eb="5">
      <t>ヒョウカ</t>
    </rPh>
    <rPh sb="8" eb="10">
      <t>ソチ</t>
    </rPh>
    <rPh sb="10" eb="12">
      <t>ナイヨウ</t>
    </rPh>
    <rPh sb="13" eb="14">
      <t>ラン</t>
    </rPh>
    <rPh sb="16" eb="18">
      <t>シュウキュウ</t>
    </rPh>
    <rPh sb="19" eb="20">
      <t>ニチ</t>
    </rPh>
    <rPh sb="21" eb="23">
      <t>カクホ</t>
    </rPh>
    <rPh sb="24" eb="25">
      <t>オコナ</t>
    </rPh>
    <rPh sb="30" eb="32">
      <t>キニュウ</t>
    </rPh>
    <rPh sb="35" eb="37">
      <t>テンスウ</t>
    </rPh>
    <rPh sb="38" eb="39">
      <t>ラン</t>
    </rPh>
    <rPh sb="44" eb="45">
      <t>イ</t>
    </rPh>
    <phoneticPr fontId="27"/>
  </si>
  <si>
    <t>　【減点】</t>
    <rPh sb="2" eb="4">
      <t>ゲンテン</t>
    </rPh>
    <phoneticPr fontId="27"/>
  </si>
  <si>
    <t>　　・各工事の契約における減点の措置に適用し、点数は「マイナス」で入力する。</t>
    <rPh sb="3" eb="4">
      <t>カク</t>
    </rPh>
    <rPh sb="4" eb="6">
      <t>コウジ</t>
    </rPh>
    <rPh sb="7" eb="9">
      <t>ケイヤク</t>
    </rPh>
    <rPh sb="13" eb="15">
      <t>ゲンテン</t>
    </rPh>
    <rPh sb="16" eb="18">
      <t>ソチ</t>
    </rPh>
    <rPh sb="19" eb="21">
      <t>テキヨウ</t>
    </rPh>
    <rPh sb="23" eb="25">
      <t>テンスウ</t>
    </rPh>
    <rPh sb="33" eb="35">
      <t>ニュウリョク</t>
    </rPh>
    <phoneticPr fontId="27"/>
  </si>
  <si>
    <t>受注者自己評価用</t>
    <phoneticPr fontId="2"/>
  </si>
  <si>
    <t xml:space="preserve">  [記入方法]  加点及び減点が無い場合は、項目該当なしに１を入れる。ある場合は、措置内容及び加点・減点となる点数について記入する。</t>
    <rPh sb="10" eb="12">
      <t>カテン</t>
    </rPh>
    <rPh sb="12" eb="13">
      <t>オヨ</t>
    </rPh>
    <rPh sb="14" eb="16">
      <t>ゲンテン</t>
    </rPh>
    <rPh sb="17" eb="18">
      <t>ナ</t>
    </rPh>
    <rPh sb="19" eb="21">
      <t>バアイ</t>
    </rPh>
    <rPh sb="23" eb="25">
      <t>コウモク</t>
    </rPh>
    <rPh sb="25" eb="27">
      <t>ガイトウ</t>
    </rPh>
    <rPh sb="32" eb="33">
      <t>イ</t>
    </rPh>
    <rPh sb="38" eb="40">
      <t>バアイ</t>
    </rPh>
    <rPh sb="42" eb="44">
      <t>ソチ</t>
    </rPh>
    <rPh sb="44" eb="46">
      <t>ナイヨウ</t>
    </rPh>
    <rPh sb="46" eb="47">
      <t>オヨ</t>
    </rPh>
    <rPh sb="48" eb="50">
      <t>カテン</t>
    </rPh>
    <rPh sb="51" eb="53">
      <t>ゲンテン</t>
    </rPh>
    <rPh sb="56" eb="58">
      <t>テンスウ</t>
    </rPh>
    <rPh sb="62" eb="64">
      <t>キニュウ</t>
    </rPh>
    <phoneticPr fontId="2"/>
  </si>
  <si>
    <t>工事成績採点の考査項目別運用表（受注者自己評価）</t>
    <phoneticPr fontId="2"/>
  </si>
  <si>
    <t>週休２日モデル工事において、週休２日の確保を行った場合、評定点（６５点＋加減点合計）に＋１点加点評価する。</t>
    <rPh sb="7" eb="9">
      <t>コウジ</t>
    </rPh>
    <rPh sb="14" eb="16">
      <t>シュウキュウ</t>
    </rPh>
    <rPh sb="17" eb="18">
      <t>ニチ</t>
    </rPh>
    <rPh sb="19" eb="21">
      <t>カクホ</t>
    </rPh>
    <rPh sb="22" eb="23">
      <t>オコナ</t>
    </rPh>
    <rPh sb="25" eb="27">
      <t>バアイ</t>
    </rPh>
    <rPh sb="45" eb="46">
      <t>テン</t>
    </rPh>
    <rPh sb="46" eb="48">
      <t>カテン</t>
    </rPh>
    <rPh sb="48" eb="50">
      <t>ヒョウカ</t>
    </rPh>
    <phoneticPr fontId="4"/>
  </si>
  <si>
    <t>　　・週休２日モデル工事において、週休２日の確保を行った場合に適用し、１点を加算する。</t>
    <rPh sb="3" eb="5">
      <t>シュウキュウ</t>
    </rPh>
    <rPh sb="6" eb="7">
      <t>ニチ</t>
    </rPh>
    <rPh sb="10" eb="12">
      <t>コウジ</t>
    </rPh>
    <rPh sb="17" eb="19">
      <t>シュウキュウ</t>
    </rPh>
    <rPh sb="20" eb="21">
      <t>ニチ</t>
    </rPh>
    <rPh sb="22" eb="24">
      <t>カクホ</t>
    </rPh>
    <rPh sb="25" eb="26">
      <t>オコナ</t>
    </rPh>
    <rPh sb="28" eb="30">
      <t>バアイ</t>
    </rPh>
    <rPh sb="31" eb="33">
      <t>テキヨウ</t>
    </rPh>
    <rPh sb="36" eb="37">
      <t>テン</t>
    </rPh>
    <rPh sb="38" eb="40">
      <t>カサン</t>
    </rPh>
    <phoneticPr fontId="27"/>
  </si>
  <si>
    <t xml:space="preserve">□　その他（理由：                          )    </t>
    <rPh sb="6" eb="8">
      <t>リユウ</t>
    </rPh>
    <phoneticPr fontId="4"/>
  </si>
  <si>
    <t>□　施工計画書（変更計画書を含む）を工事着手前に提出
  している。</t>
    <phoneticPr fontId="4"/>
  </si>
  <si>
    <r>
      <t>　□　</t>
    </r>
    <r>
      <rPr>
        <sz val="9"/>
        <rFont val="ＭＳ 明朝"/>
        <family val="1"/>
        <charset val="128"/>
      </rPr>
      <t>１．対象構造物の高さ、延長、施工（断）面積、施工深度等の規模が特殊な工事。</t>
    </r>
    <rPh sb="34" eb="36">
      <t>トクシュ</t>
    </rPh>
    <rPh sb="37" eb="39">
      <t>コウジ</t>
    </rPh>
    <phoneticPr fontId="4"/>
  </si>
  <si>
    <r>
      <t>　□　</t>
    </r>
    <r>
      <rPr>
        <sz val="9"/>
        <rFont val="ＭＳ 明朝"/>
        <family val="1"/>
        <charset val="128"/>
      </rPr>
      <t>２．対象構造物の形状が複雑であることなどから、施工条件が特に変化する工事。</t>
    </r>
    <rPh sb="11" eb="13">
      <t>ケイジョウ</t>
    </rPh>
    <rPh sb="14" eb="16">
      <t>フクザツ</t>
    </rPh>
    <rPh sb="26" eb="28">
      <t>セコウ</t>
    </rPh>
    <rPh sb="28" eb="30">
      <t>ジョウケン</t>
    </rPh>
    <rPh sb="31" eb="32">
      <t>トク</t>
    </rPh>
    <rPh sb="33" eb="35">
      <t>ヘンカ</t>
    </rPh>
    <rPh sb="37" eb="39">
      <t>コウジ</t>
    </rPh>
    <phoneticPr fontId="4"/>
  </si>
  <si>
    <r>
      <t>　□　</t>
    </r>
    <r>
      <rPr>
        <sz val="9"/>
        <rFont val="ＭＳ 明朝"/>
        <family val="1"/>
        <charset val="128"/>
      </rPr>
      <t>16．12ヶ月を超える工期で、事故がなく完成した工事（全面一時中止期間は除く）。</t>
    </r>
    <rPh sb="9" eb="10">
      <t>ゲツ</t>
    </rPh>
    <rPh sb="11" eb="12">
      <t>コ</t>
    </rPh>
    <rPh sb="14" eb="16">
      <t>コウキ</t>
    </rPh>
    <rPh sb="18" eb="20">
      <t>ジコ</t>
    </rPh>
    <rPh sb="23" eb="25">
      <t>カンセイ</t>
    </rPh>
    <rPh sb="27" eb="29">
      <t>コウジ</t>
    </rPh>
    <rPh sb="30" eb="32">
      <t>ゼンメン</t>
    </rPh>
    <rPh sb="32" eb="34">
      <t>イチジ</t>
    </rPh>
    <rPh sb="34" eb="36">
      <t>チュウシ</t>
    </rPh>
    <rPh sb="36" eb="38">
      <t>キカン</t>
    </rPh>
    <rPh sb="39" eb="40">
      <t>ノゾ</t>
    </rPh>
    <phoneticPr fontId="4"/>
  </si>
  <si>
    <r>
      <t>・</t>
    </r>
    <r>
      <rPr>
        <sz val="9"/>
        <rFont val="ＭＳ 明朝"/>
        <family val="1"/>
        <charset val="128"/>
      </rPr>
      <t>急峻な地形のため、作業構台や作業床の設置が制限される工事。または命綱を使用する必要があった工事（法面工は除く）</t>
    </r>
    <phoneticPr fontId="4"/>
  </si>
  <si>
    <r>
      <t>・</t>
    </r>
    <r>
      <rPr>
        <sz val="9"/>
        <rFont val="ＭＳ 明朝"/>
        <family val="1"/>
        <charset val="128"/>
      </rPr>
      <t>支持地盤の形状が複雑なため、深礎抗基礎の１本毎に地質調査を実施する他、支持地盤を確認しながら再設計した工事。</t>
    </r>
    <phoneticPr fontId="4"/>
  </si>
  <si>
    <r>
      <t>・</t>
    </r>
    <r>
      <rPr>
        <sz val="9"/>
        <rFont val="ＭＳ 明朝"/>
        <family val="1"/>
        <charset val="128"/>
      </rPr>
      <t>海岸又は河川区域内のため、設計書で計上する以上に波浪等の影響で不稼働日が多く、主に作業船や台船を使用する工事。</t>
    </r>
    <rPh sb="1" eb="3">
      <t>カイガン</t>
    </rPh>
    <rPh sb="3" eb="4">
      <t>マタ</t>
    </rPh>
    <rPh sb="5" eb="7">
      <t>カセン</t>
    </rPh>
    <rPh sb="7" eb="10">
      <t>クイキナイ</t>
    </rPh>
    <rPh sb="14" eb="17">
      <t>セッケイショ</t>
    </rPh>
    <rPh sb="18" eb="20">
      <t>ケイジョウ</t>
    </rPh>
    <rPh sb="22" eb="24">
      <t>イジョウ</t>
    </rPh>
    <rPh sb="25" eb="27">
      <t>ハロウ</t>
    </rPh>
    <rPh sb="27" eb="28">
      <t>トウ</t>
    </rPh>
    <rPh sb="29" eb="31">
      <t>エイキョウ</t>
    </rPh>
    <rPh sb="32" eb="35">
      <t>フカドウ</t>
    </rPh>
    <rPh sb="35" eb="36">
      <t>ビ</t>
    </rPh>
    <rPh sb="37" eb="38">
      <t>オオ</t>
    </rPh>
    <rPh sb="40" eb="41">
      <t>オモ</t>
    </rPh>
    <rPh sb="42" eb="45">
      <t>サギョウセン</t>
    </rPh>
    <rPh sb="46" eb="47">
      <t>ダイ</t>
    </rPh>
    <rPh sb="47" eb="48">
      <t>セン</t>
    </rPh>
    <rPh sb="49" eb="51">
      <t>シヨウ</t>
    </rPh>
    <rPh sb="53" eb="55">
      <t>コウジ</t>
    </rPh>
    <phoneticPr fontId="4"/>
  </si>
  <si>
    <r>
      <t>□　</t>
    </r>
    <r>
      <rPr>
        <sz val="9"/>
        <rFont val="ＭＳ 明朝"/>
        <family val="1"/>
        <charset val="128"/>
      </rPr>
      <t>出来形の測定が、必
　要な測定項目について
　所定の測定基準に基づ
　き行われており、測定
　値が規格値を満足し、
　そのばらつきが規格値
　の５０％以内である。</t>
    </r>
    <phoneticPr fontId="2"/>
  </si>
  <si>
    <r>
      <t>□　</t>
    </r>
    <r>
      <rPr>
        <sz val="9"/>
        <rFont val="ＭＳ 明朝"/>
        <family val="1"/>
        <charset val="128"/>
      </rPr>
      <t>出来形の測定が、必
　要な測定項目について
　所定の測定基準に基づ
　き行われており、測定
　値が規格値を満足し、
　そのばらつきが規格値
　の８０％以内である。</t>
    </r>
    <phoneticPr fontId="2"/>
  </si>
  <si>
    <r>
      <t>□　</t>
    </r>
    <r>
      <rPr>
        <sz val="9"/>
        <rFont val="ＭＳ 明朝"/>
        <family val="1"/>
        <charset val="128"/>
      </rPr>
      <t>出来形の測定が、必
　要な測定項目について
　所定の測定基準に基づ
　き行われており、測定
　値が規格値を満足し、
　ａ、ｂに該当しない。</t>
    </r>
    <phoneticPr fontId="2"/>
  </si>
  <si>
    <r>
      <t>□　</t>
    </r>
    <r>
      <rPr>
        <sz val="9"/>
        <rFont val="ＭＳ 明朝"/>
        <family val="1"/>
        <charset val="128"/>
      </rPr>
      <t>出来形の測定方法又
　は測定値が不適切で
　あったため、工事監督
　員が文書で改善指示を
　行った。</t>
    </r>
    <phoneticPr fontId="2"/>
  </si>
  <si>
    <r>
      <t>□　</t>
    </r>
    <r>
      <rPr>
        <sz val="9"/>
        <rFont val="ＭＳ 明朝"/>
        <family val="1"/>
        <charset val="128"/>
      </rPr>
      <t>契約書第１６条に基
　づき、工事監督員が改
　造の請求又は破壊検査
　を行った。</t>
    </r>
    <rPh sb="29" eb="30">
      <t>マタ</t>
    </rPh>
    <rPh sb="31" eb="33">
      <t>ハカイ</t>
    </rPh>
    <rPh sb="33" eb="34">
      <t>ケン</t>
    </rPh>
    <rPh sb="34" eb="35">
      <t>サ</t>
    </rPh>
    <phoneticPr fontId="2"/>
  </si>
  <si>
    <t>□　対外関係に関して、
　工事監督員が文書によ
　る改善指示を行った。</t>
    <rPh sb="2" eb="4">
      <t>タイガイ</t>
    </rPh>
    <rPh sb="4" eb="6">
      <t>カンケイ</t>
    </rPh>
    <rPh sb="7" eb="8">
      <t>カン</t>
    </rPh>
    <rPh sb="26" eb="28">
      <t>カイゼン</t>
    </rPh>
    <phoneticPr fontId="2"/>
  </si>
  <si>
    <t>③　出来形管理とは、「工事施工管理基準」の測定項目、測定基準及び規格値に基づ
　き所定の出来形を確保する管理体系である。</t>
    <phoneticPr fontId="2"/>
  </si>
  <si>
    <t>③　品質管理とは、「工事施工管理基準」の試験項目、試験基準及び規格値に基づく
　全ての段階における品質確保のための管理体系である。</t>
    <phoneticPr fontId="2"/>
  </si>
  <si>
    <t>□　関係官公庁などと調整を行い、トラブルの発生がなかった。</t>
    <phoneticPr fontId="2"/>
  </si>
  <si>
    <t>□　工事の目的及び内容を工事看板などにより地域住民や通行者
　等に分かりやすく周知していた。</t>
    <phoneticPr fontId="2"/>
  </si>
  <si>
    <t>□　第三者からの苦情がない。もしくは、苦情に対して適切な対
　応を行っていた。</t>
    <phoneticPr fontId="2"/>
  </si>
  <si>
    <t>□　施工現場での安全巡視の記録、作業前打合せ(Tool-Box-eeting)、危険予知
　（ＫＹ）活動等を実施し、記録が整備されている。
　　また、新規入場者教育の内容に、当該工事の現場特性を反映している。</t>
    <phoneticPr fontId="4"/>
  </si>
  <si>
    <t>□　保安施設の設置及び管理を、各種基準及び関係者間の協議に基づき実施して
　いる。</t>
    <phoneticPr fontId="4"/>
  </si>
  <si>
    <t>□　作業分担と責任の範囲が施工体制台帳、施工体系図（２百万円
　以上）もしくは施工計画書で確認できる。</t>
    <phoneticPr fontId="4"/>
  </si>
  <si>
    <t>□　施工体制台帳、施工体系図（２百万円以上）が整備され、施工
　体制図も現場に掲げられている。</t>
    <phoneticPr fontId="4"/>
  </si>
  <si>
    <t>□　工事カルテの登録（５百万円以上）が監督員の確認を受けた上
　で契約後１０日以内に行われている。</t>
    <phoneticPr fontId="4"/>
  </si>
  <si>
    <t>□　社内検査の時期、確認事項が工事全般にわたり良く把握されて
　いる。（社内体制が確立され、有効に機能している。）</t>
    <phoneticPr fontId="4"/>
  </si>
  <si>
    <t>□　建設業許可標識、法令その他必要な標識を公衆の見やすい場所
　に掲示している。</t>
    <phoneticPr fontId="4"/>
  </si>
  <si>
    <t>□　「施工プロセスのチェック」、「工事現場等における施工体制
　点検・確認要領」で指摘事項がなかった。</t>
    <phoneticPr fontId="4"/>
  </si>
  <si>
    <t>□　施工計画書（変更計画書を含む）を工事着手前に提出してい
　る。</t>
    <phoneticPr fontId="4"/>
  </si>
  <si>
    <t>□　施工体制一般に
　関して、工事監督
　員が文書による改
　善指示を行った。　</t>
    <rPh sb="6" eb="8">
      <t>イッパン</t>
    </rPh>
    <rPh sb="11" eb="12">
      <t>カン</t>
    </rPh>
    <phoneticPr fontId="4"/>
  </si>
  <si>
    <t>□　施工体制一般に
　関して、工事監督
　員からの文書によ
　る改善指示に従わ
　なかった。　</t>
    <rPh sb="37" eb="38">
      <t>シタガ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</si>
</sst>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quot;点&quot;"/>
    <numFmt numFmtId="178" formatCode="0.0&quot;点&quot;"/>
    <numFmt numFmtId="179" formatCode="0.0_);[Red]\(0.0\)"/>
    <numFmt numFmtId="180" formatCode="0.000&quot;点&quot;"/>
    <numFmt numFmtId="181" formatCode="0.0000&quot;点&quot;"/>
    <numFmt numFmtId="182" formatCode="#,##0&quot;円&quot;"/>
    <numFmt numFmtId="183" formatCode="0.0_ "/>
    <numFmt numFmtId="184" formatCode="0000"/>
    <numFmt numFmtId="185" formatCode="&quot;現場代理人　&quot;@"/>
    <numFmt numFmtId="186" formatCode="&quot;/&quot;0.000&quot;点&quot;"/>
    <numFmt numFmtId="187" formatCode="&quot;/&quot;0.000&quot;点&quot;&quot;※&quot;\2"/>
    <numFmt numFmtId="188" formatCode="&quot;/ &quot;0.000&quot;点&quot;"/>
    <numFmt numFmtId="189" formatCode="000#"/>
  </numFmts>
  <fonts count="35" x14ac:knownFonts="1">
    <font>
      <sz val="11"/>
      <name val="ＭＳ Ｐゴシック"/>
      <family val="3"/>
      <charset val="128"/>
    </font>
    <font>
      <sz val="11"/>
      <name val="ＭＳ Ｐゴシック"/>
      <family val="3"/>
      <charset val="128"/>
    </font>
    <font>
      <sz val="7.5"/>
      <name val="ＭＳ 明朝"/>
      <family val="1"/>
      <charset val="128"/>
    </font>
    <font>
      <u/>
      <sz val="7.5"/>
      <name val="ＭＳ 明朝"/>
      <family val="1"/>
      <charset val="128"/>
    </font>
    <font>
      <sz val="6"/>
      <name val="ＭＳ Ｐゴシック"/>
      <family val="3"/>
      <charset val="128"/>
    </font>
    <font>
      <sz val="11"/>
      <name val="ＭＳ 明朝"/>
      <family val="1"/>
      <charset val="128"/>
    </font>
    <font>
      <sz val="14"/>
      <name val="ＭＳ 明朝"/>
      <family val="1"/>
      <charset val="128"/>
    </font>
    <font>
      <sz val="18"/>
      <name val="ＭＳ 明朝"/>
      <family val="1"/>
      <charset val="128"/>
    </font>
    <font>
      <sz val="12"/>
      <name val="ＭＳ 明朝"/>
      <family val="1"/>
      <charset val="128"/>
    </font>
    <font>
      <sz val="12"/>
      <name val="ＭＳ Ｐゴシック"/>
      <family val="3"/>
      <charset val="128"/>
    </font>
    <font>
      <sz val="16"/>
      <name val="ＭＳ Ｐゴシック"/>
      <family val="3"/>
      <charset val="128"/>
    </font>
    <font>
      <sz val="10"/>
      <name val="ＭＳ 明朝"/>
      <family val="1"/>
      <charset val="128"/>
    </font>
    <font>
      <sz val="9"/>
      <color indexed="81"/>
      <name val="ＭＳ Ｐゴシック"/>
      <family val="3"/>
      <charset val="128"/>
    </font>
    <font>
      <sz val="10"/>
      <name val="ＭＳ Ｐゴシック"/>
      <family val="3"/>
      <charset val="128"/>
    </font>
    <font>
      <sz val="11"/>
      <color indexed="12"/>
      <name val="ＭＳ Ｐゴシック"/>
      <family val="3"/>
      <charset val="128"/>
    </font>
    <font>
      <sz val="9"/>
      <name val="ＭＳ Ｐゴシック"/>
      <family val="3"/>
      <charset val="128"/>
    </font>
    <font>
      <sz val="10"/>
      <color indexed="12"/>
      <name val="ＭＳ Ｐゴシック"/>
      <family val="3"/>
      <charset val="128"/>
    </font>
    <font>
      <sz val="14"/>
      <name val="ＭＳ Ｐ明朝"/>
      <family val="1"/>
      <charset val="128"/>
    </font>
    <font>
      <sz val="18"/>
      <name val="ＭＳ Ｐ明朝"/>
      <family val="1"/>
      <charset val="128"/>
    </font>
    <font>
      <vertAlign val="subscript"/>
      <sz val="14"/>
      <name val="ＭＳ Ｐ明朝"/>
      <family val="1"/>
      <charset val="128"/>
    </font>
    <font>
      <vertAlign val="superscript"/>
      <sz val="14"/>
      <name val="ＭＳ Ｐ明朝"/>
      <family val="1"/>
      <charset val="128"/>
    </font>
    <font>
      <sz val="18"/>
      <color indexed="10"/>
      <name val="ＭＳ Ｐゴシック"/>
      <family val="3"/>
      <charset val="128"/>
    </font>
    <font>
      <sz val="12"/>
      <name val="ＭＳ Ｐ明朝"/>
      <family val="1"/>
      <charset val="128"/>
    </font>
    <font>
      <sz val="11"/>
      <color indexed="10"/>
      <name val="ＭＳ Ｐゴシック"/>
      <family val="3"/>
      <charset val="128"/>
    </font>
    <font>
      <sz val="10"/>
      <name val="ＭＳ ゴシック"/>
      <family val="3"/>
      <charset val="128"/>
    </font>
    <font>
      <sz val="11"/>
      <color indexed="10"/>
      <name val="ＭＳ 明朝"/>
      <family val="1"/>
      <charset val="128"/>
    </font>
    <font>
      <b/>
      <sz val="9"/>
      <color indexed="10"/>
      <name val="ＭＳ Ｐゴシック"/>
      <family val="3"/>
      <charset val="128"/>
    </font>
    <font>
      <sz val="6"/>
      <name val="ＭＳ Ｐゴシック"/>
      <family val="3"/>
      <charset val="128"/>
    </font>
    <font>
      <sz val="9"/>
      <name val="ＭＳ 明朝"/>
      <family val="1"/>
      <charset val="128"/>
    </font>
    <font>
      <sz val="11"/>
      <color theme="1"/>
      <name val="ＭＳ Ｐゴシック"/>
      <family val="3"/>
      <charset val="128"/>
      <scheme val="minor"/>
    </font>
    <font>
      <sz val="12"/>
      <color rgb="FFFF0000"/>
      <name val="ＭＳ Ｐ明朝"/>
      <family val="1"/>
      <charset val="128"/>
    </font>
    <font>
      <sz val="14"/>
      <color rgb="FFFF0000"/>
      <name val="ＭＳ Ｐ明朝"/>
      <family val="1"/>
      <charset val="128"/>
    </font>
    <font>
      <sz val="12"/>
      <color theme="1"/>
      <name val="ＭＳ 明朝"/>
      <family val="1"/>
      <charset val="128"/>
    </font>
    <font>
      <sz val="11"/>
      <color theme="1"/>
      <name val="ＭＳ 明朝"/>
      <family val="1"/>
      <charset val="128"/>
    </font>
    <font>
      <b/>
      <sz val="12"/>
      <color rgb="FFFF0000"/>
      <name val="ＭＳ 明朝"/>
      <family val="1"/>
      <charset val="128"/>
    </font>
  </fonts>
  <fills count="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10"/>
      </left>
      <right style="thin">
        <color indexed="64"/>
      </right>
      <top style="medium">
        <color indexed="10"/>
      </top>
      <bottom style="thin">
        <color indexed="64"/>
      </bottom>
      <diagonal/>
    </border>
    <border>
      <left style="thin">
        <color indexed="64"/>
      </left>
      <right style="medium">
        <color indexed="10"/>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medium">
        <color indexed="10"/>
      </right>
      <top style="thin">
        <color indexed="64"/>
      </top>
      <bottom style="thin">
        <color indexed="64"/>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style="medium">
        <color indexed="10"/>
      </right>
      <top/>
      <bottom style="medium">
        <color indexed="10"/>
      </bottom>
      <diagonal/>
    </border>
    <border>
      <left style="medium">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theme="1"/>
      </left>
      <right style="medium">
        <color indexed="64"/>
      </right>
      <top style="medium">
        <color indexed="64"/>
      </top>
      <bottom style="thin">
        <color indexed="64"/>
      </bottom>
      <diagonal/>
    </border>
    <border diagonalUp="1">
      <left style="medium">
        <color theme="1"/>
      </left>
      <right style="thin">
        <color theme="1"/>
      </right>
      <top style="medium">
        <color indexed="64"/>
      </top>
      <bottom style="thin">
        <color theme="1"/>
      </bottom>
      <diagonal style="thin">
        <color theme="1"/>
      </diagonal>
    </border>
    <border diagonalUp="1">
      <left style="thin">
        <color theme="1"/>
      </left>
      <right style="thin">
        <color theme="1"/>
      </right>
      <top style="medium">
        <color indexed="64"/>
      </top>
      <bottom style="thin">
        <color theme="1"/>
      </bottom>
      <diagonal style="thin">
        <color theme="1"/>
      </diagonal>
    </border>
    <border diagonalUp="1">
      <left style="medium">
        <color indexed="64"/>
      </left>
      <right style="thin">
        <color indexed="64"/>
      </right>
      <top style="medium">
        <color indexed="64"/>
      </top>
      <bottom/>
      <diagonal style="thin">
        <color theme="1"/>
      </diagonal>
    </border>
    <border diagonalUp="1">
      <left style="medium">
        <color indexed="64"/>
      </left>
      <right style="thin">
        <color indexed="64"/>
      </right>
      <top style="medium">
        <color theme="1"/>
      </top>
      <bottom style="medium">
        <color indexed="64"/>
      </bottom>
      <diagonal style="thin">
        <color theme="1"/>
      </diagonal>
    </border>
    <border diagonalUp="1">
      <left/>
      <right style="medium">
        <color theme="1"/>
      </right>
      <top style="medium">
        <color indexed="64"/>
      </top>
      <bottom/>
      <diagonal style="thin">
        <color theme="1"/>
      </diagonal>
    </border>
    <border diagonalUp="1">
      <left/>
      <right style="medium">
        <color theme="1"/>
      </right>
      <top style="medium">
        <color theme="1"/>
      </top>
      <bottom style="medium">
        <color indexed="64"/>
      </bottom>
      <diagonal style="thin">
        <color theme="1"/>
      </diagonal>
    </border>
    <border diagonalUp="1">
      <left style="medium">
        <color theme="1"/>
      </left>
      <right style="thin">
        <color theme="1"/>
      </right>
      <top/>
      <bottom style="medium">
        <color indexed="64"/>
      </bottom>
      <diagonal style="thin">
        <color theme="1"/>
      </diagonal>
    </border>
    <border diagonalUp="1">
      <left style="thin">
        <color theme="1"/>
      </left>
      <right style="thin">
        <color theme="1"/>
      </right>
      <top/>
      <bottom style="medium">
        <color indexed="64"/>
      </bottom>
      <diagonal style="thin">
        <color theme="1"/>
      </diagonal>
    </border>
    <border>
      <left style="thin">
        <color indexed="64"/>
      </left>
      <right style="thin">
        <color theme="1"/>
      </right>
      <top style="medium">
        <color indexed="64"/>
      </top>
      <bottom/>
      <diagonal/>
    </border>
    <border>
      <left style="thin">
        <color indexed="64"/>
      </left>
      <right style="thin">
        <color theme="1"/>
      </right>
      <top style="medium">
        <color theme="1"/>
      </top>
      <bottom style="medium">
        <color indexed="64"/>
      </bottom>
      <diagonal/>
    </border>
    <border diagonalUp="1">
      <left style="thin">
        <color theme="1"/>
      </left>
      <right style="thin">
        <color theme="1"/>
      </right>
      <top style="thin">
        <color theme="1"/>
      </top>
      <bottom style="medium">
        <color indexed="64"/>
      </bottom>
      <diagonal style="thin">
        <color theme="1"/>
      </diagonal>
    </border>
    <border diagonalUp="1">
      <left style="thin">
        <color theme="1"/>
      </left>
      <right style="medium">
        <color indexed="64"/>
      </right>
      <top style="thin">
        <color theme="1"/>
      </top>
      <bottom style="medium">
        <color indexed="64"/>
      </bottom>
      <diagonal style="thin">
        <color theme="1"/>
      </diagonal>
    </border>
    <border diagonalUp="1">
      <left style="thin">
        <color theme="1"/>
      </left>
      <right/>
      <top style="medium">
        <color indexed="64"/>
      </top>
      <bottom/>
      <diagonal style="thin">
        <color theme="1"/>
      </diagonal>
    </border>
    <border diagonalUp="1">
      <left/>
      <right/>
      <top style="medium">
        <color indexed="64"/>
      </top>
      <bottom/>
      <diagonal style="thin">
        <color theme="1"/>
      </diagonal>
    </border>
    <border diagonalUp="1">
      <left/>
      <right style="thin">
        <color theme="1"/>
      </right>
      <top style="medium">
        <color indexed="64"/>
      </top>
      <bottom/>
      <diagonal style="thin">
        <color theme="1"/>
      </diagonal>
    </border>
    <border diagonalUp="1">
      <left style="thin">
        <color theme="1"/>
      </left>
      <right/>
      <top style="medium">
        <color theme="1"/>
      </top>
      <bottom style="medium">
        <color indexed="64"/>
      </bottom>
      <diagonal style="thin">
        <color theme="1"/>
      </diagonal>
    </border>
    <border diagonalUp="1">
      <left/>
      <right/>
      <top style="medium">
        <color theme="1"/>
      </top>
      <bottom style="medium">
        <color indexed="64"/>
      </bottom>
      <diagonal style="thin">
        <color theme="1"/>
      </diagonal>
    </border>
    <border diagonalUp="1">
      <left/>
      <right style="thin">
        <color theme="1"/>
      </right>
      <top style="medium">
        <color theme="1"/>
      </top>
      <bottom style="medium">
        <color indexed="64"/>
      </bottom>
      <diagonal style="thin">
        <color theme="1"/>
      </diagonal>
    </border>
    <border>
      <left/>
      <right style="thin">
        <color rgb="FFFF0000"/>
      </right>
      <top style="medium">
        <color indexed="64"/>
      </top>
      <bottom/>
      <diagonal/>
    </border>
    <border>
      <left style="thin">
        <color rgb="FFFF0000"/>
      </left>
      <right style="medium">
        <color indexed="64"/>
      </right>
      <top style="medium">
        <color indexed="64"/>
      </top>
      <bottom/>
      <diagonal/>
    </border>
  </borders>
  <cellStyleXfs count="9">
    <xf numFmtId="0" fontId="0" fillId="0" borderId="0" applyFont="0" applyAlignme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0" fontId="1" fillId="0" borderId="0" applyFont="0" applyAlignment="0"/>
    <xf numFmtId="0" fontId="29" fillId="0" borderId="0">
      <alignment vertical="center"/>
    </xf>
    <xf numFmtId="0" fontId="1" fillId="0" borderId="0">
      <alignment vertical="center"/>
    </xf>
    <xf numFmtId="0" fontId="1" fillId="0" borderId="0">
      <alignment vertical="center"/>
    </xf>
    <xf numFmtId="0" fontId="1" fillId="0" borderId="0" applyFont="0" applyAlignment="0"/>
  </cellStyleXfs>
  <cellXfs count="635">
    <xf numFmtId="0" fontId="0" fillId="0" borderId="0" xfId="0"/>
    <xf numFmtId="0" fontId="0" fillId="0" borderId="0" xfId="0" applyBorder="1"/>
    <xf numFmtId="0" fontId="0" fillId="0" borderId="1" xfId="0" applyBorder="1"/>
    <xf numFmtId="0" fontId="6" fillId="0" borderId="0" xfId="0" applyFont="1" applyBorder="1"/>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0" xfId="0" applyFont="1" applyBorder="1"/>
    <xf numFmtId="0" fontId="8" fillId="0" borderId="2"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vertical="center" wrapText="1"/>
    </xf>
    <xf numFmtId="0" fontId="8" fillId="0" borderId="0" xfId="0" applyFont="1" applyBorder="1" applyAlignment="1">
      <alignment vertical="center" wrapText="1"/>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2" xfId="0" applyFont="1" applyBorder="1" applyAlignment="1"/>
    <xf numFmtId="0" fontId="8" fillId="0" borderId="5" xfId="0" applyFont="1" applyBorder="1" applyAlignment="1"/>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xf numFmtId="0" fontId="8" fillId="0" borderId="6" xfId="0" applyFont="1" applyBorder="1" applyAlignment="1"/>
    <xf numFmtId="0" fontId="8" fillId="0" borderId="0" xfId="0" applyFont="1" applyBorder="1" applyAlignment="1"/>
    <xf numFmtId="0" fontId="6" fillId="0" borderId="0" xfId="0" applyFont="1" applyBorder="1" applyAlignment="1">
      <alignment horizontal="center" vertical="center" wrapText="1"/>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5" xfId="0" applyFont="1" applyBorder="1" applyAlignment="1">
      <alignment vertical="top" wrapText="1"/>
    </xf>
    <xf numFmtId="0" fontId="8" fillId="0" borderId="0" xfId="0" applyFont="1" applyBorder="1" applyAlignment="1">
      <alignment vertical="top" wrapText="1"/>
    </xf>
    <xf numFmtId="0" fontId="0" fillId="0" borderId="0" xfId="0" applyAlignment="1"/>
    <xf numFmtId="0" fontId="5" fillId="0" borderId="0" xfId="0" applyFont="1" applyBorder="1" applyAlignment="1">
      <alignment horizontal="left" vertical="center"/>
    </xf>
    <xf numFmtId="0" fontId="8" fillId="0" borderId="4" xfId="0" applyFont="1" applyBorder="1" applyAlignment="1"/>
    <xf numFmtId="0" fontId="8" fillId="0" borderId="7" xfId="0" applyFont="1" applyBorder="1" applyAlignment="1">
      <alignment horizontal="left" vertical="center"/>
    </xf>
    <xf numFmtId="0" fontId="8" fillId="0" borderId="8" xfId="0" applyFont="1" applyBorder="1" applyAlignment="1">
      <alignment vertical="top" wrapText="1"/>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8" fillId="0" borderId="2" xfId="0" applyFont="1" applyBorder="1" applyAlignment="1">
      <alignment horizontal="left" vertical="top"/>
    </xf>
    <xf numFmtId="0" fontId="0" fillId="0" borderId="9" xfId="0" applyBorder="1"/>
    <xf numFmtId="0" fontId="9" fillId="0" borderId="0" xfId="0" applyFont="1" applyBorder="1" applyAlignment="1">
      <alignment horizontal="left"/>
    </xf>
    <xf numFmtId="0" fontId="0" fillId="0" borderId="0" xfId="0" applyBorder="1" applyAlignment="1">
      <alignment horizontal="left"/>
    </xf>
    <xf numFmtId="0" fontId="8" fillId="0" borderId="1" xfId="0" applyFont="1" applyBorder="1"/>
    <xf numFmtId="0" fontId="8" fillId="0" borderId="2" xfId="0" applyFont="1" applyBorder="1"/>
    <xf numFmtId="9" fontId="8" fillId="0" borderId="10" xfId="1" applyFont="1" applyBorder="1"/>
    <xf numFmtId="0" fontId="5" fillId="0" borderId="2" xfId="0" applyFont="1" applyBorder="1"/>
    <xf numFmtId="0" fontId="5" fillId="0" borderId="0" xfId="0" applyFont="1"/>
    <xf numFmtId="0" fontId="8" fillId="0" borderId="0" xfId="0" applyFont="1" applyAlignment="1">
      <alignment horizontal="right"/>
    </xf>
    <xf numFmtId="0" fontId="0" fillId="0" borderId="11" xfId="0" applyBorder="1" applyAlignment="1">
      <alignment horizontal="center"/>
    </xf>
    <xf numFmtId="0" fontId="8" fillId="0" borderId="0" xfId="0" applyFont="1"/>
    <xf numFmtId="0" fontId="8" fillId="0" borderId="0" xfId="0" applyFont="1" applyBorder="1"/>
    <xf numFmtId="0" fontId="8" fillId="0" borderId="0" xfId="0" applyFont="1" applyBorder="1" applyAlignment="1">
      <alignment horizontal="center" vertical="top"/>
    </xf>
    <xf numFmtId="0" fontId="8" fillId="0" borderId="1" xfId="0" applyFont="1" applyBorder="1" applyAlignment="1">
      <alignment horizontal="center" vertical="center" wrapText="1"/>
    </xf>
    <xf numFmtId="0" fontId="8" fillId="0" borderId="12" xfId="0" applyFont="1" applyBorder="1"/>
    <xf numFmtId="0" fontId="8" fillId="0" borderId="13" xfId="0" applyFont="1" applyBorder="1"/>
    <xf numFmtId="0" fontId="8" fillId="0" borderId="3" xfId="0" applyFont="1" applyBorder="1"/>
    <xf numFmtId="0" fontId="8" fillId="0" borderId="1" xfId="0" applyFont="1" applyBorder="1" applyAlignment="1">
      <alignment horizontal="center"/>
    </xf>
    <xf numFmtId="0" fontId="8" fillId="0" borderId="8" xfId="0" applyFont="1" applyBorder="1"/>
    <xf numFmtId="0" fontId="8" fillId="0" borderId="2" xfId="0" applyFont="1" applyBorder="1" applyAlignment="1">
      <alignment horizontal="left"/>
    </xf>
    <xf numFmtId="0" fontId="8" fillId="0" borderId="5" xfId="0" applyFont="1" applyBorder="1"/>
    <xf numFmtId="0" fontId="0" fillId="0" borderId="13" xfId="0" applyBorder="1" applyAlignment="1">
      <alignment vertical="top" textRotation="255"/>
    </xf>
    <xf numFmtId="0" fontId="0" fillId="0" borderId="1" xfId="0" applyBorder="1" applyAlignment="1">
      <alignment vertical="top" textRotation="255"/>
    </xf>
    <xf numFmtId="0" fontId="8" fillId="2" borderId="1" xfId="0" applyFont="1" applyFill="1" applyBorder="1"/>
    <xf numFmtId="176" fontId="0" fillId="0" borderId="1" xfId="0" applyNumberFormat="1" applyBorder="1"/>
    <xf numFmtId="0" fontId="5" fillId="0" borderId="0" xfId="0" applyFont="1" applyBorder="1" applyAlignment="1"/>
    <xf numFmtId="0" fontId="8" fillId="0" borderId="1" xfId="0" applyFont="1" applyFill="1" applyBorder="1"/>
    <xf numFmtId="0" fontId="5" fillId="0" borderId="0" xfId="0" applyFont="1" applyBorder="1" applyAlignment="1">
      <alignment horizontal="center" vertical="center"/>
    </xf>
    <xf numFmtId="0" fontId="5" fillId="0" borderId="0" xfId="0" applyFont="1" applyAlignment="1"/>
    <xf numFmtId="0" fontId="8" fillId="0" borderId="0" xfId="0" applyFont="1" applyAlignment="1">
      <alignment horizontal="center"/>
    </xf>
    <xf numFmtId="0" fontId="8" fillId="0" borderId="5" xfId="0" applyFont="1" applyBorder="1" applyAlignment="1">
      <alignment horizontal="left"/>
    </xf>
    <xf numFmtId="0" fontId="8" fillId="0" borderId="3" xfId="0" applyFont="1" applyBorder="1" applyAlignment="1">
      <alignment horizontal="left" vertical="top"/>
    </xf>
    <xf numFmtId="0" fontId="11" fillId="0" borderId="0" xfId="0" applyFont="1" applyBorder="1"/>
    <xf numFmtId="0" fontId="11"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0" xfId="0" applyFont="1" applyBorder="1"/>
    <xf numFmtId="0" fontId="11" fillId="0" borderId="10" xfId="0" applyFont="1" applyBorder="1" applyAlignment="1">
      <alignment vertical="top" wrapText="1"/>
    </xf>
    <xf numFmtId="0" fontId="11" fillId="0" borderId="0" xfId="0" applyFont="1" applyAlignment="1"/>
    <xf numFmtId="0" fontId="11" fillId="0" borderId="2" xfId="0" applyFont="1" applyBorder="1"/>
    <xf numFmtId="0" fontId="11" fillId="0" borderId="12" xfId="0" applyFont="1" applyBorder="1"/>
    <xf numFmtId="0" fontId="11" fillId="0" borderId="12" xfId="0" applyFont="1" applyBorder="1" applyAlignment="1">
      <alignment vertical="top" wrapText="1"/>
    </xf>
    <xf numFmtId="0" fontId="11" fillId="0" borderId="13" xfId="0" applyFont="1" applyBorder="1" applyAlignment="1">
      <alignment vertical="top" wrapText="1"/>
    </xf>
    <xf numFmtId="0" fontId="11" fillId="0" borderId="0" xfId="0" applyFont="1"/>
    <xf numFmtId="0" fontId="11" fillId="0" borderId="13" xfId="0" applyFont="1" applyBorder="1"/>
    <xf numFmtId="0" fontId="11" fillId="0" borderId="1" xfId="0" applyFont="1" applyBorder="1"/>
    <xf numFmtId="0" fontId="11" fillId="0" borderId="3" xfId="0" applyFont="1" applyBorder="1"/>
    <xf numFmtId="0" fontId="11" fillId="0" borderId="4" xfId="0" applyFont="1" applyBorder="1"/>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xf numFmtId="0" fontId="5" fillId="0" borderId="5" xfId="0" applyFont="1" applyBorder="1" applyAlignment="1">
      <alignment vertical="top" wrapText="1"/>
    </xf>
    <xf numFmtId="0" fontId="5" fillId="0" borderId="12" xfId="0" applyFont="1" applyBorder="1"/>
    <xf numFmtId="0" fontId="5" fillId="0" borderId="6" xfId="0" applyFont="1" applyBorder="1" applyAlignment="1">
      <alignment vertical="top" wrapText="1"/>
    </xf>
    <xf numFmtId="0" fontId="5" fillId="0" borderId="8" xfId="0" applyFont="1" applyBorder="1"/>
    <xf numFmtId="0" fontId="5" fillId="0" borderId="13" xfId="0" applyFont="1" applyBorder="1"/>
    <xf numFmtId="0" fontId="5" fillId="0" borderId="4" xfId="0" applyFont="1" applyBorder="1"/>
    <xf numFmtId="0" fontId="5" fillId="0" borderId="14" xfId="0" applyFont="1" applyBorder="1" applyAlignment="1">
      <alignment vertical="top" wrapText="1"/>
    </xf>
    <xf numFmtId="0" fontId="5" fillId="0" borderId="1" xfId="0" applyFont="1" applyBorder="1"/>
    <xf numFmtId="0" fontId="5" fillId="0" borderId="3" xfId="0" applyFont="1" applyBorder="1"/>
    <xf numFmtId="0" fontId="0" fillId="0" borderId="0" xfId="0" applyFill="1" applyBorder="1"/>
    <xf numFmtId="0" fontId="8" fillId="2" borderId="1" xfId="0" applyFont="1" applyFill="1" applyBorder="1" applyProtection="1">
      <protection locked="0"/>
    </xf>
    <xf numFmtId="0" fontId="0" fillId="0" borderId="0" xfId="0" applyFill="1" applyBorder="1" applyAlignment="1"/>
    <xf numFmtId="0" fontId="0" fillId="0" borderId="0" xfId="0" applyFill="1"/>
    <xf numFmtId="0" fontId="13" fillId="0" borderId="15" xfId="0" applyFont="1" applyFill="1" applyBorder="1" applyAlignment="1">
      <alignment wrapText="1"/>
    </xf>
    <xf numFmtId="0" fontId="8" fillId="0" borderId="1" xfId="0" applyFont="1" applyBorder="1" applyAlignment="1">
      <alignment vertical="center"/>
    </xf>
    <xf numFmtId="177" fontId="11" fillId="0" borderId="1" xfId="0" applyNumberFormat="1" applyFont="1" applyBorder="1" applyAlignment="1">
      <alignment horizontal="center" vertical="center" wrapText="1"/>
    </xf>
    <xf numFmtId="177" fontId="5" fillId="0" borderId="9" xfId="0" applyNumberFormat="1" applyFont="1" applyBorder="1" applyAlignment="1">
      <alignment horizontal="center" vertical="center" wrapText="1"/>
    </xf>
    <xf numFmtId="0" fontId="13" fillId="0" borderId="16" xfId="0" applyFont="1" applyFill="1" applyBorder="1" applyAlignment="1">
      <alignment vertical="top" wrapText="1"/>
    </xf>
    <xf numFmtId="0" fontId="5" fillId="0" borderId="12" xfId="0" applyFont="1" applyBorder="1" applyAlignment="1">
      <alignment shrinkToFit="1"/>
    </xf>
    <xf numFmtId="0" fontId="5" fillId="0" borderId="10" xfId="0" applyFont="1" applyBorder="1" applyAlignment="1">
      <alignment shrinkToFit="1"/>
    </xf>
    <xf numFmtId="0" fontId="11" fillId="0" borderId="10" xfId="0" applyFont="1" applyBorder="1" applyAlignment="1">
      <alignment shrinkToFit="1"/>
    </xf>
    <xf numFmtId="0" fontId="8" fillId="2" borderId="14" xfId="0" applyFont="1" applyFill="1" applyBorder="1"/>
    <xf numFmtId="0" fontId="13" fillId="0" borderId="15" xfId="0" applyFont="1" applyFill="1" applyBorder="1" applyAlignment="1" applyProtection="1">
      <alignment wrapText="1"/>
      <protection locked="0"/>
    </xf>
    <xf numFmtId="0" fontId="13" fillId="0" borderId="17" xfId="0" applyFont="1" applyFill="1" applyBorder="1" applyAlignment="1" applyProtection="1">
      <alignment vertical="top"/>
      <protection locked="0"/>
    </xf>
    <xf numFmtId="0" fontId="0" fillId="3" borderId="0" xfId="0" applyFill="1"/>
    <xf numFmtId="0" fontId="0" fillId="3" borderId="0" xfId="0" applyFill="1" applyBorder="1"/>
    <xf numFmtId="49" fontId="0" fillId="3" borderId="1" xfId="0" applyNumberFormat="1" applyFill="1" applyBorder="1" applyAlignment="1" applyProtection="1">
      <alignment horizontal="right"/>
      <protection locked="0"/>
    </xf>
    <xf numFmtId="0" fontId="0" fillId="3" borderId="1" xfId="0" applyFill="1" applyBorder="1" applyProtection="1">
      <protection locked="0"/>
    </xf>
    <xf numFmtId="0" fontId="0" fillId="3" borderId="9" xfId="0" applyFill="1" applyBorder="1" applyProtection="1">
      <protection locked="0"/>
    </xf>
    <xf numFmtId="49" fontId="0" fillId="3" borderId="18" xfId="0" applyNumberFormat="1" applyFill="1" applyBorder="1" applyAlignment="1">
      <alignment horizontal="left"/>
    </xf>
    <xf numFmtId="0" fontId="0" fillId="3" borderId="19" xfId="0" applyFill="1" applyBorder="1"/>
    <xf numFmtId="49" fontId="0" fillId="3" borderId="20" xfId="0" applyNumberFormat="1" applyFill="1" applyBorder="1" applyAlignment="1">
      <alignment horizontal="right"/>
    </xf>
    <xf numFmtId="0" fontId="0" fillId="3" borderId="21" xfId="0" applyFill="1" applyBorder="1"/>
    <xf numFmtId="0" fontId="0" fillId="3" borderId="0" xfId="0" applyFill="1" applyProtection="1">
      <protection locked="0"/>
    </xf>
    <xf numFmtId="49" fontId="0" fillId="3" borderId="0" xfId="0" applyNumberFormat="1" applyFill="1" applyBorder="1"/>
    <xf numFmtId="0" fontId="0" fillId="3" borderId="0" xfId="0" applyFill="1" applyBorder="1" applyAlignment="1">
      <alignment vertical="center"/>
    </xf>
    <xf numFmtId="0" fontId="0" fillId="3" borderId="0" xfId="0" applyFill="1" applyAlignment="1">
      <alignment vertical="center"/>
    </xf>
    <xf numFmtId="0" fontId="14" fillId="3" borderId="0" xfId="0" applyFont="1" applyFill="1"/>
    <xf numFmtId="14" fontId="14" fillId="3" borderId="0" xfId="0" applyNumberFormat="1" applyFont="1" applyFill="1"/>
    <xf numFmtId="0" fontId="14" fillId="3" borderId="0" xfId="0" applyFont="1" applyFill="1" applyAlignment="1">
      <alignment horizontal="center"/>
    </xf>
    <xf numFmtId="0" fontId="10" fillId="0" borderId="0" xfId="0" applyFont="1" applyFill="1" applyAlignment="1">
      <alignment horizontal="center"/>
    </xf>
    <xf numFmtId="0" fontId="0" fillId="0" borderId="0" xfId="0" applyFill="1" applyBorder="1" applyAlignment="1">
      <alignment vertical="center"/>
    </xf>
    <xf numFmtId="0" fontId="0" fillId="0" borderId="14" xfId="0" applyFill="1" applyBorder="1" applyProtection="1">
      <protection locked="0"/>
    </xf>
    <xf numFmtId="0" fontId="0" fillId="0" borderId="1" xfId="0" applyFill="1" applyBorder="1" applyProtection="1">
      <protection locked="0"/>
    </xf>
    <xf numFmtId="49" fontId="0" fillId="0" borderId="1" xfId="0" applyNumberFormat="1" applyFill="1" applyBorder="1" applyProtection="1">
      <protection locked="0"/>
    </xf>
    <xf numFmtId="49" fontId="0" fillId="3" borderId="22" xfId="0" applyNumberFormat="1" applyFill="1" applyBorder="1" applyAlignment="1">
      <alignment horizontal="right"/>
    </xf>
    <xf numFmtId="0" fontId="0" fillId="3" borderId="23" xfId="0" applyFill="1" applyBorder="1"/>
    <xf numFmtId="49" fontId="0" fillId="3" borderId="24" xfId="0" applyNumberFormat="1" applyFill="1" applyBorder="1" applyAlignment="1">
      <alignment horizontal="right"/>
    </xf>
    <xf numFmtId="0" fontId="0" fillId="3" borderId="25" xfId="0" applyFill="1" applyBorder="1"/>
    <xf numFmtId="0" fontId="0" fillId="0" borderId="1" xfId="0" applyBorder="1" applyAlignment="1">
      <alignment wrapText="1"/>
    </xf>
    <xf numFmtId="0" fontId="8" fillId="0" borderId="13" xfId="0" applyFont="1" applyBorder="1" applyAlignment="1">
      <alignment horizontal="center" vertical="center"/>
    </xf>
    <xf numFmtId="0" fontId="16" fillId="0" borderId="0" xfId="0" applyFont="1" applyFill="1" applyBorder="1" applyAlignment="1">
      <alignment shrinkToFit="1"/>
    </xf>
    <xf numFmtId="0" fontId="0" fillId="0" borderId="0" xfId="0" applyFill="1" applyBorder="1" applyAlignment="1">
      <alignment vertical="top" wrapText="1"/>
    </xf>
    <xf numFmtId="58" fontId="0" fillId="4" borderId="0" xfId="0" applyNumberFormat="1" applyFill="1" applyBorder="1" applyAlignment="1" applyProtection="1">
      <alignment horizontal="right"/>
      <protection locked="0"/>
    </xf>
    <xf numFmtId="58" fontId="0" fillId="4" borderId="0" xfId="0" applyNumberFormat="1" applyFill="1" applyBorder="1" applyAlignment="1" applyProtection="1">
      <alignment horizontal="right" vertical="center"/>
      <protection locked="0"/>
    </xf>
    <xf numFmtId="0" fontId="15" fillId="4" borderId="14" xfId="0" applyFont="1" applyFill="1" applyBorder="1" applyAlignment="1" applyProtection="1">
      <alignment horizontal="right" vertical="center"/>
      <protection locked="0"/>
    </xf>
    <xf numFmtId="0" fontId="8" fillId="0" borderId="4" xfId="0" applyFont="1" applyBorder="1" applyAlignment="1">
      <alignment vertical="center"/>
    </xf>
    <xf numFmtId="0" fontId="8" fillId="0" borderId="4" xfId="0" applyFont="1" applyBorder="1" applyAlignment="1">
      <alignment horizontal="center" vertical="center"/>
    </xf>
    <xf numFmtId="0" fontId="0" fillId="4" borderId="26" xfId="0" applyFill="1" applyBorder="1" applyAlignment="1" applyProtection="1">
      <protection locked="0"/>
    </xf>
    <xf numFmtId="0" fontId="17" fillId="0" borderId="0" xfId="0" applyFont="1"/>
    <xf numFmtId="0" fontId="17" fillId="0" borderId="0" xfId="0" applyFont="1" applyAlignment="1">
      <alignment horizontal="center"/>
    </xf>
    <xf numFmtId="0" fontId="17" fillId="0" borderId="0" xfId="0" applyFont="1" applyAlignment="1">
      <alignment horizontal="center" vertical="center"/>
    </xf>
    <xf numFmtId="0" fontId="17" fillId="0" borderId="9" xfId="0" applyFont="1" applyFill="1" applyBorder="1" applyAlignment="1">
      <alignment vertical="center"/>
    </xf>
    <xf numFmtId="178" fontId="17" fillId="0" borderId="1" xfId="0" applyNumberFormat="1" applyFont="1" applyFill="1" applyBorder="1" applyAlignment="1">
      <alignment vertical="center"/>
    </xf>
    <xf numFmtId="180" fontId="17" fillId="0" borderId="9" xfId="0" applyNumberFormat="1" applyFont="1" applyFill="1" applyBorder="1" applyAlignment="1">
      <alignment vertical="center"/>
    </xf>
    <xf numFmtId="186" fontId="17" fillId="0" borderId="14" xfId="0" applyNumberFormat="1" applyFont="1" applyFill="1" applyBorder="1" applyAlignment="1">
      <alignment horizontal="left" vertical="center"/>
    </xf>
    <xf numFmtId="180" fontId="17" fillId="0" borderId="27" xfId="0" applyNumberFormat="1" applyFont="1" applyBorder="1" applyAlignment="1">
      <alignment vertical="center"/>
    </xf>
    <xf numFmtId="180" fontId="17" fillId="0" borderId="28" xfId="0" applyNumberFormat="1" applyFont="1" applyBorder="1" applyAlignment="1">
      <alignment vertical="center"/>
    </xf>
    <xf numFmtId="180" fontId="17" fillId="0" borderId="1" xfId="0" applyNumberFormat="1" applyFont="1" applyBorder="1" applyAlignment="1">
      <alignment vertical="center"/>
    </xf>
    <xf numFmtId="0" fontId="17" fillId="0" borderId="0" xfId="0" applyFont="1" applyFill="1" applyBorder="1" applyAlignment="1">
      <alignment horizontal="left" vertical="center"/>
    </xf>
    <xf numFmtId="180" fontId="17" fillId="0" borderId="14" xfId="0" applyNumberFormat="1" applyFont="1" applyBorder="1" applyAlignment="1">
      <alignment vertical="center"/>
    </xf>
    <xf numFmtId="0" fontId="17" fillId="0" borderId="11" xfId="0" applyFont="1" applyFill="1" applyBorder="1" applyAlignment="1">
      <alignment vertical="center"/>
    </xf>
    <xf numFmtId="178" fontId="17" fillId="0" borderId="28" xfId="0" applyNumberFormat="1" applyFont="1" applyFill="1" applyBorder="1" applyAlignment="1">
      <alignment vertical="center"/>
    </xf>
    <xf numFmtId="187" fontId="19" fillId="0" borderId="7" xfId="0" applyNumberFormat="1"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xf numFmtId="0" fontId="17" fillId="0" borderId="0" xfId="0" applyFont="1" applyBorder="1" applyAlignment="1">
      <alignment horizontal="center"/>
    </xf>
    <xf numFmtId="0" fontId="17" fillId="0" borderId="0" xfId="0" applyFont="1" applyFill="1" applyBorder="1" applyAlignment="1"/>
    <xf numFmtId="178" fontId="17" fillId="0" borderId="0" xfId="0" applyNumberFormat="1" applyFont="1" applyFill="1" applyBorder="1" applyAlignment="1"/>
    <xf numFmtId="9" fontId="17" fillId="0" borderId="0" xfId="1" applyFont="1" applyBorder="1" applyAlignment="1">
      <alignment horizontal="center"/>
    </xf>
    <xf numFmtId="179" fontId="17" fillId="0" borderId="0" xfId="0" applyNumberFormat="1" applyFont="1" applyBorder="1"/>
    <xf numFmtId="0" fontId="17" fillId="0" borderId="0" xfId="0" applyFont="1" applyBorder="1" applyAlignment="1">
      <alignment horizontal="left" vertical="center"/>
    </xf>
    <xf numFmtId="178" fontId="17" fillId="0" borderId="0" xfId="0" applyNumberFormat="1" applyFont="1" applyFill="1" applyBorder="1"/>
    <xf numFmtId="0" fontId="17" fillId="0" borderId="0" xfId="0" applyFont="1" applyFill="1" applyBorder="1"/>
    <xf numFmtId="178" fontId="17" fillId="0" borderId="0" xfId="0" applyNumberFormat="1" applyFont="1" applyBorder="1"/>
    <xf numFmtId="0" fontId="17" fillId="0" borderId="0" xfId="0" applyFont="1" applyFill="1" applyBorder="1" applyAlignment="1">
      <alignment horizontal="center" vertical="center"/>
    </xf>
    <xf numFmtId="9" fontId="17" fillId="0" borderId="0" xfId="0" applyNumberFormat="1" applyFont="1" applyFill="1" applyBorder="1"/>
    <xf numFmtId="181" fontId="17" fillId="0" borderId="0" xfId="0" applyNumberFormat="1" applyFont="1" applyFill="1" applyBorder="1" applyAlignment="1"/>
    <xf numFmtId="181" fontId="17" fillId="0" borderId="0" xfId="0" applyNumberFormat="1" applyFont="1" applyBorder="1"/>
    <xf numFmtId="0" fontId="17" fillId="0" borderId="0" xfId="0" applyFont="1" applyFill="1"/>
    <xf numFmtId="188" fontId="17" fillId="0" borderId="11" xfId="0" applyNumberFormat="1" applyFont="1" applyFill="1" applyBorder="1" applyAlignment="1">
      <alignment horizontal="left" vertical="center"/>
    </xf>
    <xf numFmtId="49" fontId="0" fillId="3" borderId="14" xfId="0" applyNumberFormat="1" applyFill="1" applyBorder="1" applyAlignment="1" applyProtection="1">
      <alignment horizontal="right"/>
      <protection locked="0"/>
    </xf>
    <xf numFmtId="0" fontId="0" fillId="0" borderId="29" xfId="0" applyFill="1" applyBorder="1" applyAlignment="1">
      <alignment vertical="top"/>
    </xf>
    <xf numFmtId="0" fontId="0" fillId="0" borderId="30" xfId="0" applyFill="1" applyBorder="1"/>
    <xf numFmtId="0" fontId="0" fillId="0" borderId="31" xfId="0" applyFill="1" applyBorder="1" applyAlignment="1">
      <alignment horizontal="center"/>
    </xf>
    <xf numFmtId="0" fontId="13" fillId="0" borderId="32" xfId="0" applyFont="1" applyFill="1" applyBorder="1" applyAlignment="1">
      <alignment vertical="top" wrapText="1"/>
    </xf>
    <xf numFmtId="0" fontId="0" fillId="0" borderId="30" xfId="0" applyFill="1" applyBorder="1" applyAlignment="1" applyProtection="1">
      <alignment horizontal="right" vertical="center"/>
      <protection locked="0"/>
    </xf>
    <xf numFmtId="0" fontId="13" fillId="0" borderId="30" xfId="0" applyFont="1" applyFill="1" applyBorder="1" applyAlignment="1">
      <alignment vertical="top" wrapText="1"/>
    </xf>
    <xf numFmtId="0" fontId="0" fillId="0" borderId="0" xfId="0" applyFill="1" applyBorder="1" applyAlignment="1" applyProtection="1">
      <alignment horizontal="right" vertical="center"/>
      <protection locked="0"/>
    </xf>
    <xf numFmtId="0" fontId="13" fillId="0" borderId="0" xfId="0" applyFont="1" applyFill="1" applyBorder="1" applyAlignment="1">
      <alignment vertical="top" wrapText="1"/>
    </xf>
    <xf numFmtId="182" fontId="0" fillId="4" borderId="0" xfId="0" applyNumberFormat="1" applyFill="1" applyBorder="1" applyAlignment="1" applyProtection="1">
      <alignment horizontal="right"/>
      <protection locked="0"/>
    </xf>
    <xf numFmtId="0" fontId="17" fillId="0" borderId="1" xfId="0" applyFont="1" applyBorder="1" applyAlignment="1">
      <alignment horizontal="center" vertical="center"/>
    </xf>
    <xf numFmtId="0" fontId="17" fillId="0" borderId="9" xfId="0" applyFont="1" applyBorder="1" applyAlignment="1">
      <alignment vertical="center"/>
    </xf>
    <xf numFmtId="0" fontId="17" fillId="0" borderId="11" xfId="0" applyFont="1" applyBorder="1" applyAlignment="1">
      <alignment vertical="center"/>
    </xf>
    <xf numFmtId="0" fontId="17" fillId="0" borderId="14" xfId="0" applyFont="1" applyBorder="1" applyAlignment="1">
      <alignment vertical="center"/>
    </xf>
    <xf numFmtId="0" fontId="17" fillId="0" borderId="14" xfId="0" applyNumberFormat="1" applyFont="1" applyBorder="1" applyAlignment="1">
      <alignment horizontal="left"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0" xfId="0" applyFont="1" applyBorder="1" applyAlignment="1"/>
    <xf numFmtId="0" fontId="8" fillId="0" borderId="12" xfId="0" applyFont="1" applyBorder="1" applyAlignment="1"/>
    <xf numFmtId="0" fontId="8" fillId="0" borderId="13" xfId="0" applyFont="1" applyBorder="1" applyAlignment="1"/>
    <xf numFmtId="0" fontId="0" fillId="0" borderId="12" xfId="0" applyBorder="1" applyAlignment="1"/>
    <xf numFmtId="0" fontId="11" fillId="0" borderId="0" xfId="0" applyFont="1" applyBorder="1" applyAlignment="1"/>
    <xf numFmtId="178" fontId="17" fillId="0" borderId="13" xfId="0" applyNumberFormat="1" applyFont="1" applyFill="1" applyBorder="1" applyAlignment="1">
      <alignment vertical="center"/>
    </xf>
    <xf numFmtId="180" fontId="17" fillId="0" borderId="3" xfId="0" applyNumberFormat="1" applyFont="1" applyFill="1" applyBorder="1" applyAlignment="1">
      <alignment vertical="center"/>
    </xf>
    <xf numFmtId="188" fontId="17" fillId="0" borderId="4" xfId="0" applyNumberFormat="1" applyFont="1" applyFill="1" applyBorder="1" applyAlignment="1">
      <alignment horizontal="left" vertical="center"/>
    </xf>
    <xf numFmtId="186" fontId="17" fillId="0" borderId="6" xfId="0" applyNumberFormat="1" applyFont="1" applyFill="1" applyBorder="1" applyAlignment="1">
      <alignment horizontal="left" vertical="center"/>
    </xf>
    <xf numFmtId="178" fontId="17" fillId="0" borderId="1" xfId="0" applyNumberFormat="1" applyFont="1" applyBorder="1" applyAlignment="1">
      <alignment vertical="center"/>
    </xf>
    <xf numFmtId="187" fontId="17" fillId="0" borderId="6" xfId="0" applyNumberFormat="1" applyFont="1" applyBorder="1" applyAlignment="1">
      <alignment horizontal="left" vertical="center"/>
    </xf>
    <xf numFmtId="189" fontId="8" fillId="0" borderId="0" xfId="0" applyNumberFormat="1" applyFont="1" applyBorder="1" applyAlignment="1">
      <alignment horizont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0" fillId="0" borderId="0" xfId="0" applyAlignment="1">
      <alignment vertical="center"/>
    </xf>
    <xf numFmtId="0" fontId="8" fillId="0" borderId="3"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wrapText="1"/>
    </xf>
    <xf numFmtId="0" fontId="8" fillId="0" borderId="8" xfId="0" applyFont="1" applyBorder="1" applyAlignment="1">
      <alignment horizontal="center" vertical="center"/>
    </xf>
    <xf numFmtId="0" fontId="8" fillId="0" borderId="5" xfId="0" applyFont="1" applyBorder="1" applyAlignment="1">
      <alignment vertical="center" wrapText="1"/>
    </xf>
    <xf numFmtId="0" fontId="8" fillId="0" borderId="6" xfId="0" applyFont="1" applyBorder="1" applyAlignment="1">
      <alignment horizontal="left" vertical="center"/>
    </xf>
    <xf numFmtId="189" fontId="8" fillId="0" borderId="0" xfId="0" applyNumberFormat="1" applyFont="1" applyAlignment="1">
      <alignment horizontal="center"/>
    </xf>
    <xf numFmtId="0" fontId="0" fillId="0" borderId="5" xfId="0" applyBorder="1"/>
    <xf numFmtId="0" fontId="8" fillId="0" borderId="1" xfId="0" applyFont="1" applyFill="1" applyBorder="1" applyProtection="1">
      <protection locked="0"/>
    </xf>
    <xf numFmtId="0" fontId="0" fillId="0" borderId="2" xfId="0" applyBorder="1"/>
    <xf numFmtId="0" fontId="8" fillId="0" borderId="7" xfId="0" applyFont="1" applyBorder="1" applyAlignment="1">
      <alignment vertical="center" wrapText="1"/>
    </xf>
    <xf numFmtId="0" fontId="8" fillId="0" borderId="10" xfId="0" applyFont="1" applyBorder="1" applyAlignment="1">
      <alignment horizontal="center" vertical="center" wrapText="1"/>
    </xf>
    <xf numFmtId="0" fontId="5" fillId="0" borderId="1" xfId="0" applyFont="1" applyBorder="1" applyAlignment="1">
      <alignment vertical="center"/>
    </xf>
    <xf numFmtId="0" fontId="8" fillId="0" borderId="6" xfId="0" applyFont="1" applyBorder="1"/>
    <xf numFmtId="0" fontId="8" fillId="0" borderId="4" xfId="0" applyFont="1" applyBorder="1"/>
    <xf numFmtId="189" fontId="5" fillId="0" borderId="0" xfId="0" applyNumberFormat="1" applyFont="1" applyAlignment="1">
      <alignment horizontal="center"/>
    </xf>
    <xf numFmtId="0" fontId="11" fillId="0" borderId="12" xfId="0" applyFont="1" applyBorder="1" applyAlignment="1">
      <alignment vertical="center" wrapText="1"/>
    </xf>
    <xf numFmtId="0" fontId="11" fillId="0" borderId="2" xfId="0" applyFont="1" applyBorder="1" applyAlignment="1">
      <alignment vertical="center" wrapText="1"/>
    </xf>
    <xf numFmtId="0" fontId="8" fillId="0" borderId="1" xfId="0" applyFont="1" applyFill="1" applyBorder="1" applyAlignment="1"/>
    <xf numFmtId="0" fontId="11" fillId="0" borderId="1" xfId="0" applyFont="1" applyBorder="1" applyAlignment="1">
      <alignment vertical="center" wrapText="1"/>
    </xf>
    <xf numFmtId="0" fontId="11" fillId="0" borderId="13" xfId="0" applyFont="1" applyBorder="1" applyAlignment="1">
      <alignment vertical="center" wrapText="1"/>
    </xf>
    <xf numFmtId="0" fontId="11" fillId="0" borderId="12" xfId="0" applyFont="1" applyFill="1" applyBorder="1" applyAlignment="1">
      <alignment vertical="center" wrapText="1"/>
    </xf>
    <xf numFmtId="0" fontId="11" fillId="0" borderId="12" xfId="0" applyFont="1" applyBorder="1" applyAlignment="1"/>
    <xf numFmtId="0" fontId="0" fillId="0" borderId="1" xfId="0" applyBorder="1" applyAlignment="1"/>
    <xf numFmtId="56" fontId="11" fillId="0" borderId="4" xfId="0" applyNumberFormat="1" applyFont="1" applyBorder="1" applyAlignment="1">
      <alignment vertical="top" wrapText="1"/>
    </xf>
    <xf numFmtId="0" fontId="11" fillId="0" borderId="13" xfId="0" applyFont="1" applyBorder="1" applyAlignment="1">
      <alignment horizontal="center" vertical="center"/>
    </xf>
    <xf numFmtId="0" fontId="11" fillId="0" borderId="10" xfId="0" applyFont="1" applyBorder="1" applyAlignment="1">
      <alignment vertical="center" wrapText="1"/>
    </xf>
    <xf numFmtId="0" fontId="8" fillId="0" borderId="1" xfId="0" applyFont="1" applyBorder="1" applyAlignment="1"/>
    <xf numFmtId="0" fontId="5" fillId="0" borderId="0" xfId="0" applyFont="1" applyBorder="1" applyAlignment="1">
      <alignment vertical="center"/>
    </xf>
    <xf numFmtId="0" fontId="5" fillId="0" borderId="8" xfId="0" applyFont="1" applyBorder="1" applyAlignment="1">
      <alignment vertical="center"/>
    </xf>
    <xf numFmtId="0" fontId="8" fillId="2" borderId="1" xfId="0" applyFont="1" applyFill="1" applyBorder="1" applyAlignment="1">
      <alignment vertical="center"/>
    </xf>
    <xf numFmtId="0" fontId="5" fillId="0" borderId="2" xfId="0" applyFont="1" applyBorder="1" applyAlignment="1">
      <alignment vertical="center"/>
    </xf>
    <xf numFmtId="0" fontId="5" fillId="0" borderId="13" xfId="0" applyFont="1" applyBorder="1" applyAlignment="1">
      <alignment vertical="center"/>
    </xf>
    <xf numFmtId="0" fontId="5" fillId="0" borderId="3" xfId="0" applyFont="1" applyBorder="1" applyAlignment="1">
      <alignment vertical="center"/>
    </xf>
    <xf numFmtId="177" fontId="5" fillId="0" borderId="3" xfId="0" applyNumberFormat="1" applyFont="1" applyBorder="1" applyAlignment="1">
      <alignment horizontal="center" vertical="center" wrapText="1"/>
    </xf>
    <xf numFmtId="0" fontId="5" fillId="0" borderId="0" xfId="0" applyFont="1" applyBorder="1" applyAlignment="1">
      <alignment horizontal="right" vertical="top"/>
    </xf>
    <xf numFmtId="0" fontId="23" fillId="0" borderId="0" xfId="0" applyFont="1"/>
    <xf numFmtId="57" fontId="5" fillId="0" borderId="0" xfId="0" applyNumberFormat="1" applyFont="1" applyAlignment="1">
      <alignment vertical="center"/>
    </xf>
    <xf numFmtId="0" fontId="25" fillId="0" borderId="0" xfId="0" applyFont="1" applyBorder="1"/>
    <xf numFmtId="0" fontId="25" fillId="0" borderId="0" xfId="0" applyFont="1"/>
    <xf numFmtId="0" fontId="25" fillId="0" borderId="0" xfId="0" applyFont="1" applyFill="1"/>
    <xf numFmtId="0" fontId="5" fillId="0" borderId="10" xfId="0" applyFont="1" applyBorder="1" applyAlignment="1">
      <alignment vertical="top"/>
    </xf>
    <xf numFmtId="57" fontId="5" fillId="0" borderId="0" xfId="0" applyNumberFormat="1" applyFont="1"/>
    <xf numFmtId="0" fontId="17" fillId="0" borderId="33" xfId="0" applyFont="1" applyFill="1" applyBorder="1" applyAlignment="1">
      <alignment horizontal="center" vertical="center"/>
    </xf>
    <xf numFmtId="9" fontId="17" fillId="0" borderId="15" xfId="1" applyFont="1" applyBorder="1" applyAlignment="1">
      <alignment horizontal="center" vertical="center"/>
    </xf>
    <xf numFmtId="0" fontId="17" fillId="0" borderId="34" xfId="0" applyFont="1" applyFill="1" applyBorder="1" applyAlignment="1">
      <alignment horizontal="center" vertical="center"/>
    </xf>
    <xf numFmtId="9" fontId="17" fillId="0" borderId="35" xfId="1" applyFont="1" applyBorder="1" applyAlignment="1">
      <alignment horizontal="center" vertical="center"/>
    </xf>
    <xf numFmtId="0" fontId="17" fillId="0" borderId="34" xfId="0" applyFont="1" applyFill="1" applyBorder="1" applyAlignment="1">
      <alignment vertical="center"/>
    </xf>
    <xf numFmtId="0" fontId="17" fillId="0" borderId="34" xfId="0" applyFont="1" applyBorder="1" applyAlignment="1">
      <alignment vertical="center"/>
    </xf>
    <xf numFmtId="0" fontId="17" fillId="0" borderId="36" xfId="0" applyFont="1" applyFill="1" applyBorder="1" applyAlignment="1">
      <alignment vertical="center"/>
    </xf>
    <xf numFmtId="9" fontId="17" fillId="0" borderId="17" xfId="1" applyFont="1" applyBorder="1" applyAlignment="1">
      <alignment horizontal="center" vertical="center"/>
    </xf>
    <xf numFmtId="0" fontId="8" fillId="0" borderId="1" xfId="0" applyFont="1" applyBorder="1" applyAlignment="1">
      <alignment horizontal="right"/>
    </xf>
    <xf numFmtId="0" fontId="8" fillId="0" borderId="2" xfId="4" applyFont="1" applyBorder="1" applyAlignment="1">
      <alignment vertical="center" wrapText="1"/>
    </xf>
    <xf numFmtId="0" fontId="8" fillId="0" borderId="5" xfId="4" applyFont="1" applyBorder="1" applyAlignment="1">
      <alignment vertical="center" wrapText="1"/>
    </xf>
    <xf numFmtId="0" fontId="8" fillId="2" borderId="1" xfId="4" applyFont="1" applyFill="1" applyBorder="1"/>
    <xf numFmtId="0" fontId="8" fillId="0" borderId="5" xfId="4" applyFont="1" applyBorder="1" applyAlignment="1">
      <alignment vertical="top" wrapText="1"/>
    </xf>
    <xf numFmtId="0" fontId="8" fillId="0" borderId="2" xfId="4" applyFont="1" applyBorder="1" applyAlignment="1">
      <alignment horizontal="left" vertical="center" wrapText="1"/>
    </xf>
    <xf numFmtId="0" fontId="8" fillId="0" borderId="5" xfId="4" applyFont="1" applyBorder="1" applyAlignment="1">
      <alignment horizontal="left" vertical="top" wrapText="1"/>
    </xf>
    <xf numFmtId="0" fontId="8" fillId="0" borderId="8" xfId="4" applyFont="1" applyBorder="1" applyAlignment="1">
      <alignment horizontal="center" vertical="center"/>
    </xf>
    <xf numFmtId="0" fontId="1" fillId="0" borderId="0" xfId="4" applyFont="1"/>
    <xf numFmtId="0" fontId="8" fillId="0" borderId="0" xfId="4" applyFont="1" applyBorder="1" applyAlignment="1">
      <alignment horizontal="left" vertical="center" wrapText="1"/>
    </xf>
    <xf numFmtId="0" fontId="8" fillId="2" borderId="14" xfId="4" applyFont="1" applyFill="1" applyBorder="1"/>
    <xf numFmtId="0" fontId="8" fillId="0" borderId="2" xfId="4" applyFont="1" applyBorder="1" applyAlignment="1">
      <alignment horizontal="left" vertical="center"/>
    </xf>
    <xf numFmtId="0" fontId="8" fillId="0" borderId="0" xfId="4" applyFont="1" applyBorder="1" applyAlignment="1">
      <alignment horizontal="left" vertical="center"/>
    </xf>
    <xf numFmtId="0" fontId="8" fillId="0" borderId="0" xfId="4" applyFont="1" applyBorder="1" applyAlignment="1">
      <alignment vertical="top"/>
    </xf>
    <xf numFmtId="0" fontId="8" fillId="0" borderId="0" xfId="4" applyFont="1" applyBorder="1" applyAlignment="1"/>
    <xf numFmtId="0" fontId="8" fillId="0" borderId="5" xfId="4" applyFont="1" applyBorder="1" applyAlignment="1"/>
    <xf numFmtId="0" fontId="8" fillId="0" borderId="5" xfId="4" applyFont="1" applyBorder="1" applyAlignment="1">
      <alignment horizontal="left" vertical="center" wrapText="1"/>
    </xf>
    <xf numFmtId="0" fontId="8" fillId="0" borderId="5" xfId="4" applyFont="1" applyBorder="1" applyAlignment="1">
      <alignment horizontal="left" vertical="center"/>
    </xf>
    <xf numFmtId="0" fontId="8" fillId="2" borderId="1" xfId="4" applyFont="1" applyFill="1" applyBorder="1" applyProtection="1">
      <protection locked="0"/>
    </xf>
    <xf numFmtId="0" fontId="8" fillId="2" borderId="14" xfId="4" applyFont="1" applyFill="1" applyBorder="1" applyProtection="1">
      <protection locked="0"/>
    </xf>
    <xf numFmtId="0" fontId="8" fillId="0" borderId="2" xfId="4" applyFont="1" applyFill="1" applyBorder="1" applyProtection="1">
      <protection locked="0"/>
    </xf>
    <xf numFmtId="0" fontId="8" fillId="0" borderId="0" xfId="4" applyFont="1" applyFill="1" applyBorder="1" applyProtection="1">
      <protection locked="0"/>
    </xf>
    <xf numFmtId="0" fontId="8" fillId="0" borderId="0" xfId="4" applyFont="1" applyFill="1" applyBorder="1" applyAlignment="1">
      <alignment horizontal="left" vertical="center" wrapText="1"/>
    </xf>
    <xf numFmtId="0" fontId="8" fillId="0" borderId="5" xfId="4" applyFont="1" applyBorder="1" applyAlignment="1">
      <alignment wrapText="1"/>
    </xf>
    <xf numFmtId="0" fontId="1" fillId="0" borderId="5" xfId="4" applyFont="1" applyBorder="1"/>
    <xf numFmtId="0" fontId="8" fillId="0" borderId="0" xfId="4" applyFont="1" applyBorder="1" applyAlignment="1">
      <alignment vertical="center" wrapText="1"/>
    </xf>
    <xf numFmtId="0" fontId="8" fillId="0" borderId="8" xfId="4" applyFont="1" applyBorder="1" applyAlignment="1">
      <alignment horizontal="left" vertical="center" wrapText="1"/>
    </xf>
    <xf numFmtId="0" fontId="8" fillId="0" borderId="2" xfId="4" applyFont="1" applyFill="1" applyBorder="1"/>
    <xf numFmtId="0" fontId="8" fillId="0" borderId="2" xfId="4" applyFont="1" applyBorder="1" applyAlignment="1">
      <alignment vertical="top" wrapText="1"/>
    </xf>
    <xf numFmtId="0" fontId="8" fillId="0" borderId="0" xfId="4" applyFont="1" applyBorder="1" applyAlignment="1">
      <alignment vertical="top" wrapText="1"/>
    </xf>
    <xf numFmtId="0" fontId="8" fillId="0" borderId="5" xfId="4" applyFont="1" applyBorder="1"/>
    <xf numFmtId="0" fontId="8" fillId="0" borderId="2" xfId="4" applyFont="1" applyFill="1" applyBorder="1" applyAlignment="1">
      <alignment horizontal="left" vertical="center" wrapText="1"/>
    </xf>
    <xf numFmtId="0" fontId="1" fillId="0" borderId="2" xfId="4" applyFont="1" applyBorder="1"/>
    <xf numFmtId="0" fontId="1" fillId="0" borderId="0" xfId="4" applyFont="1" applyBorder="1"/>
    <xf numFmtId="0" fontId="5" fillId="0" borderId="1" xfId="4" applyFont="1" applyFill="1" applyBorder="1" applyAlignment="1">
      <alignment vertical="top" wrapText="1"/>
    </xf>
    <xf numFmtId="0" fontId="5" fillId="2" borderId="1" xfId="4" applyFont="1" applyFill="1" applyBorder="1" applyAlignment="1">
      <alignment horizontal="center" vertical="center"/>
    </xf>
    <xf numFmtId="0" fontId="8" fillId="0" borderId="8" xfId="4" applyFont="1" applyFill="1" applyBorder="1"/>
    <xf numFmtId="0" fontId="8" fillId="0" borderId="0" xfId="4" applyFont="1" applyFill="1" applyBorder="1" applyAlignment="1">
      <alignment vertical="top" wrapText="1"/>
    </xf>
    <xf numFmtId="0" fontId="8" fillId="0" borderId="2" xfId="4" applyFont="1" applyBorder="1" applyAlignment="1">
      <alignment horizontal="left" vertical="top"/>
    </xf>
    <xf numFmtId="0" fontId="8" fillId="0" borderId="2" xfId="4" applyFont="1" applyBorder="1"/>
    <xf numFmtId="0" fontId="5" fillId="0" borderId="0" xfId="4" applyFont="1" applyBorder="1" applyAlignment="1">
      <alignment vertical="center"/>
    </xf>
    <xf numFmtId="0" fontId="5" fillId="0" borderId="0" xfId="4" applyFont="1" applyFill="1" applyBorder="1" applyAlignment="1">
      <alignment vertical="center"/>
    </xf>
    <xf numFmtId="0" fontId="23" fillId="0" borderId="0" xfId="4" applyFont="1" applyAlignment="1">
      <alignment vertical="center"/>
    </xf>
    <xf numFmtId="57" fontId="5" fillId="0" borderId="0" xfId="4" applyNumberFormat="1" applyFont="1" applyAlignment="1">
      <alignment vertical="center"/>
    </xf>
    <xf numFmtId="0" fontId="25" fillId="0" borderId="0" xfId="4" applyFont="1" applyBorder="1" applyAlignment="1">
      <alignment vertical="center"/>
    </xf>
    <xf numFmtId="0" fontId="25" fillId="0" borderId="0" xfId="4" applyFont="1" applyFill="1" applyAlignment="1">
      <alignment vertical="center"/>
    </xf>
    <xf numFmtId="0" fontId="5" fillId="0" borderId="0" xfId="4" applyFont="1" applyBorder="1"/>
    <xf numFmtId="0" fontId="5" fillId="0" borderId="0" xfId="4" applyFont="1" applyFill="1" applyBorder="1"/>
    <xf numFmtId="57" fontId="5" fillId="0" borderId="0" xfId="4" applyNumberFormat="1" applyFont="1"/>
    <xf numFmtId="49" fontId="0" fillId="3" borderId="14" xfId="0" applyNumberFormat="1" applyFill="1" applyBorder="1" applyAlignment="1" applyProtection="1">
      <alignment horizontal="left" wrapText="1"/>
      <protection locked="0"/>
    </xf>
    <xf numFmtId="49" fontId="0" fillId="3" borderId="1" xfId="0" applyNumberFormat="1" applyFill="1" applyBorder="1" applyAlignment="1" applyProtection="1">
      <alignment horizontal="left" wrapText="1"/>
      <protection locked="0"/>
    </xf>
    <xf numFmtId="0" fontId="0" fillId="3" borderId="9" xfId="0" applyFill="1" applyBorder="1" applyAlignment="1" applyProtection="1">
      <alignment wrapText="1"/>
      <protection locked="0"/>
    </xf>
    <xf numFmtId="0" fontId="21" fillId="2" borderId="30" xfId="0" applyFont="1" applyFill="1" applyBorder="1" applyAlignment="1">
      <alignment horizontal="center" vertical="center"/>
    </xf>
    <xf numFmtId="58" fontId="0" fillId="0" borderId="37" xfId="0" applyNumberFormat="1" applyFill="1" applyBorder="1" applyAlignment="1" applyProtection="1">
      <alignment horizontal="center" vertical="center"/>
    </xf>
    <xf numFmtId="0" fontId="0" fillId="2" borderId="1" xfId="0" applyFill="1" applyBorder="1" applyAlignment="1" applyProtection="1">
      <alignment horizontal="center" vertical="center"/>
      <protection locked="0"/>
    </xf>
    <xf numFmtId="184" fontId="0" fillId="2" borderId="14"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184" fontId="0" fillId="2" borderId="1" xfId="0" applyNumberFormat="1" applyFill="1" applyBorder="1" applyAlignment="1" applyProtection="1">
      <alignment horizontal="center" vertical="center"/>
      <protection locked="0"/>
    </xf>
    <xf numFmtId="0" fontId="0" fillId="2" borderId="38" xfId="0" applyNumberFormat="1" applyFill="1" applyBorder="1" applyAlignment="1" applyProtection="1">
      <alignment horizontal="center" vertical="center"/>
      <protection locked="0"/>
    </xf>
    <xf numFmtId="0" fontId="8" fillId="0" borderId="0" xfId="4" applyFont="1" applyBorder="1"/>
    <xf numFmtId="0" fontId="8" fillId="0" borderId="0" xfId="4" applyFont="1" applyBorder="1" applyAlignment="1">
      <alignment horizontal="center" vertical="top"/>
    </xf>
    <xf numFmtId="0" fontId="8" fillId="0" borderId="0" xfId="4" applyFont="1"/>
    <xf numFmtId="0" fontId="8" fillId="0" borderId="0" xfId="4" applyFont="1" applyAlignment="1">
      <alignment horizontal="center"/>
    </xf>
    <xf numFmtId="189" fontId="8" fillId="0" borderId="0" xfId="4" applyNumberFormat="1" applyFont="1" applyAlignment="1">
      <alignment horizontal="center"/>
    </xf>
    <xf numFmtId="0" fontId="8" fillId="0" borderId="4" xfId="4" applyFont="1" applyBorder="1" applyAlignment="1">
      <alignment horizontal="left" vertical="center"/>
    </xf>
    <xf numFmtId="0" fontId="8" fillId="0" borderId="1" xfId="4" applyFont="1" applyBorder="1" applyAlignment="1">
      <alignment horizontal="center" vertical="center"/>
    </xf>
    <xf numFmtId="0" fontId="8" fillId="0" borderId="9" xfId="4" applyFont="1" applyBorder="1" applyAlignment="1">
      <alignment horizontal="center" vertical="center"/>
    </xf>
    <xf numFmtId="0" fontId="8" fillId="0" borderId="1" xfId="4" applyFont="1" applyBorder="1" applyAlignment="1">
      <alignment horizontal="center" vertical="center" wrapText="1"/>
    </xf>
    <xf numFmtId="0" fontId="1" fillId="0" borderId="0" xfId="4" applyFont="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9" xfId="4" applyFont="1" applyBorder="1" applyAlignment="1">
      <alignment vertical="center"/>
    </xf>
    <xf numFmtId="0" fontId="8" fillId="0" borderId="13" xfId="4" applyFont="1" applyBorder="1" applyAlignment="1">
      <alignment horizontal="center" vertical="center"/>
    </xf>
    <xf numFmtId="0" fontId="8" fillId="0" borderId="1" xfId="4" applyFont="1" applyBorder="1"/>
    <xf numFmtId="0" fontId="8" fillId="0" borderId="1" xfId="4" applyFont="1" applyBorder="1" applyAlignment="1">
      <alignment horizontal="center"/>
    </xf>
    <xf numFmtId="0" fontId="8" fillId="0" borderId="3" xfId="4" applyFont="1" applyBorder="1"/>
    <xf numFmtId="0" fontId="8" fillId="0" borderId="3" xfId="4" applyFont="1" applyBorder="1" applyAlignment="1">
      <alignment horizontal="left" vertical="center"/>
    </xf>
    <xf numFmtId="0" fontId="8" fillId="0" borderId="6" xfId="4" applyFont="1" applyBorder="1" applyAlignment="1">
      <alignment horizontal="left" vertical="center"/>
    </xf>
    <xf numFmtId="0" fontId="8" fillId="0" borderId="4" xfId="4" applyFont="1" applyBorder="1" applyAlignment="1"/>
    <xf numFmtId="0" fontId="8" fillId="0" borderId="6" xfId="4" applyFont="1" applyBorder="1" applyAlignment="1"/>
    <xf numFmtId="0" fontId="6" fillId="0" borderId="0" xfId="4" applyFont="1" applyBorder="1"/>
    <xf numFmtId="0" fontId="6" fillId="0" borderId="0" xfId="4" applyFont="1" applyBorder="1" applyAlignment="1">
      <alignment horizontal="center" vertical="center"/>
    </xf>
    <xf numFmtId="0" fontId="22" fillId="0" borderId="0" xfId="0" applyFont="1" applyAlignment="1">
      <alignment horizontal="center" vertical="center"/>
    </xf>
    <xf numFmtId="0" fontId="17" fillId="0" borderId="39" xfId="0" applyFont="1" applyBorder="1" applyAlignment="1">
      <alignment vertical="center"/>
    </xf>
    <xf numFmtId="178" fontId="17" fillId="0" borderId="40" xfId="0" applyNumberFormat="1" applyFont="1" applyBorder="1" applyAlignment="1">
      <alignment vertical="center"/>
    </xf>
    <xf numFmtId="186" fontId="17" fillId="0" borderId="0" xfId="0" applyNumberFormat="1" applyFont="1" applyBorder="1" applyAlignment="1">
      <alignment horizontal="left" vertical="center"/>
    </xf>
    <xf numFmtId="187" fontId="20" fillId="0" borderId="5" xfId="0" applyNumberFormat="1" applyFont="1" applyBorder="1" applyAlignment="1">
      <alignment horizontal="left" vertical="center"/>
    </xf>
    <xf numFmtId="9" fontId="17" fillId="0" borderId="41" xfId="1" applyFont="1" applyBorder="1" applyAlignment="1">
      <alignment horizontal="center" vertical="center"/>
    </xf>
    <xf numFmtId="180" fontId="17" fillId="0" borderId="42" xfId="0" applyNumberFormat="1" applyFont="1" applyBorder="1" applyAlignment="1">
      <alignment horizontal="right" vertical="center"/>
    </xf>
    <xf numFmtId="180" fontId="17" fillId="0" borderId="10" xfId="0" applyNumberFormat="1" applyFont="1" applyBorder="1" applyAlignment="1">
      <alignment horizontal="right" vertical="center"/>
    </xf>
    <xf numFmtId="0" fontId="22" fillId="0" borderId="0" xfId="0" applyFont="1" applyAlignment="1">
      <alignment vertical="center"/>
    </xf>
    <xf numFmtId="180" fontId="22" fillId="0" borderId="0" xfId="0" applyNumberFormat="1" applyFont="1" applyBorder="1" applyAlignment="1">
      <alignment vertical="center"/>
    </xf>
    <xf numFmtId="186" fontId="22" fillId="0" borderId="0" xfId="0" applyNumberFormat="1" applyFont="1" applyBorder="1" applyAlignment="1">
      <alignment vertical="center"/>
    </xf>
    <xf numFmtId="0" fontId="22" fillId="0" borderId="0" xfId="0" applyFont="1"/>
    <xf numFmtId="0" fontId="22" fillId="0" borderId="0" xfId="0" applyFont="1" applyAlignment="1">
      <alignment horizontal="center"/>
    </xf>
    <xf numFmtId="0" fontId="30" fillId="0" borderId="0" xfId="0" applyFont="1"/>
    <xf numFmtId="0" fontId="0" fillId="0" borderId="3" xfId="0" applyBorder="1" applyAlignment="1">
      <alignment vertical="top" textRotation="255"/>
    </xf>
    <xf numFmtId="176" fontId="0" fillId="0" borderId="9" xfId="0" applyNumberFormat="1" applyBorder="1"/>
    <xf numFmtId="0" fontId="0" fillId="0" borderId="14" xfId="0" applyFill="1" applyBorder="1" applyAlignment="1">
      <alignment vertical="top" textRotation="255"/>
    </xf>
    <xf numFmtId="0" fontId="0" fillId="0" borderId="14" xfId="0" applyBorder="1" applyAlignment="1">
      <alignment wrapText="1"/>
    </xf>
    <xf numFmtId="0" fontId="0" fillId="0" borderId="14" xfId="0" applyFont="1" applyBorder="1" applyAlignment="1">
      <alignment vertical="top" textRotation="255"/>
    </xf>
    <xf numFmtId="183" fontId="0" fillId="0" borderId="14" xfId="0" applyNumberFormat="1" applyFont="1" applyBorder="1"/>
    <xf numFmtId="0" fontId="0" fillId="0" borderId="1" xfId="0" applyFont="1" applyBorder="1" applyAlignment="1">
      <alignment vertical="top" textRotation="255"/>
    </xf>
    <xf numFmtId="176" fontId="0" fillId="0" borderId="1" xfId="0" applyNumberFormat="1" applyFont="1" applyBorder="1"/>
    <xf numFmtId="9" fontId="22" fillId="0" borderId="0" xfId="0" applyNumberFormat="1" applyFont="1"/>
    <xf numFmtId="0" fontId="17" fillId="0" borderId="43" xfId="0" applyFont="1" applyFill="1" applyBorder="1" applyAlignment="1">
      <alignment horizontal="left" vertical="center"/>
    </xf>
    <xf numFmtId="0" fontId="17" fillId="0" borderId="44" xfId="0" applyFont="1" applyFill="1" applyBorder="1" applyAlignment="1">
      <alignment horizontal="left" vertical="center"/>
    </xf>
    <xf numFmtId="0" fontId="17" fillId="0" borderId="64" xfId="0" applyFont="1" applyFill="1" applyBorder="1" applyAlignment="1">
      <alignment vertical="center"/>
    </xf>
    <xf numFmtId="180" fontId="17" fillId="0" borderId="65" xfId="0" applyNumberFormat="1" applyFont="1" applyBorder="1" applyAlignment="1">
      <alignment vertical="center"/>
    </xf>
    <xf numFmtId="180" fontId="17" fillId="0" borderId="66" xfId="0" applyNumberFormat="1" applyFont="1" applyBorder="1" applyAlignment="1">
      <alignment vertical="center"/>
    </xf>
    <xf numFmtId="0" fontId="17" fillId="0" borderId="67" xfId="0" applyFont="1" applyFill="1" applyBorder="1" applyAlignment="1">
      <alignment vertical="center"/>
    </xf>
    <xf numFmtId="0" fontId="17" fillId="0" borderId="68" xfId="0" applyFont="1" applyBorder="1" applyAlignment="1">
      <alignment vertical="center"/>
    </xf>
    <xf numFmtId="9" fontId="17" fillId="0" borderId="69" xfId="1" applyFont="1" applyBorder="1" applyAlignment="1">
      <alignment horizontal="center" vertical="center"/>
    </xf>
    <xf numFmtId="9" fontId="17" fillId="0" borderId="70" xfId="1" applyFont="1" applyBorder="1" applyAlignment="1">
      <alignment horizontal="center" vertical="center"/>
    </xf>
    <xf numFmtId="180" fontId="17" fillId="0" borderId="71" xfId="0" applyNumberFormat="1" applyFont="1" applyBorder="1" applyAlignment="1">
      <alignment horizontal="right" vertical="center"/>
    </xf>
    <xf numFmtId="180" fontId="17" fillId="0" borderId="72" xfId="0" applyNumberFormat="1" applyFont="1" applyBorder="1" applyAlignment="1">
      <alignment horizontal="right" vertical="center"/>
    </xf>
    <xf numFmtId="178" fontId="17" fillId="0" borderId="73" xfId="0" applyNumberFormat="1" applyFont="1" applyFill="1" applyBorder="1" applyAlignment="1">
      <alignment vertical="center"/>
    </xf>
    <xf numFmtId="0" fontId="11" fillId="0" borderId="0" xfId="0" applyFont="1" applyBorder="1" applyAlignment="1">
      <alignment horizontal="right" vertical="center"/>
    </xf>
    <xf numFmtId="0" fontId="5" fillId="0" borderId="4" xfId="0" applyFont="1" applyBorder="1" applyAlignment="1">
      <alignment horizontal="left" vertical="center"/>
    </xf>
    <xf numFmtId="0" fontId="8" fillId="0" borderId="1" xfId="0" applyFont="1" applyFill="1" applyBorder="1" applyAlignment="1">
      <alignment horizontal="center"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center" wrapText="1"/>
    </xf>
    <xf numFmtId="178" fontId="31" fillId="5" borderId="1" xfId="0" applyNumberFormat="1" applyFont="1" applyFill="1" applyBorder="1" applyAlignment="1">
      <alignment vertical="center"/>
    </xf>
    <xf numFmtId="178" fontId="31" fillId="5" borderId="74" xfId="0" applyNumberFormat="1" applyFont="1" applyFill="1" applyBorder="1" applyAlignment="1">
      <alignment vertical="center"/>
    </xf>
    <xf numFmtId="180" fontId="31" fillId="5" borderId="2" xfId="0" applyNumberFormat="1" applyFont="1" applyFill="1" applyBorder="1" applyAlignment="1">
      <alignment vertical="center"/>
    </xf>
    <xf numFmtId="0" fontId="32" fillId="0" borderId="0" xfId="8" applyFont="1"/>
    <xf numFmtId="0" fontId="32" fillId="0" borderId="0" xfId="8" applyFont="1" applyBorder="1" applyAlignment="1">
      <alignment horizontal="center" vertical="top"/>
    </xf>
    <xf numFmtId="0" fontId="32" fillId="0" borderId="0" xfId="8" applyFont="1" applyBorder="1" applyAlignment="1">
      <alignment vertical="top" wrapText="1"/>
    </xf>
    <xf numFmtId="0" fontId="32" fillId="0" borderId="0" xfId="8" applyFont="1" applyBorder="1" applyAlignment="1">
      <alignment horizontal="center" vertical="top" wrapText="1"/>
    </xf>
    <xf numFmtId="0" fontId="32" fillId="0" borderId="0" xfId="8" applyFont="1" applyBorder="1" applyAlignment="1">
      <alignment horizontal="center" vertical="center"/>
    </xf>
    <xf numFmtId="189" fontId="33" fillId="0" borderId="0" xfId="8" applyNumberFormat="1" applyFont="1" applyAlignment="1">
      <alignment horizontal="center"/>
    </xf>
    <xf numFmtId="0" fontId="32" fillId="0" borderId="10" xfId="8" applyFont="1" applyBorder="1" applyAlignment="1">
      <alignment horizontal="center" vertical="center"/>
    </xf>
    <xf numFmtId="0" fontId="32" fillId="0" borderId="9" xfId="8" applyFont="1" applyBorder="1" applyAlignment="1">
      <alignment horizontal="center" vertical="top"/>
    </xf>
    <xf numFmtId="0" fontId="32" fillId="0" borderId="11" xfId="8" applyFont="1" applyBorder="1" applyAlignment="1">
      <alignment horizontal="center"/>
    </xf>
    <xf numFmtId="0" fontId="32" fillId="0" borderId="14" xfId="8" applyFont="1" applyBorder="1" applyAlignment="1">
      <alignment horizontal="center"/>
    </xf>
    <xf numFmtId="0" fontId="32" fillId="0" borderId="10" xfId="8" applyFont="1" applyBorder="1" applyAlignment="1">
      <alignment shrinkToFit="1"/>
    </xf>
    <xf numFmtId="0" fontId="32" fillId="0" borderId="1" xfId="8" applyFont="1" applyBorder="1" applyAlignment="1">
      <alignment horizontal="center"/>
    </xf>
    <xf numFmtId="0" fontId="32" fillId="0" borderId="1" xfId="8" applyFont="1" applyBorder="1" applyAlignment="1">
      <alignment horizontal="center" vertical="center" wrapText="1"/>
    </xf>
    <xf numFmtId="0" fontId="32" fillId="0" borderId="7" xfId="8" applyFont="1" applyBorder="1" applyAlignment="1">
      <alignment horizontal="center" vertical="center"/>
    </xf>
    <xf numFmtId="0" fontId="32" fillId="0" borderId="12" xfId="8" applyFont="1" applyBorder="1"/>
    <xf numFmtId="0" fontId="32" fillId="0" borderId="1" xfId="8" applyFont="1" applyBorder="1" applyAlignment="1">
      <alignment vertical="top" wrapText="1"/>
    </xf>
    <xf numFmtId="0" fontId="32" fillId="2" borderId="1" xfId="8" applyFont="1" applyFill="1" applyBorder="1" applyAlignment="1">
      <alignment horizontal="center"/>
    </xf>
    <xf numFmtId="0" fontId="32" fillId="0" borderId="10" xfId="8" applyFont="1" applyFill="1" applyBorder="1" applyAlignment="1">
      <alignment horizontal="center"/>
    </xf>
    <xf numFmtId="0" fontId="32" fillId="2" borderId="1" xfId="8" applyFont="1" applyFill="1" applyBorder="1" applyAlignment="1">
      <alignment horizontal="center" vertical="center"/>
    </xf>
    <xf numFmtId="0" fontId="32" fillId="0" borderId="1" xfId="8" applyFont="1" applyBorder="1"/>
    <xf numFmtId="0" fontId="32" fillId="0" borderId="0" xfId="8" applyFont="1" applyFill="1" applyBorder="1" applyAlignment="1">
      <alignment horizontal="center"/>
    </xf>
    <xf numFmtId="0" fontId="32" fillId="0" borderId="0" xfId="8" applyFont="1" applyBorder="1" applyAlignment="1"/>
    <xf numFmtId="0" fontId="32" fillId="0" borderId="5" xfId="8" applyFont="1" applyBorder="1" applyAlignment="1">
      <alignment horizontal="left" vertical="center"/>
    </xf>
    <xf numFmtId="0" fontId="32" fillId="0" borderId="0" xfId="8" applyFont="1" applyBorder="1" applyAlignment="1">
      <alignment horizontal="left" vertical="center"/>
    </xf>
    <xf numFmtId="0" fontId="32" fillId="0" borderId="2" xfId="8" applyFont="1" applyBorder="1"/>
    <xf numFmtId="0" fontId="32" fillId="0" borderId="1" xfId="8" applyFont="1" applyBorder="1" applyAlignment="1">
      <alignment wrapText="1"/>
    </xf>
    <xf numFmtId="0" fontId="32" fillId="0" borderId="14" xfId="8" applyFont="1" applyBorder="1" applyAlignment="1">
      <alignment vertical="top" wrapText="1"/>
    </xf>
    <xf numFmtId="0" fontId="32" fillId="0" borderId="5" xfId="8" applyFont="1" applyBorder="1" applyAlignment="1">
      <alignment vertical="top" wrapText="1"/>
    </xf>
    <xf numFmtId="0" fontId="32" fillId="0" borderId="0" xfId="8" applyFont="1" applyBorder="1" applyAlignment="1">
      <alignment horizontal="center"/>
    </xf>
    <xf numFmtId="0" fontId="8" fillId="0" borderId="0" xfId="8" applyFont="1" applyBorder="1" applyAlignment="1">
      <alignment vertical="top" wrapText="1"/>
    </xf>
    <xf numFmtId="0" fontId="8" fillId="0" borderId="5" xfId="8" applyFont="1" applyBorder="1" applyAlignment="1">
      <alignment vertical="top" wrapText="1"/>
    </xf>
    <xf numFmtId="0" fontId="32" fillId="0" borderId="13" xfId="8" applyFont="1" applyBorder="1"/>
    <xf numFmtId="0" fontId="8" fillId="0" borderId="4" xfId="0" applyFont="1" applyFill="1" applyBorder="1" applyAlignment="1">
      <alignment horizontal="left" vertical="center"/>
    </xf>
    <xf numFmtId="0" fontId="5" fillId="0" borderId="4" xfId="0" applyFont="1" applyFill="1" applyBorder="1" applyAlignment="1">
      <alignment horizontal="left" vertical="center"/>
    </xf>
    <xf numFmtId="9" fontId="28" fillId="0" borderId="10" xfId="1" applyFont="1" applyBorder="1"/>
    <xf numFmtId="0" fontId="28" fillId="0" borderId="1" xfId="4" applyFont="1" applyFill="1" applyBorder="1" applyAlignment="1">
      <alignment horizontal="left" vertical="top" wrapText="1"/>
    </xf>
    <xf numFmtId="0" fontId="28" fillId="0" borderId="1" xfId="4" applyFont="1" applyFill="1" applyBorder="1" applyAlignment="1">
      <alignment vertical="top" wrapText="1"/>
    </xf>
    <xf numFmtId="0" fontId="28" fillId="0" borderId="1" xfId="4" applyFont="1" applyBorder="1" applyAlignment="1">
      <alignment vertical="top" wrapText="1"/>
    </xf>
    <xf numFmtId="0" fontId="5" fillId="0" borderId="9" xfId="4" applyFont="1" applyBorder="1" applyAlignment="1">
      <alignment vertical="top" wrapText="1"/>
    </xf>
    <xf numFmtId="0" fontId="5" fillId="0" borderId="14" xfId="4" applyFont="1" applyBorder="1" applyAlignment="1">
      <alignment vertical="top" wrapText="1"/>
    </xf>
    <xf numFmtId="0" fontId="5" fillId="0" borderId="5" xfId="4" applyFont="1" applyBorder="1" applyAlignment="1">
      <alignment wrapText="1"/>
    </xf>
    <xf numFmtId="0" fontId="0" fillId="0" borderId="9" xfId="0" applyBorder="1" applyAlignment="1">
      <alignment horizontal="center"/>
    </xf>
    <xf numFmtId="0" fontId="0" fillId="0" borderId="11" xfId="0" applyBorder="1" applyAlignment="1">
      <alignment horizontal="center"/>
    </xf>
    <xf numFmtId="0" fontId="0" fillId="0" borderId="45" xfId="0" applyBorder="1" applyAlignment="1">
      <alignment horizontal="center"/>
    </xf>
    <xf numFmtId="0" fontId="0" fillId="0" borderId="14" xfId="0" applyBorder="1" applyAlignment="1">
      <alignment horizontal="center"/>
    </xf>
    <xf numFmtId="0" fontId="0" fillId="0" borderId="0" xfId="0" applyFill="1" applyBorder="1" applyAlignment="1"/>
    <xf numFmtId="0" fontId="13" fillId="0" borderId="0" xfId="0" applyFont="1" applyFill="1" applyBorder="1" applyAlignment="1">
      <alignment vertical="center" wrapText="1"/>
    </xf>
    <xf numFmtId="0" fontId="0" fillId="0" borderId="33" xfId="0" applyFill="1" applyBorder="1" applyAlignment="1"/>
    <xf numFmtId="0" fontId="0" fillId="0" borderId="1" xfId="0" applyFill="1" applyBorder="1" applyAlignment="1"/>
    <xf numFmtId="0" fontId="0" fillId="0" borderId="0" xfId="0" applyFill="1" applyBorder="1" applyAlignment="1">
      <alignment shrinkToFit="1"/>
    </xf>
    <xf numFmtId="0" fontId="0" fillId="0" borderId="0" xfId="0" applyFill="1" applyBorder="1" applyAlignment="1">
      <alignment horizontal="center"/>
    </xf>
    <xf numFmtId="0" fontId="0" fillId="0" borderId="46" xfId="0" applyFill="1" applyBorder="1" applyAlignment="1"/>
    <xf numFmtId="0" fontId="0" fillId="0" borderId="37" xfId="0" applyFill="1" applyBorder="1" applyAlignment="1"/>
    <xf numFmtId="0" fontId="0" fillId="0" borderId="10" xfId="0" applyFill="1" applyBorder="1" applyAlignment="1"/>
    <xf numFmtId="0" fontId="0" fillId="0" borderId="47" xfId="0" applyFill="1" applyBorder="1" applyAlignment="1">
      <alignment shrinkToFit="1"/>
    </xf>
    <xf numFmtId="0" fontId="0" fillId="0" borderId="48" xfId="0" applyFill="1" applyBorder="1" applyAlignment="1">
      <alignment shrinkToFit="1"/>
    </xf>
    <xf numFmtId="0" fontId="0" fillId="0" borderId="30" xfId="0" applyFill="1" applyBorder="1" applyAlignment="1">
      <alignment shrinkToFit="1"/>
    </xf>
    <xf numFmtId="0" fontId="0" fillId="0" borderId="26" xfId="0" applyFill="1" applyBorder="1" applyAlignment="1"/>
    <xf numFmtId="0" fontId="0" fillId="0" borderId="14" xfId="0" applyFill="1" applyBorder="1" applyAlignment="1"/>
    <xf numFmtId="0" fontId="17" fillId="0" borderId="10" xfId="0" applyFont="1" applyFill="1" applyBorder="1" applyAlignment="1">
      <alignment horizontal="left" vertical="center"/>
    </xf>
    <xf numFmtId="0" fontId="17" fillId="0" borderId="8" xfId="0" applyFont="1" applyFill="1" applyBorder="1" applyAlignment="1">
      <alignment horizontal="left" vertical="center"/>
    </xf>
    <xf numFmtId="180" fontId="17" fillId="0" borderId="8" xfId="0" applyNumberFormat="1" applyFont="1" applyBorder="1" applyAlignment="1">
      <alignment horizontal="right" vertical="center"/>
    </xf>
    <xf numFmtId="180" fontId="17" fillId="0" borderId="7" xfId="0" applyNumberFormat="1" applyFont="1" applyBorder="1" applyAlignment="1">
      <alignment horizontal="right" vertical="center"/>
    </xf>
    <xf numFmtId="0" fontId="17" fillId="0" borderId="9"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4" xfId="0" applyFont="1" applyFill="1" applyBorder="1" applyAlignment="1">
      <alignment horizontal="left" vertical="center"/>
    </xf>
    <xf numFmtId="180" fontId="17" fillId="0" borderId="9" xfId="0" applyNumberFormat="1" applyFont="1" applyBorder="1" applyAlignment="1">
      <alignment horizontal="right" vertical="center"/>
    </xf>
    <xf numFmtId="180" fontId="17" fillId="0" borderId="14" xfId="0" applyNumberFormat="1" applyFont="1" applyBorder="1" applyAlignment="1">
      <alignment horizontal="right" vertical="center"/>
    </xf>
    <xf numFmtId="9" fontId="17" fillId="0" borderId="15" xfId="0" applyNumberFormat="1" applyFont="1" applyFill="1" applyBorder="1" applyAlignment="1">
      <alignment horizontal="center" vertical="center"/>
    </xf>
    <xf numFmtId="180" fontId="17" fillId="0" borderId="49" xfId="0" applyNumberFormat="1" applyFont="1" applyBorder="1" applyAlignment="1">
      <alignment horizontal="right" vertical="center"/>
    </xf>
    <xf numFmtId="180" fontId="17" fillId="0" borderId="50" xfId="0" applyNumberFormat="1" applyFont="1" applyBorder="1" applyAlignment="1">
      <alignment horizontal="right" vertical="center"/>
    </xf>
    <xf numFmtId="180" fontId="17" fillId="0" borderId="40" xfId="0" applyNumberFormat="1" applyFont="1" applyBorder="1" applyAlignment="1">
      <alignment horizontal="right" vertical="center"/>
    </xf>
    <xf numFmtId="180" fontId="17" fillId="0" borderId="51" xfId="0" applyNumberFormat="1" applyFont="1" applyBorder="1" applyAlignment="1">
      <alignment horizontal="righ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8" fillId="0" borderId="0" xfId="0" applyFont="1" applyAlignment="1">
      <alignment horizontal="distributed" vertical="center" indent="15"/>
    </xf>
    <xf numFmtId="0" fontId="17" fillId="0" borderId="1" xfId="0" applyFont="1" applyBorder="1" applyAlignment="1">
      <alignment horizontal="distributed" vertical="center" indent="1"/>
    </xf>
    <xf numFmtId="185" fontId="17" fillId="0" borderId="9" xfId="0" applyNumberFormat="1" applyFont="1" applyBorder="1" applyAlignment="1">
      <alignment horizontal="center" vertical="center"/>
    </xf>
    <xf numFmtId="185" fontId="17" fillId="0" borderId="11" xfId="0" applyNumberFormat="1" applyFont="1" applyBorder="1" applyAlignment="1">
      <alignment horizontal="center" vertical="center"/>
    </xf>
    <xf numFmtId="0" fontId="17" fillId="0" borderId="1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5" xfId="0" applyFont="1" applyFill="1" applyBorder="1" applyAlignment="1">
      <alignment horizontal="left" vertical="center"/>
    </xf>
    <xf numFmtId="0" fontId="17" fillId="0" borderId="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6" xfId="0" applyFont="1" applyFill="1" applyBorder="1" applyAlignment="1">
      <alignment horizontal="left"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6" xfId="0" applyFont="1" applyBorder="1" applyAlignment="1">
      <alignment horizontal="center" vertical="center"/>
    </xf>
    <xf numFmtId="0" fontId="17" fillId="0" borderId="52" xfId="0" applyFont="1" applyBorder="1" applyAlignment="1">
      <alignment horizontal="center" vertical="distributed" textRotation="255"/>
    </xf>
    <xf numFmtId="0" fontId="17" fillId="0" borderId="53" xfId="0" applyFont="1" applyBorder="1" applyAlignment="1">
      <alignment horizontal="center" vertical="distributed" textRotation="255"/>
    </xf>
    <xf numFmtId="0" fontId="17" fillId="0" borderId="54" xfId="0" applyFont="1" applyBorder="1" applyAlignment="1">
      <alignment horizontal="center" vertical="distributed" textRotation="255"/>
    </xf>
    <xf numFmtId="0" fontId="17" fillId="0" borderId="2" xfId="0" applyFont="1" applyFill="1" applyBorder="1" applyAlignment="1">
      <alignment horizontal="left" vertical="center"/>
    </xf>
    <xf numFmtId="0" fontId="17" fillId="0" borderId="0" xfId="0" applyFont="1" applyFill="1" applyBorder="1" applyAlignment="1">
      <alignment horizontal="left" vertical="center"/>
    </xf>
    <xf numFmtId="0" fontId="17" fillId="0" borderId="5" xfId="0" applyFont="1" applyFill="1" applyBorder="1" applyAlignment="1">
      <alignment horizontal="left" vertical="center"/>
    </xf>
    <xf numFmtId="180" fontId="17" fillId="0" borderId="3" xfId="0" applyNumberFormat="1" applyFont="1" applyBorder="1" applyAlignment="1">
      <alignment horizontal="right" vertical="center"/>
    </xf>
    <xf numFmtId="186" fontId="17" fillId="0" borderId="45" xfId="0" applyNumberFormat="1" applyFont="1" applyBorder="1" applyAlignment="1">
      <alignment horizontal="left" vertical="center"/>
    </xf>
    <xf numFmtId="186" fontId="17" fillId="0" borderId="4" xfId="0" applyNumberFormat="1" applyFont="1" applyBorder="1" applyAlignment="1">
      <alignment horizontal="left" vertical="center"/>
    </xf>
    <xf numFmtId="0" fontId="17" fillId="0" borderId="1" xfId="0" applyFont="1" applyFill="1" applyBorder="1" applyAlignment="1">
      <alignment horizontal="left" vertical="center"/>
    </xf>
    <xf numFmtId="0" fontId="17" fillId="0" borderId="55" xfId="0" applyFont="1" applyBorder="1" applyAlignment="1">
      <alignment horizontal="center" vertical="distributed" textRotation="255"/>
    </xf>
    <xf numFmtId="0" fontId="17" fillId="0" borderId="41" xfId="0" applyFont="1" applyBorder="1" applyAlignment="1">
      <alignment horizontal="center" vertical="distributed" textRotation="255"/>
    </xf>
    <xf numFmtId="0" fontId="17" fillId="0" borderId="56" xfId="0" applyFont="1" applyBorder="1" applyAlignment="1">
      <alignment horizontal="center" vertical="distributed" textRotation="255"/>
    </xf>
    <xf numFmtId="0" fontId="17" fillId="0" borderId="8" xfId="0" applyFont="1" applyBorder="1" applyAlignment="1">
      <alignment horizontal="center" vertical="distributed" textRotation="255"/>
    </xf>
    <xf numFmtId="0" fontId="17" fillId="0" borderId="45" xfId="0" applyFont="1" applyBorder="1" applyAlignment="1">
      <alignment horizontal="center" vertical="distributed" textRotation="255"/>
    </xf>
    <xf numFmtId="0" fontId="17" fillId="0" borderId="7" xfId="0" applyFont="1" applyBorder="1" applyAlignment="1">
      <alignment horizontal="center" vertical="distributed" textRotation="255"/>
    </xf>
    <xf numFmtId="0" fontId="17" fillId="0" borderId="2" xfId="0" applyFont="1" applyBorder="1" applyAlignment="1">
      <alignment horizontal="center" vertical="distributed" textRotation="255"/>
    </xf>
    <xf numFmtId="0" fontId="17" fillId="0" borderId="0" xfId="0" applyFont="1" applyBorder="1" applyAlignment="1">
      <alignment horizontal="center" vertical="distributed" textRotation="255"/>
    </xf>
    <xf numFmtId="0" fontId="17" fillId="0" borderId="5" xfId="0" applyFont="1" applyBorder="1" applyAlignment="1">
      <alignment horizontal="center" vertical="distributed" textRotation="255"/>
    </xf>
    <xf numFmtId="0" fontId="17" fillId="0" borderId="3" xfId="0" applyFont="1" applyBorder="1" applyAlignment="1">
      <alignment horizontal="center" vertical="distributed" textRotation="255"/>
    </xf>
    <xf numFmtId="0" fontId="17" fillId="0" borderId="4" xfId="0" applyFont="1" applyBorder="1" applyAlignment="1">
      <alignment horizontal="center" vertical="distributed" textRotation="255"/>
    </xf>
    <xf numFmtId="0" fontId="17" fillId="0" borderId="6" xfId="0" applyFont="1" applyBorder="1" applyAlignment="1">
      <alignment horizontal="center" vertical="distributed" textRotation="255"/>
    </xf>
    <xf numFmtId="0" fontId="17" fillId="0" borderId="1" xfId="0" applyFont="1" applyBorder="1" applyAlignment="1">
      <alignment horizontal="center" vertical="center"/>
    </xf>
    <xf numFmtId="0" fontId="17" fillId="0" borderId="9"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54" xfId="0" applyFont="1" applyBorder="1" applyAlignment="1">
      <alignment horizontal="center" vertical="center"/>
    </xf>
    <xf numFmtId="0" fontId="17" fillId="0" borderId="4" xfId="0" applyFont="1" applyBorder="1" applyAlignment="1">
      <alignment horizontal="center" vertical="center"/>
    </xf>
    <xf numFmtId="0" fontId="17" fillId="0" borderId="56" xfId="0" applyFont="1" applyBorder="1" applyAlignment="1">
      <alignment horizontal="center" vertical="center"/>
    </xf>
    <xf numFmtId="0" fontId="17" fillId="0" borderId="10" xfId="0" applyFont="1" applyBorder="1" applyAlignment="1">
      <alignment horizontal="left"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45" xfId="0" applyFont="1" applyBorder="1" applyAlignment="1">
      <alignment horizontal="distributed" vertical="center" wrapText="1" indent="5"/>
    </xf>
    <xf numFmtId="0" fontId="17" fillId="0" borderId="45" xfId="0" applyFont="1" applyBorder="1" applyAlignment="1">
      <alignment horizontal="distributed" vertical="center" indent="5"/>
    </xf>
    <xf numFmtId="0" fontId="17" fillId="0" borderId="7" xfId="0" applyFont="1" applyBorder="1" applyAlignment="1">
      <alignment horizontal="distributed" vertical="center" indent="5"/>
    </xf>
    <xf numFmtId="0" fontId="17" fillId="0" borderId="0" xfId="0" applyFont="1" applyBorder="1" applyAlignment="1">
      <alignment horizontal="distributed" vertical="center" indent="5"/>
    </xf>
    <xf numFmtId="0" fontId="17" fillId="0" borderId="5" xfId="0" applyFont="1" applyBorder="1" applyAlignment="1">
      <alignment horizontal="distributed" vertical="center" indent="5"/>
    </xf>
    <xf numFmtId="0" fontId="17" fillId="0" borderId="4" xfId="0" applyFont="1" applyBorder="1" applyAlignment="1">
      <alignment horizontal="distributed" vertical="center" indent="5"/>
    </xf>
    <xf numFmtId="0" fontId="17" fillId="0" borderId="6" xfId="0" applyFont="1" applyBorder="1" applyAlignment="1">
      <alignment horizontal="distributed" vertical="center" indent="5"/>
    </xf>
    <xf numFmtId="0" fontId="17" fillId="0" borderId="1" xfId="0" applyFont="1" applyBorder="1" applyAlignment="1">
      <alignment horizontal="center" vertical="distributed" textRotation="255"/>
    </xf>
    <xf numFmtId="0" fontId="17" fillId="0" borderId="0" xfId="0" applyFont="1" applyFill="1" applyBorder="1" applyAlignment="1"/>
    <xf numFmtId="0" fontId="30" fillId="0" borderId="0" xfId="0" applyFont="1" applyBorder="1" applyAlignment="1">
      <alignment horizontal="left" vertical="center" wrapText="1"/>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0" fontId="17" fillId="0" borderId="45" xfId="0" applyFont="1" applyBorder="1" applyAlignment="1">
      <alignment horizontal="center" vertical="center"/>
    </xf>
    <xf numFmtId="180" fontId="17" fillId="0" borderId="57" xfId="0" applyNumberFormat="1" applyFont="1" applyBorder="1" applyAlignment="1">
      <alignment horizontal="right" vertical="center"/>
    </xf>
    <xf numFmtId="180" fontId="17" fillId="0" borderId="58" xfId="0" applyNumberFormat="1" applyFont="1" applyBorder="1" applyAlignment="1">
      <alignment horizontal="right" vertical="center"/>
    </xf>
    <xf numFmtId="0" fontId="17" fillId="0" borderId="59" xfId="0" applyFont="1" applyFill="1" applyBorder="1" applyAlignment="1">
      <alignment horizontal="left" vertical="center"/>
    </xf>
    <xf numFmtId="0" fontId="17" fillId="0" borderId="60" xfId="0" applyFont="1" applyFill="1" applyBorder="1" applyAlignment="1">
      <alignment horizontal="left" vertical="center"/>
    </xf>
    <xf numFmtId="0" fontId="17" fillId="0" borderId="61" xfId="0" applyFont="1" applyFill="1" applyBorder="1" applyAlignment="1">
      <alignment horizontal="left" vertical="center"/>
    </xf>
    <xf numFmtId="180" fontId="17" fillId="0" borderId="75" xfId="0" applyNumberFormat="1" applyFont="1" applyBorder="1" applyAlignment="1">
      <alignment horizontal="right" vertical="center"/>
    </xf>
    <xf numFmtId="180" fontId="17" fillId="0" borderId="76" xfId="0" applyNumberFormat="1" applyFont="1" applyBorder="1" applyAlignment="1">
      <alignment horizontal="right" vertical="center"/>
    </xf>
    <xf numFmtId="180" fontId="17" fillId="0" borderId="77" xfId="0" applyNumberFormat="1" applyFont="1" applyFill="1" applyBorder="1" applyAlignment="1">
      <alignment horizontal="center" vertical="center"/>
    </xf>
    <xf numFmtId="180" fontId="17" fillId="0" borderId="78" xfId="0" applyNumberFormat="1" applyFont="1" applyFill="1" applyBorder="1" applyAlignment="1">
      <alignment horizontal="center" vertical="center"/>
    </xf>
    <xf numFmtId="180" fontId="17" fillId="0" borderId="79" xfId="0" applyNumberFormat="1" applyFont="1" applyFill="1" applyBorder="1" applyAlignment="1">
      <alignment horizontal="center" vertical="center"/>
    </xf>
    <xf numFmtId="180" fontId="17" fillId="0" borderId="80" xfId="0" applyNumberFormat="1" applyFont="1" applyBorder="1" applyAlignment="1">
      <alignment horizontal="center" vertical="center"/>
    </xf>
    <xf numFmtId="180" fontId="17" fillId="0" borderId="81" xfId="0" applyNumberFormat="1" applyFont="1" applyBorder="1" applyAlignment="1">
      <alignment horizontal="center" vertical="center"/>
    </xf>
    <xf numFmtId="180" fontId="17" fillId="0" borderId="82" xfId="0" applyNumberFormat="1" applyFont="1" applyBorder="1" applyAlignment="1">
      <alignment horizontal="center" vertical="center"/>
    </xf>
    <xf numFmtId="180" fontId="17" fillId="0" borderId="83" xfId="0" applyNumberFormat="1" applyFont="1" applyBorder="1" applyAlignment="1">
      <alignment horizontal="right" vertical="center"/>
    </xf>
    <xf numFmtId="180" fontId="17" fillId="0" borderId="84" xfId="0" applyNumberFormat="1" applyFont="1" applyBorder="1" applyAlignment="1">
      <alignment horizontal="right" vertical="center"/>
    </xf>
    <xf numFmtId="180" fontId="17" fillId="0" borderId="62" xfId="0" applyNumberFormat="1" applyFont="1" applyFill="1" applyBorder="1" applyAlignment="1">
      <alignment horizontal="center" vertical="center"/>
    </xf>
    <xf numFmtId="180" fontId="17" fillId="0" borderId="63" xfId="0" applyNumberFormat="1" applyFont="1" applyFill="1" applyBorder="1" applyAlignment="1">
      <alignment horizontal="center" vertical="center"/>
    </xf>
    <xf numFmtId="180" fontId="17" fillId="0" borderId="27" xfId="0" applyNumberFormat="1" applyFont="1" applyFill="1" applyBorder="1" applyAlignment="1">
      <alignment horizontal="center" vertical="center"/>
    </xf>
    <xf numFmtId="0" fontId="5" fillId="0" borderId="2" xfId="0" applyFont="1" applyBorder="1" applyAlignment="1">
      <alignment vertical="center" wrapText="1"/>
    </xf>
    <xf numFmtId="0" fontId="5" fillId="0" borderId="0" xfId="0" applyFont="1" applyBorder="1" applyAlignment="1">
      <alignment vertical="center" wrapText="1"/>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8" fillId="0" borderId="1" xfId="0" applyFont="1" applyBorder="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vertical="center"/>
    </xf>
    <xf numFmtId="0" fontId="8" fillId="0" borderId="14" xfId="0" applyFont="1" applyBorder="1" applyAlignment="1">
      <alignment vertical="center"/>
    </xf>
    <xf numFmtId="0" fontId="5" fillId="0" borderId="5" xfId="0" applyFont="1" applyBorder="1" applyAlignment="1">
      <alignment horizontal="left" vertical="top" wrapText="1"/>
    </xf>
    <xf numFmtId="0" fontId="5" fillId="0" borderId="5" xfId="0" applyFont="1" applyBorder="1" applyAlignment="1">
      <alignment vertical="top" wrapText="1"/>
    </xf>
    <xf numFmtId="0" fontId="8" fillId="0" borderId="5" xfId="0" applyFont="1" applyBorder="1" applyAlignment="1">
      <alignment vertical="top" wrapText="1"/>
    </xf>
    <xf numFmtId="0" fontId="5" fillId="0" borderId="2" xfId="4" applyFont="1" applyBorder="1" applyAlignment="1">
      <alignment vertical="center" wrapText="1"/>
    </xf>
    <xf numFmtId="0" fontId="5" fillId="0" borderId="5" xfId="4" applyFont="1" applyBorder="1" applyAlignment="1">
      <alignment vertical="center" wrapText="1"/>
    </xf>
    <xf numFmtId="0" fontId="5" fillId="0" borderId="7" xfId="4" applyFont="1" applyBorder="1" applyAlignment="1">
      <alignment horizontal="left" vertical="top" wrapText="1"/>
    </xf>
    <xf numFmtId="0" fontId="5" fillId="0" borderId="5" xfId="4" applyFont="1" applyBorder="1" applyAlignment="1">
      <alignment horizontal="left" vertical="top" wrapText="1"/>
    </xf>
    <xf numFmtId="0" fontId="5" fillId="0" borderId="5" xfId="4" applyFont="1" applyBorder="1" applyAlignment="1">
      <alignment vertical="top" wrapText="1"/>
    </xf>
    <xf numFmtId="0" fontId="8" fillId="0" borderId="4" xfId="0" applyFont="1" applyFill="1" applyBorder="1" applyAlignment="1">
      <alignment horizontal="left" vertical="center"/>
    </xf>
    <xf numFmtId="0" fontId="8" fillId="0" borderId="0" xfId="4" applyFont="1" applyBorder="1" applyAlignment="1">
      <alignment horizontal="center" vertical="center"/>
    </xf>
    <xf numFmtId="0" fontId="8" fillId="0" borderId="4" xfId="4" applyFont="1" applyBorder="1" applyAlignment="1">
      <alignment horizontal="left" vertical="center"/>
    </xf>
    <xf numFmtId="0" fontId="8" fillId="0" borderId="9" xfId="4" applyFont="1" applyBorder="1" applyAlignment="1">
      <alignment horizontal="center" vertical="center"/>
    </xf>
    <xf numFmtId="0" fontId="8" fillId="0" borderId="14" xfId="4" applyFont="1" applyBorder="1" applyAlignment="1">
      <alignment horizontal="center" vertical="center"/>
    </xf>
    <xf numFmtId="0" fontId="8" fillId="0" borderId="1" xfId="4" applyFont="1" applyBorder="1" applyAlignment="1">
      <alignment horizontal="center" vertical="center"/>
    </xf>
    <xf numFmtId="0" fontId="8" fillId="0" borderId="9" xfId="4" applyFont="1" applyFill="1" applyBorder="1" applyAlignment="1">
      <alignment vertical="center"/>
    </xf>
    <xf numFmtId="0" fontId="8" fillId="0" borderId="14" xfId="4" applyFont="1" applyFill="1" applyBorder="1" applyAlignment="1">
      <alignment vertical="center"/>
    </xf>
    <xf numFmtId="0" fontId="8" fillId="0" borderId="9" xfId="4" applyFont="1" applyBorder="1" applyAlignment="1">
      <alignment vertical="center"/>
    </xf>
    <xf numFmtId="0" fontId="8" fillId="0" borderId="14" xfId="4" applyFont="1" applyBorder="1" applyAlignment="1">
      <alignment vertical="center"/>
    </xf>
    <xf numFmtId="0" fontId="8" fillId="0" borderId="1" xfId="4" applyFont="1" applyBorder="1" applyAlignment="1">
      <alignment vertical="center"/>
    </xf>
    <xf numFmtId="0" fontId="5" fillId="0" borderId="2" xfId="4" applyFont="1" applyBorder="1" applyAlignment="1">
      <alignment horizontal="left" vertical="center" wrapText="1"/>
    </xf>
    <xf numFmtId="0" fontId="5" fillId="0" borderId="0" xfId="4" applyFont="1" applyBorder="1" applyAlignment="1">
      <alignment horizontal="left" vertical="center" wrapText="1"/>
    </xf>
    <xf numFmtId="0" fontId="5" fillId="0" borderId="5" xfId="4" applyFont="1" applyBorder="1" applyAlignment="1">
      <alignment horizontal="left" vertical="center" wrapText="1"/>
    </xf>
    <xf numFmtId="0" fontId="8" fillId="0" borderId="5" xfId="4" applyFont="1" applyBorder="1" applyAlignment="1">
      <alignment vertical="top" wrapText="1"/>
    </xf>
    <xf numFmtId="0" fontId="8" fillId="0" borderId="9" xfId="0" applyFont="1" applyFill="1" applyBorder="1" applyAlignment="1">
      <alignment horizontal="left" vertical="center"/>
    </xf>
    <xf numFmtId="0" fontId="8" fillId="0" borderId="14" xfId="0" applyFont="1" applyFill="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Fill="1" applyBorder="1" applyAlignment="1">
      <alignment horizontal="left" vertical="center"/>
    </xf>
    <xf numFmtId="0" fontId="8" fillId="0" borderId="13" xfId="0" applyFont="1" applyFill="1" applyBorder="1" applyAlignment="1">
      <alignment horizontal="left" vertical="center"/>
    </xf>
    <xf numFmtId="0" fontId="8" fillId="0" borderId="3" xfId="0" applyFont="1" applyFill="1" applyBorder="1" applyAlignment="1">
      <alignment horizontal="left" vertical="center"/>
    </xf>
    <xf numFmtId="0" fontId="5" fillId="0" borderId="2" xfId="4" applyFont="1" applyBorder="1" applyAlignment="1">
      <alignment vertical="top" wrapText="1"/>
    </xf>
    <xf numFmtId="0" fontId="5" fillId="0" borderId="0" xfId="4" applyFont="1" applyBorder="1" applyAlignment="1">
      <alignment vertical="top" wrapText="1"/>
    </xf>
    <xf numFmtId="0" fontId="8" fillId="0" borderId="1" xfId="0" applyFont="1" applyFill="1" applyBorder="1" applyAlignment="1">
      <alignment vertical="center"/>
    </xf>
    <xf numFmtId="0" fontId="5" fillId="0" borderId="5" xfId="4" applyFont="1" applyBorder="1" applyAlignment="1">
      <alignment wrapText="1"/>
    </xf>
    <xf numFmtId="0" fontId="8" fillId="0" borderId="5" xfId="4" applyFont="1" applyBorder="1" applyAlignment="1">
      <alignment horizontal="left" vertical="top" wrapText="1"/>
    </xf>
    <xf numFmtId="0" fontId="8" fillId="0" borderId="5" xfId="4" applyFont="1" applyBorder="1" applyAlignment="1">
      <alignment wrapText="1"/>
    </xf>
    <xf numFmtId="0" fontId="8" fillId="0" borderId="11" xfId="0" applyFont="1" applyBorder="1" applyAlignment="1">
      <alignment horizontal="center" vertical="center"/>
    </xf>
    <xf numFmtId="0" fontId="5" fillId="0" borderId="0" xfId="4" applyFont="1" applyBorder="1" applyAlignment="1">
      <alignment vertical="center" wrapText="1"/>
    </xf>
    <xf numFmtId="0" fontId="5" fillId="0" borderId="0" xfId="0" applyFont="1" applyBorder="1" applyAlignment="1">
      <alignment vertical="top" wrapText="1"/>
    </xf>
    <xf numFmtId="0" fontId="8" fillId="0" borderId="8" xfId="0" applyFont="1" applyBorder="1" applyAlignment="1">
      <alignment vertical="top"/>
    </xf>
    <xf numFmtId="0" fontId="8" fillId="0" borderId="7" xfId="0" applyFont="1" applyBorder="1" applyAlignment="1">
      <alignment vertical="top"/>
    </xf>
    <xf numFmtId="0" fontId="8" fillId="2" borderId="9"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3" xfId="0" applyFont="1" applyBorder="1"/>
    <xf numFmtId="0" fontId="8" fillId="0" borderId="6" xfId="0" applyFont="1" applyBorder="1"/>
    <xf numFmtId="0" fontId="8" fillId="2" borderId="11" xfId="0" applyFont="1" applyFill="1" applyBorder="1" applyAlignment="1">
      <alignment horizontal="center" vertical="center"/>
    </xf>
    <xf numFmtId="0" fontId="11" fillId="0" borderId="13" xfId="0" applyFont="1" applyBorder="1" applyAlignment="1">
      <alignment horizontal="center" vertical="top"/>
    </xf>
    <xf numFmtId="0" fontId="11" fillId="0" borderId="3" xfId="0" applyFont="1" applyBorder="1" applyAlignment="1">
      <alignment horizontal="center" vertical="top"/>
    </xf>
    <xf numFmtId="0" fontId="11" fillId="0" borderId="12" xfId="0" applyFont="1" applyBorder="1" applyAlignment="1">
      <alignment vertical="top" wrapText="1"/>
    </xf>
    <xf numFmtId="0" fontId="11" fillId="0" borderId="4" xfId="0" applyFont="1" applyFill="1" applyBorder="1" applyAlignment="1">
      <alignment horizontal="left"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8" fillId="0" borderId="12" xfId="0" applyFont="1" applyBorder="1" applyAlignment="1"/>
    <xf numFmtId="0" fontId="11" fillId="0" borderId="4" xfId="0" applyFont="1" applyBorder="1" applyAlignment="1"/>
    <xf numFmtId="0" fontId="0" fillId="0" borderId="4" xfId="0" applyBorder="1" applyAlignment="1"/>
    <xf numFmtId="0" fontId="5" fillId="0" borderId="0" xfId="0" applyFont="1" applyBorder="1" applyAlignment="1">
      <alignment horizontal="center" vertical="center"/>
    </xf>
    <xf numFmtId="0" fontId="5" fillId="0" borderId="1" xfId="0" applyFont="1" applyBorder="1" applyAlignment="1">
      <alignment horizontal="center" vertical="top"/>
    </xf>
    <xf numFmtId="0" fontId="5" fillId="0" borderId="9" xfId="0" applyFont="1" applyBorder="1" applyAlignment="1">
      <alignment horizontal="center" vertical="top"/>
    </xf>
    <xf numFmtId="0" fontId="5" fillId="0" borderId="4" xfId="0" applyFont="1" applyBorder="1" applyAlignment="1"/>
    <xf numFmtId="0" fontId="5" fillId="0" borderId="10" xfId="0" applyFont="1" applyBorder="1" applyAlignment="1">
      <alignment vertical="top" wrapText="1" shrinkToFit="1"/>
    </xf>
    <xf numFmtId="0" fontId="5" fillId="0" borderId="12" xfId="0" applyFont="1" applyBorder="1" applyAlignment="1">
      <alignment vertical="top" wrapText="1" shrinkToFit="1"/>
    </xf>
    <xf numFmtId="0" fontId="32" fillId="0" borderId="0" xfId="8" applyFont="1" applyBorder="1" applyAlignment="1">
      <alignment vertical="top" wrapText="1"/>
    </xf>
    <xf numFmtId="0" fontId="32" fillId="0" borderId="5" xfId="8" applyFont="1" applyBorder="1" applyAlignment="1">
      <alignment vertical="top" wrapText="1"/>
    </xf>
    <xf numFmtId="0" fontId="32" fillId="0" borderId="4" xfId="8" applyFont="1" applyBorder="1" applyAlignment="1">
      <alignment vertical="top" wrapText="1"/>
    </xf>
    <xf numFmtId="0" fontId="32" fillId="0" borderId="6" xfId="8" applyFont="1" applyBorder="1" applyAlignment="1">
      <alignment vertical="top" wrapText="1"/>
    </xf>
    <xf numFmtId="0" fontId="8" fillId="0" borderId="0" xfId="8" applyFont="1" applyBorder="1" applyAlignment="1">
      <alignment vertical="top" wrapText="1"/>
    </xf>
    <xf numFmtId="0" fontId="8" fillId="0" borderId="5" xfId="8" applyFont="1" applyBorder="1" applyAlignment="1">
      <alignment vertical="top" wrapText="1"/>
    </xf>
    <xf numFmtId="0" fontId="34" fillId="0" borderId="0" xfId="8" applyFont="1" applyBorder="1" applyAlignment="1">
      <alignment vertical="top" wrapText="1"/>
    </xf>
    <xf numFmtId="0" fontId="34" fillId="0" borderId="5" xfId="8" applyFont="1" applyBorder="1" applyAlignment="1">
      <alignment vertical="top" wrapText="1"/>
    </xf>
    <xf numFmtId="0" fontId="32" fillId="0" borderId="0" xfId="8" applyFont="1" applyBorder="1" applyAlignment="1">
      <alignment horizontal="center" vertical="center"/>
    </xf>
    <xf numFmtId="0" fontId="8" fillId="0" borderId="0" xfId="8" applyFont="1" applyFill="1" applyBorder="1" applyAlignment="1">
      <alignment horizontal="left" vertical="center"/>
    </xf>
  </cellXfs>
  <cellStyles count="9">
    <cellStyle name="パーセント" xfId="1" builtinId="5"/>
    <cellStyle name="パーセント 2" xfId="2" xr:uid="{00000000-0005-0000-0000-000001000000}"/>
    <cellStyle name="パーセント 3"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 name="標準 5" xfId="7" xr:uid="{00000000-0005-0000-0000-000007000000}"/>
    <cellStyle name="標準_成績評定算定シート(0901204作成）"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205740</xdr:colOff>
      <xdr:row>8</xdr:row>
      <xdr:rowOff>135255</xdr:rowOff>
    </xdr:from>
    <xdr:to>
      <xdr:col>12</xdr:col>
      <xdr:colOff>35</xdr:colOff>
      <xdr:row>18</xdr:row>
      <xdr:rowOff>125730</xdr:rowOff>
    </xdr:to>
    <xdr:sp macro="" textlink="">
      <xdr:nvSpPr>
        <xdr:cNvPr id="15361" name="Rectangle 1">
          <a:extLst>
            <a:ext uri="{FF2B5EF4-FFF2-40B4-BE49-F238E27FC236}">
              <a16:creationId xmlns:a16="http://schemas.microsoft.com/office/drawing/2014/main" id="{F11585A4-AD24-40CF-B458-F3915B3A47BA}"/>
            </a:ext>
          </a:extLst>
        </xdr:cNvPr>
        <xdr:cNvSpPr>
          <a:spLocks noChangeArrowheads="1"/>
        </xdr:cNvSpPr>
      </xdr:nvSpPr>
      <xdr:spPr bwMode="auto">
        <a:xfrm>
          <a:off x="200025" y="2705100"/>
          <a:ext cx="3571875" cy="1704975"/>
        </a:xfrm>
        <a:prstGeom prst="rect">
          <a:avLst/>
        </a:prstGeom>
        <a:solidFill>
          <a:srgbClr val="FF9966"/>
        </a:solidFill>
        <a:ln w="38100">
          <a:solidFill>
            <a:srgbClr val="000000"/>
          </a:solidFill>
          <a:miter lim="800000"/>
          <a:headEnd/>
          <a:tailEnd/>
        </a:ln>
      </xdr:spPr>
      <xdr:txBody>
        <a:bodyPr vertOverflow="clip" wrap="square" lIns="54864" tIns="32004" rIns="54864" bIns="32004" anchor="ctr" upright="1"/>
        <a:lstStyle/>
        <a:p>
          <a:pPr algn="ctr" rtl="0">
            <a:lnSpc>
              <a:spcPts val="3400"/>
            </a:lnSpc>
            <a:defRPr sz="1000"/>
          </a:pPr>
          <a:r>
            <a:rPr lang="ja-JP" altLang="en-US" sz="2800" b="0" i="0" u="none" strike="noStrike" baseline="0">
              <a:solidFill>
                <a:srgbClr val="000000"/>
              </a:solidFill>
              <a:latin typeface="ＭＳ Ｐゴシック"/>
              <a:ea typeface="ＭＳ Ｐゴシック"/>
            </a:rPr>
            <a:t>！注意！</a:t>
          </a:r>
          <a:endParaRPr lang="ja-JP" altLang="en-US" sz="2000" b="0" i="0" u="none" strike="noStrike" baseline="0">
            <a:solidFill>
              <a:srgbClr val="000000"/>
            </a:solidFill>
            <a:latin typeface="ＭＳ Ｐゴシック"/>
            <a:ea typeface="ＭＳ Ｐゴシック"/>
          </a:endParaRPr>
        </a:p>
        <a:p>
          <a:pPr algn="ctr" rtl="0">
            <a:lnSpc>
              <a:spcPts val="2400"/>
            </a:lnSpc>
            <a:defRPr sz="1000"/>
          </a:pPr>
          <a:endParaRPr lang="ja-JP" altLang="en-US" sz="2000" b="0" i="0" u="none" strike="noStrike" baseline="0">
            <a:solidFill>
              <a:srgbClr val="000000"/>
            </a:solidFill>
            <a:latin typeface="ＭＳ Ｐゴシック"/>
            <a:ea typeface="ＭＳ Ｐゴシック"/>
          </a:endParaRPr>
        </a:p>
        <a:p>
          <a:pPr algn="ctr" rtl="0">
            <a:lnSpc>
              <a:spcPts val="2300"/>
            </a:lnSpc>
            <a:defRPr sz="1000"/>
          </a:pPr>
          <a:r>
            <a:rPr lang="ja-JP" altLang="en-US" sz="2000" b="0" i="0" u="none" strike="noStrike" baseline="0">
              <a:solidFill>
                <a:srgbClr val="000000"/>
              </a:solidFill>
              <a:latin typeface="ＭＳ Ｐゴシック"/>
              <a:ea typeface="ＭＳ Ｐゴシック"/>
            </a:rPr>
            <a:t>このシートは、絶対に入力</a:t>
          </a:r>
        </a:p>
        <a:p>
          <a:pPr algn="ctr" rtl="0">
            <a:lnSpc>
              <a:spcPts val="2300"/>
            </a:lnSpc>
            <a:defRPr sz="1000"/>
          </a:pPr>
          <a:r>
            <a:rPr lang="ja-JP" altLang="en-US" sz="2000" b="0" i="0" u="none" strike="noStrike" baseline="0">
              <a:solidFill>
                <a:srgbClr val="000000"/>
              </a:solidFill>
              <a:latin typeface="ＭＳ Ｐゴシック"/>
              <a:ea typeface="ＭＳ Ｐゴシック"/>
            </a:rPr>
            <a:t>や変更をしないでください。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9525</xdr:rowOff>
        </xdr:from>
        <xdr:to>
          <xdr:col>2</xdr:col>
          <xdr:colOff>219075</xdr:colOff>
          <xdr:row>3</xdr:row>
          <xdr:rowOff>247650</xdr:rowOff>
        </xdr:to>
        <xdr:sp macro="" textlink="">
          <xdr:nvSpPr>
            <xdr:cNvPr id="7187" name="ComboBox6"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2</xdr:col>
          <xdr:colOff>219075</xdr:colOff>
          <xdr:row>4</xdr:row>
          <xdr:rowOff>247650</xdr:rowOff>
        </xdr:to>
        <xdr:sp macro="" textlink="">
          <xdr:nvSpPr>
            <xdr:cNvPr id="7188" name="ComboBox8"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102235</xdr:colOff>
      <xdr:row>6</xdr:row>
      <xdr:rowOff>292099</xdr:rowOff>
    </xdr:from>
    <xdr:to>
      <xdr:col>1</xdr:col>
      <xdr:colOff>1171537</xdr:colOff>
      <xdr:row>9</xdr:row>
      <xdr:rowOff>380998</xdr:rowOff>
    </xdr:to>
    <xdr:sp macro="" textlink="">
      <xdr:nvSpPr>
        <xdr:cNvPr id="2" name="AutoShape 1">
          <a:extLst>
            <a:ext uri="{FF2B5EF4-FFF2-40B4-BE49-F238E27FC236}">
              <a16:creationId xmlns:a16="http://schemas.microsoft.com/office/drawing/2014/main" id="{C2A31D78-CA7E-48D5-9425-9DDA03AED14A}"/>
            </a:ext>
          </a:extLst>
        </xdr:cNvPr>
        <xdr:cNvSpPr>
          <a:spLocks noChangeArrowheads="1"/>
        </xdr:cNvSpPr>
      </xdr:nvSpPr>
      <xdr:spPr bwMode="auto">
        <a:xfrm rot="10800000">
          <a:off x="107950" y="1396999"/>
          <a:ext cx="1993900" cy="1409699"/>
        </a:xfrm>
        <a:prstGeom prst="wedgeRoundRectCallout">
          <a:avLst>
            <a:gd name="adj1" fmla="val -71532"/>
            <a:gd name="adj2" fmla="val 47597"/>
            <a:gd name="adj3" fmla="val 16667"/>
          </a:avLst>
        </a:prstGeom>
        <a:solidFill>
          <a:srgbClr val="FFCC99"/>
        </a:solidFill>
        <a:ln w="9525">
          <a:solidFill>
            <a:srgbClr val="000000"/>
          </a:solidFill>
          <a:miter lim="800000"/>
          <a:headEnd/>
          <a:tailEnd/>
        </a:ln>
      </xdr:spPr>
      <xdr:txBody>
        <a:bodyPr vertOverflow="clip" wrap="square" lIns="36576" tIns="22860" rIns="0" bIns="22860" anchor="ctr" upright="1"/>
        <a:lstStyle/>
        <a:p>
          <a:pPr algn="l" rtl="0">
            <a:lnSpc>
              <a:spcPts val="1900"/>
            </a:lnSpc>
            <a:defRPr sz="1000"/>
          </a:pPr>
          <a:r>
            <a:rPr lang="ja-JP" altLang="en-US" sz="1600" b="0" i="0" u="none" strike="noStrike" baseline="0">
              <a:solidFill>
                <a:srgbClr val="000000"/>
              </a:solidFill>
              <a:latin typeface="ＭＳ Ｐゴシック"/>
              <a:ea typeface="ＭＳ Ｐゴシック"/>
            </a:rPr>
            <a:t>「評価対象項目」について、該当する場合に数字の１を入力して下さい。</a:t>
          </a:r>
        </a:p>
        <a:p>
          <a:pPr algn="l" rtl="0">
            <a:lnSpc>
              <a:spcPts val="18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0</xdr:col>
      <xdr:colOff>424180</xdr:colOff>
      <xdr:row>10</xdr:row>
      <xdr:rowOff>241298</xdr:rowOff>
    </xdr:from>
    <xdr:to>
      <xdr:col>2</xdr:col>
      <xdr:colOff>262798</xdr:colOff>
      <xdr:row>13</xdr:row>
      <xdr:rowOff>304799</xdr:rowOff>
    </xdr:to>
    <xdr:sp macro="" textlink="">
      <xdr:nvSpPr>
        <xdr:cNvPr id="3" name="AutoShape 2">
          <a:extLst>
            <a:ext uri="{FF2B5EF4-FFF2-40B4-BE49-F238E27FC236}">
              <a16:creationId xmlns:a16="http://schemas.microsoft.com/office/drawing/2014/main" id="{EBAAA557-3F8F-4BBE-B07A-A577002D9EDC}"/>
            </a:ext>
          </a:extLst>
        </xdr:cNvPr>
        <xdr:cNvSpPr>
          <a:spLocks noChangeArrowheads="1"/>
        </xdr:cNvSpPr>
      </xdr:nvSpPr>
      <xdr:spPr bwMode="auto">
        <a:xfrm rot="10800000">
          <a:off x="431800" y="3327398"/>
          <a:ext cx="2235200" cy="1358901"/>
        </a:xfrm>
        <a:prstGeom prst="wedgeRoundRectCallout">
          <a:avLst>
            <a:gd name="adj1" fmla="val -79222"/>
            <a:gd name="adj2" fmla="val 164072"/>
            <a:gd name="adj3" fmla="val 16667"/>
          </a:avLst>
        </a:prstGeom>
        <a:solidFill>
          <a:srgbClr val="FFCC99"/>
        </a:solidFill>
        <a:ln w="9525">
          <a:solidFill>
            <a:srgbClr val="000000"/>
          </a:solidFill>
          <a:miter lim="800000"/>
          <a:headEnd/>
          <a:tailEnd/>
        </a:ln>
      </xdr:spPr>
      <xdr:txBody>
        <a:bodyPr vertOverflow="clip" wrap="square" lIns="36576" tIns="22860" rIns="0" bIns="22860" anchor="ctr" upright="1"/>
        <a:lstStyle/>
        <a:p>
          <a:pPr algn="l" rtl="0">
            <a:lnSpc>
              <a:spcPts val="1900"/>
            </a:lnSpc>
            <a:defRPr sz="1000"/>
          </a:pPr>
          <a:r>
            <a:rPr lang="ja-JP" altLang="en-US" sz="1600" b="0" i="0" u="none" strike="noStrike" baseline="0">
              <a:solidFill>
                <a:srgbClr val="000000"/>
              </a:solidFill>
              <a:latin typeface="ＭＳ Ｐゴシック"/>
              <a:ea typeface="ＭＳ Ｐゴシック"/>
            </a:rPr>
            <a:t>「評価対象項目」の内容が達成された場合に数字の１を入力して下さい。</a:t>
          </a:r>
        </a:p>
        <a:p>
          <a:pPr algn="l" rtl="0">
            <a:lnSpc>
              <a:spcPts val="16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5</xdr:col>
      <xdr:colOff>1527173</xdr:colOff>
      <xdr:row>16</xdr:row>
      <xdr:rowOff>208277</xdr:rowOff>
    </xdr:from>
    <xdr:to>
      <xdr:col>9</xdr:col>
      <xdr:colOff>1457999</xdr:colOff>
      <xdr:row>21</xdr:row>
      <xdr:rowOff>52967</xdr:rowOff>
    </xdr:to>
    <xdr:sp macro="" textlink="">
      <xdr:nvSpPr>
        <xdr:cNvPr id="4" name="AutoShape 3">
          <a:extLst>
            <a:ext uri="{FF2B5EF4-FFF2-40B4-BE49-F238E27FC236}">
              <a16:creationId xmlns:a16="http://schemas.microsoft.com/office/drawing/2014/main" id="{EC23FFD6-6C1A-434E-9825-B0896D8214A7}"/>
            </a:ext>
          </a:extLst>
        </xdr:cNvPr>
        <xdr:cNvSpPr>
          <a:spLocks noChangeArrowheads="1"/>
        </xdr:cNvSpPr>
      </xdr:nvSpPr>
      <xdr:spPr bwMode="auto">
        <a:xfrm rot="10800000">
          <a:off x="7538506" y="5857872"/>
          <a:ext cx="4744509" cy="1148293"/>
        </a:xfrm>
        <a:prstGeom prst="wedgeRoundRectCallout">
          <a:avLst>
            <a:gd name="adj1" fmla="val 45010"/>
            <a:gd name="adj2" fmla="val 92276"/>
            <a:gd name="adj3" fmla="val 16667"/>
          </a:avLst>
        </a:prstGeom>
        <a:solidFill>
          <a:srgbClr val="FFCC99"/>
        </a:solidFill>
        <a:ln w="9525">
          <a:solidFill>
            <a:srgbClr val="000000"/>
          </a:solidFill>
          <a:miter lim="800000"/>
          <a:headEnd/>
          <a:tailEnd/>
        </a:ln>
      </xdr:spPr>
      <xdr:txBody>
        <a:bodyPr vertOverflow="clip" wrap="square" lIns="36576" tIns="22860" rIns="0" bIns="22860" anchor="ctr" upright="1"/>
        <a:lstStyle/>
        <a:p>
          <a:pPr algn="l" rtl="0">
            <a:lnSpc>
              <a:spcPts val="1900"/>
            </a:lnSpc>
            <a:defRPr sz="1000"/>
          </a:pPr>
          <a:r>
            <a:rPr lang="ja-JP" altLang="en-US" sz="1600" b="0" i="0" u="none" strike="noStrike" baseline="0">
              <a:solidFill>
                <a:srgbClr val="000000"/>
              </a:solidFill>
              <a:latin typeface="ＭＳ Ｐゴシック"/>
              <a:ea typeface="ＭＳ Ｐゴシック"/>
            </a:rPr>
            <a:t>「評価対象項目」の記述については、発注者側の文言となっています。請負者側に読みかえて運用を行って下さい。</a:t>
          </a:r>
        </a:p>
        <a:p>
          <a:pPr algn="l" rtl="0">
            <a:lnSpc>
              <a:spcPts val="17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6</xdr:col>
      <xdr:colOff>114088</xdr:colOff>
      <xdr:row>0</xdr:row>
      <xdr:rowOff>88899</xdr:rowOff>
    </xdr:from>
    <xdr:to>
      <xdr:col>9</xdr:col>
      <xdr:colOff>22250</xdr:colOff>
      <xdr:row>3</xdr:row>
      <xdr:rowOff>82121</xdr:rowOff>
    </xdr:to>
    <xdr:sp macro="" textlink="">
      <xdr:nvSpPr>
        <xdr:cNvPr id="5" name="AutoShape 4">
          <a:extLst>
            <a:ext uri="{FF2B5EF4-FFF2-40B4-BE49-F238E27FC236}">
              <a16:creationId xmlns:a16="http://schemas.microsoft.com/office/drawing/2014/main" id="{0CD8D1A5-02BE-4177-88F5-9358F44C53A3}"/>
            </a:ext>
          </a:extLst>
        </xdr:cNvPr>
        <xdr:cNvSpPr>
          <a:spLocks noChangeArrowheads="1"/>
        </xdr:cNvSpPr>
      </xdr:nvSpPr>
      <xdr:spPr bwMode="auto">
        <a:xfrm rot="10800000">
          <a:off x="8536516" y="88899"/>
          <a:ext cx="2324100" cy="763880"/>
        </a:xfrm>
        <a:prstGeom prst="wedgeRoundRectCallout">
          <a:avLst>
            <a:gd name="adj1" fmla="val 76774"/>
            <a:gd name="adj2" fmla="val -2181"/>
            <a:gd name="adj3" fmla="val 16667"/>
          </a:avLst>
        </a:prstGeom>
        <a:solidFill>
          <a:srgbClr val="FFCC99"/>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入力方法について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8">
    <pageSetUpPr fitToPage="1"/>
  </sheetPr>
  <dimension ref="A1:Q4"/>
  <sheetViews>
    <sheetView view="pageBreakPreview" zoomScale="75" zoomScaleNormal="100" zoomScaleSheetLayoutView="75" workbookViewId="0">
      <selection activeCell="N4" sqref="N4"/>
    </sheetView>
  </sheetViews>
  <sheetFormatPr defaultRowHeight="13.5" x14ac:dyDescent="0.15"/>
  <cols>
    <col min="1" max="1" width="4.375" customWidth="1"/>
    <col min="2" max="15" width="5.875" customWidth="1"/>
    <col min="16" max="16" width="6.25" customWidth="1"/>
    <col min="17" max="17" width="14.875" customWidth="1"/>
  </cols>
  <sheetData>
    <row r="1" spans="1:17" x14ac:dyDescent="0.15">
      <c r="O1" s="1"/>
    </row>
    <row r="2" spans="1:17" x14ac:dyDescent="0.15">
      <c r="A2" s="35"/>
      <c r="B2" s="44"/>
      <c r="C2" s="431" t="s">
        <v>143</v>
      </c>
      <c r="D2" s="432"/>
      <c r="E2" s="432"/>
      <c r="F2" s="432"/>
      <c r="G2" s="432"/>
      <c r="H2" s="432"/>
      <c r="I2" s="432"/>
      <c r="J2" s="432"/>
      <c r="K2" s="432"/>
      <c r="L2" s="432"/>
      <c r="M2" s="432"/>
      <c r="N2" s="433"/>
      <c r="O2" s="433"/>
      <c r="P2" s="432"/>
      <c r="Q2" s="434"/>
    </row>
    <row r="3" spans="1:17" ht="66.75" customHeight="1" x14ac:dyDescent="0.15">
      <c r="A3" s="56" t="s">
        <v>42</v>
      </c>
      <c r="B3" s="56" t="s">
        <v>170</v>
      </c>
      <c r="C3" s="56" t="s">
        <v>43</v>
      </c>
      <c r="D3" s="56" t="s">
        <v>44</v>
      </c>
      <c r="E3" s="56" t="s">
        <v>45</v>
      </c>
      <c r="F3" s="56" t="s">
        <v>46</v>
      </c>
      <c r="G3" s="56" t="s">
        <v>47</v>
      </c>
      <c r="H3" s="56" t="s">
        <v>48</v>
      </c>
      <c r="I3" s="56" t="s">
        <v>49</v>
      </c>
      <c r="J3" s="56" t="s">
        <v>50</v>
      </c>
      <c r="K3" s="56" t="s">
        <v>412</v>
      </c>
      <c r="L3" s="56" t="s">
        <v>51</v>
      </c>
      <c r="M3" s="360" t="s">
        <v>413</v>
      </c>
      <c r="N3" s="366" t="s">
        <v>544</v>
      </c>
      <c r="O3" s="364" t="s">
        <v>166</v>
      </c>
      <c r="P3" s="362" t="s">
        <v>184</v>
      </c>
      <c r="Q3" s="57" t="s">
        <v>183</v>
      </c>
    </row>
    <row r="4" spans="1:17" ht="54" x14ac:dyDescent="0.15">
      <c r="A4" s="138" t="str">
        <f>工事成績評定入力表!C4</f>
        <v>札幌建設管理部</v>
      </c>
      <c r="B4" s="2">
        <f>工事成績評定入力表!C6</f>
        <v>60</v>
      </c>
      <c r="C4" s="59">
        <f>採点表!F15</f>
        <v>0</v>
      </c>
      <c r="D4" s="59">
        <f>採点表!F16</f>
        <v>0</v>
      </c>
      <c r="E4" s="59">
        <f>採点表!F17</f>
        <v>0</v>
      </c>
      <c r="F4" s="59">
        <f>採点表!F18</f>
        <v>0</v>
      </c>
      <c r="G4" s="59">
        <f>採点表!F19</f>
        <v>0</v>
      </c>
      <c r="H4" s="59">
        <f>採点表!F20</f>
        <v>0</v>
      </c>
      <c r="I4" s="59" t="str">
        <f>採点表!F21</f>
        <v>-</v>
      </c>
      <c r="J4" s="59" t="str">
        <f>採点表!F22</f>
        <v>-</v>
      </c>
      <c r="K4" s="59">
        <f>採点表!F26</f>
        <v>0</v>
      </c>
      <c r="L4" s="59">
        <f>採点表!F27</f>
        <v>0</v>
      </c>
      <c r="M4" s="361">
        <f>採点表!F28</f>
        <v>0</v>
      </c>
      <c r="N4" s="367">
        <f>採点表!F32</f>
        <v>0</v>
      </c>
      <c r="O4" s="365">
        <f>SUM(C4:N4)</f>
        <v>0</v>
      </c>
      <c r="P4" s="363" t="str">
        <f>工事成績評定入力表!C5</f>
        <v>深川出張所</v>
      </c>
      <c r="Q4" s="138" t="str">
        <f>工事成績評定入力表!C7</f>
        <v>旭川深川線一括交付金100-4災害防除工事外</v>
      </c>
    </row>
  </sheetData>
  <mergeCells count="1">
    <mergeCell ref="C2:Q2"/>
  </mergeCells>
  <phoneticPr fontId="4"/>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rgb="FFFFFF00"/>
  </sheetPr>
  <dimension ref="A1:L49"/>
  <sheetViews>
    <sheetView view="pageBreakPreview" zoomScale="75" zoomScaleNormal="100" zoomScaleSheetLayoutView="75" workbookViewId="0">
      <selection activeCell="H18" sqref="H18"/>
    </sheetView>
  </sheetViews>
  <sheetFormatPr defaultRowHeight="13.5" x14ac:dyDescent="0.15"/>
  <cols>
    <col min="1" max="1" width="13.625" customWidth="1"/>
    <col min="2" max="2" width="14.75" customWidth="1"/>
    <col min="3" max="4" width="10.5" customWidth="1"/>
    <col min="5" max="6" width="31.375" customWidth="1"/>
    <col min="7" max="7" width="8.875" customWidth="1"/>
    <col min="8" max="8" width="25.25" customWidth="1"/>
    <col min="9" max="9" width="8.875" customWidth="1"/>
    <col min="10" max="10" width="25.125" customWidth="1"/>
    <col min="11" max="11" width="19.125" customWidth="1"/>
  </cols>
  <sheetData>
    <row r="1" spans="1:12" ht="19.5" customHeight="1" x14ac:dyDescent="0.15">
      <c r="A1" s="46" t="s">
        <v>242</v>
      </c>
      <c r="B1" s="46"/>
      <c r="C1" s="47"/>
      <c r="D1" s="26"/>
      <c r="E1" s="47"/>
      <c r="F1" s="26"/>
      <c r="G1" s="26"/>
      <c r="H1" s="46"/>
      <c r="I1" s="26"/>
      <c r="J1" s="64" t="s">
        <v>244</v>
      </c>
    </row>
    <row r="2" spans="1:12" ht="19.5" customHeight="1" x14ac:dyDescent="0.15">
      <c r="A2" s="554" t="s">
        <v>582</v>
      </c>
      <c r="B2" s="554"/>
      <c r="C2" s="554"/>
      <c r="D2" s="554"/>
      <c r="E2" s="554"/>
      <c r="F2" s="554"/>
      <c r="G2" s="554"/>
      <c r="H2" s="554"/>
      <c r="I2" s="554"/>
      <c r="J2" s="219">
        <f>工事成績評定入力表!C6</f>
        <v>60</v>
      </c>
    </row>
    <row r="3" spans="1:12" ht="19.5" customHeight="1" x14ac:dyDescent="0.15">
      <c r="A3" s="570" t="s">
        <v>196</v>
      </c>
      <c r="B3" s="570"/>
      <c r="C3" s="570"/>
      <c r="D3" s="570"/>
      <c r="E3" s="9"/>
      <c r="F3" s="587"/>
      <c r="G3" s="587"/>
      <c r="H3" s="587"/>
      <c r="I3" s="587"/>
      <c r="J3" s="64" t="s">
        <v>581</v>
      </c>
    </row>
    <row r="4" spans="1:12" s="212" customFormat="1" ht="19.5" customHeight="1" x14ac:dyDescent="0.15">
      <c r="A4" s="23" t="s">
        <v>246</v>
      </c>
      <c r="B4" s="23" t="s">
        <v>248</v>
      </c>
      <c r="C4" s="555" t="s">
        <v>249</v>
      </c>
      <c r="D4" s="555"/>
      <c r="E4" s="48" t="s">
        <v>250</v>
      </c>
      <c r="F4" s="23" t="s">
        <v>251</v>
      </c>
      <c r="G4" s="556" t="s">
        <v>252</v>
      </c>
      <c r="H4" s="557"/>
      <c r="I4" s="555" t="s">
        <v>253</v>
      </c>
      <c r="J4" s="555"/>
      <c r="K4" s="22"/>
    </row>
    <row r="5" spans="1:12" ht="19.5" customHeight="1" x14ac:dyDescent="0.15">
      <c r="A5" s="7" t="s">
        <v>232</v>
      </c>
      <c r="B5" s="7" t="s">
        <v>254</v>
      </c>
      <c r="C5" s="595" t="s">
        <v>255</v>
      </c>
      <c r="D5" s="595"/>
      <c r="E5" s="213" t="s">
        <v>256</v>
      </c>
      <c r="F5" s="213" t="s">
        <v>257</v>
      </c>
      <c r="G5" s="553" t="s">
        <v>258</v>
      </c>
      <c r="H5" s="553"/>
      <c r="I5" s="553" t="s">
        <v>259</v>
      </c>
      <c r="J5" s="553"/>
      <c r="K5" s="13"/>
    </row>
    <row r="6" spans="1:12" ht="19.5" customHeight="1" x14ac:dyDescent="0.15">
      <c r="A6" s="39"/>
      <c r="B6" s="39"/>
      <c r="C6" s="139" t="s">
        <v>206</v>
      </c>
      <c r="D6" s="23" t="s">
        <v>207</v>
      </c>
      <c r="E6" s="10" t="s">
        <v>260</v>
      </c>
      <c r="F6" s="11"/>
      <c r="G6" s="224" t="s">
        <v>261</v>
      </c>
      <c r="H6" s="11"/>
      <c r="I6" s="48" t="s">
        <v>261</v>
      </c>
      <c r="J6" s="30"/>
      <c r="K6" s="21"/>
    </row>
    <row r="7" spans="1:12" ht="33.75" customHeight="1" x14ac:dyDescent="0.15">
      <c r="A7" s="39"/>
      <c r="B7" s="39"/>
      <c r="C7" s="58"/>
      <c r="D7" s="58"/>
      <c r="E7" s="565" t="s">
        <v>624</v>
      </c>
      <c r="F7" s="600"/>
      <c r="G7" s="267"/>
      <c r="H7" s="569" t="s">
        <v>621</v>
      </c>
      <c r="I7" s="267"/>
      <c r="J7" s="569" t="s">
        <v>460</v>
      </c>
      <c r="K7" s="13"/>
    </row>
    <row r="8" spans="1:12" ht="33.75" customHeight="1" x14ac:dyDescent="0.15">
      <c r="A8" s="39"/>
      <c r="B8" s="39"/>
      <c r="C8" s="58"/>
      <c r="D8" s="58"/>
      <c r="E8" s="565" t="s">
        <v>461</v>
      </c>
      <c r="F8" s="600"/>
      <c r="G8" s="269"/>
      <c r="H8" s="569"/>
      <c r="I8" s="269"/>
      <c r="J8" s="569"/>
      <c r="K8" s="13"/>
    </row>
    <row r="9" spans="1:12" ht="33.75" customHeight="1" x14ac:dyDescent="0.15">
      <c r="A9" s="39"/>
      <c r="B9" s="39"/>
      <c r="C9" s="58"/>
      <c r="D9" s="58"/>
      <c r="E9" s="565" t="s">
        <v>625</v>
      </c>
      <c r="F9" s="600"/>
      <c r="G9" s="265"/>
      <c r="H9" s="266"/>
      <c r="I9" s="269"/>
      <c r="J9" s="287"/>
      <c r="K9" s="13"/>
    </row>
    <row r="10" spans="1:12" ht="33.75" customHeight="1" x14ac:dyDescent="0.15">
      <c r="A10" s="39"/>
      <c r="B10" s="39"/>
      <c r="C10" s="58"/>
      <c r="D10" s="58"/>
      <c r="E10" s="565" t="s">
        <v>626</v>
      </c>
      <c r="F10" s="600"/>
      <c r="G10" s="265"/>
      <c r="H10" s="266"/>
      <c r="I10" s="269"/>
      <c r="J10" s="270"/>
      <c r="K10" s="21"/>
    </row>
    <row r="11" spans="1:12" ht="33.75" customHeight="1" x14ac:dyDescent="0.15">
      <c r="A11" s="39"/>
      <c r="B11" s="39"/>
      <c r="C11" s="58"/>
      <c r="D11" s="58"/>
      <c r="E11" s="565" t="s">
        <v>462</v>
      </c>
      <c r="F11" s="600"/>
      <c r="G11" s="265"/>
      <c r="H11" s="289"/>
      <c r="I11" s="291"/>
      <c r="J11" s="584"/>
      <c r="K11" s="21"/>
    </row>
    <row r="12" spans="1:12" ht="33.75" customHeight="1" x14ac:dyDescent="0.15">
      <c r="A12" s="39"/>
      <c r="B12" s="39"/>
      <c r="C12" s="58"/>
      <c r="D12" s="58"/>
      <c r="E12" s="565" t="s">
        <v>439</v>
      </c>
      <c r="F12" s="600"/>
      <c r="G12" s="265"/>
      <c r="H12" s="289"/>
      <c r="I12" s="295"/>
      <c r="J12" s="598"/>
      <c r="K12" s="21"/>
    </row>
    <row r="13" spans="1:12" ht="33.75" customHeight="1" x14ac:dyDescent="0.15">
      <c r="A13" s="39"/>
      <c r="B13" s="39"/>
      <c r="C13" s="58"/>
      <c r="D13" s="58"/>
      <c r="E13" s="565" t="s">
        <v>463</v>
      </c>
      <c r="F13" s="600"/>
      <c r="G13" s="265"/>
      <c r="H13" s="289"/>
      <c r="I13" s="291"/>
      <c r="J13" s="584"/>
      <c r="K13" s="21"/>
    </row>
    <row r="14" spans="1:12" ht="33.75" customHeight="1" x14ac:dyDescent="0.15">
      <c r="A14" s="39"/>
      <c r="B14" s="39"/>
      <c r="C14" s="61"/>
      <c r="D14" s="61"/>
      <c r="E14" s="272"/>
      <c r="F14" s="272"/>
      <c r="G14" s="296"/>
      <c r="H14" s="297"/>
      <c r="I14" s="269"/>
      <c r="J14" s="584"/>
      <c r="K14" s="21"/>
    </row>
    <row r="15" spans="1:12" ht="33.75" customHeight="1" x14ac:dyDescent="0.15">
      <c r="A15" s="39"/>
      <c r="B15" s="39"/>
      <c r="C15" s="38"/>
      <c r="D15" s="38"/>
      <c r="E15" s="196"/>
      <c r="F15" s="197"/>
      <c r="G15" s="196"/>
      <c r="H15" s="26"/>
      <c r="I15" s="17"/>
      <c r="J15" s="25"/>
      <c r="K15" s="21"/>
    </row>
    <row r="16" spans="1:12" ht="28.5" customHeight="1" x14ac:dyDescent="0.15">
      <c r="A16" s="39"/>
      <c r="B16" s="39"/>
      <c r="C16" s="38"/>
      <c r="D16" s="38"/>
      <c r="E16" s="196"/>
      <c r="F16" s="197"/>
      <c r="G16" s="196"/>
      <c r="H16" s="26"/>
      <c r="I16" s="17"/>
      <c r="J16" s="25"/>
      <c r="K16" s="21"/>
      <c r="L16" s="1"/>
    </row>
    <row r="17" spans="1:12" ht="20.25" customHeight="1" x14ac:dyDescent="0.15">
      <c r="A17" s="39"/>
      <c r="B17" s="39"/>
      <c r="C17" s="61"/>
      <c r="D17" s="61"/>
      <c r="E17" s="10"/>
      <c r="F17" s="11"/>
      <c r="G17" s="10"/>
      <c r="H17" s="217"/>
      <c r="I17" s="17"/>
      <c r="J17" s="25"/>
      <c r="K17" s="21"/>
      <c r="L17" s="1"/>
    </row>
    <row r="18" spans="1:12" ht="20.25" customHeight="1" x14ac:dyDescent="0.15">
      <c r="A18" s="39"/>
      <c r="B18" s="39"/>
      <c r="C18" s="61"/>
      <c r="D18" s="61"/>
      <c r="E18" s="45"/>
      <c r="F18" s="45"/>
      <c r="G18" s="39"/>
      <c r="H18" s="55"/>
      <c r="I18" s="12"/>
      <c r="J18" s="16"/>
      <c r="K18" s="21"/>
      <c r="L18" s="1"/>
    </row>
    <row r="19" spans="1:12" ht="20.25" customHeight="1" x14ac:dyDescent="0.15">
      <c r="A19" s="39"/>
      <c r="B19" s="49"/>
      <c r="C19" s="38"/>
      <c r="D19" s="38"/>
      <c r="F19" s="13"/>
      <c r="G19" s="12"/>
      <c r="H19" s="14"/>
      <c r="I19" s="17"/>
      <c r="J19" s="16"/>
      <c r="K19" s="21"/>
      <c r="L19" s="1"/>
    </row>
    <row r="20" spans="1:12" ht="20.25" customHeight="1" x14ac:dyDescent="0.15">
      <c r="A20" s="39"/>
      <c r="B20" s="49"/>
      <c r="C20" s="38">
        <f>SUM(C7:C14)</f>
        <v>0</v>
      </c>
      <c r="D20" s="38">
        <f>SUM(D7:D14)</f>
        <v>0</v>
      </c>
      <c r="E20" s="13" t="s">
        <v>262</v>
      </c>
      <c r="F20" s="13"/>
      <c r="G20" s="12"/>
      <c r="H20" s="14"/>
      <c r="I20" s="12"/>
      <c r="J20" s="16"/>
      <c r="K20" s="21"/>
      <c r="L20" s="1"/>
    </row>
    <row r="21" spans="1:12" ht="20.25" customHeight="1" x14ac:dyDescent="0.15">
      <c r="A21" s="39"/>
      <c r="B21" s="49"/>
      <c r="C21" s="39"/>
      <c r="D21" s="39"/>
      <c r="E21" s="12" t="s">
        <v>160</v>
      </c>
      <c r="F21" s="13"/>
      <c r="G21" s="12"/>
      <c r="H21" s="14"/>
      <c r="I21" s="12"/>
      <c r="J21" s="16"/>
      <c r="K21" s="21"/>
      <c r="L21" s="1"/>
    </row>
    <row r="22" spans="1:12" ht="20.25" customHeight="1" x14ac:dyDescent="0.15">
      <c r="A22" s="39"/>
      <c r="B22" s="49"/>
      <c r="C22" s="38" t="s">
        <v>225</v>
      </c>
      <c r="D22" s="40" t="e">
        <f>D20/C20</f>
        <v>#DIV/0!</v>
      </c>
      <c r="E22" s="12" t="s">
        <v>263</v>
      </c>
      <c r="F22" s="13"/>
      <c r="G22" s="12"/>
      <c r="H22" s="14"/>
      <c r="I22" s="12"/>
      <c r="J22" s="16"/>
      <c r="K22" s="21"/>
      <c r="L22" s="1"/>
    </row>
    <row r="23" spans="1:12" ht="20.25" customHeight="1" x14ac:dyDescent="0.15">
      <c r="A23" s="39"/>
      <c r="B23" s="49"/>
      <c r="C23" s="38" t="s">
        <v>264</v>
      </c>
      <c r="D23" s="52" t="str">
        <f>IF(I7=1,"e",IF(G7&gt;=1,"d",IF(C20&lt;=2,"c",IF(D22&lt;0.8,"c",IF(D22&lt;0.9,"b","a")))))</f>
        <v>c</v>
      </c>
      <c r="E23" s="12" t="s">
        <v>230</v>
      </c>
      <c r="F23" s="13"/>
      <c r="G23" s="12"/>
      <c r="H23" s="14"/>
      <c r="I23" s="12"/>
      <c r="J23" s="16"/>
      <c r="K23" s="21"/>
      <c r="L23" s="1"/>
    </row>
    <row r="24" spans="1:12" ht="20.25" customHeight="1" x14ac:dyDescent="0.15">
      <c r="A24" s="51"/>
      <c r="B24" s="50"/>
      <c r="C24" s="38" t="s">
        <v>265</v>
      </c>
      <c r="D24" s="38">
        <f>IF(D23="a",3,IF(D23="b",1.5,IF(D23="c",0,IF(D23="d",-2.5,IF(D23="e",-5,"-")))))</f>
        <v>0</v>
      </c>
      <c r="E24" s="8"/>
      <c r="F24" s="9"/>
      <c r="G24" s="8"/>
      <c r="H24" s="218"/>
      <c r="I24" s="8"/>
      <c r="J24" s="20"/>
      <c r="K24" s="21"/>
      <c r="L24" s="1"/>
    </row>
    <row r="25" spans="1:12" ht="17.25" x14ac:dyDescent="0.2">
      <c r="A25" s="3"/>
      <c r="B25" s="3"/>
      <c r="I25" s="13"/>
      <c r="J25" s="21"/>
      <c r="K25" s="21"/>
      <c r="L25" s="1"/>
    </row>
    <row r="26" spans="1:12" ht="17.25" x14ac:dyDescent="0.2">
      <c r="A26" s="3"/>
      <c r="B26" s="3"/>
      <c r="C26" s="3"/>
      <c r="D26" s="3"/>
      <c r="E26" s="13"/>
      <c r="F26" s="13"/>
      <c r="G26" s="13"/>
      <c r="H26" s="13"/>
      <c r="I26" s="13"/>
      <c r="J26" s="21"/>
      <c r="K26" s="21"/>
      <c r="L26" s="1"/>
    </row>
    <row r="27" spans="1:12" ht="17.25" x14ac:dyDescent="0.2">
      <c r="A27" s="3"/>
      <c r="B27" s="3"/>
      <c r="C27" s="3"/>
      <c r="D27" s="3"/>
      <c r="E27" s="13"/>
      <c r="F27" s="13"/>
      <c r="G27" s="13"/>
      <c r="H27" s="13"/>
      <c r="I27" s="13"/>
      <c r="J27" s="21"/>
      <c r="K27" s="21"/>
      <c r="L27" s="1"/>
    </row>
    <row r="28" spans="1:12" ht="17.25" x14ac:dyDescent="0.2">
      <c r="A28" s="3"/>
      <c r="B28" s="3"/>
      <c r="C28" s="3"/>
      <c r="D28" s="3"/>
      <c r="E28" s="13"/>
      <c r="F28" s="13"/>
      <c r="G28" s="13"/>
      <c r="H28" s="13"/>
      <c r="I28" s="13"/>
      <c r="J28" s="21"/>
      <c r="K28" s="21"/>
      <c r="L28" s="1"/>
    </row>
    <row r="29" spans="1:12" ht="17.25" x14ac:dyDescent="0.2">
      <c r="A29" s="3"/>
      <c r="B29" s="3"/>
      <c r="C29" s="3"/>
      <c r="D29" s="3"/>
      <c r="E29" s="13"/>
      <c r="F29" s="13"/>
      <c r="G29" s="13"/>
      <c r="H29" s="13"/>
      <c r="I29" s="13"/>
      <c r="J29" s="21"/>
      <c r="K29" s="21"/>
      <c r="L29" s="1"/>
    </row>
    <row r="30" spans="1:12" ht="17.25" x14ac:dyDescent="0.15">
      <c r="A30" s="24"/>
      <c r="B30" s="24"/>
      <c r="C30" s="24"/>
      <c r="D30" s="24"/>
      <c r="E30" s="13"/>
      <c r="F30" s="13"/>
      <c r="G30" s="13"/>
      <c r="H30" s="13"/>
      <c r="I30" s="13"/>
      <c r="J30" s="13"/>
      <c r="K30" s="13"/>
      <c r="L30" s="1"/>
    </row>
    <row r="31" spans="1:12" ht="17.25" x14ac:dyDescent="0.2">
      <c r="A31" s="3"/>
      <c r="B31" s="3"/>
      <c r="C31" s="3"/>
      <c r="D31" s="3"/>
      <c r="E31" s="13"/>
      <c r="F31" s="13"/>
      <c r="G31" s="13"/>
      <c r="H31" s="13"/>
      <c r="I31" s="13"/>
      <c r="J31" s="21"/>
      <c r="K31" s="21"/>
      <c r="L31" s="1"/>
    </row>
    <row r="32" spans="1:12" ht="17.25" x14ac:dyDescent="0.2">
      <c r="A32" s="3"/>
      <c r="B32" s="3"/>
      <c r="C32" s="3"/>
      <c r="D32" s="3"/>
      <c r="E32" s="13"/>
      <c r="F32" s="13"/>
      <c r="G32" s="13"/>
      <c r="H32" s="13"/>
      <c r="I32" s="13"/>
      <c r="J32" s="21"/>
      <c r="K32" s="21"/>
      <c r="L32" s="1"/>
    </row>
    <row r="33" spans="1:12" ht="17.25" x14ac:dyDescent="0.2">
      <c r="A33" s="3"/>
      <c r="B33" s="3"/>
      <c r="C33" s="3"/>
      <c r="D33" s="3"/>
      <c r="E33" s="13"/>
      <c r="F33" s="13"/>
      <c r="G33" s="13"/>
      <c r="H33" s="13"/>
      <c r="I33" s="13"/>
      <c r="J33" s="21"/>
      <c r="K33" s="21"/>
      <c r="L33" s="1"/>
    </row>
    <row r="34" spans="1:12" ht="17.25" x14ac:dyDescent="0.2">
      <c r="A34" s="3"/>
      <c r="B34" s="3"/>
      <c r="C34" s="3"/>
      <c r="D34" s="3"/>
      <c r="E34" s="13"/>
      <c r="F34" s="13"/>
      <c r="G34" s="13"/>
      <c r="H34" s="13"/>
      <c r="I34" s="13"/>
      <c r="J34" s="21"/>
      <c r="K34" s="21"/>
      <c r="L34" s="1"/>
    </row>
    <row r="35" spans="1:12" ht="17.25" x14ac:dyDescent="0.2">
      <c r="A35" s="3"/>
      <c r="B35" s="3"/>
      <c r="C35" s="3"/>
      <c r="D35" s="3"/>
      <c r="E35" s="13"/>
      <c r="F35" s="13"/>
      <c r="G35" s="13"/>
      <c r="H35" s="13"/>
      <c r="I35" s="13"/>
      <c r="J35" s="21"/>
      <c r="K35" s="21"/>
      <c r="L35" s="1"/>
    </row>
    <row r="36" spans="1:12" ht="17.25" x14ac:dyDescent="0.2">
      <c r="A36" s="3"/>
      <c r="B36" s="3"/>
      <c r="C36" s="3"/>
      <c r="D36" s="3"/>
      <c r="E36" s="13"/>
      <c r="F36" s="13"/>
      <c r="G36" s="13"/>
      <c r="H36" s="13"/>
      <c r="I36" s="13"/>
      <c r="J36" s="21"/>
      <c r="K36" s="21"/>
      <c r="L36" s="1"/>
    </row>
    <row r="37" spans="1:12" ht="17.25" x14ac:dyDescent="0.2">
      <c r="A37" s="3"/>
      <c r="B37" s="3"/>
      <c r="C37" s="3"/>
      <c r="D37" s="3"/>
      <c r="E37" s="13"/>
      <c r="F37" s="13"/>
      <c r="G37" s="13"/>
      <c r="H37" s="13"/>
      <c r="I37" s="13"/>
      <c r="J37" s="21"/>
      <c r="K37" s="21"/>
      <c r="L37" s="1"/>
    </row>
    <row r="38" spans="1:12" ht="17.25" x14ac:dyDescent="0.2">
      <c r="A38" s="3"/>
      <c r="B38" s="3"/>
      <c r="C38" s="3"/>
      <c r="D38" s="3"/>
      <c r="E38" s="13"/>
      <c r="F38" s="13"/>
      <c r="G38" s="13"/>
      <c r="H38" s="13"/>
      <c r="I38" s="13"/>
      <c r="J38" s="21"/>
      <c r="K38" s="21"/>
      <c r="L38" s="1"/>
    </row>
    <row r="39" spans="1:12" ht="17.25" x14ac:dyDescent="0.2">
      <c r="A39" s="3"/>
      <c r="B39" s="3"/>
      <c r="C39" s="3"/>
      <c r="D39" s="3"/>
      <c r="E39" s="13"/>
      <c r="F39" s="13"/>
      <c r="G39" s="13"/>
      <c r="H39" s="13"/>
      <c r="I39" s="13"/>
      <c r="J39" s="21"/>
      <c r="K39" s="21"/>
      <c r="L39" s="1"/>
    </row>
    <row r="40" spans="1:12" ht="17.25" x14ac:dyDescent="0.2">
      <c r="A40" s="3"/>
      <c r="B40" s="3"/>
      <c r="C40" s="3"/>
      <c r="D40" s="3"/>
      <c r="E40" s="13"/>
      <c r="F40" s="13"/>
      <c r="G40" s="13"/>
      <c r="H40" s="13"/>
      <c r="I40" s="13"/>
      <c r="J40" s="21"/>
      <c r="K40" s="21"/>
      <c r="L40" s="1"/>
    </row>
    <row r="41" spans="1:12" ht="17.25" x14ac:dyDescent="0.2">
      <c r="A41" s="3"/>
      <c r="B41" s="3"/>
      <c r="C41" s="3"/>
      <c r="D41" s="3"/>
      <c r="E41" s="13"/>
      <c r="F41" s="13"/>
      <c r="G41" s="13"/>
      <c r="H41" s="13"/>
      <c r="I41" s="13"/>
      <c r="J41" s="21"/>
      <c r="K41" s="21"/>
      <c r="L41" s="1"/>
    </row>
    <row r="42" spans="1:12" ht="17.25" x14ac:dyDescent="0.2">
      <c r="A42" s="3"/>
      <c r="B42" s="3"/>
      <c r="C42" s="3"/>
      <c r="D42" s="3"/>
      <c r="E42" s="13"/>
      <c r="F42" s="13"/>
      <c r="G42" s="13"/>
      <c r="H42" s="13"/>
      <c r="I42" s="13"/>
      <c r="J42" s="21"/>
      <c r="K42" s="21"/>
      <c r="L42" s="1"/>
    </row>
    <row r="43" spans="1:12" x14ac:dyDescent="0.15">
      <c r="A43" s="1"/>
      <c r="B43" s="1"/>
      <c r="C43" s="1"/>
      <c r="D43" s="1"/>
      <c r="E43" s="1"/>
      <c r="F43" s="1"/>
      <c r="G43" s="1"/>
      <c r="H43" s="1"/>
      <c r="J43" s="1"/>
      <c r="K43" s="1"/>
      <c r="L43" s="1"/>
    </row>
    <row r="44" spans="1:12" x14ac:dyDescent="0.15">
      <c r="A44" s="1"/>
      <c r="B44" s="1"/>
      <c r="C44" s="1"/>
      <c r="D44" s="1"/>
      <c r="E44" s="1"/>
      <c r="F44" s="1"/>
      <c r="G44" s="1"/>
      <c r="H44" s="1"/>
      <c r="J44" s="1"/>
      <c r="K44" s="1"/>
      <c r="L44" s="1"/>
    </row>
    <row r="45" spans="1:12" x14ac:dyDescent="0.15">
      <c r="A45" s="1"/>
      <c r="B45" s="1"/>
      <c r="C45" s="1"/>
      <c r="D45" s="1"/>
      <c r="E45" s="1"/>
      <c r="F45" s="1"/>
      <c r="G45" s="1"/>
      <c r="H45" s="1"/>
      <c r="J45" s="1"/>
      <c r="K45" s="1"/>
      <c r="L45" s="1"/>
    </row>
    <row r="46" spans="1:12" x14ac:dyDescent="0.15">
      <c r="A46" s="1"/>
      <c r="B46" s="1"/>
      <c r="C46" s="1"/>
      <c r="D46" s="1"/>
      <c r="E46" s="1"/>
      <c r="F46" s="1"/>
      <c r="G46" s="1"/>
      <c r="H46" s="1"/>
      <c r="J46" s="1"/>
      <c r="K46" s="1"/>
      <c r="L46" s="1"/>
    </row>
    <row r="47" spans="1:12" x14ac:dyDescent="0.15">
      <c r="A47" s="1"/>
      <c r="B47" s="1"/>
      <c r="C47" s="1"/>
      <c r="D47" s="1"/>
      <c r="E47" s="1"/>
      <c r="F47" s="1"/>
      <c r="G47" s="1"/>
      <c r="H47" s="1"/>
    </row>
    <row r="48" spans="1:12" x14ac:dyDescent="0.15">
      <c r="A48" s="1"/>
      <c r="B48" s="1"/>
      <c r="C48" s="1"/>
      <c r="D48" s="1"/>
      <c r="E48" s="1"/>
      <c r="F48" s="1"/>
      <c r="G48" s="1"/>
      <c r="H48" s="1"/>
    </row>
    <row r="49" spans="1:8" x14ac:dyDescent="0.15">
      <c r="A49" s="1"/>
      <c r="B49" s="1"/>
      <c r="C49" s="1"/>
      <c r="D49" s="1"/>
      <c r="E49" s="1"/>
      <c r="F49" s="1"/>
      <c r="G49" s="1"/>
      <c r="H49" s="1"/>
    </row>
  </sheetData>
  <mergeCells count="20">
    <mergeCell ref="E9:F9"/>
    <mergeCell ref="E10:F10"/>
    <mergeCell ref="A2:I2"/>
    <mergeCell ref="F3:I3"/>
    <mergeCell ref="C4:D4"/>
    <mergeCell ref="G4:H4"/>
    <mergeCell ref="I4:J4"/>
    <mergeCell ref="C5:D5"/>
    <mergeCell ref="G5:H5"/>
    <mergeCell ref="I5:J5"/>
    <mergeCell ref="A3:D3"/>
    <mergeCell ref="E7:F7"/>
    <mergeCell ref="H7:H8"/>
    <mergeCell ref="J7:J8"/>
    <mergeCell ref="E8:F8"/>
    <mergeCell ref="E11:F11"/>
    <mergeCell ref="J11:J12"/>
    <mergeCell ref="E12:F12"/>
    <mergeCell ref="E13:F13"/>
    <mergeCell ref="J13:J14"/>
  </mergeCells>
  <phoneticPr fontId="4"/>
  <dataValidations count="2">
    <dataValidation type="list" allowBlank="1" showInputMessage="1" showErrorMessage="1" prompt="１ｏｒ０を入力して下さい。_x000a_" sqref="G7 I7 C7:D13" xr:uid="{00000000-0002-0000-0900-000000000000}">
      <formula1>"0,1"</formula1>
    </dataValidation>
    <dataValidation type="whole" allowBlank="1" showInputMessage="1" showErrorMessage="1" prompt="１ｏｒ０を入力して下さい。_x000a_" sqref="C14:D14 I13 I11" xr:uid="{00000000-0002-0000-0900-000001000000}">
      <formula1>0</formula1>
      <formula2>1</formula2>
    </dataValidation>
  </dataValidations>
  <pageMargins left="0.78740157480314965" right="0.78740157480314965" top="0.98425196850393704" bottom="0.98425196850393704" header="0.51181102362204722" footer="0.51181102362204722"/>
  <pageSetup paperSize="9" scale="72" orientation="landscape"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rgb="FFFFFF00"/>
    <pageSetUpPr fitToPage="1"/>
  </sheetPr>
  <dimension ref="A1:N35"/>
  <sheetViews>
    <sheetView view="pageBreakPreview" zoomScale="75" zoomScaleNormal="100" zoomScaleSheetLayoutView="75" workbookViewId="0">
      <selection activeCell="J5" sqref="J5"/>
    </sheetView>
  </sheetViews>
  <sheetFormatPr defaultRowHeight="13.5" x14ac:dyDescent="0.15"/>
  <cols>
    <col min="1" max="1" width="12.25" customWidth="1"/>
    <col min="2" max="3" width="6.125" customWidth="1"/>
    <col min="4" max="5" width="2.75" customWidth="1"/>
    <col min="6" max="6" width="23.25" customWidth="1"/>
    <col min="7" max="7" width="5.25" customWidth="1"/>
    <col min="8" max="8" width="23.25" customWidth="1"/>
    <col min="9" max="9" width="5.25" customWidth="1"/>
    <col min="10" max="10" width="23.25" customWidth="1"/>
    <col min="11" max="11" width="5.375" customWidth="1"/>
    <col min="12" max="12" width="23.25" customWidth="1"/>
    <col min="13" max="13" width="5.25" customWidth="1"/>
    <col min="14" max="14" width="23.25" customWidth="1"/>
  </cols>
  <sheetData>
    <row r="1" spans="1:14" ht="23.25" customHeight="1" x14ac:dyDescent="0.15">
      <c r="A1" s="46" t="s">
        <v>169</v>
      </c>
      <c r="B1" s="46"/>
      <c r="C1" s="46"/>
      <c r="D1" s="47"/>
      <c r="E1" s="47"/>
      <c r="F1" s="26"/>
      <c r="G1" s="47"/>
      <c r="H1" s="26"/>
      <c r="I1" s="46"/>
      <c r="J1" s="26"/>
      <c r="K1" s="45"/>
      <c r="L1" s="45"/>
      <c r="M1" s="45"/>
      <c r="N1" s="64" t="s">
        <v>244</v>
      </c>
    </row>
    <row r="2" spans="1:14" ht="23.25" customHeight="1" x14ac:dyDescent="0.15">
      <c r="A2" s="554" t="s">
        <v>582</v>
      </c>
      <c r="B2" s="554"/>
      <c r="C2" s="554"/>
      <c r="D2" s="554"/>
      <c r="E2" s="554"/>
      <c r="F2" s="554"/>
      <c r="G2" s="554"/>
      <c r="H2" s="554"/>
      <c r="I2" s="554"/>
      <c r="J2" s="554"/>
      <c r="K2" s="45"/>
      <c r="L2" s="45"/>
      <c r="M2" s="45"/>
      <c r="N2" s="219">
        <f>工事成績評定入力表!C6</f>
        <v>60</v>
      </c>
    </row>
    <row r="3" spans="1:14" ht="23.25" customHeight="1" x14ac:dyDescent="0.15">
      <c r="A3" s="590" t="s">
        <v>196</v>
      </c>
      <c r="B3" s="591"/>
      <c r="C3" s="591"/>
      <c r="D3" s="591"/>
      <c r="E3" s="591"/>
      <c r="F3" s="592"/>
      <c r="G3" s="9"/>
      <c r="H3" s="587"/>
      <c r="I3" s="587"/>
      <c r="J3" s="587"/>
      <c r="K3" s="45"/>
      <c r="L3" s="45"/>
      <c r="M3" s="45"/>
      <c r="N3" s="64" t="s">
        <v>581</v>
      </c>
    </row>
    <row r="4" spans="1:14" s="212" customFormat="1" ht="23.25" customHeight="1" x14ac:dyDescent="0.15">
      <c r="A4" s="23" t="s">
        <v>246</v>
      </c>
      <c r="B4" s="556" t="s">
        <v>248</v>
      </c>
      <c r="C4" s="557"/>
      <c r="D4" s="555" t="s">
        <v>249</v>
      </c>
      <c r="E4" s="555"/>
      <c r="F4" s="555"/>
      <c r="G4" s="555" t="s">
        <v>52</v>
      </c>
      <c r="H4" s="555"/>
      <c r="I4" s="555" t="s">
        <v>53</v>
      </c>
      <c r="J4" s="555"/>
      <c r="K4" s="555" t="s">
        <v>266</v>
      </c>
      <c r="L4" s="555"/>
      <c r="M4" s="555" t="s">
        <v>267</v>
      </c>
      <c r="N4" s="555"/>
    </row>
    <row r="5" spans="1:14" ht="98.25" customHeight="1" x14ac:dyDescent="0.15">
      <c r="A5" s="31" t="s">
        <v>268</v>
      </c>
      <c r="B5" s="602" t="s">
        <v>269</v>
      </c>
      <c r="C5" s="603"/>
      <c r="D5" s="604"/>
      <c r="E5" s="605"/>
      <c r="F5" s="298" t="s">
        <v>616</v>
      </c>
      <c r="G5" s="299"/>
      <c r="H5" s="298" t="s">
        <v>617</v>
      </c>
      <c r="I5" s="299"/>
      <c r="J5" s="298" t="s">
        <v>618</v>
      </c>
      <c r="K5" s="299"/>
      <c r="L5" s="428" t="s">
        <v>619</v>
      </c>
      <c r="M5" s="299"/>
      <c r="N5" s="429" t="s">
        <v>620</v>
      </c>
    </row>
    <row r="6" spans="1:14" ht="14.25" customHeight="1" x14ac:dyDescent="0.15">
      <c r="A6" s="39"/>
      <c r="B6" s="39"/>
      <c r="C6" s="55"/>
      <c r="D6" s="53"/>
      <c r="E6" s="46"/>
      <c r="F6" s="594" t="s">
        <v>464</v>
      </c>
      <c r="G6" s="594"/>
      <c r="H6" s="594"/>
      <c r="I6" s="594"/>
      <c r="J6" s="594"/>
      <c r="K6" s="300"/>
      <c r="L6" s="301"/>
      <c r="M6" s="291"/>
      <c r="N6" s="268"/>
    </row>
    <row r="7" spans="1:14" ht="14.25" customHeight="1" x14ac:dyDescent="0.15">
      <c r="A7" s="39"/>
      <c r="B7" s="15"/>
      <c r="C7" s="16"/>
      <c r="D7" s="15"/>
      <c r="E7" s="21"/>
      <c r="F7" s="594" t="s">
        <v>465</v>
      </c>
      <c r="G7" s="594"/>
      <c r="H7" s="594"/>
      <c r="I7" s="594"/>
      <c r="J7" s="594"/>
      <c r="K7" s="302"/>
      <c r="L7" s="293"/>
      <c r="M7" s="303"/>
      <c r="N7" s="294"/>
    </row>
    <row r="8" spans="1:14" ht="29.25" customHeight="1" x14ac:dyDescent="0.15">
      <c r="A8" s="39"/>
      <c r="B8" s="15"/>
      <c r="C8" s="16"/>
      <c r="D8" s="15"/>
      <c r="E8" s="21"/>
      <c r="F8" s="594" t="s">
        <v>622</v>
      </c>
      <c r="G8" s="594"/>
      <c r="H8" s="594"/>
      <c r="I8" s="594"/>
      <c r="J8" s="594"/>
      <c r="K8" s="302"/>
      <c r="L8" s="293"/>
      <c r="M8" s="303"/>
      <c r="N8" s="268"/>
    </row>
    <row r="9" spans="1:14" ht="14.25" x14ac:dyDescent="0.15">
      <c r="A9" s="39"/>
      <c r="B9" s="15"/>
      <c r="C9" s="16"/>
      <c r="D9" s="15"/>
      <c r="E9" s="21"/>
      <c r="F9" s="601"/>
      <c r="G9" s="601"/>
      <c r="H9" s="601"/>
      <c r="I9" s="601"/>
      <c r="J9" s="601"/>
      <c r="K9" s="34"/>
      <c r="L9" s="26"/>
      <c r="M9" s="39"/>
      <c r="N9" s="25"/>
    </row>
    <row r="10" spans="1:14" ht="26.25" customHeight="1" x14ac:dyDescent="0.15">
      <c r="A10" s="39"/>
      <c r="B10" s="15"/>
      <c r="C10" s="16"/>
      <c r="D10" s="15"/>
      <c r="E10" s="16"/>
      <c r="F10" s="225" t="s">
        <v>270</v>
      </c>
      <c r="G10" s="86" t="str">
        <f>IF(M5=1,"e",IF(K5=1,"d",IF(I5=1,"c",IF(G5=1,"b",IF(D5=1,"a","-")))))</f>
        <v>-</v>
      </c>
      <c r="H10" s="13"/>
      <c r="I10" s="13"/>
      <c r="J10" s="13"/>
      <c r="K10" s="15"/>
      <c r="L10" s="13"/>
      <c r="M10" s="39"/>
      <c r="N10" s="55"/>
    </row>
    <row r="11" spans="1:14" ht="26.25" customHeight="1" x14ac:dyDescent="0.15">
      <c r="A11" s="51"/>
      <c r="B11" s="51"/>
      <c r="C11" s="226"/>
      <c r="D11" s="51"/>
      <c r="E11" s="226"/>
      <c r="F11" s="225" t="s">
        <v>271</v>
      </c>
      <c r="G11" s="86" t="str">
        <f>IF(G10="a",5,IF(G10="b",2.5,IF(G10="c",0,IF(G10="d",-2.5,IF(G10="e",-5,"-")))))</f>
        <v>-</v>
      </c>
      <c r="H11" s="9"/>
      <c r="I11" s="9"/>
      <c r="J11" s="9"/>
      <c r="K11" s="66"/>
      <c r="L11" s="29"/>
      <c r="M11" s="19"/>
      <c r="N11" s="20"/>
    </row>
    <row r="12" spans="1:14" ht="17.25" x14ac:dyDescent="0.2">
      <c r="A12" s="3"/>
      <c r="B12" s="3"/>
      <c r="C12" s="3"/>
      <c r="D12" s="3"/>
      <c r="E12" s="3"/>
      <c r="F12" s="3"/>
      <c r="G12" s="13"/>
      <c r="H12" s="13"/>
      <c r="I12" s="13"/>
      <c r="J12" s="13"/>
      <c r="K12" s="21"/>
      <c r="L12" s="21"/>
      <c r="M12" s="1"/>
    </row>
    <row r="13" spans="1:14" ht="17.25" x14ac:dyDescent="0.2">
      <c r="A13" s="3"/>
      <c r="B13" s="3"/>
      <c r="C13" s="3"/>
      <c r="D13" s="3"/>
      <c r="E13" s="3"/>
      <c r="F13" s="3"/>
      <c r="G13" s="13"/>
      <c r="H13" s="13"/>
      <c r="I13" s="13"/>
      <c r="J13" s="13"/>
      <c r="K13" s="21"/>
      <c r="L13" s="21"/>
      <c r="M13" s="1"/>
    </row>
    <row r="14" spans="1:14" ht="17.25" x14ac:dyDescent="0.2">
      <c r="A14" s="3"/>
      <c r="B14" s="3"/>
      <c r="C14" s="3"/>
      <c r="D14" s="3"/>
      <c r="E14" s="3"/>
      <c r="F14" s="3"/>
      <c r="G14" s="13"/>
      <c r="H14" s="13"/>
      <c r="I14" s="13"/>
      <c r="J14" s="13"/>
      <c r="K14" s="21"/>
      <c r="L14" s="21"/>
      <c r="M14" s="1"/>
    </row>
    <row r="15" spans="1:14" ht="17.25" x14ac:dyDescent="0.2">
      <c r="A15" s="3"/>
      <c r="B15" s="3"/>
      <c r="C15" s="3"/>
      <c r="D15" s="3"/>
      <c r="E15" s="3"/>
      <c r="F15" s="3"/>
      <c r="G15" s="13"/>
      <c r="H15" s="13"/>
      <c r="I15" s="13"/>
      <c r="J15" s="13"/>
      <c r="K15" s="21"/>
      <c r="L15" s="21"/>
      <c r="M15" s="1"/>
    </row>
    <row r="16" spans="1:14" ht="17.25" x14ac:dyDescent="0.15">
      <c r="A16" s="24"/>
      <c r="B16" s="24"/>
      <c r="C16" s="24"/>
      <c r="D16" s="24"/>
      <c r="E16" s="24"/>
      <c r="F16" s="24"/>
      <c r="G16" s="13"/>
      <c r="H16" s="13"/>
      <c r="I16" s="13"/>
      <c r="J16" s="13"/>
      <c r="K16" s="13"/>
      <c r="L16" s="13"/>
      <c r="M16" s="1"/>
    </row>
    <row r="17" spans="1:13" ht="17.25" x14ac:dyDescent="0.2">
      <c r="A17" s="3"/>
      <c r="B17" s="3"/>
      <c r="C17" s="3"/>
      <c r="D17" s="3"/>
      <c r="E17" s="3"/>
      <c r="F17" s="3"/>
      <c r="G17" s="13"/>
      <c r="H17" s="13"/>
      <c r="I17" s="13"/>
      <c r="J17" s="13"/>
      <c r="K17" s="21"/>
      <c r="L17" s="21"/>
      <c r="M17" s="1"/>
    </row>
    <row r="18" spans="1:13" ht="17.25" x14ac:dyDescent="0.2">
      <c r="A18" s="3"/>
      <c r="B18" s="3"/>
      <c r="C18" s="3"/>
      <c r="D18" s="3"/>
      <c r="E18" s="3"/>
      <c r="F18" s="3"/>
      <c r="G18" s="13"/>
      <c r="H18" s="13"/>
      <c r="I18" s="13"/>
      <c r="J18" s="13"/>
      <c r="K18" s="21"/>
      <c r="L18" s="21"/>
      <c r="M18" s="1"/>
    </row>
    <row r="19" spans="1:13" ht="17.25" x14ac:dyDescent="0.2">
      <c r="A19" s="3"/>
      <c r="B19" s="3"/>
      <c r="C19" s="3"/>
      <c r="D19" s="3"/>
      <c r="E19" s="3"/>
      <c r="F19" s="3"/>
      <c r="G19" s="13"/>
      <c r="H19" s="13"/>
      <c r="I19" s="13"/>
      <c r="J19" s="13"/>
      <c r="K19" s="21"/>
      <c r="L19" s="21"/>
      <c r="M19" s="1"/>
    </row>
    <row r="20" spans="1:13" ht="17.25" x14ac:dyDescent="0.2">
      <c r="A20" s="3"/>
      <c r="B20" s="3"/>
      <c r="C20" s="3"/>
      <c r="D20" s="3"/>
      <c r="E20" s="3"/>
      <c r="F20" s="3"/>
      <c r="G20" s="13"/>
      <c r="H20" s="13"/>
      <c r="I20" s="13"/>
      <c r="J20" s="13"/>
      <c r="K20" s="21"/>
      <c r="L20" s="21"/>
      <c r="M20" s="1"/>
    </row>
    <row r="21" spans="1:13" ht="17.25" x14ac:dyDescent="0.2">
      <c r="A21" s="3"/>
      <c r="B21" s="3"/>
      <c r="C21" s="3"/>
      <c r="D21" s="3"/>
      <c r="E21" s="3"/>
      <c r="F21" s="3"/>
      <c r="G21" s="13"/>
      <c r="H21" s="13"/>
      <c r="I21" s="13"/>
      <c r="J21" s="13"/>
      <c r="K21" s="21"/>
      <c r="L21" s="21"/>
      <c r="M21" s="1"/>
    </row>
    <row r="22" spans="1:13" ht="17.25" x14ac:dyDescent="0.2">
      <c r="A22" s="3"/>
      <c r="B22" s="3"/>
      <c r="C22" s="3"/>
      <c r="D22" s="3"/>
      <c r="E22" s="3"/>
      <c r="F22" s="3"/>
      <c r="G22" s="13"/>
      <c r="H22" s="13"/>
      <c r="I22" s="13"/>
      <c r="J22" s="13"/>
      <c r="K22" s="21"/>
      <c r="L22" s="21"/>
      <c r="M22" s="1"/>
    </row>
    <row r="23" spans="1:13" ht="17.25" x14ac:dyDescent="0.2">
      <c r="A23" s="3"/>
      <c r="B23" s="3"/>
      <c r="C23" s="3"/>
      <c r="D23" s="3"/>
      <c r="E23" s="3"/>
      <c r="F23" s="3"/>
      <c r="G23" s="13"/>
      <c r="H23" s="13"/>
      <c r="I23" s="13"/>
      <c r="J23" s="13"/>
      <c r="K23" s="21"/>
      <c r="L23" s="21"/>
      <c r="M23" s="1"/>
    </row>
    <row r="24" spans="1:13" ht="17.25" x14ac:dyDescent="0.2">
      <c r="A24" s="3"/>
      <c r="B24" s="3"/>
      <c r="C24" s="3"/>
      <c r="D24" s="3"/>
      <c r="E24" s="3"/>
      <c r="F24" s="3"/>
      <c r="G24" s="13"/>
      <c r="H24" s="13"/>
      <c r="I24" s="13"/>
      <c r="J24" s="13"/>
      <c r="K24" s="21"/>
      <c r="L24" s="21"/>
      <c r="M24" s="1"/>
    </row>
    <row r="25" spans="1:13" ht="17.25" x14ac:dyDescent="0.2">
      <c r="A25" s="3"/>
      <c r="B25" s="3"/>
      <c r="C25" s="3"/>
      <c r="D25" s="3"/>
      <c r="E25" s="3"/>
      <c r="F25" s="3"/>
      <c r="G25" s="13"/>
      <c r="H25" s="13"/>
      <c r="I25" s="13"/>
      <c r="J25" s="13"/>
      <c r="K25" s="21"/>
      <c r="L25" s="21"/>
      <c r="M25" s="1"/>
    </row>
    <row r="26" spans="1:13" ht="17.25" x14ac:dyDescent="0.2">
      <c r="A26" s="3"/>
      <c r="B26" s="3"/>
      <c r="C26" s="3"/>
      <c r="D26" s="3"/>
      <c r="E26" s="3"/>
      <c r="F26" s="3"/>
      <c r="G26" s="13"/>
      <c r="H26" s="13"/>
      <c r="I26" s="13"/>
      <c r="J26" s="13"/>
      <c r="K26" s="21"/>
      <c r="L26" s="21"/>
      <c r="M26" s="1"/>
    </row>
    <row r="27" spans="1:13" ht="17.25" x14ac:dyDescent="0.2">
      <c r="A27" s="3"/>
      <c r="B27" s="3"/>
      <c r="C27" s="3"/>
      <c r="D27" s="3"/>
      <c r="E27" s="3"/>
      <c r="F27" s="3"/>
      <c r="G27" s="13"/>
      <c r="H27" s="13"/>
      <c r="I27" s="13"/>
      <c r="J27" s="13"/>
      <c r="K27" s="21"/>
      <c r="L27" s="21"/>
      <c r="M27" s="1"/>
    </row>
    <row r="28" spans="1:13" ht="17.25" x14ac:dyDescent="0.2">
      <c r="A28" s="3"/>
      <c r="B28" s="3"/>
      <c r="C28" s="3"/>
      <c r="D28" s="3"/>
      <c r="E28" s="3"/>
      <c r="F28" s="3"/>
      <c r="G28" s="13"/>
      <c r="H28" s="13"/>
      <c r="I28" s="13"/>
      <c r="J28" s="13"/>
      <c r="K28" s="21"/>
      <c r="L28" s="21"/>
      <c r="M28" s="1"/>
    </row>
    <row r="29" spans="1:13" x14ac:dyDescent="0.15">
      <c r="A29" s="1"/>
      <c r="B29" s="1"/>
      <c r="C29" s="1"/>
      <c r="D29" s="1"/>
      <c r="E29" s="1"/>
      <c r="F29" s="1"/>
      <c r="G29" s="1"/>
      <c r="H29" s="1"/>
      <c r="I29" s="1"/>
      <c r="K29" s="1"/>
      <c r="L29" s="1"/>
      <c r="M29" s="1"/>
    </row>
    <row r="30" spans="1:13" x14ac:dyDescent="0.15">
      <c r="A30" s="1"/>
      <c r="B30" s="1"/>
      <c r="C30" s="1"/>
      <c r="D30" s="1"/>
      <c r="E30" s="1"/>
      <c r="F30" s="1"/>
      <c r="G30" s="1"/>
      <c r="H30" s="1"/>
      <c r="I30" s="1"/>
      <c r="K30" s="1"/>
      <c r="L30" s="1"/>
      <c r="M30" s="1"/>
    </row>
    <row r="31" spans="1:13" x14ac:dyDescent="0.15">
      <c r="A31" s="1"/>
      <c r="B31" s="1"/>
      <c r="C31" s="1"/>
      <c r="D31" s="1"/>
      <c r="E31" s="1"/>
      <c r="F31" s="1"/>
      <c r="G31" s="1"/>
      <c r="H31" s="1"/>
      <c r="I31" s="1"/>
      <c r="K31" s="1"/>
      <c r="L31" s="1"/>
      <c r="M31" s="1"/>
    </row>
    <row r="32" spans="1:13" x14ac:dyDescent="0.15">
      <c r="A32" s="1"/>
      <c r="B32" s="1"/>
      <c r="C32" s="1"/>
      <c r="D32" s="1"/>
      <c r="E32" s="1"/>
      <c r="F32" s="1"/>
      <c r="G32" s="1"/>
      <c r="H32" s="1"/>
      <c r="I32" s="1"/>
      <c r="K32" s="1"/>
      <c r="L32" s="1"/>
      <c r="M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sheetData>
  <mergeCells count="15">
    <mergeCell ref="A2:J2"/>
    <mergeCell ref="H3:J3"/>
    <mergeCell ref="B4:C4"/>
    <mergeCell ref="D4:F4"/>
    <mergeCell ref="G4:H4"/>
    <mergeCell ref="I4:J4"/>
    <mergeCell ref="A3:F3"/>
    <mergeCell ref="F8:J8"/>
    <mergeCell ref="F9:J9"/>
    <mergeCell ref="K4:L4"/>
    <mergeCell ref="M4:N4"/>
    <mergeCell ref="B5:C5"/>
    <mergeCell ref="D5:E5"/>
    <mergeCell ref="F6:J6"/>
    <mergeCell ref="F7:J7"/>
  </mergeCells>
  <phoneticPr fontId="4"/>
  <dataValidations count="2">
    <dataValidation type="whole" allowBlank="1" showInputMessage="1" showErrorMessage="1" prompt="１ｏｒ０を入力して下さい。_x000a_" sqref="M6 K6" xr:uid="{00000000-0002-0000-0A00-000000000000}">
      <formula1>0</formula1>
      <formula2>1</formula2>
    </dataValidation>
    <dataValidation type="list" allowBlank="1" showInputMessage="1" showErrorMessage="1" prompt="１ｏｒ０を入力して下さい。_x000a_" sqref="D5:E5 M5 G5 I5 K5" xr:uid="{00000000-0002-0000-0A00-000001000000}">
      <formula1>"0,1"</formula1>
    </dataValidation>
  </dataValidations>
  <pageMargins left="0.78740157480314965" right="0.78740157480314965" top="0.98425196850393704" bottom="0.98425196850393704" header="0.51181102362204722" footer="0.51181102362204722"/>
  <pageSetup paperSize="9" scale="7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tabColor rgb="FFFFFF00"/>
    <pageSetUpPr fitToPage="1"/>
  </sheetPr>
  <dimension ref="A1:N21"/>
  <sheetViews>
    <sheetView view="pageBreakPreview" zoomScale="75" zoomScaleNormal="75" zoomScaleSheetLayoutView="75" workbookViewId="0">
      <selection activeCell="L10" sqref="L10"/>
    </sheetView>
  </sheetViews>
  <sheetFormatPr defaultRowHeight="13.5" x14ac:dyDescent="0.15"/>
  <cols>
    <col min="1" max="1" width="12.25" customWidth="1"/>
    <col min="2" max="3" width="6.125" customWidth="1"/>
    <col min="4" max="5" width="2.75" customWidth="1"/>
    <col min="6" max="6" width="23.25" customWidth="1"/>
    <col min="7" max="7" width="5.375" customWidth="1"/>
    <col min="8" max="8" width="23.25" customWidth="1"/>
    <col min="9" max="9" width="5.5" customWidth="1"/>
    <col min="10" max="10" width="23.375" customWidth="1"/>
    <col min="11" max="11" width="5.5" customWidth="1"/>
    <col min="12" max="12" width="23.25" customWidth="1"/>
    <col min="13" max="13" width="5.5" customWidth="1"/>
    <col min="14" max="14" width="23.25" customWidth="1"/>
  </cols>
  <sheetData>
    <row r="1" spans="1:14" ht="24" customHeight="1" x14ac:dyDescent="0.15">
      <c r="A1" s="46" t="s">
        <v>272</v>
      </c>
      <c r="B1" s="46"/>
      <c r="C1" s="46"/>
      <c r="D1" s="46"/>
      <c r="E1" s="47"/>
      <c r="F1" s="26"/>
      <c r="G1" s="47"/>
      <c r="H1" s="26"/>
      <c r="I1" s="46"/>
      <c r="J1" s="26"/>
      <c r="K1" s="45"/>
      <c r="L1" s="45"/>
      <c r="M1" s="45"/>
      <c r="N1" s="64" t="s">
        <v>273</v>
      </c>
    </row>
    <row r="2" spans="1:14" ht="24" customHeight="1" x14ac:dyDescent="0.15">
      <c r="A2" s="554" t="s">
        <v>582</v>
      </c>
      <c r="B2" s="554"/>
      <c r="C2" s="554"/>
      <c r="D2" s="554"/>
      <c r="E2" s="554"/>
      <c r="F2" s="554"/>
      <c r="G2" s="554"/>
      <c r="H2" s="554"/>
      <c r="I2" s="554"/>
      <c r="J2" s="554"/>
      <c r="K2" s="45"/>
      <c r="L2" s="45"/>
      <c r="M2" s="45"/>
      <c r="N2" s="219">
        <f>工事成績評定入力表!C6</f>
        <v>60</v>
      </c>
    </row>
    <row r="3" spans="1:14" ht="24" customHeight="1" x14ac:dyDescent="0.15">
      <c r="A3" s="590" t="s">
        <v>196</v>
      </c>
      <c r="B3" s="591"/>
      <c r="C3" s="591"/>
      <c r="D3" s="591"/>
      <c r="E3" s="591"/>
      <c r="F3" s="592"/>
      <c r="G3" s="9"/>
      <c r="H3" s="587"/>
      <c r="I3" s="587"/>
      <c r="J3" s="587"/>
      <c r="K3" s="45"/>
      <c r="L3" s="45"/>
      <c r="M3" s="45"/>
      <c r="N3" s="64" t="s">
        <v>581</v>
      </c>
    </row>
    <row r="4" spans="1:14" s="212" customFormat="1" ht="24" customHeight="1" x14ac:dyDescent="0.15">
      <c r="A4" s="23" t="s">
        <v>274</v>
      </c>
      <c r="B4" s="556" t="s">
        <v>275</v>
      </c>
      <c r="C4" s="557"/>
      <c r="D4" s="556" t="s">
        <v>276</v>
      </c>
      <c r="E4" s="599"/>
      <c r="F4" s="557"/>
      <c r="G4" s="555" t="s">
        <v>277</v>
      </c>
      <c r="H4" s="555"/>
      <c r="I4" s="555" t="s">
        <v>278</v>
      </c>
      <c r="J4" s="555"/>
      <c r="K4" s="555" t="s">
        <v>279</v>
      </c>
      <c r="L4" s="555"/>
      <c r="M4" s="555" t="s">
        <v>280</v>
      </c>
      <c r="N4" s="555"/>
    </row>
    <row r="5" spans="1:14" ht="104.25" customHeight="1" x14ac:dyDescent="0.15">
      <c r="A5" s="31" t="s">
        <v>281</v>
      </c>
      <c r="B5" s="602" t="s">
        <v>282</v>
      </c>
      <c r="C5" s="603"/>
      <c r="D5" s="608"/>
      <c r="E5" s="605"/>
      <c r="F5" s="425" t="s">
        <v>466</v>
      </c>
      <c r="G5" s="299"/>
      <c r="H5" s="426" t="s">
        <v>467</v>
      </c>
      <c r="I5" s="299"/>
      <c r="J5" s="426" t="s">
        <v>468</v>
      </c>
      <c r="K5" s="299"/>
      <c r="L5" s="426" t="s">
        <v>469</v>
      </c>
      <c r="M5" s="299"/>
      <c r="N5" s="427" t="s">
        <v>470</v>
      </c>
    </row>
    <row r="6" spans="1:14" ht="14.25" customHeight="1" x14ac:dyDescent="0.15">
      <c r="A6" s="39"/>
      <c r="B6" s="39"/>
      <c r="C6" s="55"/>
      <c r="D6" s="46"/>
      <c r="E6" s="46"/>
      <c r="F6" s="594" t="s">
        <v>471</v>
      </c>
      <c r="G6" s="594"/>
      <c r="H6" s="594"/>
      <c r="I6" s="594"/>
      <c r="J6" s="594"/>
      <c r="K6" s="291"/>
      <c r="L6" s="293"/>
      <c r="M6" s="291"/>
      <c r="N6" s="268"/>
    </row>
    <row r="7" spans="1:14" ht="14.25" customHeight="1" x14ac:dyDescent="0.15">
      <c r="A7" s="39"/>
      <c r="B7" s="15"/>
      <c r="C7" s="16"/>
      <c r="D7" s="21"/>
      <c r="E7" s="21"/>
      <c r="F7" s="594" t="s">
        <v>472</v>
      </c>
      <c r="G7" s="594"/>
      <c r="H7" s="594"/>
      <c r="I7" s="594"/>
      <c r="J7" s="594"/>
      <c r="K7" s="302"/>
      <c r="L7" s="276"/>
      <c r="M7" s="303"/>
      <c r="N7" s="294"/>
    </row>
    <row r="8" spans="1:14" ht="28.5" customHeight="1" x14ac:dyDescent="0.15">
      <c r="A8" s="39"/>
      <c r="B8" s="15"/>
      <c r="C8" s="16"/>
      <c r="D8" s="21"/>
      <c r="E8" s="21"/>
      <c r="F8" s="594" t="s">
        <v>623</v>
      </c>
      <c r="G8" s="594"/>
      <c r="H8" s="594"/>
      <c r="I8" s="594"/>
      <c r="J8" s="594"/>
      <c r="K8" s="302"/>
      <c r="L8" s="293"/>
      <c r="M8" s="303"/>
      <c r="N8" s="268"/>
    </row>
    <row r="9" spans="1:14" ht="14.25" x14ac:dyDescent="0.15">
      <c r="A9" s="39"/>
      <c r="B9" s="15"/>
      <c r="C9" s="16"/>
      <c r="D9" s="21"/>
      <c r="E9" s="21"/>
      <c r="F9" s="601"/>
      <c r="G9" s="601"/>
      <c r="H9" s="601"/>
      <c r="I9" s="601"/>
      <c r="J9" s="563"/>
      <c r="K9" s="34"/>
      <c r="L9" s="26"/>
      <c r="M9" s="39"/>
      <c r="N9" s="25"/>
    </row>
    <row r="10" spans="1:14" ht="28.5" customHeight="1" x14ac:dyDescent="0.15">
      <c r="A10" s="39"/>
      <c r="B10" s="15"/>
      <c r="C10" s="16"/>
      <c r="D10" s="21"/>
      <c r="E10" s="21"/>
      <c r="F10" s="23" t="s">
        <v>283</v>
      </c>
      <c r="G10" s="383" t="str">
        <f>IF(M5=1,"e",IF(K5=1,"d",IF(I5=1,"c",IF(G5=1,"b",IF(D5=1,"a","-")))))</f>
        <v>-</v>
      </c>
      <c r="H10" s="13"/>
      <c r="I10" s="13"/>
      <c r="J10" s="13"/>
      <c r="K10" s="15"/>
      <c r="L10" s="13"/>
      <c r="M10" s="39"/>
      <c r="N10" s="55"/>
    </row>
    <row r="11" spans="1:14" ht="28.5" customHeight="1" x14ac:dyDescent="0.15">
      <c r="A11" s="50"/>
      <c r="B11" s="606"/>
      <c r="C11" s="607"/>
      <c r="D11" s="51"/>
      <c r="E11" s="227"/>
      <c r="F11" s="23" t="s">
        <v>284</v>
      </c>
      <c r="G11" s="23" t="str">
        <f>IF(G10="a",7,IF(G10="b",3.5,IF(G10="c",0,IF(G10="d",-2.5,IF(G10="e",-5,"-")))))</f>
        <v>-</v>
      </c>
      <c r="H11" s="9"/>
      <c r="I11" s="9"/>
      <c r="J11" s="9"/>
      <c r="K11" s="66"/>
      <c r="L11" s="29"/>
      <c r="M11" s="19"/>
      <c r="N11" s="20"/>
    </row>
    <row r="12" spans="1:14" ht="17.25" x14ac:dyDescent="0.2">
      <c r="A12" s="3"/>
      <c r="B12" s="3"/>
      <c r="C12" s="3"/>
      <c r="D12" s="3"/>
      <c r="E12" s="3"/>
      <c r="F12" s="3"/>
      <c r="G12" s="13"/>
      <c r="H12" s="13"/>
      <c r="I12" s="13"/>
      <c r="J12" s="13"/>
      <c r="K12" s="21"/>
      <c r="L12" s="21"/>
      <c r="M12" s="1"/>
    </row>
    <row r="13" spans="1:14" ht="17.25" x14ac:dyDescent="0.2">
      <c r="A13" s="3"/>
      <c r="B13" s="3"/>
      <c r="C13" s="3"/>
      <c r="D13" s="3"/>
      <c r="E13" s="3"/>
      <c r="F13" s="3"/>
      <c r="G13" s="13"/>
      <c r="H13" s="13"/>
      <c r="I13" s="13"/>
      <c r="J13" s="13"/>
      <c r="K13" s="21"/>
      <c r="L13" s="21"/>
      <c r="M13" s="1"/>
    </row>
    <row r="14" spans="1:14" ht="17.25" x14ac:dyDescent="0.2">
      <c r="A14" s="3"/>
      <c r="B14" s="3"/>
      <c r="C14" s="3"/>
      <c r="D14" s="3"/>
      <c r="E14" s="3"/>
      <c r="F14" s="3"/>
      <c r="G14" s="13"/>
      <c r="H14" s="13"/>
      <c r="I14" s="13"/>
      <c r="J14" s="13"/>
      <c r="K14" s="21"/>
      <c r="L14" s="21"/>
      <c r="M14" s="1"/>
    </row>
    <row r="15" spans="1:14" x14ac:dyDescent="0.15">
      <c r="A15" s="1"/>
      <c r="B15" s="1"/>
      <c r="C15" s="1"/>
      <c r="D15" s="1"/>
      <c r="E15" s="1"/>
      <c r="F15" s="1"/>
      <c r="G15" s="1"/>
      <c r="H15" s="1"/>
      <c r="I15" s="1"/>
      <c r="K15" s="1"/>
      <c r="L15" s="1"/>
      <c r="M15" s="1"/>
    </row>
    <row r="16" spans="1:14" x14ac:dyDescent="0.15">
      <c r="A16" s="1"/>
      <c r="B16" s="1"/>
      <c r="C16" s="1"/>
      <c r="D16" s="1"/>
      <c r="E16" s="1"/>
      <c r="F16" s="1"/>
      <c r="G16" s="1"/>
      <c r="H16" s="1"/>
      <c r="I16" s="1"/>
      <c r="K16" s="1"/>
      <c r="L16" s="1"/>
      <c r="M16" s="1"/>
    </row>
    <row r="17" spans="1:13" x14ac:dyDescent="0.15">
      <c r="A17" s="1"/>
      <c r="B17" s="1"/>
      <c r="C17" s="1"/>
      <c r="D17" s="1"/>
      <c r="E17" s="1"/>
      <c r="F17" s="1"/>
      <c r="G17" s="1"/>
      <c r="H17" s="1"/>
      <c r="I17" s="1"/>
      <c r="K17" s="1"/>
      <c r="L17" s="1"/>
      <c r="M17" s="1"/>
    </row>
    <row r="18" spans="1:13" x14ac:dyDescent="0.15">
      <c r="A18" s="1"/>
      <c r="B18" s="1"/>
      <c r="C18" s="1"/>
      <c r="D18" s="1"/>
      <c r="E18" s="1"/>
      <c r="F18" s="1"/>
      <c r="G18" s="1"/>
      <c r="H18" s="1"/>
      <c r="I18" s="1"/>
      <c r="K18" s="1"/>
      <c r="L18" s="1"/>
      <c r="M18" s="1"/>
    </row>
    <row r="19" spans="1:13" x14ac:dyDescent="0.15">
      <c r="A19" s="1"/>
      <c r="B19" s="1"/>
      <c r="C19" s="1"/>
      <c r="D19" s="1"/>
      <c r="E19" s="1"/>
      <c r="F19" s="1"/>
      <c r="G19" s="1"/>
      <c r="H19" s="1"/>
      <c r="I19" s="1"/>
    </row>
    <row r="20" spans="1:13" x14ac:dyDescent="0.15">
      <c r="A20" s="1"/>
      <c r="B20" s="1"/>
      <c r="C20" s="1"/>
      <c r="D20" s="1"/>
      <c r="E20" s="1"/>
      <c r="F20" s="1"/>
      <c r="G20" s="1"/>
      <c r="H20" s="1"/>
      <c r="I20" s="1"/>
    </row>
    <row r="21" spans="1:13" x14ac:dyDescent="0.15">
      <c r="A21" s="1"/>
      <c r="B21" s="1"/>
      <c r="C21" s="1"/>
      <c r="D21" s="1"/>
      <c r="E21" s="1"/>
      <c r="F21" s="1"/>
      <c r="G21" s="1"/>
      <c r="H21" s="1"/>
      <c r="I21" s="1"/>
    </row>
  </sheetData>
  <mergeCells count="16">
    <mergeCell ref="M4:N4"/>
    <mergeCell ref="B5:C5"/>
    <mergeCell ref="D5:E5"/>
    <mergeCell ref="F6:J6"/>
    <mergeCell ref="A2:J2"/>
    <mergeCell ref="H3:J3"/>
    <mergeCell ref="B4:C4"/>
    <mergeCell ref="D4:F4"/>
    <mergeCell ref="G4:H4"/>
    <mergeCell ref="I4:J4"/>
    <mergeCell ref="A3:F3"/>
    <mergeCell ref="F8:J8"/>
    <mergeCell ref="F9:J9"/>
    <mergeCell ref="B11:C11"/>
    <mergeCell ref="K4:L4"/>
    <mergeCell ref="F7:J7"/>
  </mergeCells>
  <phoneticPr fontId="4"/>
  <dataValidations count="2">
    <dataValidation type="whole" allowBlank="1" showInputMessage="1" showErrorMessage="1" prompt="１ｏｒ０を入力して下さい。_x000a_" sqref="M6 K6" xr:uid="{00000000-0002-0000-0B00-000000000000}">
      <formula1>0</formula1>
      <formula2>1</formula2>
    </dataValidation>
    <dataValidation type="list" allowBlank="1" showInputMessage="1" showErrorMessage="1" prompt="１ｏｒ０を入力して下さい。_x000a_" sqref="D5:E5 I5 G5 M5 K5" xr:uid="{00000000-0002-0000-0B00-000001000000}">
      <formula1>"0,1"</formula1>
    </dataValidation>
  </dataValidations>
  <pageMargins left="0.78740157480314965" right="0.51181102362204722" top="0.98425196850393704" bottom="0.98425196850393704" header="0.51181102362204722" footer="0.51181102362204722"/>
  <pageSetup paperSize="9" scale="80" fitToHeight="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4">
    <tabColor rgb="FFFFFF00"/>
  </sheetPr>
  <dimension ref="A1:L82"/>
  <sheetViews>
    <sheetView view="pageBreakPreview" zoomScale="75" zoomScaleNormal="100" zoomScaleSheetLayoutView="75" workbookViewId="0">
      <selection activeCell="E73" sqref="E73"/>
    </sheetView>
  </sheetViews>
  <sheetFormatPr defaultRowHeight="13.5" x14ac:dyDescent="0.15"/>
  <cols>
    <col min="1" max="1" width="11.25" customWidth="1"/>
    <col min="2" max="2" width="13.125" customWidth="1"/>
    <col min="3" max="3" width="4.375" customWidth="1"/>
    <col min="4" max="4" width="78.125" customWidth="1"/>
    <col min="5" max="5" width="108.75" customWidth="1"/>
  </cols>
  <sheetData>
    <row r="1" spans="1:12" ht="17.25" customHeight="1" x14ac:dyDescent="0.15">
      <c r="A1" s="67" t="s">
        <v>285</v>
      </c>
      <c r="B1" s="67"/>
      <c r="C1" s="68"/>
      <c r="D1" s="69" t="s">
        <v>286</v>
      </c>
      <c r="E1" s="219">
        <f>工事成績評定入力表!C6</f>
        <v>60</v>
      </c>
      <c r="F1" s="69"/>
      <c r="G1" s="6"/>
      <c r="H1" s="5"/>
    </row>
    <row r="2" spans="1:12" ht="17.25" customHeight="1" x14ac:dyDescent="0.15">
      <c r="A2" s="613" t="s">
        <v>580</v>
      </c>
      <c r="B2" s="613"/>
      <c r="C2" s="613"/>
      <c r="D2" s="613"/>
      <c r="E2" s="70"/>
      <c r="F2" s="70"/>
      <c r="G2" s="32"/>
      <c r="H2" s="32"/>
    </row>
    <row r="3" spans="1:12" ht="17.25" customHeight="1" x14ac:dyDescent="0.15">
      <c r="A3" s="612" t="s">
        <v>287</v>
      </c>
      <c r="B3" s="612"/>
      <c r="C3" s="612"/>
      <c r="D3" s="612"/>
      <c r="E3" s="43" t="s">
        <v>581</v>
      </c>
      <c r="F3" s="71"/>
      <c r="G3" s="33"/>
      <c r="H3" s="33"/>
      <c r="I3" s="27"/>
      <c r="J3" s="27"/>
      <c r="K3" s="27"/>
      <c r="L3" s="27"/>
    </row>
    <row r="4" spans="1:12" s="212" customFormat="1" ht="17.25" customHeight="1" x14ac:dyDescent="0.15">
      <c r="A4" s="72" t="s">
        <v>220</v>
      </c>
      <c r="B4" s="72" t="s">
        <v>248</v>
      </c>
      <c r="C4" s="614" t="s">
        <v>288</v>
      </c>
      <c r="D4" s="615"/>
      <c r="E4" s="73" t="s">
        <v>289</v>
      </c>
      <c r="F4" s="70"/>
      <c r="G4" s="24"/>
      <c r="H4" s="24"/>
      <c r="I4" s="24"/>
      <c r="J4" s="24"/>
    </row>
    <row r="5" spans="1:12" ht="17.25" customHeight="1" x14ac:dyDescent="0.15">
      <c r="A5" s="74" t="s">
        <v>290</v>
      </c>
      <c r="B5" s="109" t="s">
        <v>291</v>
      </c>
      <c r="C5" s="67"/>
      <c r="D5" s="75" t="s">
        <v>292</v>
      </c>
      <c r="E5" s="75" t="s">
        <v>293</v>
      </c>
      <c r="F5" s="76"/>
      <c r="G5" s="27"/>
      <c r="H5" s="27"/>
      <c r="I5" s="27"/>
      <c r="J5" s="27"/>
      <c r="K5" s="27"/>
      <c r="L5" s="27"/>
    </row>
    <row r="6" spans="1:12" ht="16.5" customHeight="1" x14ac:dyDescent="0.15">
      <c r="A6" s="77"/>
      <c r="B6" s="78"/>
      <c r="C6" s="110"/>
      <c r="D6" s="229" t="s">
        <v>610</v>
      </c>
      <c r="E6" s="229" t="s">
        <v>294</v>
      </c>
      <c r="F6" s="76"/>
      <c r="G6" s="27"/>
      <c r="H6" s="27"/>
      <c r="I6" s="27"/>
      <c r="J6" s="27"/>
      <c r="K6" s="27"/>
      <c r="L6" s="27"/>
    </row>
    <row r="7" spans="1:12" ht="16.5" customHeight="1" x14ac:dyDescent="0.15">
      <c r="A7" s="77"/>
      <c r="B7" s="78"/>
      <c r="C7" s="58"/>
      <c r="D7" s="229" t="s">
        <v>611</v>
      </c>
      <c r="E7" s="229" t="s">
        <v>295</v>
      </c>
      <c r="F7" s="76"/>
      <c r="G7" s="27"/>
      <c r="H7" s="27"/>
      <c r="I7" s="27"/>
      <c r="J7" s="27"/>
      <c r="K7" s="27"/>
      <c r="L7" s="27"/>
    </row>
    <row r="8" spans="1:12" ht="16.5" customHeight="1" x14ac:dyDescent="0.15">
      <c r="A8" s="77"/>
      <c r="B8" s="78"/>
      <c r="C8" s="58"/>
      <c r="D8" s="229" t="s">
        <v>296</v>
      </c>
      <c r="E8" s="229" t="s">
        <v>297</v>
      </c>
      <c r="F8" s="76"/>
      <c r="G8" s="27"/>
      <c r="H8" s="27"/>
      <c r="I8" s="27"/>
      <c r="J8" s="27"/>
      <c r="K8" s="27"/>
      <c r="L8" s="27"/>
    </row>
    <row r="9" spans="1:12" ht="16.5" customHeight="1" x14ac:dyDescent="0.15">
      <c r="A9" s="77"/>
      <c r="B9" s="78"/>
      <c r="C9" s="199"/>
      <c r="D9" s="229" t="s">
        <v>298</v>
      </c>
      <c r="E9" s="229" t="s">
        <v>299</v>
      </c>
      <c r="F9" s="76"/>
      <c r="G9" s="27"/>
      <c r="H9" s="27"/>
      <c r="I9" s="27"/>
      <c r="J9" s="27"/>
      <c r="K9" s="27"/>
      <c r="L9" s="27"/>
    </row>
    <row r="10" spans="1:12" ht="16.5" customHeight="1" x14ac:dyDescent="0.15">
      <c r="A10" s="77"/>
      <c r="B10" s="78"/>
      <c r="C10" s="199"/>
      <c r="D10" s="229"/>
      <c r="E10" s="229" t="s">
        <v>300</v>
      </c>
      <c r="F10" s="76"/>
      <c r="G10" s="27"/>
      <c r="H10" s="27"/>
      <c r="I10" s="27"/>
      <c r="J10" s="27"/>
      <c r="K10" s="27"/>
      <c r="L10" s="27"/>
    </row>
    <row r="11" spans="1:12" ht="16.5" customHeight="1" x14ac:dyDescent="0.15">
      <c r="A11" s="77"/>
      <c r="B11" s="78"/>
      <c r="C11" s="199"/>
      <c r="D11" s="229"/>
      <c r="E11" s="229" t="s">
        <v>301</v>
      </c>
      <c r="F11" s="76"/>
      <c r="G11" s="27"/>
      <c r="H11" s="27"/>
      <c r="I11" s="27"/>
      <c r="J11" s="27"/>
      <c r="K11" s="27"/>
      <c r="L11" s="27"/>
    </row>
    <row r="12" spans="1:12" ht="16.5" customHeight="1" x14ac:dyDescent="0.15">
      <c r="A12" s="77"/>
      <c r="B12" s="78"/>
      <c r="C12" s="199"/>
      <c r="D12" s="230"/>
      <c r="E12" s="229" t="s">
        <v>302</v>
      </c>
      <c r="F12" s="76"/>
      <c r="G12" s="27"/>
      <c r="H12" s="27"/>
      <c r="I12" s="27"/>
      <c r="J12" s="27"/>
      <c r="K12" s="27"/>
      <c r="L12" s="27"/>
    </row>
    <row r="13" spans="1:12" ht="16.5" customHeight="1" x14ac:dyDescent="0.15">
      <c r="A13" s="77"/>
      <c r="B13" s="78"/>
      <c r="C13" s="199"/>
      <c r="D13" s="230"/>
      <c r="E13" s="229" t="s">
        <v>303</v>
      </c>
      <c r="F13" s="76"/>
      <c r="G13" s="27"/>
      <c r="H13" s="27"/>
      <c r="I13" s="27"/>
      <c r="J13" s="27"/>
      <c r="K13" s="27"/>
      <c r="L13" s="27"/>
    </row>
    <row r="14" spans="1:12" ht="16.5" customHeight="1" x14ac:dyDescent="0.15">
      <c r="A14" s="77"/>
      <c r="B14" s="78"/>
      <c r="C14" s="199"/>
      <c r="D14" s="230"/>
      <c r="E14" s="229" t="s">
        <v>304</v>
      </c>
      <c r="F14" s="76"/>
      <c r="G14" s="27"/>
      <c r="H14" s="27"/>
      <c r="I14" s="27"/>
      <c r="J14" s="27"/>
      <c r="K14" s="27"/>
      <c r="L14" s="27"/>
    </row>
    <row r="15" spans="1:12" ht="16.5" customHeight="1" x14ac:dyDescent="0.15">
      <c r="A15" s="77"/>
      <c r="B15" s="78"/>
      <c r="C15" s="199"/>
      <c r="D15" s="230"/>
      <c r="E15" s="229" t="s">
        <v>305</v>
      </c>
      <c r="F15" s="76"/>
      <c r="G15" s="27"/>
      <c r="H15" s="27"/>
      <c r="I15" s="27"/>
      <c r="J15" s="27"/>
      <c r="K15" s="27"/>
      <c r="L15" s="27"/>
    </row>
    <row r="16" spans="1:12" ht="16.5" customHeight="1" x14ac:dyDescent="0.15">
      <c r="A16" s="77"/>
      <c r="B16" s="78"/>
      <c r="C16" s="199"/>
      <c r="D16" s="230"/>
      <c r="E16" s="229" t="s">
        <v>306</v>
      </c>
      <c r="F16" s="76"/>
      <c r="G16" s="27"/>
      <c r="H16" s="27"/>
      <c r="I16" s="27"/>
      <c r="J16" s="27"/>
      <c r="K16" s="27"/>
      <c r="L16" s="27"/>
    </row>
    <row r="17" spans="1:12" ht="16.5" customHeight="1" x14ac:dyDescent="0.15">
      <c r="A17" s="77"/>
      <c r="B17" s="78"/>
      <c r="C17" s="199"/>
      <c r="D17" s="230"/>
      <c r="E17" s="229" t="s">
        <v>307</v>
      </c>
      <c r="F17" s="76"/>
      <c r="G17" s="27"/>
      <c r="H17" s="27"/>
      <c r="I17" s="27"/>
      <c r="J17" s="27"/>
      <c r="K17" s="27"/>
      <c r="L17" s="27"/>
    </row>
    <row r="18" spans="1:12" ht="16.5" customHeight="1" x14ac:dyDescent="0.15">
      <c r="A18" s="77"/>
      <c r="B18" s="78"/>
      <c r="C18" s="199"/>
      <c r="D18" s="230"/>
      <c r="E18" s="229" t="s">
        <v>308</v>
      </c>
      <c r="F18" s="76"/>
      <c r="G18" s="27"/>
      <c r="H18" s="27"/>
      <c r="I18" s="27"/>
      <c r="J18" s="27"/>
      <c r="K18" s="27"/>
      <c r="L18" s="27"/>
    </row>
    <row r="19" spans="1:12" ht="16.5" customHeight="1" x14ac:dyDescent="0.15">
      <c r="A19" s="77"/>
      <c r="B19" s="78"/>
      <c r="C19" s="199"/>
      <c r="D19" s="230"/>
      <c r="E19" s="229" t="s">
        <v>309</v>
      </c>
      <c r="F19" s="76"/>
      <c r="G19" s="27"/>
      <c r="H19" s="27"/>
      <c r="I19" s="27"/>
      <c r="J19" s="27"/>
      <c r="K19" s="27"/>
      <c r="L19" s="27"/>
    </row>
    <row r="20" spans="1:12" ht="16.5" customHeight="1" x14ac:dyDescent="0.15">
      <c r="A20" s="77"/>
      <c r="B20" s="78"/>
      <c r="C20" s="231">
        <f>IF(OR(C6=4,C7=4,C8=4),4,0)</f>
        <v>0</v>
      </c>
      <c r="D20" s="232" t="s">
        <v>310</v>
      </c>
      <c r="E20" s="233"/>
      <c r="F20" s="76"/>
      <c r="G20" s="27"/>
      <c r="H20" s="27"/>
      <c r="I20" s="27"/>
      <c r="J20" s="27"/>
      <c r="K20" s="27"/>
      <c r="L20" s="27"/>
    </row>
    <row r="21" spans="1:12" ht="16.5" customHeight="1" x14ac:dyDescent="0.15">
      <c r="A21" s="77"/>
      <c r="B21" s="78"/>
      <c r="C21" s="200"/>
      <c r="D21" s="230" t="s">
        <v>311</v>
      </c>
      <c r="E21" s="229" t="s">
        <v>312</v>
      </c>
      <c r="F21" s="76"/>
      <c r="G21" s="27"/>
      <c r="H21" s="27"/>
      <c r="I21" s="27"/>
      <c r="J21" s="27"/>
      <c r="K21" s="27"/>
      <c r="L21" s="27"/>
    </row>
    <row r="22" spans="1:12" ht="16.5" customHeight="1" x14ac:dyDescent="0.15">
      <c r="A22" s="77"/>
      <c r="B22" s="78"/>
      <c r="C22" s="110"/>
      <c r="D22" s="230" t="s">
        <v>313</v>
      </c>
      <c r="E22" s="229" t="s">
        <v>314</v>
      </c>
      <c r="F22" s="76"/>
      <c r="G22" s="27"/>
      <c r="H22" s="27"/>
      <c r="I22" s="27"/>
      <c r="J22" s="27"/>
      <c r="K22" s="27"/>
      <c r="L22" s="27"/>
    </row>
    <row r="23" spans="1:12" ht="16.5" customHeight="1" x14ac:dyDescent="0.15">
      <c r="A23" s="77"/>
      <c r="B23" s="78"/>
      <c r="C23" s="110"/>
      <c r="D23" s="230" t="s">
        <v>315</v>
      </c>
      <c r="E23" s="229" t="s">
        <v>316</v>
      </c>
      <c r="F23" s="76"/>
      <c r="G23" s="27"/>
      <c r="H23" s="27"/>
      <c r="I23" s="27"/>
      <c r="J23" s="27"/>
      <c r="K23" s="27"/>
      <c r="L23" s="27"/>
    </row>
    <row r="24" spans="1:12" ht="16.5" customHeight="1" x14ac:dyDescent="0.15">
      <c r="A24" s="77"/>
      <c r="B24" s="78"/>
      <c r="C24" s="58"/>
      <c r="D24" s="229" t="s">
        <v>317</v>
      </c>
      <c r="E24" s="229" t="s">
        <v>318</v>
      </c>
      <c r="F24" s="76"/>
      <c r="G24" s="27"/>
      <c r="H24" s="27"/>
      <c r="I24" s="27"/>
      <c r="J24" s="27"/>
      <c r="K24" s="27"/>
      <c r="L24" s="27"/>
    </row>
    <row r="25" spans="1:12" ht="16.5" customHeight="1" x14ac:dyDescent="0.15">
      <c r="A25" s="77"/>
      <c r="B25" s="78"/>
      <c r="C25" s="110"/>
      <c r="D25" s="229" t="s">
        <v>319</v>
      </c>
      <c r="E25" s="229" t="s">
        <v>320</v>
      </c>
      <c r="F25" s="76"/>
      <c r="G25" s="27"/>
      <c r="H25" s="27"/>
      <c r="I25" s="27"/>
      <c r="J25" s="27"/>
      <c r="K25" s="27"/>
      <c r="L25" s="27"/>
    </row>
    <row r="26" spans="1:12" ht="16.5" customHeight="1" x14ac:dyDescent="0.15">
      <c r="A26" s="77"/>
      <c r="B26" s="78"/>
      <c r="C26" s="110"/>
      <c r="D26" s="229" t="s">
        <v>321</v>
      </c>
      <c r="E26" s="229" t="s">
        <v>322</v>
      </c>
      <c r="F26" s="76"/>
      <c r="G26" s="27"/>
      <c r="H26" s="27"/>
      <c r="I26" s="27"/>
      <c r="J26" s="27"/>
      <c r="K26" s="27"/>
      <c r="L26" s="27"/>
    </row>
    <row r="27" spans="1:12" ht="16.5" customHeight="1" x14ac:dyDescent="0.15">
      <c r="A27" s="77"/>
      <c r="B27" s="78"/>
      <c r="C27" s="110"/>
      <c r="D27" s="229" t="s">
        <v>323</v>
      </c>
      <c r="E27" s="229" t="s">
        <v>324</v>
      </c>
      <c r="F27" s="76"/>
      <c r="G27" s="27"/>
      <c r="H27" s="27"/>
      <c r="I27" s="27"/>
      <c r="J27" s="27"/>
      <c r="K27" s="27"/>
      <c r="L27" s="27"/>
    </row>
    <row r="28" spans="1:12" ht="16.5" customHeight="1" x14ac:dyDescent="0.15">
      <c r="A28" s="77"/>
      <c r="B28" s="78"/>
      <c r="C28" s="110"/>
      <c r="D28" s="229" t="s">
        <v>325</v>
      </c>
      <c r="E28" s="229" t="s">
        <v>326</v>
      </c>
      <c r="F28" s="76"/>
      <c r="G28" s="27"/>
      <c r="H28" s="27"/>
      <c r="I28" s="27"/>
      <c r="J28" s="27"/>
      <c r="K28" s="27"/>
      <c r="L28" s="27"/>
    </row>
    <row r="29" spans="1:12" ht="16.5" customHeight="1" x14ac:dyDescent="0.15">
      <c r="A29" s="77"/>
      <c r="B29" s="78"/>
      <c r="C29" s="199"/>
      <c r="D29" s="229" t="s">
        <v>298</v>
      </c>
      <c r="E29" s="229" t="s">
        <v>327</v>
      </c>
      <c r="F29" s="76"/>
      <c r="G29" s="27"/>
      <c r="H29" s="27"/>
      <c r="I29" s="27"/>
      <c r="J29" s="27"/>
      <c r="K29" s="27"/>
      <c r="L29" s="27"/>
    </row>
    <row r="30" spans="1:12" ht="16.5" customHeight="1" x14ac:dyDescent="0.15">
      <c r="A30" s="77"/>
      <c r="B30" s="78"/>
      <c r="C30" s="616"/>
      <c r="D30" s="229"/>
      <c r="E30" s="229" t="s">
        <v>328</v>
      </c>
      <c r="F30" s="76"/>
      <c r="G30" s="27"/>
      <c r="H30" s="27"/>
      <c r="I30" s="27"/>
      <c r="J30" s="27"/>
      <c r="K30" s="27"/>
      <c r="L30" s="27"/>
    </row>
    <row r="31" spans="1:12" ht="16.5" customHeight="1" x14ac:dyDescent="0.15">
      <c r="A31" s="77"/>
      <c r="B31" s="78"/>
      <c r="C31" s="616"/>
      <c r="D31" s="229"/>
      <c r="E31" s="229" t="s">
        <v>329</v>
      </c>
      <c r="F31" s="76"/>
      <c r="G31" s="27"/>
      <c r="H31" s="27"/>
      <c r="I31" s="27"/>
      <c r="J31" s="27"/>
      <c r="K31" s="27"/>
      <c r="L31" s="27"/>
    </row>
    <row r="32" spans="1:12" ht="16.5" customHeight="1" x14ac:dyDescent="0.15">
      <c r="A32" s="77"/>
      <c r="B32" s="78"/>
      <c r="C32" s="39"/>
      <c r="D32" s="229"/>
      <c r="E32" s="229" t="s">
        <v>330</v>
      </c>
      <c r="F32" s="76"/>
      <c r="G32" s="27"/>
      <c r="H32" s="27"/>
      <c r="I32" s="27"/>
      <c r="J32" s="27"/>
      <c r="K32" s="27"/>
      <c r="L32" s="27"/>
    </row>
    <row r="33" spans="1:6" ht="16.5" customHeight="1" x14ac:dyDescent="0.15">
      <c r="A33" s="77"/>
      <c r="B33" s="78"/>
      <c r="C33" s="39"/>
      <c r="D33" s="229"/>
      <c r="E33" s="234" t="s">
        <v>331</v>
      </c>
      <c r="F33" s="81"/>
    </row>
    <row r="34" spans="1:6" ht="16.5" customHeight="1" x14ac:dyDescent="0.15">
      <c r="A34" s="77"/>
      <c r="B34" s="78"/>
      <c r="C34" s="39"/>
      <c r="D34" s="229"/>
      <c r="E34" s="229" t="s">
        <v>332</v>
      </c>
      <c r="F34" s="81"/>
    </row>
    <row r="35" spans="1:6" ht="16.5" customHeight="1" x14ac:dyDescent="0.15">
      <c r="A35" s="77"/>
      <c r="B35" s="78"/>
      <c r="C35" s="39"/>
      <c r="D35" s="229"/>
      <c r="E35" s="229" t="s">
        <v>333</v>
      </c>
      <c r="F35" s="81"/>
    </row>
    <row r="36" spans="1:6" ht="16.5" customHeight="1" x14ac:dyDescent="0.15">
      <c r="A36" s="77"/>
      <c r="B36" s="78"/>
      <c r="C36" s="39"/>
      <c r="D36" s="229"/>
      <c r="E36" s="229" t="s">
        <v>334</v>
      </c>
      <c r="F36" s="81"/>
    </row>
    <row r="37" spans="1:6" ht="16.5" customHeight="1" x14ac:dyDescent="0.15">
      <c r="A37" s="77"/>
      <c r="B37" s="78"/>
      <c r="C37" s="39"/>
      <c r="D37" s="229"/>
      <c r="E37" s="234" t="s">
        <v>335</v>
      </c>
      <c r="F37" s="81"/>
    </row>
    <row r="38" spans="1:6" ht="16.5" customHeight="1" x14ac:dyDescent="0.15">
      <c r="A38" s="77"/>
      <c r="B38" s="78"/>
      <c r="C38" s="39"/>
      <c r="D38" s="229"/>
      <c r="E38" s="229" t="s">
        <v>336</v>
      </c>
      <c r="F38" s="81"/>
    </row>
    <row r="39" spans="1:6" ht="16.5" customHeight="1" x14ac:dyDescent="0.15">
      <c r="A39" s="77"/>
      <c r="B39" s="78"/>
      <c r="C39" s="39"/>
      <c r="D39" s="229"/>
      <c r="E39" s="229" t="s">
        <v>337</v>
      </c>
      <c r="F39" s="81"/>
    </row>
    <row r="40" spans="1:6" ht="14.25" x14ac:dyDescent="0.15">
      <c r="A40" s="77"/>
      <c r="B40" s="78"/>
      <c r="C40" s="39"/>
      <c r="D40" s="229"/>
      <c r="E40" s="229" t="s">
        <v>338</v>
      </c>
      <c r="F40" s="81"/>
    </row>
    <row r="41" spans="1:6" ht="17.25" customHeight="1" x14ac:dyDescent="0.15">
      <c r="A41" s="77"/>
      <c r="B41" s="78"/>
      <c r="C41" s="235"/>
      <c r="D41" s="229"/>
      <c r="E41" s="229" t="s">
        <v>339</v>
      </c>
      <c r="F41" s="81"/>
    </row>
    <row r="42" spans="1:6" ht="17.25" customHeight="1" x14ac:dyDescent="0.15">
      <c r="A42" s="78"/>
      <c r="B42" s="78"/>
      <c r="C42" s="201"/>
      <c r="D42" s="229"/>
      <c r="E42" s="229" t="s">
        <v>340</v>
      </c>
      <c r="F42" s="81"/>
    </row>
    <row r="43" spans="1:6" ht="17.25" customHeight="1" x14ac:dyDescent="0.15">
      <c r="A43" s="84"/>
      <c r="B43" s="82"/>
      <c r="C43" s="236">
        <f>IF(OR(C22=4,C23=4,C24=4,C25=4,C26=4,C27=4,C28=4),4,0)</f>
        <v>0</v>
      </c>
      <c r="D43" s="232" t="s">
        <v>310</v>
      </c>
      <c r="E43" s="233" t="s">
        <v>341</v>
      </c>
      <c r="F43" s="81"/>
    </row>
    <row r="44" spans="1:6" ht="17.25" customHeight="1" x14ac:dyDescent="0.15">
      <c r="A44" s="85" t="s">
        <v>285</v>
      </c>
      <c r="B44" s="617"/>
      <c r="C44" s="618"/>
      <c r="D44" s="237" t="s">
        <v>342</v>
      </c>
      <c r="E44" s="219">
        <f>工事成績評定入力表!C6</f>
        <v>60</v>
      </c>
      <c r="F44" s="81"/>
    </row>
    <row r="45" spans="1:6" ht="17.25" customHeight="1" x14ac:dyDescent="0.15">
      <c r="A45" s="72" t="s">
        <v>343</v>
      </c>
      <c r="B45" s="238" t="s">
        <v>248</v>
      </c>
      <c r="C45" s="609" t="s">
        <v>288</v>
      </c>
      <c r="D45" s="610"/>
      <c r="E45" s="73" t="s">
        <v>344</v>
      </c>
      <c r="F45" s="81"/>
    </row>
    <row r="46" spans="1:6" x14ac:dyDescent="0.15">
      <c r="A46" s="77"/>
      <c r="B46" s="78"/>
      <c r="C46" s="67"/>
      <c r="D46" s="239" t="s">
        <v>345</v>
      </c>
      <c r="E46" s="239" t="s">
        <v>346</v>
      </c>
      <c r="F46" s="81"/>
    </row>
    <row r="47" spans="1:6" ht="17.25" customHeight="1" x14ac:dyDescent="0.15">
      <c r="A47" s="77"/>
      <c r="B47" s="78"/>
      <c r="C47" s="110"/>
      <c r="D47" s="229" t="s">
        <v>347</v>
      </c>
      <c r="E47" s="229" t="s">
        <v>348</v>
      </c>
      <c r="F47" s="81"/>
    </row>
    <row r="48" spans="1:6" ht="17.25" customHeight="1" x14ac:dyDescent="0.15">
      <c r="A48" s="77"/>
      <c r="B48" s="78"/>
      <c r="C48" s="110"/>
      <c r="D48" s="229" t="s">
        <v>349</v>
      </c>
      <c r="E48" s="229" t="s">
        <v>614</v>
      </c>
      <c r="F48" s="81"/>
    </row>
    <row r="49" spans="1:6" ht="17.25" customHeight="1" x14ac:dyDescent="0.15">
      <c r="A49" s="77"/>
      <c r="B49" s="78"/>
      <c r="C49" s="110"/>
      <c r="D49" s="229" t="s">
        <v>350</v>
      </c>
      <c r="E49" s="229" t="s">
        <v>351</v>
      </c>
      <c r="F49" s="81"/>
    </row>
    <row r="50" spans="1:6" ht="17.25" customHeight="1" x14ac:dyDescent="0.15">
      <c r="A50" s="77"/>
      <c r="B50" s="78"/>
      <c r="C50" s="110"/>
      <c r="D50" s="229" t="s">
        <v>352</v>
      </c>
      <c r="E50" s="229" t="s">
        <v>353</v>
      </c>
      <c r="F50" s="81"/>
    </row>
    <row r="51" spans="1:6" ht="14.25" x14ac:dyDescent="0.15">
      <c r="A51" s="77"/>
      <c r="B51" s="78"/>
      <c r="C51" s="110"/>
      <c r="D51" s="229" t="s">
        <v>41</v>
      </c>
      <c r="E51" s="229" t="s">
        <v>615</v>
      </c>
      <c r="F51" s="81"/>
    </row>
    <row r="52" spans="1:6" ht="17.25" customHeight="1" x14ac:dyDescent="0.15">
      <c r="A52" s="77"/>
      <c r="B52" s="78"/>
      <c r="C52" s="198"/>
      <c r="D52" s="229" t="s">
        <v>298</v>
      </c>
      <c r="E52" s="229" t="s">
        <v>354</v>
      </c>
      <c r="F52" s="81"/>
    </row>
    <row r="53" spans="1:6" ht="17.25" customHeight="1" x14ac:dyDescent="0.15">
      <c r="A53" s="77"/>
      <c r="B53" s="78"/>
      <c r="C53" s="199"/>
      <c r="D53" s="229"/>
      <c r="E53" s="229" t="s">
        <v>355</v>
      </c>
      <c r="F53" s="81"/>
    </row>
    <row r="54" spans="1:6" ht="17.25" customHeight="1" x14ac:dyDescent="0.15">
      <c r="A54" s="77"/>
      <c r="B54" s="78"/>
      <c r="C54" s="199"/>
      <c r="D54" s="229"/>
      <c r="E54" s="229" t="s">
        <v>613</v>
      </c>
      <c r="F54" s="81"/>
    </row>
    <row r="55" spans="1:6" ht="17.25" customHeight="1" x14ac:dyDescent="0.15">
      <c r="A55" s="77"/>
      <c r="B55" s="78"/>
      <c r="C55" s="199"/>
      <c r="D55" s="229"/>
      <c r="E55" s="229" t="s">
        <v>356</v>
      </c>
      <c r="F55" s="81"/>
    </row>
    <row r="56" spans="1:6" ht="17.25" customHeight="1" x14ac:dyDescent="0.15">
      <c r="A56" s="77"/>
      <c r="B56" s="78"/>
      <c r="C56" s="199"/>
      <c r="D56" s="212"/>
      <c r="E56" s="229" t="s">
        <v>357</v>
      </c>
      <c r="F56" s="81"/>
    </row>
    <row r="57" spans="1:6" ht="17.25" customHeight="1" x14ac:dyDescent="0.15">
      <c r="A57" s="77"/>
      <c r="B57" s="78"/>
      <c r="C57" s="199"/>
      <c r="D57" s="229"/>
      <c r="E57" s="229" t="s">
        <v>358</v>
      </c>
      <c r="F57" s="81"/>
    </row>
    <row r="58" spans="1:6" ht="17.25" customHeight="1" x14ac:dyDescent="0.15">
      <c r="A58" s="77"/>
      <c r="B58" s="78"/>
      <c r="C58" s="199"/>
      <c r="D58" s="229"/>
      <c r="E58" s="229" t="s">
        <v>359</v>
      </c>
      <c r="F58" s="81"/>
    </row>
    <row r="59" spans="1:6" ht="17.25" customHeight="1" x14ac:dyDescent="0.15">
      <c r="A59" s="77"/>
      <c r="B59" s="78"/>
      <c r="C59" s="199"/>
      <c r="D59" s="229"/>
      <c r="E59" s="229" t="s">
        <v>360</v>
      </c>
      <c r="F59" s="81"/>
    </row>
    <row r="60" spans="1:6" ht="17.25" customHeight="1" x14ac:dyDescent="0.15">
      <c r="A60" s="77"/>
      <c r="B60" s="78"/>
      <c r="C60" s="240">
        <f>IF(OR(C47=4,C48=4,C49=4,C50=4,C51=4),4,0)</f>
        <v>0</v>
      </c>
      <c r="D60" s="232" t="s">
        <v>310</v>
      </c>
      <c r="E60" s="233"/>
      <c r="F60" s="81"/>
    </row>
    <row r="61" spans="1:6" ht="17.25" customHeight="1" x14ac:dyDescent="0.15">
      <c r="A61" s="77"/>
      <c r="B61" s="78"/>
      <c r="C61" s="198"/>
      <c r="D61" s="229" t="s">
        <v>361</v>
      </c>
      <c r="E61" s="229"/>
      <c r="F61" s="81"/>
    </row>
    <row r="62" spans="1:6" ht="17.25" customHeight="1" x14ac:dyDescent="0.15">
      <c r="A62" s="77"/>
      <c r="B62" s="78"/>
      <c r="C62" s="110"/>
      <c r="D62" s="229" t="s">
        <v>612</v>
      </c>
      <c r="E62" s="229"/>
      <c r="F62" s="81"/>
    </row>
    <row r="63" spans="1:6" ht="17.25" customHeight="1" x14ac:dyDescent="0.15">
      <c r="A63" s="77"/>
      <c r="B63" s="78"/>
      <c r="C63" s="110"/>
      <c r="D63" s="229" t="s">
        <v>362</v>
      </c>
      <c r="E63" s="229"/>
      <c r="F63" s="81"/>
    </row>
    <row r="64" spans="1:6" ht="17.25" customHeight="1" x14ac:dyDescent="0.15">
      <c r="A64" s="77"/>
      <c r="B64" s="78"/>
      <c r="C64" s="198"/>
      <c r="D64" s="229" t="s">
        <v>298</v>
      </c>
      <c r="E64" s="229"/>
      <c r="F64" s="81"/>
    </row>
    <row r="65" spans="1:6" ht="17.25" customHeight="1" x14ac:dyDescent="0.15">
      <c r="A65" s="77"/>
      <c r="B65" s="78"/>
      <c r="C65" s="49"/>
      <c r="D65" s="229"/>
      <c r="E65" s="229"/>
      <c r="F65" s="81"/>
    </row>
    <row r="66" spans="1:6" ht="17.25" customHeight="1" x14ac:dyDescent="0.15">
      <c r="A66" s="77"/>
      <c r="B66" s="78"/>
      <c r="C66" s="49"/>
      <c r="D66" s="229"/>
      <c r="E66" s="229"/>
      <c r="F66" s="81"/>
    </row>
    <row r="67" spans="1:6" ht="17.25" customHeight="1" x14ac:dyDescent="0.15">
      <c r="A67" s="77"/>
      <c r="B67" s="78"/>
      <c r="C67" s="199"/>
      <c r="D67" s="229"/>
      <c r="E67" s="229"/>
      <c r="F67" s="81"/>
    </row>
    <row r="68" spans="1:6" ht="17.25" customHeight="1" x14ac:dyDescent="0.15">
      <c r="A68" s="77"/>
      <c r="B68" s="78"/>
      <c r="C68" s="199"/>
      <c r="D68" s="229"/>
      <c r="E68" s="229"/>
      <c r="F68" s="81"/>
    </row>
    <row r="69" spans="1:6" ht="17.25" customHeight="1" x14ac:dyDescent="0.15">
      <c r="A69" s="77"/>
      <c r="B69" s="78"/>
      <c r="C69" s="240">
        <f>IF(OR(C62=4,C63=4),4,0)</f>
        <v>0</v>
      </c>
      <c r="D69" s="232" t="s">
        <v>310</v>
      </c>
      <c r="E69" s="233"/>
      <c r="F69" s="81"/>
    </row>
    <row r="70" spans="1:6" ht="17.25" customHeight="1" x14ac:dyDescent="0.15">
      <c r="A70" s="77"/>
      <c r="B70" s="74"/>
      <c r="C70" s="83" t="s">
        <v>363</v>
      </c>
      <c r="D70" s="104">
        <f>SUM(C69+C60+C43+C20)</f>
        <v>0</v>
      </c>
      <c r="E70" s="239"/>
      <c r="F70" s="81"/>
    </row>
    <row r="71" spans="1:6" ht="17.25" customHeight="1" x14ac:dyDescent="0.15">
      <c r="A71" s="77"/>
      <c r="B71" s="611"/>
      <c r="C71" s="67"/>
      <c r="D71" s="229" t="s">
        <v>364</v>
      </c>
      <c r="E71" s="229"/>
      <c r="F71" s="81"/>
    </row>
    <row r="72" spans="1:6" ht="17.25" customHeight="1" x14ac:dyDescent="0.15">
      <c r="A72" s="77"/>
      <c r="B72" s="611"/>
      <c r="C72" s="67"/>
      <c r="D72" s="229" t="s">
        <v>365</v>
      </c>
      <c r="E72" s="229"/>
      <c r="F72" s="81"/>
    </row>
    <row r="73" spans="1:6" ht="17.25" customHeight="1" x14ac:dyDescent="0.15">
      <c r="A73" s="77"/>
      <c r="B73" s="611"/>
      <c r="C73" s="67"/>
      <c r="D73" s="79"/>
      <c r="E73" s="79"/>
      <c r="F73" s="81"/>
    </row>
    <row r="74" spans="1:6" ht="17.25" customHeight="1" x14ac:dyDescent="0.15">
      <c r="A74" s="77"/>
      <c r="B74" s="611"/>
      <c r="C74" s="67"/>
      <c r="D74" s="79"/>
      <c r="E74" s="79"/>
      <c r="F74" s="81"/>
    </row>
    <row r="75" spans="1:6" ht="17.25" customHeight="1" x14ac:dyDescent="0.15">
      <c r="A75" s="77"/>
      <c r="B75" s="611"/>
      <c r="C75" s="67"/>
      <c r="D75" s="79"/>
      <c r="E75" s="79"/>
      <c r="F75" s="81"/>
    </row>
    <row r="76" spans="1:6" ht="17.25" customHeight="1" x14ac:dyDescent="0.15">
      <c r="A76" s="77"/>
      <c r="B76" s="611"/>
      <c r="C76" s="67"/>
      <c r="D76" s="78"/>
      <c r="E76" s="79"/>
      <c r="F76" s="81"/>
    </row>
    <row r="77" spans="1:6" ht="17.25" customHeight="1" x14ac:dyDescent="0.15">
      <c r="A77" s="77"/>
      <c r="B77" s="78"/>
      <c r="C77" s="67"/>
      <c r="D77" s="78"/>
      <c r="E77" s="79"/>
      <c r="F77" s="81"/>
    </row>
    <row r="78" spans="1:6" ht="17.25" customHeight="1" x14ac:dyDescent="0.15">
      <c r="A78" s="84"/>
      <c r="B78" s="82"/>
      <c r="C78" s="85"/>
      <c r="D78" s="82"/>
      <c r="E78" s="80"/>
      <c r="F78" s="202"/>
    </row>
    <row r="79" spans="1:6" ht="17.25" customHeight="1" x14ac:dyDescent="0.15">
      <c r="A79" s="202" t="s">
        <v>366</v>
      </c>
      <c r="B79" s="202"/>
      <c r="C79" s="202"/>
      <c r="D79" s="202"/>
      <c r="E79" s="202"/>
      <c r="F79" s="202"/>
    </row>
    <row r="80" spans="1:6" ht="17.25" customHeight="1" x14ac:dyDescent="0.15">
      <c r="A80" s="202" t="s">
        <v>367</v>
      </c>
      <c r="B80" s="202"/>
      <c r="C80" s="202"/>
      <c r="D80" s="202"/>
      <c r="E80" s="202"/>
      <c r="F80" s="202"/>
    </row>
    <row r="81" spans="1:6" ht="17.25" customHeight="1" x14ac:dyDescent="0.15">
      <c r="A81" s="67"/>
      <c r="B81" s="202"/>
      <c r="C81" s="202"/>
      <c r="D81" s="202"/>
      <c r="E81" s="202"/>
      <c r="F81" s="81"/>
    </row>
    <row r="82" spans="1:6" x14ac:dyDescent="0.15">
      <c r="A82" s="81"/>
      <c r="B82" s="81"/>
      <c r="C82" s="81"/>
      <c r="D82" s="81"/>
      <c r="E82" s="81"/>
    </row>
  </sheetData>
  <mergeCells count="7">
    <mergeCell ref="C45:D45"/>
    <mergeCell ref="B71:B76"/>
    <mergeCell ref="A3:D3"/>
    <mergeCell ref="A2:D2"/>
    <mergeCell ref="C4:D4"/>
    <mergeCell ref="C30:C31"/>
    <mergeCell ref="B44:C44"/>
  </mergeCells>
  <phoneticPr fontId="4"/>
  <dataValidations count="2">
    <dataValidation type="list" allowBlank="1" showInputMessage="1" showErrorMessage="1" prompt="４ｏｒ０を入力して下さい。" sqref="C6:C8 C62:C63 C47:C51 C22:C28" xr:uid="{00000000-0002-0000-0C00-000000000000}">
      <formula1>"0,4"</formula1>
    </dataValidation>
    <dataValidation allowBlank="1" showInputMessage="1" showErrorMessage="1" prompt="入力欄ではありません！" sqref="C64:C69 C29:C41 C21 C9:C19 C46 C5 C52:C61" xr:uid="{00000000-0002-0000-0C00-000001000000}"/>
  </dataValidations>
  <pageMargins left="0.45" right="0.44" top="0.98399999999999999" bottom="0.94" header="0.51200000000000001" footer="0.51200000000000001"/>
  <pageSetup paperSize="9" scale="65" orientation="landscape" r:id="rId1"/>
  <headerFooter alignWithMargins="0"/>
  <rowBreaks count="1" manualBreakCount="1">
    <brk id="43"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tabColor rgb="FFFFFF00"/>
  </sheetPr>
  <dimension ref="A1:L67"/>
  <sheetViews>
    <sheetView view="pageBreakPreview" zoomScale="75" zoomScaleNormal="100" zoomScaleSheetLayoutView="75" workbookViewId="0">
      <selection activeCell="C29" sqref="C29"/>
    </sheetView>
  </sheetViews>
  <sheetFormatPr defaultRowHeight="13.5" x14ac:dyDescent="0.15"/>
  <cols>
    <col min="1" max="1" width="14.25" customWidth="1"/>
    <col min="2" max="2" width="14.625" customWidth="1"/>
    <col min="3" max="3" width="4.625" customWidth="1"/>
    <col min="4" max="4" width="113.25" customWidth="1"/>
    <col min="5" max="5" width="29.5" customWidth="1"/>
    <col min="6" max="8" width="10.625" customWidth="1"/>
  </cols>
  <sheetData>
    <row r="1" spans="1:12" ht="15.75" customHeight="1" x14ac:dyDescent="0.15">
      <c r="A1" s="6" t="s">
        <v>368</v>
      </c>
      <c r="B1" s="6"/>
      <c r="C1" s="4"/>
      <c r="D1" s="5"/>
      <c r="E1" s="4" t="s">
        <v>243</v>
      </c>
      <c r="F1" s="5"/>
      <c r="G1" s="6"/>
      <c r="H1" s="5"/>
      <c r="I1" s="42"/>
      <c r="J1" s="42"/>
      <c r="K1" s="42"/>
      <c r="L1" s="42"/>
    </row>
    <row r="2" spans="1:12" ht="15.75" customHeight="1" x14ac:dyDescent="0.15">
      <c r="A2" s="619" t="s">
        <v>577</v>
      </c>
      <c r="B2" s="619"/>
      <c r="C2" s="619"/>
      <c r="D2" s="619"/>
      <c r="E2" s="228"/>
      <c r="F2" s="62"/>
      <c r="G2" s="62"/>
      <c r="H2" s="62"/>
      <c r="I2" s="42"/>
      <c r="J2" s="42"/>
      <c r="K2" s="42"/>
      <c r="L2" s="42"/>
    </row>
    <row r="3" spans="1:12" ht="15.75" customHeight="1" x14ac:dyDescent="0.15">
      <c r="A3" s="382" t="s">
        <v>165</v>
      </c>
      <c r="B3" s="382"/>
      <c r="C3" s="382"/>
      <c r="D3" s="382"/>
      <c r="E3" s="381" t="s">
        <v>576</v>
      </c>
      <c r="F3" s="28"/>
      <c r="G3" s="28"/>
      <c r="H3" s="28"/>
      <c r="I3" s="63"/>
      <c r="J3" s="63"/>
      <c r="K3" s="63"/>
      <c r="L3" s="63"/>
    </row>
    <row r="4" spans="1:12" ht="15.75" customHeight="1" x14ac:dyDescent="0.15">
      <c r="A4" s="86" t="s">
        <v>245</v>
      </c>
      <c r="B4" s="86" t="s">
        <v>247</v>
      </c>
      <c r="C4" s="620" t="s">
        <v>369</v>
      </c>
      <c r="D4" s="621"/>
      <c r="E4" s="87"/>
      <c r="F4" s="4"/>
      <c r="G4" s="62"/>
      <c r="H4" s="62"/>
      <c r="I4" s="62"/>
      <c r="J4" s="62"/>
      <c r="K4" s="63"/>
      <c r="L4" s="63"/>
    </row>
    <row r="5" spans="1:12" ht="15.75" customHeight="1" x14ac:dyDescent="0.15">
      <c r="A5" s="88" t="s">
        <v>370</v>
      </c>
      <c r="B5" s="108" t="s">
        <v>575</v>
      </c>
      <c r="C5" s="241"/>
      <c r="D5" s="242" t="s">
        <v>371</v>
      </c>
      <c r="E5" s="89"/>
      <c r="F5" s="60"/>
      <c r="G5" s="63"/>
      <c r="H5" s="63"/>
      <c r="I5" s="63"/>
      <c r="J5" s="63"/>
      <c r="K5" s="63"/>
      <c r="L5" s="63"/>
    </row>
    <row r="6" spans="1:12" ht="15.75" customHeight="1" x14ac:dyDescent="0.15">
      <c r="A6" s="107"/>
      <c r="B6" s="90"/>
      <c r="C6" s="243"/>
      <c r="D6" s="244" t="s">
        <v>372</v>
      </c>
      <c r="E6" s="89"/>
      <c r="F6" s="60"/>
      <c r="G6" s="63"/>
      <c r="H6" s="63"/>
      <c r="I6" s="63"/>
      <c r="J6" s="63"/>
      <c r="K6" s="63"/>
      <c r="L6" s="63"/>
    </row>
    <row r="7" spans="1:12" ht="15.75" customHeight="1" x14ac:dyDescent="0.15">
      <c r="A7" s="90"/>
      <c r="B7" s="90"/>
      <c r="C7" s="243"/>
      <c r="D7" s="244" t="s">
        <v>373</v>
      </c>
      <c r="E7" s="89"/>
      <c r="F7" s="60"/>
      <c r="G7" s="63"/>
      <c r="H7" s="63"/>
      <c r="I7" s="63"/>
      <c r="J7" s="63"/>
      <c r="K7" s="63"/>
      <c r="L7" s="63"/>
    </row>
    <row r="8" spans="1:12" ht="15.75" customHeight="1" x14ac:dyDescent="0.15">
      <c r="A8" s="90"/>
      <c r="B8" s="90"/>
      <c r="C8" s="243"/>
      <c r="D8" s="244" t="s">
        <v>374</v>
      </c>
      <c r="E8" s="89"/>
      <c r="F8" s="60"/>
      <c r="G8" s="63"/>
      <c r="H8" s="63"/>
      <c r="I8" s="63"/>
      <c r="J8" s="63"/>
      <c r="K8" s="63"/>
      <c r="L8" s="63"/>
    </row>
    <row r="9" spans="1:12" ht="15.75" customHeight="1" x14ac:dyDescent="0.15">
      <c r="A9" s="90"/>
      <c r="B9" s="90"/>
      <c r="C9" s="243"/>
      <c r="D9" s="244" t="s">
        <v>375</v>
      </c>
      <c r="E9" s="89"/>
      <c r="F9" s="60"/>
      <c r="G9" s="63"/>
      <c r="H9" s="63"/>
      <c r="I9" s="63"/>
      <c r="J9" s="63"/>
      <c r="K9" s="63"/>
      <c r="L9" s="63"/>
    </row>
    <row r="10" spans="1:12" ht="15.75" customHeight="1" x14ac:dyDescent="0.15">
      <c r="A10" s="90"/>
      <c r="B10" s="90"/>
      <c r="C10" s="243"/>
      <c r="D10" s="244" t="s">
        <v>376</v>
      </c>
      <c r="E10" s="89"/>
      <c r="F10" s="60"/>
      <c r="G10" s="63"/>
      <c r="H10" s="63"/>
      <c r="I10" s="63"/>
      <c r="J10" s="63"/>
      <c r="K10" s="63"/>
      <c r="L10" s="63"/>
    </row>
    <row r="11" spans="1:12" ht="15.75" customHeight="1" x14ac:dyDescent="0.15">
      <c r="A11" s="90"/>
      <c r="B11" s="90"/>
      <c r="C11" s="243"/>
      <c r="D11" s="244" t="s">
        <v>574</v>
      </c>
      <c r="E11" s="89"/>
      <c r="F11" s="60"/>
      <c r="G11" s="63"/>
      <c r="H11" s="63"/>
      <c r="I11" s="63"/>
      <c r="J11" s="63"/>
      <c r="K11" s="63"/>
      <c r="L11" s="63"/>
    </row>
    <row r="12" spans="1:12" ht="15.75" customHeight="1" x14ac:dyDescent="0.15">
      <c r="A12" s="90"/>
      <c r="B12" s="90"/>
      <c r="C12" s="243"/>
      <c r="D12" s="244" t="s">
        <v>377</v>
      </c>
      <c r="E12" s="89"/>
      <c r="F12" s="60"/>
      <c r="G12" s="63"/>
      <c r="H12" s="63"/>
      <c r="I12" s="63"/>
      <c r="J12" s="63"/>
      <c r="K12" s="63"/>
      <c r="L12" s="63"/>
    </row>
    <row r="13" spans="1:12" ht="15.75" customHeight="1" x14ac:dyDescent="0.15">
      <c r="A13" s="90"/>
      <c r="B13" s="90"/>
      <c r="C13" s="243"/>
      <c r="D13" s="244" t="s">
        <v>378</v>
      </c>
      <c r="E13" s="89"/>
      <c r="F13" s="60"/>
      <c r="G13" s="63"/>
      <c r="H13" s="63"/>
      <c r="I13" s="63"/>
      <c r="J13" s="63"/>
      <c r="K13" s="63"/>
      <c r="L13" s="63"/>
    </row>
    <row r="14" spans="1:12" ht="15.75" customHeight="1" x14ac:dyDescent="0.15">
      <c r="A14" s="90"/>
      <c r="B14" s="90"/>
      <c r="C14" s="243"/>
      <c r="D14" s="244" t="s">
        <v>379</v>
      </c>
      <c r="E14" s="89"/>
      <c r="F14" s="60"/>
      <c r="G14" s="63"/>
      <c r="H14" s="63"/>
      <c r="I14" s="63"/>
      <c r="J14" s="63"/>
      <c r="K14" s="63"/>
      <c r="L14" s="63"/>
    </row>
    <row r="15" spans="1:12" ht="15.75" customHeight="1" x14ac:dyDescent="0.15">
      <c r="A15" s="90"/>
      <c r="B15" s="90"/>
      <c r="C15" s="243"/>
      <c r="D15" s="244" t="s">
        <v>380</v>
      </c>
      <c r="E15" s="89"/>
      <c r="F15" s="60"/>
      <c r="G15" s="63"/>
      <c r="H15" s="63"/>
      <c r="I15" s="63"/>
      <c r="J15" s="63"/>
      <c r="K15" s="63"/>
      <c r="L15" s="63"/>
    </row>
    <row r="16" spans="1:12" ht="15.75" customHeight="1" x14ac:dyDescent="0.15">
      <c r="A16" s="90"/>
      <c r="B16" s="90"/>
      <c r="C16" s="243"/>
      <c r="D16" s="244" t="s">
        <v>573</v>
      </c>
      <c r="E16" s="89"/>
      <c r="F16" s="60"/>
      <c r="G16" s="63"/>
      <c r="H16" s="63"/>
      <c r="I16" s="63"/>
      <c r="J16" s="63"/>
      <c r="K16" s="63"/>
      <c r="L16" s="63"/>
    </row>
    <row r="17" spans="1:12" ht="15.75" customHeight="1" x14ac:dyDescent="0.15">
      <c r="A17" s="90"/>
      <c r="B17" s="90"/>
      <c r="C17" s="243"/>
      <c r="D17" s="244" t="s">
        <v>381</v>
      </c>
      <c r="E17" s="89"/>
      <c r="F17" s="60"/>
      <c r="G17" s="63"/>
      <c r="H17" s="63"/>
      <c r="I17" s="63"/>
      <c r="J17" s="63"/>
      <c r="K17" s="63"/>
      <c r="L17" s="63"/>
    </row>
    <row r="18" spans="1:12" ht="15.75" customHeight="1" x14ac:dyDescent="0.15">
      <c r="A18" s="90"/>
      <c r="B18" s="90"/>
      <c r="C18" s="243"/>
      <c r="D18" s="244" t="s">
        <v>382</v>
      </c>
      <c r="E18" s="89"/>
      <c r="F18" s="60"/>
      <c r="G18" s="63"/>
      <c r="H18" s="63"/>
      <c r="I18" s="63"/>
      <c r="J18" s="63"/>
      <c r="K18" s="63"/>
      <c r="L18" s="63"/>
    </row>
    <row r="19" spans="1:12" ht="15.75" customHeight="1" x14ac:dyDescent="0.15">
      <c r="A19" s="90"/>
      <c r="B19" s="90"/>
      <c r="C19" s="243"/>
      <c r="D19" s="244" t="s">
        <v>383</v>
      </c>
      <c r="E19" s="89"/>
      <c r="F19" s="60"/>
      <c r="G19" s="63"/>
      <c r="H19" s="63"/>
      <c r="I19" s="63"/>
      <c r="J19" s="63"/>
      <c r="K19" s="63"/>
      <c r="L19" s="63"/>
    </row>
    <row r="20" spans="1:12" ht="15.75" customHeight="1" x14ac:dyDescent="0.15">
      <c r="A20" s="90"/>
      <c r="B20" s="90"/>
      <c r="C20" s="243"/>
      <c r="D20" s="244" t="s">
        <v>384</v>
      </c>
      <c r="E20" s="89"/>
      <c r="F20" s="60"/>
      <c r="G20" s="63"/>
      <c r="H20" s="63"/>
      <c r="I20" s="63"/>
      <c r="J20" s="63"/>
      <c r="K20" s="63"/>
      <c r="L20" s="63"/>
    </row>
    <row r="21" spans="1:12" ht="15.75" customHeight="1" x14ac:dyDescent="0.15">
      <c r="A21" s="90"/>
      <c r="B21" s="90"/>
      <c r="C21" s="243"/>
      <c r="D21" s="244" t="s">
        <v>385</v>
      </c>
      <c r="E21" s="89"/>
      <c r="F21" s="60"/>
      <c r="G21" s="63"/>
      <c r="H21" s="63"/>
      <c r="I21" s="63"/>
      <c r="J21" s="63"/>
      <c r="K21" s="63"/>
      <c r="L21" s="63"/>
    </row>
    <row r="22" spans="1:12" ht="15.75" customHeight="1" x14ac:dyDescent="0.15">
      <c r="A22" s="90"/>
      <c r="B22" s="90"/>
      <c r="C22" s="243"/>
      <c r="D22" s="244" t="s">
        <v>386</v>
      </c>
      <c r="E22" s="89"/>
      <c r="F22" s="60"/>
      <c r="G22" s="63"/>
      <c r="H22" s="63"/>
      <c r="I22" s="63"/>
      <c r="J22" s="63"/>
      <c r="K22" s="63"/>
      <c r="L22" s="63"/>
    </row>
    <row r="23" spans="1:12" ht="15.75" customHeight="1" x14ac:dyDescent="0.15">
      <c r="A23" s="90"/>
      <c r="B23" s="90"/>
      <c r="C23" s="243"/>
      <c r="D23" s="244" t="s">
        <v>387</v>
      </c>
      <c r="E23" s="89"/>
      <c r="F23" s="6"/>
      <c r="G23" s="42"/>
      <c r="H23" s="42"/>
      <c r="I23" s="42"/>
      <c r="J23" s="42"/>
      <c r="K23" s="42"/>
      <c r="L23" s="42"/>
    </row>
    <row r="24" spans="1:12" ht="15.75" customHeight="1" x14ac:dyDescent="0.15">
      <c r="A24" s="90"/>
      <c r="B24" s="90"/>
      <c r="C24" s="243"/>
      <c r="D24" s="244" t="s">
        <v>572</v>
      </c>
      <c r="E24" s="89"/>
      <c r="F24" s="6"/>
      <c r="G24" s="42"/>
      <c r="H24" s="42"/>
      <c r="I24" s="42"/>
      <c r="J24" s="42"/>
      <c r="K24" s="42"/>
      <c r="L24" s="42"/>
    </row>
    <row r="25" spans="1:12" ht="15.75" customHeight="1" x14ac:dyDescent="0.15">
      <c r="A25" s="90"/>
      <c r="B25" s="90"/>
      <c r="C25" s="245"/>
      <c r="D25" s="246" t="s">
        <v>388</v>
      </c>
      <c r="E25" s="91"/>
      <c r="F25" s="6"/>
      <c r="G25" s="42"/>
      <c r="H25" s="42"/>
      <c r="I25" s="42"/>
      <c r="J25" s="42"/>
      <c r="K25" s="42"/>
      <c r="L25" s="42"/>
    </row>
    <row r="26" spans="1:12" ht="15.75" customHeight="1" x14ac:dyDescent="0.15">
      <c r="A26" s="90"/>
      <c r="B26" s="90"/>
      <c r="C26" s="96" t="s">
        <v>389</v>
      </c>
      <c r="D26" s="247">
        <f>IF(SUM(C6:C24)&lt;=5,SUM(C6:C24),5)</f>
        <v>0</v>
      </c>
      <c r="E26" s="91"/>
      <c r="F26" s="6"/>
      <c r="G26" s="42"/>
      <c r="H26" s="42"/>
      <c r="I26" s="42"/>
      <c r="J26" s="42"/>
      <c r="K26" s="42"/>
      <c r="L26" s="42"/>
    </row>
    <row r="27" spans="1:12" ht="15.75" customHeight="1" x14ac:dyDescent="0.15">
      <c r="A27" s="90"/>
      <c r="B27" s="90"/>
      <c r="C27" s="245"/>
      <c r="D27" s="242" t="s">
        <v>390</v>
      </c>
      <c r="E27" s="89"/>
      <c r="F27" s="6"/>
      <c r="G27" s="42"/>
      <c r="H27" s="42"/>
      <c r="I27" s="42"/>
      <c r="J27" s="42"/>
      <c r="K27" s="42"/>
      <c r="L27" s="42"/>
    </row>
    <row r="28" spans="1:12" ht="21" customHeight="1" x14ac:dyDescent="0.15">
      <c r="A28" s="90"/>
      <c r="B28" s="90"/>
      <c r="C28" s="243"/>
      <c r="D28" s="244" t="s">
        <v>571</v>
      </c>
      <c r="E28" s="89"/>
      <c r="F28" s="6"/>
      <c r="G28" s="42"/>
      <c r="H28" s="42"/>
      <c r="I28" s="42"/>
      <c r="J28" s="42"/>
      <c r="K28" s="42"/>
      <c r="L28" s="42"/>
    </row>
    <row r="29" spans="1:12" ht="15.75" customHeight="1" x14ac:dyDescent="0.15">
      <c r="A29" s="90"/>
      <c r="B29" s="90"/>
      <c r="C29" s="243"/>
      <c r="D29" s="244" t="s">
        <v>570</v>
      </c>
      <c r="E29" s="89"/>
      <c r="F29" s="6"/>
      <c r="G29" s="42"/>
      <c r="H29" s="42"/>
      <c r="I29" s="42"/>
      <c r="J29" s="42"/>
      <c r="K29" s="42"/>
      <c r="L29" s="42"/>
    </row>
    <row r="30" spans="1:12" ht="15.75" customHeight="1" x14ac:dyDescent="0.15">
      <c r="A30" s="90"/>
      <c r="B30" s="90"/>
      <c r="C30" s="243"/>
      <c r="D30" s="244" t="s">
        <v>569</v>
      </c>
      <c r="E30" s="89"/>
      <c r="F30" s="6"/>
      <c r="G30" s="42"/>
      <c r="H30" s="42"/>
      <c r="I30" s="42"/>
      <c r="J30" s="42"/>
      <c r="K30" s="42"/>
      <c r="L30" s="42"/>
    </row>
    <row r="31" spans="1:12" ht="15.75" customHeight="1" x14ac:dyDescent="0.15">
      <c r="A31" s="90"/>
      <c r="B31" s="90"/>
      <c r="C31" s="243"/>
      <c r="D31" s="244" t="s">
        <v>568</v>
      </c>
      <c r="E31" s="89"/>
      <c r="F31" s="6"/>
      <c r="G31" s="42"/>
      <c r="H31" s="42"/>
      <c r="I31" s="42"/>
      <c r="J31" s="42"/>
      <c r="K31" s="42"/>
      <c r="L31" s="42"/>
    </row>
    <row r="32" spans="1:12" ht="15.75" customHeight="1" x14ac:dyDescent="0.15">
      <c r="A32" s="90"/>
      <c r="B32" s="90"/>
      <c r="C32" s="243"/>
      <c r="D32" s="244" t="s">
        <v>567</v>
      </c>
      <c r="E32" s="89"/>
      <c r="F32" s="6"/>
      <c r="G32" s="42"/>
      <c r="H32" s="42"/>
      <c r="I32" s="42"/>
      <c r="J32" s="42"/>
      <c r="K32" s="42"/>
      <c r="L32" s="42"/>
    </row>
    <row r="33" spans="1:12" ht="15.75" customHeight="1" x14ac:dyDescent="0.15">
      <c r="A33" s="90"/>
      <c r="B33" s="90"/>
      <c r="C33" s="243"/>
      <c r="D33" s="244" t="s">
        <v>566</v>
      </c>
      <c r="E33" s="89"/>
      <c r="F33" s="6"/>
      <c r="G33" s="42"/>
      <c r="H33" s="42"/>
      <c r="I33" s="42"/>
      <c r="J33" s="42"/>
      <c r="K33" s="42"/>
      <c r="L33" s="42"/>
    </row>
    <row r="34" spans="1:12" ht="15.75" customHeight="1" x14ac:dyDescent="0.15">
      <c r="A34" s="90"/>
      <c r="B34" s="90"/>
      <c r="C34" s="245"/>
      <c r="D34" s="244" t="s">
        <v>391</v>
      </c>
      <c r="E34" s="91"/>
      <c r="F34" s="6"/>
      <c r="G34" s="42"/>
      <c r="H34" s="42"/>
      <c r="I34" s="42"/>
      <c r="J34" s="42"/>
      <c r="K34" s="42"/>
      <c r="L34" s="42"/>
    </row>
    <row r="35" spans="1:12" ht="15.75" customHeight="1" x14ac:dyDescent="0.15">
      <c r="A35" s="93"/>
      <c r="B35" s="93"/>
      <c r="C35" s="225" t="s">
        <v>389</v>
      </c>
      <c r="D35" s="105">
        <f>IF(SUM(C28:C33)&lt;=2,SUM(C28:C33),2)</f>
        <v>0</v>
      </c>
      <c r="E35" s="91"/>
      <c r="F35" s="6"/>
      <c r="G35" s="42"/>
      <c r="H35" s="42"/>
      <c r="I35" s="42"/>
      <c r="J35" s="42"/>
      <c r="K35" s="42"/>
      <c r="L35" s="42"/>
    </row>
    <row r="36" spans="1:12" ht="15.75" customHeight="1" x14ac:dyDescent="0.15">
      <c r="A36" s="6" t="s">
        <v>368</v>
      </c>
      <c r="B36" s="622"/>
      <c r="C36" s="622"/>
      <c r="D36" s="248" t="s">
        <v>243</v>
      </c>
      <c r="E36" s="228"/>
      <c r="F36" s="6"/>
      <c r="G36" s="42"/>
      <c r="H36" s="42"/>
      <c r="I36" s="42"/>
      <c r="J36" s="42"/>
      <c r="K36" s="42"/>
      <c r="L36" s="42"/>
    </row>
    <row r="37" spans="1:12" ht="15.75" customHeight="1" x14ac:dyDescent="0.15">
      <c r="A37" s="86" t="s">
        <v>392</v>
      </c>
      <c r="B37" s="86" t="s">
        <v>247</v>
      </c>
      <c r="C37" s="620" t="s">
        <v>393</v>
      </c>
      <c r="D37" s="621"/>
      <c r="E37" s="95"/>
      <c r="F37" s="6"/>
      <c r="G37" s="42"/>
      <c r="H37" s="42"/>
      <c r="I37" s="42"/>
      <c r="J37" s="42"/>
      <c r="K37" s="42"/>
      <c r="L37" s="42"/>
    </row>
    <row r="38" spans="1:12" ht="15.75" customHeight="1" x14ac:dyDescent="0.15">
      <c r="A38" s="90"/>
      <c r="B38" s="90"/>
      <c r="C38" s="241"/>
      <c r="D38" s="242" t="s">
        <v>394</v>
      </c>
      <c r="E38" s="89"/>
      <c r="F38" s="6"/>
      <c r="G38" s="42"/>
      <c r="H38" s="42"/>
      <c r="I38" s="42"/>
      <c r="J38" s="42"/>
      <c r="K38" s="42"/>
      <c r="L38" s="42"/>
    </row>
    <row r="39" spans="1:12" ht="15.75" customHeight="1" x14ac:dyDescent="0.15">
      <c r="A39" s="90"/>
      <c r="B39" s="90"/>
      <c r="C39" s="243"/>
      <c r="D39" s="244" t="s">
        <v>565</v>
      </c>
      <c r="E39" s="89"/>
      <c r="F39" s="6"/>
      <c r="G39" s="42"/>
      <c r="H39" s="42"/>
      <c r="I39" s="42"/>
      <c r="J39" s="42"/>
      <c r="K39" s="42"/>
      <c r="L39" s="42"/>
    </row>
    <row r="40" spans="1:12" ht="15.75" customHeight="1" x14ac:dyDescent="0.15">
      <c r="A40" s="90"/>
      <c r="B40" s="90"/>
      <c r="C40" s="243"/>
      <c r="D40" s="244" t="s">
        <v>564</v>
      </c>
      <c r="E40" s="89"/>
      <c r="F40" s="6"/>
      <c r="G40" s="42"/>
      <c r="H40" s="42"/>
      <c r="I40" s="42"/>
      <c r="J40" s="42"/>
      <c r="K40" s="42"/>
      <c r="L40" s="42"/>
    </row>
    <row r="41" spans="1:12" ht="15.75" customHeight="1" x14ac:dyDescent="0.15">
      <c r="A41" s="90"/>
      <c r="B41" s="90"/>
      <c r="C41" s="243"/>
      <c r="D41" s="244" t="s">
        <v>563</v>
      </c>
      <c r="E41" s="89"/>
      <c r="F41" s="6"/>
      <c r="G41" s="42"/>
      <c r="H41" s="42"/>
      <c r="I41" s="42"/>
      <c r="J41" s="42"/>
      <c r="K41" s="42"/>
      <c r="L41" s="42"/>
    </row>
    <row r="42" spans="1:12" ht="15.75" customHeight="1" x14ac:dyDescent="0.15">
      <c r="A42" s="90"/>
      <c r="B42" s="90"/>
      <c r="C42" s="243"/>
      <c r="D42" s="244" t="s">
        <v>562</v>
      </c>
      <c r="E42" s="89"/>
      <c r="F42" s="6"/>
      <c r="G42" s="42"/>
      <c r="H42" s="42"/>
      <c r="I42" s="42"/>
      <c r="J42" s="42"/>
      <c r="K42" s="42"/>
      <c r="L42" s="42"/>
    </row>
    <row r="43" spans="1:12" ht="15.75" customHeight="1" x14ac:dyDescent="0.15">
      <c r="A43" s="90"/>
      <c r="B43" s="90"/>
      <c r="C43" s="243"/>
      <c r="D43" s="244" t="s">
        <v>561</v>
      </c>
      <c r="E43" s="89"/>
      <c r="F43" s="6"/>
      <c r="G43" s="42"/>
      <c r="H43" s="42"/>
      <c r="I43" s="42"/>
      <c r="J43" s="42"/>
      <c r="K43" s="42"/>
      <c r="L43" s="42"/>
    </row>
    <row r="44" spans="1:12" ht="15.75" customHeight="1" x14ac:dyDescent="0.15">
      <c r="A44" s="90"/>
      <c r="B44" s="90"/>
      <c r="C44" s="243"/>
      <c r="D44" s="244" t="s">
        <v>560</v>
      </c>
      <c r="E44" s="89"/>
      <c r="F44" s="6"/>
      <c r="G44" s="42"/>
      <c r="H44" s="42"/>
      <c r="I44" s="42"/>
      <c r="J44" s="42"/>
      <c r="K44" s="42"/>
      <c r="L44" s="42"/>
    </row>
    <row r="45" spans="1:12" ht="15.75" customHeight="1" x14ac:dyDescent="0.15">
      <c r="A45" s="90"/>
      <c r="B45" s="90"/>
      <c r="C45" s="243"/>
      <c r="D45" s="244" t="s">
        <v>559</v>
      </c>
      <c r="E45" s="89"/>
      <c r="F45" s="6"/>
      <c r="G45" s="42"/>
      <c r="H45" s="42"/>
      <c r="I45" s="42"/>
      <c r="J45" s="42"/>
      <c r="K45" s="42"/>
      <c r="L45" s="42"/>
    </row>
    <row r="46" spans="1:12" ht="15.75" customHeight="1" x14ac:dyDescent="0.15">
      <c r="A46" s="90"/>
      <c r="B46" s="90"/>
      <c r="C46" s="243"/>
      <c r="D46" s="244" t="s">
        <v>558</v>
      </c>
      <c r="E46" s="89"/>
      <c r="F46" s="6"/>
      <c r="G46" s="42"/>
      <c r="H46" s="42"/>
      <c r="I46" s="42"/>
      <c r="J46" s="42"/>
      <c r="K46" s="42"/>
      <c r="L46" s="42"/>
    </row>
    <row r="47" spans="1:12" ht="15.75" customHeight="1" x14ac:dyDescent="0.15">
      <c r="A47" s="90"/>
      <c r="B47" s="90"/>
      <c r="C47" s="245"/>
      <c r="D47" s="244" t="s">
        <v>391</v>
      </c>
      <c r="E47" s="91"/>
      <c r="F47" s="6"/>
      <c r="G47" s="42"/>
      <c r="H47" s="42"/>
      <c r="I47" s="42"/>
      <c r="J47" s="42"/>
      <c r="K47" s="42"/>
      <c r="L47" s="42"/>
    </row>
    <row r="48" spans="1:12" ht="15.75" customHeight="1" x14ac:dyDescent="0.15">
      <c r="A48" s="90"/>
      <c r="B48" s="90"/>
      <c r="C48" s="225" t="s">
        <v>389</v>
      </c>
      <c r="D48" s="105">
        <f>IF(SUM(C39:C46)&lt;=2,SUM(C39:C46),2)</f>
        <v>0</v>
      </c>
      <c r="E48" s="91"/>
      <c r="F48" s="6"/>
      <c r="G48" s="42"/>
      <c r="H48" s="42"/>
      <c r="I48" s="42"/>
      <c r="J48" s="42"/>
      <c r="K48" s="42"/>
      <c r="L48" s="42"/>
    </row>
    <row r="49" spans="1:12" ht="15.75" customHeight="1" x14ac:dyDescent="0.15">
      <c r="A49" s="90"/>
      <c r="B49" s="90"/>
      <c r="C49" s="225" t="s">
        <v>557</v>
      </c>
      <c r="D49" s="105">
        <f>D48+D35+D26</f>
        <v>0</v>
      </c>
      <c r="E49" s="95"/>
      <c r="F49" s="6"/>
      <c r="G49" s="42"/>
      <c r="H49" s="42"/>
      <c r="I49" s="42"/>
      <c r="J49" s="42"/>
      <c r="K49" s="42"/>
      <c r="L49" s="42"/>
    </row>
    <row r="50" spans="1:12" ht="15.75" customHeight="1" x14ac:dyDescent="0.15">
      <c r="A50" s="90"/>
      <c r="B50" s="90"/>
      <c r="C50" s="244"/>
      <c r="D50" s="241"/>
      <c r="E50" s="89"/>
      <c r="F50" s="6"/>
      <c r="G50" s="42"/>
      <c r="H50" s="42"/>
      <c r="I50" s="42"/>
      <c r="J50" s="42"/>
      <c r="K50" s="42"/>
      <c r="L50" s="42"/>
    </row>
    <row r="51" spans="1:12" ht="15.75" customHeight="1" x14ac:dyDescent="0.15">
      <c r="A51" s="90"/>
      <c r="B51" s="90"/>
      <c r="C51" s="244"/>
      <c r="D51" s="241" t="s">
        <v>396</v>
      </c>
      <c r="E51" s="89"/>
      <c r="F51" s="6"/>
      <c r="G51" s="42"/>
      <c r="H51" s="42"/>
      <c r="I51" s="42"/>
      <c r="J51" s="42"/>
      <c r="K51" s="42"/>
      <c r="L51" s="42"/>
    </row>
    <row r="52" spans="1:12" ht="15.75" customHeight="1" x14ac:dyDescent="0.15">
      <c r="A52" s="90"/>
      <c r="B52" s="90"/>
      <c r="C52" s="244"/>
      <c r="D52" s="241" t="s">
        <v>397</v>
      </c>
      <c r="E52" s="89"/>
      <c r="F52" s="6"/>
      <c r="G52" s="42"/>
      <c r="H52" s="42"/>
      <c r="I52" s="42"/>
      <c r="J52" s="42"/>
      <c r="K52" s="42"/>
      <c r="L52" s="42"/>
    </row>
    <row r="53" spans="1:12" ht="15.75" customHeight="1" x14ac:dyDescent="0.15">
      <c r="A53" s="90"/>
      <c r="B53" s="90"/>
      <c r="C53" s="244"/>
      <c r="D53" s="241" t="s">
        <v>161</v>
      </c>
      <c r="E53" s="89"/>
      <c r="F53" s="6"/>
      <c r="G53" s="42"/>
      <c r="H53" s="42"/>
      <c r="I53" s="42"/>
      <c r="J53" s="42"/>
      <c r="K53" s="42"/>
      <c r="L53" s="42"/>
    </row>
    <row r="54" spans="1:12" ht="15.75" customHeight="1" x14ac:dyDescent="0.15">
      <c r="A54" s="90"/>
      <c r="B54" s="90"/>
      <c r="C54" s="41"/>
      <c r="E54" s="89"/>
      <c r="F54" s="6"/>
      <c r="G54" s="42"/>
      <c r="H54" s="42"/>
      <c r="I54" s="42"/>
      <c r="J54" s="42"/>
      <c r="K54" s="42"/>
      <c r="L54" s="42"/>
    </row>
    <row r="55" spans="1:12" ht="15.75" customHeight="1" x14ac:dyDescent="0.15">
      <c r="A55" s="93"/>
      <c r="B55" s="93"/>
      <c r="C55" s="97"/>
      <c r="D55" s="94"/>
      <c r="E55" s="91"/>
      <c r="F55" s="6"/>
      <c r="G55" s="42"/>
      <c r="H55" s="42"/>
      <c r="I55" s="42"/>
      <c r="J55" s="42"/>
      <c r="K55" s="42"/>
      <c r="L55" s="42"/>
    </row>
    <row r="56" spans="1:12" ht="15.75" customHeight="1" x14ac:dyDescent="0.15">
      <c r="A56" s="304" t="s">
        <v>473</v>
      </c>
      <c r="B56" s="304"/>
      <c r="C56" s="6"/>
      <c r="D56" s="42"/>
      <c r="E56" s="5"/>
      <c r="F56" s="6"/>
      <c r="G56" s="42"/>
      <c r="H56" s="42"/>
      <c r="I56" s="42"/>
      <c r="J56" s="42"/>
      <c r="K56" s="42"/>
      <c r="L56" s="42"/>
    </row>
    <row r="57" spans="1:12" ht="15.75" customHeight="1" x14ac:dyDescent="0.15">
      <c r="A57" s="304" t="s">
        <v>411</v>
      </c>
      <c r="B57" s="304"/>
      <c r="C57" s="6"/>
      <c r="D57" s="42"/>
      <c r="E57" s="6"/>
      <c r="F57" s="6"/>
      <c r="G57" s="42"/>
      <c r="H57" s="42"/>
      <c r="I57" s="42"/>
      <c r="J57" s="42"/>
      <c r="K57" s="42"/>
      <c r="L57" s="42"/>
    </row>
    <row r="58" spans="1:12" ht="15.75" customHeight="1" x14ac:dyDescent="0.15">
      <c r="A58" s="304" t="s">
        <v>484</v>
      </c>
      <c r="B58" s="304"/>
      <c r="C58" s="6"/>
      <c r="D58" s="42"/>
      <c r="E58" s="6"/>
      <c r="F58" s="6"/>
      <c r="G58" s="42"/>
      <c r="H58" s="42"/>
      <c r="I58" s="42"/>
      <c r="J58" s="42"/>
      <c r="K58" s="42"/>
      <c r="L58" s="42"/>
    </row>
    <row r="59" spans="1:12" x14ac:dyDescent="0.15">
      <c r="A59" s="305" t="s">
        <v>556</v>
      </c>
      <c r="B59" s="306"/>
      <c r="C59" s="249"/>
      <c r="D59" s="249"/>
    </row>
    <row r="60" spans="1:12" x14ac:dyDescent="0.15">
      <c r="A60" s="307" t="s">
        <v>555</v>
      </c>
      <c r="B60" s="306"/>
      <c r="C60" s="249"/>
      <c r="D60" s="249"/>
    </row>
    <row r="61" spans="1:12" x14ac:dyDescent="0.15">
      <c r="A61" s="307" t="s">
        <v>554</v>
      </c>
      <c r="B61" s="308"/>
      <c r="C61" s="251"/>
      <c r="D61" s="252"/>
      <c r="E61" s="5"/>
      <c r="F61" s="6"/>
      <c r="G61" s="42"/>
      <c r="H61" s="42"/>
      <c r="I61" s="42"/>
      <c r="J61" s="42"/>
      <c r="K61" s="42"/>
      <c r="L61" s="42"/>
    </row>
    <row r="62" spans="1:12" x14ac:dyDescent="0.15">
      <c r="A62" s="307" t="s">
        <v>553</v>
      </c>
      <c r="B62" s="308"/>
      <c r="C62" s="251"/>
      <c r="D62" s="252"/>
      <c r="E62" s="6"/>
      <c r="F62" s="6"/>
      <c r="G62" s="42"/>
      <c r="H62" s="42"/>
      <c r="I62" s="42"/>
      <c r="J62" s="42"/>
      <c r="K62" s="42"/>
      <c r="L62" s="42"/>
    </row>
    <row r="63" spans="1:12" x14ac:dyDescent="0.15">
      <c r="A63" s="307" t="s">
        <v>552</v>
      </c>
      <c r="B63" s="308"/>
      <c r="C63" s="251"/>
      <c r="D63" s="252"/>
      <c r="E63" s="6"/>
      <c r="F63" s="6"/>
      <c r="G63" s="42"/>
      <c r="H63" s="42"/>
      <c r="I63" s="42"/>
      <c r="J63" s="42"/>
      <c r="K63" s="42"/>
      <c r="L63" s="42"/>
    </row>
    <row r="64" spans="1:12" x14ac:dyDescent="0.15">
      <c r="A64" s="307" t="s">
        <v>551</v>
      </c>
      <c r="B64" s="308"/>
      <c r="C64" s="251"/>
      <c r="D64" s="252"/>
      <c r="E64" s="6"/>
      <c r="F64" s="6"/>
      <c r="G64" s="42"/>
      <c r="H64" s="42"/>
      <c r="I64" s="42"/>
      <c r="J64" s="42"/>
      <c r="K64" s="42"/>
      <c r="L64" s="42"/>
    </row>
    <row r="65" spans="1:12" x14ac:dyDescent="0.15">
      <c r="A65" s="307" t="s">
        <v>550</v>
      </c>
      <c r="B65" s="309"/>
      <c r="C65" s="253"/>
      <c r="D65" s="253"/>
      <c r="E65" s="42"/>
      <c r="F65" s="42"/>
      <c r="G65" s="42"/>
      <c r="H65" s="42"/>
      <c r="I65" s="42"/>
      <c r="J65" s="42"/>
      <c r="K65" s="42"/>
      <c r="L65" s="42"/>
    </row>
    <row r="66" spans="1:12" x14ac:dyDescent="0.15">
      <c r="A66" s="250"/>
      <c r="B66" s="241"/>
      <c r="C66" s="60"/>
      <c r="D66" s="60"/>
      <c r="E66" s="60"/>
      <c r="F66" s="60"/>
      <c r="G66" s="60"/>
      <c r="H66" s="60"/>
      <c r="I66" s="60"/>
      <c r="J66" s="60"/>
      <c r="K66" s="60"/>
      <c r="L66" s="60"/>
    </row>
    <row r="67" spans="1:12" x14ac:dyDescent="0.15">
      <c r="A67" s="42"/>
      <c r="B67" s="42"/>
      <c r="C67" s="42"/>
      <c r="D67" s="42"/>
      <c r="E67" s="42"/>
      <c r="F67" s="42"/>
      <c r="G67" s="42"/>
      <c r="H67" s="42"/>
      <c r="I67" s="42"/>
      <c r="J67" s="42"/>
      <c r="K67" s="42"/>
      <c r="L67" s="42"/>
    </row>
  </sheetData>
  <mergeCells count="4">
    <mergeCell ref="A2:D2"/>
    <mergeCell ref="C4:D4"/>
    <mergeCell ref="B36:C36"/>
    <mergeCell ref="C37:D37"/>
  </mergeCells>
  <phoneticPr fontId="4"/>
  <dataValidations count="2">
    <dataValidation type="list" allowBlank="1" showInputMessage="1" showErrorMessage="1" prompt="１ｏｒ０を入力して下さい。_x000a_" sqref="C6:C24 C28:C33 C39:C46" xr:uid="{00000000-0002-0000-0D00-000000000000}">
      <formula1>"0,1"</formula1>
    </dataValidation>
    <dataValidation allowBlank="1" showInputMessage="1" showErrorMessage="1" prompt="入力欄ではありません！" sqref="C47 C25 C34 C27 C38" xr:uid="{00000000-0002-0000-0D00-000001000000}"/>
  </dataValidations>
  <pageMargins left="0.78740157480314965" right="0.78740157480314965" top="0.98425196850393704" bottom="0.78740157480314965" header="0.59055118110236227" footer="0"/>
  <pageSetup paperSize="9" scale="70" orientation="landscape" r:id="rId1"/>
  <headerFooter alignWithMargins="0">
    <oddHeader>&amp;R&amp;"ＭＳ Ｐゴシック,太字"&amp;16（改正後）</oddHeader>
  </headerFooter>
  <rowBreaks count="1" manualBreakCount="1">
    <brk id="35"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7">
    <tabColor rgb="FFFFFF00"/>
  </sheetPr>
  <dimension ref="A1:L40"/>
  <sheetViews>
    <sheetView view="pageBreakPreview" zoomScale="75" zoomScaleNormal="100" zoomScaleSheetLayoutView="75" workbookViewId="0">
      <selection activeCell="E36" sqref="E36"/>
    </sheetView>
  </sheetViews>
  <sheetFormatPr defaultRowHeight="13.5" x14ac:dyDescent="0.15"/>
  <cols>
    <col min="1" max="1" width="14.25" customWidth="1"/>
    <col min="2" max="2" width="14.625" customWidth="1"/>
    <col min="3" max="3" width="4.625" customWidth="1"/>
    <col min="4" max="4" width="113.25" customWidth="1"/>
    <col min="5" max="5" width="29.5" customWidth="1"/>
    <col min="6" max="8" width="10.625" customWidth="1"/>
  </cols>
  <sheetData>
    <row r="1" spans="1:12" ht="15.75" customHeight="1" x14ac:dyDescent="0.15">
      <c r="A1" s="6" t="s">
        <v>398</v>
      </c>
      <c r="B1" s="6"/>
      <c r="C1" s="4"/>
      <c r="D1" s="5"/>
      <c r="E1" s="4" t="s">
        <v>243</v>
      </c>
      <c r="F1" s="5"/>
      <c r="G1" s="6"/>
      <c r="H1" s="5"/>
      <c r="I1" s="42"/>
      <c r="J1" s="42"/>
      <c r="K1" s="42"/>
      <c r="L1" s="42"/>
    </row>
    <row r="2" spans="1:12" ht="15.75" customHeight="1" x14ac:dyDescent="0.15">
      <c r="A2" s="619" t="s">
        <v>579</v>
      </c>
      <c r="B2" s="619"/>
      <c r="C2" s="619"/>
      <c r="D2" s="619"/>
      <c r="E2" s="228">
        <f>工事成績評定入力表!C6</f>
        <v>60</v>
      </c>
      <c r="F2" s="62"/>
      <c r="G2" s="62"/>
      <c r="H2" s="62"/>
      <c r="I2" s="42"/>
      <c r="J2" s="42"/>
      <c r="K2" s="42"/>
      <c r="L2" s="42"/>
    </row>
    <row r="3" spans="1:12" ht="15.75" customHeight="1" x14ac:dyDescent="0.15">
      <c r="A3" s="423" t="s">
        <v>165</v>
      </c>
      <c r="B3" s="423"/>
      <c r="C3" s="423"/>
      <c r="D3" s="423"/>
      <c r="E3" s="43" t="s">
        <v>581</v>
      </c>
      <c r="F3" s="28"/>
      <c r="G3" s="28"/>
      <c r="H3" s="28"/>
      <c r="I3" s="63"/>
      <c r="J3" s="63"/>
      <c r="K3" s="63"/>
      <c r="L3" s="63"/>
    </row>
    <row r="4" spans="1:12" ht="15.75" customHeight="1" x14ac:dyDescent="0.15">
      <c r="A4" s="86" t="s">
        <v>399</v>
      </c>
      <c r="B4" s="86" t="s">
        <v>247</v>
      </c>
      <c r="C4" s="620" t="s">
        <v>400</v>
      </c>
      <c r="D4" s="621"/>
      <c r="E4" s="87"/>
      <c r="F4" s="4"/>
      <c r="G4" s="62"/>
      <c r="H4" s="62"/>
      <c r="I4" s="62"/>
      <c r="J4" s="62"/>
      <c r="K4" s="63"/>
      <c r="L4" s="63"/>
    </row>
    <row r="5" spans="1:12" ht="15.75" customHeight="1" x14ac:dyDescent="0.15">
      <c r="A5" s="254" t="s">
        <v>401</v>
      </c>
      <c r="B5" s="623" t="s">
        <v>402</v>
      </c>
      <c r="C5" s="62" t="s">
        <v>38</v>
      </c>
      <c r="D5" s="92"/>
      <c r="E5" s="89"/>
      <c r="F5" s="60"/>
      <c r="G5" s="63"/>
      <c r="H5" s="63"/>
      <c r="I5" s="63"/>
      <c r="J5" s="63"/>
      <c r="K5" s="63"/>
      <c r="L5" s="63"/>
    </row>
    <row r="6" spans="1:12" ht="15.75" customHeight="1" x14ac:dyDescent="0.15">
      <c r="A6" s="107"/>
      <c r="B6" s="624"/>
      <c r="C6" s="243"/>
      <c r="D6" s="244" t="s">
        <v>403</v>
      </c>
      <c r="E6" s="89"/>
      <c r="F6" s="60"/>
      <c r="G6" s="63"/>
      <c r="H6" s="63"/>
      <c r="I6" s="63"/>
      <c r="J6" s="63"/>
      <c r="K6" s="63"/>
      <c r="L6" s="63"/>
    </row>
    <row r="7" spans="1:12" ht="15.75" customHeight="1" x14ac:dyDescent="0.15">
      <c r="A7" s="90"/>
      <c r="B7" s="624"/>
      <c r="C7" s="243"/>
      <c r="D7" s="244" t="s">
        <v>404</v>
      </c>
      <c r="E7" s="89"/>
      <c r="F7" s="60"/>
      <c r="G7" s="63"/>
      <c r="H7" s="63"/>
      <c r="I7" s="63"/>
      <c r="J7" s="63"/>
      <c r="K7" s="63"/>
      <c r="L7" s="63"/>
    </row>
    <row r="8" spans="1:12" ht="15.75" customHeight="1" x14ac:dyDescent="0.15">
      <c r="A8" s="90"/>
      <c r="B8" s="90"/>
      <c r="C8" s="243"/>
      <c r="D8" s="244" t="s">
        <v>405</v>
      </c>
      <c r="E8" s="89"/>
      <c r="F8" s="60"/>
      <c r="G8" s="63"/>
      <c r="H8" s="63"/>
      <c r="I8" s="63"/>
      <c r="J8" s="63"/>
      <c r="K8" s="63"/>
      <c r="L8" s="63"/>
    </row>
    <row r="9" spans="1:12" ht="15.75" customHeight="1" x14ac:dyDescent="0.15">
      <c r="A9" s="90"/>
      <c r="B9" s="90"/>
      <c r="C9" s="243"/>
      <c r="D9" s="244" t="s">
        <v>406</v>
      </c>
      <c r="E9" s="89"/>
      <c r="F9" s="60"/>
      <c r="G9" s="63"/>
      <c r="H9" s="63"/>
      <c r="I9" s="63"/>
      <c r="J9" s="63"/>
      <c r="K9" s="63"/>
      <c r="L9" s="63"/>
    </row>
    <row r="10" spans="1:12" ht="15.75" customHeight="1" x14ac:dyDescent="0.15">
      <c r="A10" s="90"/>
      <c r="B10" s="90"/>
      <c r="C10" s="243"/>
      <c r="D10" s="244" t="s">
        <v>407</v>
      </c>
      <c r="E10" s="89"/>
      <c r="F10" s="60"/>
      <c r="G10" s="63"/>
      <c r="H10" s="63"/>
      <c r="I10" s="63"/>
      <c r="J10" s="63"/>
      <c r="K10" s="63"/>
      <c r="L10" s="63"/>
    </row>
    <row r="11" spans="1:12" ht="15.75" customHeight="1" x14ac:dyDescent="0.15">
      <c r="A11" s="90"/>
      <c r="B11" s="90"/>
      <c r="C11" s="243"/>
      <c r="D11" s="244" t="s">
        <v>408</v>
      </c>
      <c r="E11" s="89"/>
      <c r="F11" s="60"/>
      <c r="G11" s="63"/>
      <c r="H11" s="63"/>
      <c r="I11" s="63"/>
      <c r="J11" s="63"/>
      <c r="K11" s="63"/>
      <c r="L11" s="63"/>
    </row>
    <row r="12" spans="1:12" ht="15.75" customHeight="1" x14ac:dyDescent="0.15">
      <c r="A12" s="90"/>
      <c r="B12" s="90"/>
      <c r="C12" s="41"/>
      <c r="D12" s="41"/>
      <c r="E12" s="89"/>
      <c r="F12" s="60"/>
      <c r="G12" s="63"/>
      <c r="H12" s="63"/>
      <c r="I12" s="63"/>
      <c r="J12" s="63"/>
      <c r="K12" s="63"/>
      <c r="L12" s="63"/>
    </row>
    <row r="13" spans="1:12" ht="15.75" customHeight="1" x14ac:dyDescent="0.15">
      <c r="A13" s="90"/>
      <c r="B13" s="90"/>
      <c r="C13" s="41"/>
      <c r="D13" s="41"/>
      <c r="E13" s="89"/>
      <c r="F13" s="60"/>
      <c r="G13" s="63"/>
      <c r="H13" s="63"/>
      <c r="I13" s="63"/>
      <c r="J13" s="63"/>
      <c r="K13" s="63"/>
      <c r="L13" s="63"/>
    </row>
    <row r="14" spans="1:12" ht="15.75" customHeight="1" x14ac:dyDescent="0.15">
      <c r="A14" s="90"/>
      <c r="B14" s="90"/>
      <c r="C14" s="41"/>
      <c r="D14" s="41"/>
      <c r="E14" s="89"/>
      <c r="F14" s="60"/>
      <c r="G14" s="63"/>
      <c r="H14" s="63"/>
      <c r="I14" s="63"/>
      <c r="J14" s="63"/>
      <c r="K14" s="63"/>
      <c r="L14" s="63"/>
    </row>
    <row r="15" spans="1:12" ht="15.75" customHeight="1" x14ac:dyDescent="0.15">
      <c r="A15" s="90"/>
      <c r="B15" s="90"/>
      <c r="C15" s="41"/>
      <c r="D15" s="41"/>
      <c r="E15" s="89"/>
      <c r="F15" s="60"/>
      <c r="G15" s="63"/>
      <c r="H15" s="63"/>
      <c r="I15" s="63"/>
      <c r="J15" s="63"/>
      <c r="K15" s="63"/>
      <c r="L15" s="63"/>
    </row>
    <row r="16" spans="1:12" ht="15.75" customHeight="1" x14ac:dyDescent="0.15">
      <c r="A16" s="90"/>
      <c r="B16" s="90"/>
      <c r="C16" s="41"/>
      <c r="D16" s="41"/>
      <c r="E16" s="89"/>
      <c r="F16" s="60"/>
      <c r="G16" s="63"/>
      <c r="H16" s="63"/>
      <c r="I16" s="63"/>
      <c r="J16" s="63"/>
      <c r="K16" s="63"/>
      <c r="L16" s="63"/>
    </row>
    <row r="17" spans="1:12" ht="15.75" customHeight="1" x14ac:dyDescent="0.15">
      <c r="A17" s="90"/>
      <c r="B17" s="90"/>
      <c r="C17" s="41"/>
      <c r="D17" s="41"/>
      <c r="E17" s="89"/>
      <c r="F17" s="60"/>
      <c r="G17" s="63"/>
      <c r="H17" s="63"/>
      <c r="I17" s="63"/>
      <c r="J17" s="63"/>
      <c r="K17" s="63"/>
      <c r="L17" s="63"/>
    </row>
    <row r="18" spans="1:12" ht="15.75" customHeight="1" x14ac:dyDescent="0.15">
      <c r="A18" s="90"/>
      <c r="B18" s="90"/>
      <c r="C18" s="41"/>
      <c r="D18" s="41"/>
      <c r="E18" s="89"/>
      <c r="F18" s="60"/>
      <c r="G18" s="63"/>
      <c r="H18" s="63"/>
      <c r="I18" s="63"/>
      <c r="J18" s="63"/>
      <c r="K18" s="63"/>
      <c r="L18" s="63"/>
    </row>
    <row r="19" spans="1:12" ht="15.75" customHeight="1" x14ac:dyDescent="0.15">
      <c r="A19" s="90"/>
      <c r="B19" s="90"/>
      <c r="C19" s="41"/>
      <c r="D19" s="41"/>
      <c r="E19" s="89"/>
      <c r="F19" s="60"/>
      <c r="G19" s="63"/>
      <c r="H19" s="63"/>
      <c r="I19" s="63"/>
      <c r="J19" s="63"/>
      <c r="K19" s="63"/>
      <c r="L19" s="63"/>
    </row>
    <row r="20" spans="1:12" ht="15.75" customHeight="1" x14ac:dyDescent="0.15">
      <c r="A20" s="90"/>
      <c r="B20" s="90"/>
      <c r="C20" s="41"/>
      <c r="D20" s="41"/>
      <c r="E20" s="89"/>
      <c r="F20" s="60"/>
      <c r="G20" s="63"/>
      <c r="H20" s="63"/>
      <c r="I20" s="63"/>
      <c r="J20" s="63"/>
      <c r="K20" s="63"/>
      <c r="L20" s="63"/>
    </row>
    <row r="21" spans="1:12" ht="15.75" customHeight="1" x14ac:dyDescent="0.15">
      <c r="A21" s="90"/>
      <c r="B21" s="90"/>
      <c r="C21" s="41"/>
      <c r="D21" s="97"/>
      <c r="E21" s="91"/>
      <c r="F21" s="60"/>
      <c r="G21" s="63"/>
      <c r="H21" s="63"/>
      <c r="I21" s="63"/>
      <c r="J21" s="63"/>
      <c r="K21" s="63"/>
      <c r="L21" s="63"/>
    </row>
    <row r="22" spans="1:12" ht="15.75" customHeight="1" x14ac:dyDescent="0.15">
      <c r="A22" s="90"/>
      <c r="B22" s="90"/>
      <c r="C22" s="225" t="s">
        <v>395</v>
      </c>
      <c r="D22" s="105">
        <f>IF(SUM(C6:C11)&lt;=4,SUM(C6:C11),4)</f>
        <v>0</v>
      </c>
      <c r="E22" s="95"/>
      <c r="F22" s="6"/>
      <c r="G22" s="42"/>
      <c r="H22" s="42"/>
      <c r="I22" s="42"/>
      <c r="J22" s="42"/>
      <c r="K22" s="42"/>
      <c r="L22" s="42"/>
    </row>
    <row r="23" spans="1:12" ht="15.75" customHeight="1" x14ac:dyDescent="0.15">
      <c r="A23" s="90"/>
      <c r="B23" s="90"/>
      <c r="C23" s="41"/>
      <c r="D23" s="6"/>
      <c r="E23" s="89"/>
      <c r="F23" s="6"/>
      <c r="G23" s="42"/>
      <c r="H23" s="42"/>
      <c r="I23" s="42"/>
      <c r="J23" s="42"/>
      <c r="K23" s="42"/>
      <c r="L23" s="42"/>
    </row>
    <row r="24" spans="1:12" ht="15.75" customHeight="1" x14ac:dyDescent="0.15">
      <c r="A24" s="90"/>
      <c r="B24" s="90"/>
      <c r="C24" s="41"/>
      <c r="D24" s="6" t="s">
        <v>409</v>
      </c>
      <c r="E24" s="89"/>
      <c r="F24" s="6"/>
      <c r="G24" s="42"/>
      <c r="H24" s="42"/>
      <c r="I24" s="42"/>
      <c r="J24" s="42"/>
      <c r="K24" s="42"/>
      <c r="L24" s="42"/>
    </row>
    <row r="25" spans="1:12" ht="15.75" customHeight="1" x14ac:dyDescent="0.15">
      <c r="A25" s="90"/>
      <c r="B25" s="90"/>
      <c r="C25" s="41"/>
      <c r="D25" s="6" t="s">
        <v>410</v>
      </c>
      <c r="E25" s="89"/>
      <c r="F25" s="6"/>
      <c r="G25" s="42"/>
      <c r="H25" s="42"/>
      <c r="I25" s="42"/>
      <c r="J25" s="42"/>
      <c r="K25" s="42"/>
      <c r="L25" s="42"/>
    </row>
    <row r="26" spans="1:12" ht="15.75" customHeight="1" x14ac:dyDescent="0.15">
      <c r="A26" s="90"/>
      <c r="B26" s="90"/>
      <c r="C26" s="41"/>
      <c r="D26" s="6" t="s">
        <v>161</v>
      </c>
      <c r="E26" s="89"/>
      <c r="F26" s="6"/>
      <c r="G26" s="42"/>
      <c r="H26" s="42"/>
      <c r="I26" s="42"/>
      <c r="J26" s="42"/>
      <c r="K26" s="42"/>
      <c r="L26" s="42"/>
    </row>
    <row r="27" spans="1:12" ht="15.75" customHeight="1" x14ac:dyDescent="0.15">
      <c r="A27" s="90"/>
      <c r="B27" s="90"/>
      <c r="C27" s="41"/>
      <c r="E27" s="89"/>
      <c r="F27" s="6"/>
      <c r="G27" s="42"/>
      <c r="H27" s="42"/>
      <c r="I27" s="42"/>
      <c r="J27" s="42"/>
      <c r="K27" s="42"/>
      <c r="L27" s="42"/>
    </row>
    <row r="28" spans="1:12" ht="15.75" customHeight="1" x14ac:dyDescent="0.15">
      <c r="A28" s="93"/>
      <c r="B28" s="93"/>
      <c r="C28" s="97"/>
      <c r="D28" s="94"/>
      <c r="E28" s="91"/>
      <c r="F28" s="6"/>
      <c r="G28" s="42"/>
      <c r="H28" s="42"/>
      <c r="I28" s="42"/>
      <c r="J28" s="42"/>
      <c r="K28" s="42"/>
      <c r="L28" s="42"/>
    </row>
    <row r="29" spans="1:12" ht="15.75" customHeight="1" x14ac:dyDescent="0.15">
      <c r="A29" s="310" t="s">
        <v>474</v>
      </c>
      <c r="B29" s="6"/>
      <c r="C29" s="6"/>
      <c r="D29" s="42"/>
      <c r="E29" s="5"/>
      <c r="F29" s="6"/>
      <c r="G29" s="42"/>
      <c r="H29" s="42"/>
      <c r="I29" s="42"/>
      <c r="J29" s="42"/>
      <c r="K29" s="42"/>
      <c r="L29" s="42"/>
    </row>
    <row r="30" spans="1:12" ht="15.75" customHeight="1" x14ac:dyDescent="0.15">
      <c r="A30" s="310" t="s">
        <v>475</v>
      </c>
      <c r="B30" s="6"/>
      <c r="C30" s="6"/>
      <c r="D30" s="42"/>
      <c r="E30" s="6"/>
      <c r="F30" s="6"/>
      <c r="G30" s="42"/>
      <c r="H30" s="42"/>
      <c r="I30" s="42"/>
      <c r="J30" s="42"/>
      <c r="K30" s="42"/>
      <c r="L30" s="42"/>
    </row>
    <row r="31" spans="1:12" ht="15.75" customHeight="1" x14ac:dyDescent="0.15">
      <c r="A31" s="310" t="s">
        <v>476</v>
      </c>
      <c r="B31" s="6"/>
      <c r="C31" s="6"/>
      <c r="D31" s="42"/>
      <c r="E31" s="6"/>
      <c r="F31" s="6"/>
      <c r="G31" s="42"/>
      <c r="H31" s="42"/>
      <c r="I31" s="42"/>
      <c r="J31" s="42"/>
      <c r="K31" s="42"/>
      <c r="L31" s="42"/>
    </row>
    <row r="32" spans="1:12" ht="16.5" customHeight="1" x14ac:dyDescent="0.15">
      <c r="A32" s="310" t="s">
        <v>477</v>
      </c>
      <c r="B32" s="249"/>
      <c r="C32" s="249"/>
      <c r="D32" s="249"/>
    </row>
    <row r="33" spans="1:12" ht="16.5" customHeight="1" x14ac:dyDescent="0.15">
      <c r="A33" s="310" t="s">
        <v>483</v>
      </c>
      <c r="B33" s="249"/>
      <c r="C33" s="249"/>
      <c r="D33" s="249"/>
    </row>
    <row r="34" spans="1:12" x14ac:dyDescent="0.15">
      <c r="A34" s="311" t="s">
        <v>478</v>
      </c>
      <c r="B34" s="251"/>
      <c r="C34" s="251"/>
      <c r="D34" s="252"/>
      <c r="E34" s="5"/>
      <c r="F34" s="6"/>
      <c r="G34" s="42"/>
      <c r="H34" s="42"/>
      <c r="I34" s="42"/>
      <c r="J34" s="42"/>
      <c r="K34" s="42"/>
      <c r="L34" s="42"/>
    </row>
    <row r="35" spans="1:12" x14ac:dyDescent="0.15">
      <c r="A35" s="311" t="s">
        <v>479</v>
      </c>
      <c r="B35" s="251"/>
      <c r="C35" s="251"/>
      <c r="D35" s="252"/>
      <c r="E35" s="6"/>
      <c r="F35" s="6"/>
      <c r="G35" s="42"/>
      <c r="H35" s="42"/>
      <c r="I35" s="42"/>
      <c r="J35" s="42"/>
      <c r="K35" s="42"/>
      <c r="L35" s="42"/>
    </row>
    <row r="36" spans="1:12" x14ac:dyDescent="0.15">
      <c r="A36" s="311" t="s">
        <v>481</v>
      </c>
      <c r="B36" s="251"/>
      <c r="C36" s="251"/>
      <c r="D36" s="252"/>
      <c r="E36" s="6"/>
      <c r="F36" s="6"/>
      <c r="G36" s="42"/>
      <c r="H36" s="42"/>
      <c r="I36" s="42"/>
      <c r="J36" s="42"/>
      <c r="K36" s="42"/>
      <c r="L36" s="42"/>
    </row>
    <row r="37" spans="1:12" x14ac:dyDescent="0.15">
      <c r="A37" s="311" t="s">
        <v>482</v>
      </c>
      <c r="B37" s="251"/>
      <c r="C37" s="251"/>
      <c r="D37" s="252"/>
      <c r="E37" s="6"/>
      <c r="F37" s="6"/>
      <c r="G37" s="42"/>
      <c r="H37" s="42"/>
      <c r="I37" s="42"/>
      <c r="J37" s="42"/>
      <c r="K37" s="42"/>
      <c r="L37" s="42"/>
    </row>
    <row r="38" spans="1:12" x14ac:dyDescent="0.15">
      <c r="A38" s="312" t="s">
        <v>480</v>
      </c>
      <c r="B38" s="253"/>
      <c r="C38" s="253"/>
      <c r="D38" s="253"/>
      <c r="E38" s="42"/>
      <c r="F38" s="42"/>
      <c r="G38" s="42"/>
      <c r="H38" s="42"/>
      <c r="I38" s="42"/>
      <c r="J38" s="42"/>
      <c r="K38" s="42"/>
      <c r="L38" s="42"/>
    </row>
    <row r="39" spans="1:12" x14ac:dyDescent="0.15">
      <c r="A39" s="255"/>
      <c r="B39" s="60"/>
      <c r="C39" s="60"/>
      <c r="D39" s="60"/>
      <c r="E39" s="60"/>
      <c r="F39" s="60"/>
      <c r="G39" s="60"/>
      <c r="H39" s="60"/>
      <c r="I39" s="60"/>
      <c r="J39" s="60"/>
      <c r="K39" s="60"/>
      <c r="L39" s="60"/>
    </row>
    <row r="40" spans="1:12" x14ac:dyDescent="0.15">
      <c r="A40" s="42"/>
      <c r="B40" s="42"/>
      <c r="C40" s="42"/>
      <c r="D40" s="42"/>
      <c r="E40" s="42"/>
      <c r="F40" s="42"/>
      <c r="G40" s="42"/>
      <c r="H40" s="42"/>
      <c r="I40" s="42"/>
      <c r="J40" s="42"/>
      <c r="K40" s="42"/>
      <c r="L40" s="42"/>
    </row>
  </sheetData>
  <mergeCells count="3">
    <mergeCell ref="A2:D2"/>
    <mergeCell ref="C4:D4"/>
    <mergeCell ref="B5:B7"/>
  </mergeCells>
  <phoneticPr fontId="4"/>
  <dataValidations count="1">
    <dataValidation type="list" allowBlank="1" showInputMessage="1" showErrorMessage="1" prompt="１ｏｒ０を入力して下さい。_x000a_" sqref="C6:C11" xr:uid="{00000000-0002-0000-0E00-000000000000}">
      <formula1>"0,1"</formula1>
    </dataValidation>
  </dataValidations>
  <pageMargins left="0.39" right="0.4" top="0.98399999999999999" bottom="0.98399999999999999" header="0.51200000000000001" footer="0.51200000000000001"/>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tabColor rgb="FFFFFF00"/>
  </sheetPr>
  <dimension ref="A1:F40"/>
  <sheetViews>
    <sheetView view="pageBreakPreview" zoomScale="75" zoomScaleNormal="100" zoomScaleSheetLayoutView="75" workbookViewId="0">
      <selection activeCell="M23" sqref="M23"/>
    </sheetView>
  </sheetViews>
  <sheetFormatPr defaultRowHeight="13.5" x14ac:dyDescent="0.15"/>
  <cols>
    <col min="1" max="1" width="15.625" customWidth="1"/>
    <col min="2" max="2" width="128.75" customWidth="1"/>
    <col min="3" max="3" width="11.625" customWidth="1"/>
    <col min="4" max="4" width="7.625" customWidth="1"/>
    <col min="5" max="5" width="10.125" customWidth="1"/>
    <col min="6" max="6" width="27.125" customWidth="1"/>
  </cols>
  <sheetData>
    <row r="1" spans="1:6" ht="14.25" x14ac:dyDescent="0.15">
      <c r="A1" s="390" t="s">
        <v>590</v>
      </c>
      <c r="B1" s="391"/>
      <c r="C1" s="392"/>
      <c r="D1" s="392"/>
      <c r="E1" s="391"/>
      <c r="F1" s="393" t="s">
        <v>591</v>
      </c>
    </row>
    <row r="2" spans="1:6" ht="14.25" x14ac:dyDescent="0.15">
      <c r="A2" s="633" t="s">
        <v>605</v>
      </c>
      <c r="B2" s="633"/>
      <c r="C2" s="394"/>
      <c r="D2" s="394"/>
      <c r="E2" s="394"/>
      <c r="F2" s="395">
        <f>工事成績評定入力表!C6</f>
        <v>60</v>
      </c>
    </row>
    <row r="3" spans="1:6" ht="14.25" x14ac:dyDescent="0.15">
      <c r="A3" s="634" t="s">
        <v>604</v>
      </c>
      <c r="B3" s="634"/>
      <c r="C3" s="634"/>
      <c r="D3" s="634"/>
      <c r="E3" s="634"/>
      <c r="F3" s="390" t="s">
        <v>603</v>
      </c>
    </row>
    <row r="4" spans="1:6" ht="14.25" x14ac:dyDescent="0.15">
      <c r="A4" s="396" t="s">
        <v>592</v>
      </c>
      <c r="B4" s="397" t="s">
        <v>587</v>
      </c>
      <c r="C4" s="398"/>
      <c r="D4" s="398"/>
      <c r="E4" s="398"/>
      <c r="F4" s="399"/>
    </row>
    <row r="5" spans="1:6" ht="14.25" x14ac:dyDescent="0.15">
      <c r="A5" s="400" t="s">
        <v>593</v>
      </c>
      <c r="B5" s="401" t="s">
        <v>594</v>
      </c>
      <c r="C5" s="401" t="s">
        <v>595</v>
      </c>
      <c r="D5" s="401"/>
      <c r="E5" s="402" t="s">
        <v>588</v>
      </c>
      <c r="F5" s="403"/>
    </row>
    <row r="6" spans="1:6" ht="14.25" x14ac:dyDescent="0.15">
      <c r="A6" s="404"/>
      <c r="B6" s="405"/>
      <c r="C6" s="406"/>
      <c r="D6" s="407"/>
      <c r="E6" s="408"/>
      <c r="F6" s="409" t="s">
        <v>596</v>
      </c>
    </row>
    <row r="7" spans="1:6" ht="14.25" x14ac:dyDescent="0.15">
      <c r="A7" s="404"/>
      <c r="B7" s="405"/>
      <c r="C7" s="406"/>
      <c r="D7" s="410"/>
      <c r="E7" s="411"/>
      <c r="F7" s="412"/>
    </row>
    <row r="8" spans="1:6" ht="14.25" x14ac:dyDescent="0.15">
      <c r="A8" s="404"/>
      <c r="B8" s="405"/>
      <c r="C8" s="406"/>
      <c r="D8" s="410"/>
      <c r="E8" s="411"/>
      <c r="F8" s="412"/>
    </row>
    <row r="9" spans="1:6" ht="14.25" x14ac:dyDescent="0.15">
      <c r="A9" s="404"/>
      <c r="B9" s="405"/>
      <c r="C9" s="406"/>
      <c r="D9" s="410"/>
      <c r="E9" s="411"/>
      <c r="F9" s="412"/>
    </row>
    <row r="10" spans="1:6" ht="14.25" x14ac:dyDescent="0.15">
      <c r="A10" s="404"/>
      <c r="B10" s="405"/>
      <c r="C10" s="406"/>
      <c r="D10" s="410"/>
      <c r="E10" s="413"/>
      <c r="F10" s="412"/>
    </row>
    <row r="11" spans="1:6" ht="14.25" x14ac:dyDescent="0.15">
      <c r="A11" s="404"/>
      <c r="B11" s="405"/>
      <c r="C11" s="406"/>
      <c r="D11" s="410"/>
      <c r="E11" s="413"/>
      <c r="F11" s="412"/>
    </row>
    <row r="12" spans="1:6" ht="14.25" x14ac:dyDescent="0.15">
      <c r="A12" s="404"/>
      <c r="B12" s="405"/>
      <c r="C12" s="406"/>
      <c r="D12" s="410"/>
      <c r="E12" s="413"/>
      <c r="F12" s="412"/>
    </row>
    <row r="13" spans="1:6" ht="14.25" x14ac:dyDescent="0.15">
      <c r="A13" s="414"/>
      <c r="B13" s="415"/>
      <c r="C13" s="406"/>
      <c r="D13" s="410"/>
      <c r="E13" s="413"/>
      <c r="F13" s="412"/>
    </row>
    <row r="14" spans="1:6" ht="14.25" x14ac:dyDescent="0.15">
      <c r="A14" s="404"/>
      <c r="B14" s="415"/>
      <c r="C14" s="406"/>
      <c r="D14" s="410"/>
      <c r="E14" s="413"/>
      <c r="F14" s="412"/>
    </row>
    <row r="15" spans="1:6" ht="14.25" x14ac:dyDescent="0.15">
      <c r="A15" s="404"/>
      <c r="B15" s="416"/>
      <c r="C15" s="406"/>
      <c r="D15" s="410"/>
      <c r="E15" s="392"/>
      <c r="F15" s="417"/>
    </row>
    <row r="16" spans="1:6" ht="14.25" x14ac:dyDescent="0.15">
      <c r="A16" s="404"/>
      <c r="B16" s="625"/>
      <c r="C16" s="625"/>
      <c r="D16" s="625"/>
      <c r="E16" s="625"/>
      <c r="F16" s="626"/>
    </row>
    <row r="17" spans="1:6" ht="14.25" x14ac:dyDescent="0.15">
      <c r="A17" s="404" t="s">
        <v>597</v>
      </c>
      <c r="B17" s="392"/>
      <c r="C17" s="401">
        <f>IF(E6=1,0,SUM(C6:C15))</f>
        <v>0</v>
      </c>
      <c r="D17" s="418"/>
      <c r="E17" s="392"/>
      <c r="F17" s="417"/>
    </row>
    <row r="18" spans="1:6" ht="14.25" x14ac:dyDescent="0.15">
      <c r="A18" s="404"/>
      <c r="B18" s="625"/>
      <c r="C18" s="625"/>
      <c r="D18" s="625"/>
      <c r="E18" s="625"/>
      <c r="F18" s="626"/>
    </row>
    <row r="19" spans="1:6" ht="18" customHeight="1" x14ac:dyDescent="0.15">
      <c r="A19" s="404"/>
      <c r="B19" s="419" t="s">
        <v>598</v>
      </c>
      <c r="C19" s="419"/>
      <c r="D19" s="419"/>
      <c r="E19" s="419"/>
      <c r="F19" s="420"/>
    </row>
    <row r="20" spans="1:6" ht="18" customHeight="1" x14ac:dyDescent="0.15">
      <c r="A20" s="404"/>
      <c r="B20" s="419" t="s">
        <v>599</v>
      </c>
      <c r="C20" s="419"/>
      <c r="D20" s="419"/>
      <c r="E20" s="419"/>
      <c r="F20" s="420"/>
    </row>
    <row r="21" spans="1:6" ht="18" customHeight="1" x14ac:dyDescent="0.15">
      <c r="A21" s="404"/>
      <c r="B21" s="419" t="s">
        <v>607</v>
      </c>
      <c r="C21" s="419"/>
      <c r="D21" s="419"/>
      <c r="E21" s="419"/>
      <c r="F21" s="420"/>
    </row>
    <row r="22" spans="1:6" ht="18" customHeight="1" x14ac:dyDescent="0.15">
      <c r="A22" s="404"/>
      <c r="B22" s="419" t="s">
        <v>600</v>
      </c>
      <c r="C22" s="419"/>
      <c r="D22" s="419"/>
      <c r="E22" s="419"/>
      <c r="F22" s="420"/>
    </row>
    <row r="23" spans="1:6" ht="18" customHeight="1" x14ac:dyDescent="0.15">
      <c r="A23" s="404"/>
      <c r="B23" s="419"/>
      <c r="C23" s="419"/>
      <c r="D23" s="419"/>
      <c r="E23" s="419"/>
      <c r="F23" s="420"/>
    </row>
    <row r="24" spans="1:6" ht="18" customHeight="1" x14ac:dyDescent="0.15">
      <c r="A24" s="404"/>
      <c r="B24" s="629" t="s">
        <v>601</v>
      </c>
      <c r="C24" s="629"/>
      <c r="D24" s="629"/>
      <c r="E24" s="629"/>
      <c r="F24" s="630"/>
    </row>
    <row r="25" spans="1:6" ht="18" customHeight="1" x14ac:dyDescent="0.15">
      <c r="A25" s="404"/>
      <c r="B25" s="629" t="s">
        <v>602</v>
      </c>
      <c r="C25" s="629"/>
      <c r="D25" s="629"/>
      <c r="E25" s="629"/>
      <c r="F25" s="630"/>
    </row>
    <row r="26" spans="1:6" ht="18" customHeight="1" x14ac:dyDescent="0.15">
      <c r="A26" s="404"/>
      <c r="B26" s="629" t="s">
        <v>589</v>
      </c>
      <c r="C26" s="629"/>
      <c r="D26" s="629"/>
      <c r="E26" s="629"/>
      <c r="F26" s="630"/>
    </row>
    <row r="27" spans="1:6" ht="18" customHeight="1" x14ac:dyDescent="0.15">
      <c r="A27" s="404"/>
      <c r="B27" s="631"/>
      <c r="C27" s="631"/>
      <c r="D27" s="631"/>
      <c r="E27" s="631"/>
      <c r="F27" s="632"/>
    </row>
    <row r="28" spans="1:6" ht="18" customHeight="1" x14ac:dyDescent="0.15">
      <c r="A28" s="404"/>
      <c r="B28" s="631"/>
      <c r="C28" s="631"/>
      <c r="D28" s="631"/>
      <c r="E28" s="631"/>
      <c r="F28" s="632"/>
    </row>
    <row r="29" spans="1:6" ht="18" customHeight="1" x14ac:dyDescent="0.15">
      <c r="A29" s="404"/>
      <c r="B29" s="631"/>
      <c r="C29" s="631"/>
      <c r="D29" s="631"/>
      <c r="E29" s="631"/>
      <c r="F29" s="632"/>
    </row>
    <row r="30" spans="1:6" ht="18" customHeight="1" x14ac:dyDescent="0.15">
      <c r="A30" s="404"/>
      <c r="B30" s="625"/>
      <c r="C30" s="625"/>
      <c r="D30" s="625"/>
      <c r="E30" s="625"/>
      <c r="F30" s="626"/>
    </row>
    <row r="31" spans="1:6" ht="18" customHeight="1" x14ac:dyDescent="0.15">
      <c r="A31" s="404"/>
      <c r="B31" s="625"/>
      <c r="C31" s="625"/>
      <c r="D31" s="625"/>
      <c r="E31" s="625"/>
      <c r="F31" s="626"/>
    </row>
    <row r="32" spans="1:6" ht="18" customHeight="1" x14ac:dyDescent="0.15">
      <c r="A32" s="404"/>
      <c r="B32" s="625"/>
      <c r="C32" s="625"/>
      <c r="D32" s="625"/>
      <c r="E32" s="625"/>
      <c r="F32" s="626"/>
    </row>
    <row r="33" spans="1:6" ht="14.25" x14ac:dyDescent="0.15">
      <c r="A33" s="404"/>
      <c r="B33" s="625"/>
      <c r="C33" s="625"/>
      <c r="D33" s="625"/>
      <c r="E33" s="625"/>
      <c r="F33" s="626"/>
    </row>
    <row r="34" spans="1:6" ht="14.25" x14ac:dyDescent="0.15">
      <c r="A34" s="404"/>
      <c r="B34" s="625"/>
      <c r="C34" s="625"/>
      <c r="D34" s="625"/>
      <c r="E34" s="625"/>
      <c r="F34" s="626"/>
    </row>
    <row r="35" spans="1:6" ht="14.25" x14ac:dyDescent="0.15">
      <c r="A35" s="404"/>
      <c r="B35" s="625"/>
      <c r="C35" s="625"/>
      <c r="D35" s="625"/>
      <c r="E35" s="625"/>
      <c r="F35" s="626"/>
    </row>
    <row r="36" spans="1:6" ht="14.25" x14ac:dyDescent="0.15">
      <c r="A36" s="404"/>
      <c r="B36" s="625"/>
      <c r="C36" s="625"/>
      <c r="D36" s="625"/>
      <c r="E36" s="625"/>
      <c r="F36" s="626"/>
    </row>
    <row r="37" spans="1:6" ht="14.25" x14ac:dyDescent="0.15">
      <c r="A37" s="404"/>
      <c r="B37" s="625"/>
      <c r="C37" s="625"/>
      <c r="D37" s="625"/>
      <c r="E37" s="625"/>
      <c r="F37" s="626"/>
    </row>
    <row r="38" spans="1:6" ht="14.25" x14ac:dyDescent="0.15">
      <c r="A38" s="404"/>
      <c r="B38" s="625"/>
      <c r="C38" s="625"/>
      <c r="D38" s="625"/>
      <c r="E38" s="625"/>
      <c r="F38" s="626"/>
    </row>
    <row r="39" spans="1:6" ht="14.25" x14ac:dyDescent="0.15">
      <c r="A39" s="404"/>
      <c r="B39" s="625"/>
      <c r="C39" s="625"/>
      <c r="D39" s="625"/>
      <c r="E39" s="625"/>
      <c r="F39" s="626"/>
    </row>
    <row r="40" spans="1:6" ht="14.25" x14ac:dyDescent="0.15">
      <c r="A40" s="421"/>
      <c r="B40" s="627"/>
      <c r="C40" s="627"/>
      <c r="D40" s="627"/>
      <c r="E40" s="627"/>
      <c r="F40" s="628"/>
    </row>
  </sheetData>
  <mergeCells count="21">
    <mergeCell ref="B31:F31"/>
    <mergeCell ref="A2:B2"/>
    <mergeCell ref="A3:E3"/>
    <mergeCell ref="B16:F16"/>
    <mergeCell ref="B18:F18"/>
    <mergeCell ref="B24:F24"/>
    <mergeCell ref="B25:F25"/>
    <mergeCell ref="B26:F26"/>
    <mergeCell ref="B27:F27"/>
    <mergeCell ref="B28:F28"/>
    <mergeCell ref="B29:F29"/>
    <mergeCell ref="B30:F30"/>
    <mergeCell ref="B38:F38"/>
    <mergeCell ref="B39:F39"/>
    <mergeCell ref="B40:F40"/>
    <mergeCell ref="B32:F32"/>
    <mergeCell ref="B33:F33"/>
    <mergeCell ref="B34:F34"/>
    <mergeCell ref="B35:F35"/>
    <mergeCell ref="B36:F36"/>
    <mergeCell ref="B37:F37"/>
  </mergeCells>
  <phoneticPr fontId="4"/>
  <dataValidations count="1">
    <dataValidation type="list" allowBlank="1" showInputMessage="1" showErrorMessage="1" prompt="１ｏｒ０を入力して下さい。_x000a_" sqref="E6" xr:uid="{00000000-0002-0000-0F00-000000000000}">
      <formula1>"0,1"</formula1>
    </dataValidation>
  </dataValidations>
  <pageMargins left="0.23622047244094491" right="0.23622047244094491" top="0.74803149606299213" bottom="0.74803149606299213" header="0.31496062992125984" footer="0.31496062992125984"/>
  <pageSetup paperSize="9" scale="65" orientation="landscape" r:id="rId1"/>
  <rowBreaks count="1" manualBreakCount="1">
    <brk id="40"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3"/>
  </sheetPr>
  <dimension ref="A1:AD120"/>
  <sheetViews>
    <sheetView tabSelected="1" view="pageBreakPreview" zoomScale="75" zoomScaleNormal="75" zoomScaleSheetLayoutView="75" workbookViewId="0">
      <selection activeCell="A12" sqref="A12:B12"/>
    </sheetView>
  </sheetViews>
  <sheetFormatPr defaultRowHeight="13.5" x14ac:dyDescent="0.15"/>
  <cols>
    <col min="1" max="1" width="17.5" style="113" customWidth="1"/>
    <col min="2" max="2" width="10" style="113" customWidth="1"/>
    <col min="3" max="3" width="37.75" style="113" customWidth="1"/>
    <col min="4" max="4" width="30.5" style="113" customWidth="1"/>
    <col min="5" max="5" width="6.25" style="113" customWidth="1"/>
    <col min="6" max="6" width="15.125" style="113" bestFit="1" customWidth="1"/>
    <col min="7" max="7" width="4.875" style="113" customWidth="1"/>
    <col min="8" max="8" width="16.25" style="113" customWidth="1"/>
    <col min="9" max="9" width="4.875" style="113" customWidth="1"/>
    <col min="10" max="10" width="7.5" style="113" customWidth="1"/>
    <col min="11" max="11" width="1.5" style="113" customWidth="1"/>
    <col min="12" max="12" width="9.75" style="113" customWidth="1"/>
    <col min="13" max="13" width="2.375" style="113" customWidth="1"/>
    <col min="14" max="14" width="9.75" style="113" customWidth="1"/>
    <col min="15" max="15" width="1.625" style="113" customWidth="1"/>
    <col min="16" max="16" width="9.75" style="113" customWidth="1"/>
    <col min="17" max="17" width="1.75" style="113" customWidth="1"/>
    <col min="18" max="18" width="9.75" style="113" customWidth="1"/>
    <col min="19" max="19" width="1.875" style="113" customWidth="1"/>
    <col min="20" max="20" width="9.75" style="113" customWidth="1"/>
    <col min="21" max="21" width="2" style="113" customWidth="1"/>
    <col min="22" max="22" width="9.75" style="113" customWidth="1"/>
    <col min="23" max="23" width="2.5" style="113" customWidth="1"/>
    <col min="24" max="24" width="9.75" style="113" customWidth="1"/>
    <col min="25" max="25" width="2.125" style="113" customWidth="1"/>
    <col min="26" max="26" width="9.75" style="113" customWidth="1"/>
    <col min="27" max="27" width="2.375" style="113" customWidth="1"/>
    <col min="28" max="28" width="9.75" style="113" customWidth="1"/>
    <col min="29" max="29" width="1.625" style="113" customWidth="1"/>
    <col min="30" max="30" width="9.75" style="113" customWidth="1"/>
    <col min="31" max="16384" width="9" style="113"/>
  </cols>
  <sheetData>
    <row r="1" spans="1:30" ht="26.25" customHeight="1" thickBot="1" x14ac:dyDescent="0.25">
      <c r="A1" s="101"/>
      <c r="B1" s="101"/>
      <c r="C1" s="129" t="s">
        <v>586</v>
      </c>
      <c r="D1" s="98"/>
    </row>
    <row r="2" spans="1:30" ht="24.95" customHeight="1" thickBot="1" x14ac:dyDescent="0.2">
      <c r="A2" s="182"/>
      <c r="B2" s="183"/>
      <c r="C2" s="316" t="s">
        <v>14</v>
      </c>
      <c r="D2" s="184" t="s">
        <v>163</v>
      </c>
      <c r="E2" s="113" t="s">
        <v>486</v>
      </c>
      <c r="G2" s="113" t="s">
        <v>487</v>
      </c>
      <c r="I2" s="113" t="s">
        <v>140</v>
      </c>
    </row>
    <row r="3" spans="1:30" ht="24.95" customHeight="1" x14ac:dyDescent="0.15">
      <c r="A3" s="441" t="s">
        <v>182</v>
      </c>
      <c r="B3" s="442"/>
      <c r="C3" s="317" t="str">
        <f>VLOOKUP(C4,F3:H13,3,0)</f>
        <v>空知総合振興局長</v>
      </c>
      <c r="D3" s="106"/>
      <c r="E3" s="313" t="s">
        <v>488</v>
      </c>
      <c r="F3" s="116" t="s">
        <v>489</v>
      </c>
      <c r="G3" s="314" t="s">
        <v>500</v>
      </c>
      <c r="H3" s="315" t="s">
        <v>501</v>
      </c>
      <c r="I3" s="118" t="s">
        <v>62</v>
      </c>
      <c r="J3" s="119" t="str">
        <f>C4</f>
        <v>札幌建設管理部</v>
      </c>
      <c r="K3" s="131" t="s">
        <v>62</v>
      </c>
      <c r="L3" s="132" t="s">
        <v>490</v>
      </c>
      <c r="M3" s="132" t="s">
        <v>62</v>
      </c>
      <c r="N3" s="132" t="s">
        <v>491</v>
      </c>
      <c r="O3" s="132" t="s">
        <v>62</v>
      </c>
      <c r="P3" s="132" t="s">
        <v>492</v>
      </c>
      <c r="Q3" s="132" t="s">
        <v>62</v>
      </c>
      <c r="R3" s="132" t="s">
        <v>493</v>
      </c>
      <c r="S3" s="132" t="s">
        <v>62</v>
      </c>
      <c r="T3" s="132" t="s">
        <v>494</v>
      </c>
      <c r="U3" s="132" t="s">
        <v>62</v>
      </c>
      <c r="V3" s="132" t="s">
        <v>495</v>
      </c>
      <c r="W3" s="132" t="s">
        <v>62</v>
      </c>
      <c r="X3" s="132" t="s">
        <v>496</v>
      </c>
      <c r="Y3" s="132" t="s">
        <v>62</v>
      </c>
      <c r="Z3" s="132" t="s">
        <v>497</v>
      </c>
      <c r="AA3" s="132" t="s">
        <v>62</v>
      </c>
      <c r="AB3" s="132" t="s">
        <v>498</v>
      </c>
      <c r="AC3" s="132" t="s">
        <v>62</v>
      </c>
      <c r="AD3" s="132" t="s">
        <v>499</v>
      </c>
    </row>
    <row r="4" spans="1:30" ht="24.95" customHeight="1" x14ac:dyDescent="0.15">
      <c r="A4" s="437" t="s">
        <v>142</v>
      </c>
      <c r="B4" s="438"/>
      <c r="C4" s="318" t="s">
        <v>545</v>
      </c>
      <c r="D4" s="102" t="s">
        <v>485</v>
      </c>
      <c r="E4" s="181" t="s">
        <v>141</v>
      </c>
      <c r="F4" s="116" t="s">
        <v>490</v>
      </c>
      <c r="G4" s="115" t="s">
        <v>141</v>
      </c>
      <c r="H4" s="117" t="s">
        <v>504</v>
      </c>
      <c r="I4" s="120" t="s">
        <v>141</v>
      </c>
      <c r="J4" s="121" t="str">
        <f t="shared" ref="J4:J13" si="0">HLOOKUP($J$3,$K$3:$AD$13,VALUE(I4+1),0)</f>
        <v>事業課</v>
      </c>
      <c r="K4" s="131" t="s">
        <v>146</v>
      </c>
      <c r="L4" s="132" t="s">
        <v>54</v>
      </c>
      <c r="M4" s="132">
        <v>11</v>
      </c>
      <c r="N4" s="132" t="s">
        <v>54</v>
      </c>
      <c r="O4" s="133">
        <v>21</v>
      </c>
      <c r="P4" s="132" t="s">
        <v>54</v>
      </c>
      <c r="Q4" s="133">
        <v>31</v>
      </c>
      <c r="R4" s="132" t="s">
        <v>80</v>
      </c>
      <c r="S4" s="133" t="s">
        <v>96</v>
      </c>
      <c r="T4" s="132" t="s">
        <v>54</v>
      </c>
      <c r="U4" s="133" t="s">
        <v>103</v>
      </c>
      <c r="V4" s="132" t="s">
        <v>100</v>
      </c>
      <c r="W4" s="133" t="s">
        <v>110</v>
      </c>
      <c r="X4" s="132" t="s">
        <v>100</v>
      </c>
      <c r="Y4" s="133" t="s">
        <v>111</v>
      </c>
      <c r="Z4" s="132" t="s">
        <v>100</v>
      </c>
      <c r="AA4" s="133" t="s">
        <v>124</v>
      </c>
      <c r="AB4" s="132" t="s">
        <v>54</v>
      </c>
      <c r="AC4" s="133" t="s">
        <v>129</v>
      </c>
      <c r="AD4" s="132" t="s">
        <v>100</v>
      </c>
    </row>
    <row r="5" spans="1:30" ht="24.95" customHeight="1" x14ac:dyDescent="0.15">
      <c r="A5" s="437" t="s">
        <v>164</v>
      </c>
      <c r="B5" s="443"/>
      <c r="C5" s="318" t="s">
        <v>546</v>
      </c>
      <c r="D5" s="102" t="s">
        <v>1</v>
      </c>
      <c r="E5" s="181" t="s">
        <v>40</v>
      </c>
      <c r="F5" s="116" t="s">
        <v>491</v>
      </c>
      <c r="G5" s="115" t="s">
        <v>40</v>
      </c>
      <c r="H5" s="117" t="s">
        <v>503</v>
      </c>
      <c r="I5" s="120" t="s">
        <v>40</v>
      </c>
      <c r="J5" s="121" t="str">
        <f t="shared" si="0"/>
        <v>千歳出張所</v>
      </c>
      <c r="K5" s="131" t="s">
        <v>147</v>
      </c>
      <c r="L5" s="132" t="s">
        <v>55</v>
      </c>
      <c r="M5" s="132">
        <v>12</v>
      </c>
      <c r="N5" s="132" t="s">
        <v>63</v>
      </c>
      <c r="O5" s="133" t="s">
        <v>68</v>
      </c>
      <c r="P5" s="132" t="s">
        <v>74</v>
      </c>
      <c r="Q5" s="133" t="s">
        <v>87</v>
      </c>
      <c r="R5" s="132" t="s">
        <v>81</v>
      </c>
      <c r="S5" s="133" t="s">
        <v>97</v>
      </c>
      <c r="T5" s="132" t="s">
        <v>93</v>
      </c>
      <c r="U5" s="133" t="s">
        <v>104</v>
      </c>
      <c r="V5" s="132" t="s">
        <v>101</v>
      </c>
      <c r="W5" s="133" t="s">
        <v>172</v>
      </c>
      <c r="X5" s="132" t="s">
        <v>106</v>
      </c>
      <c r="Y5" s="133" t="s">
        <v>176</v>
      </c>
      <c r="Z5" s="132" t="s">
        <v>112</v>
      </c>
      <c r="AA5" s="133" t="s">
        <v>125</v>
      </c>
      <c r="AB5" s="132" t="s">
        <v>120</v>
      </c>
      <c r="AC5" s="133" t="s">
        <v>135</v>
      </c>
      <c r="AD5" s="132" t="s">
        <v>130</v>
      </c>
    </row>
    <row r="6" spans="1:30" ht="24.95" customHeight="1" x14ac:dyDescent="0.15">
      <c r="A6" s="447" t="s">
        <v>170</v>
      </c>
      <c r="B6" s="448"/>
      <c r="C6" s="319">
        <v>60</v>
      </c>
      <c r="D6" s="111" t="s">
        <v>171</v>
      </c>
      <c r="E6" s="181" t="s">
        <v>148</v>
      </c>
      <c r="F6" s="116" t="s">
        <v>492</v>
      </c>
      <c r="G6" s="115" t="s">
        <v>148</v>
      </c>
      <c r="H6" s="117" t="s">
        <v>508</v>
      </c>
      <c r="I6" s="120" t="s">
        <v>148</v>
      </c>
      <c r="J6" s="121" t="str">
        <f t="shared" si="0"/>
        <v>岩見沢出張所</v>
      </c>
      <c r="K6" s="131" t="s">
        <v>148</v>
      </c>
      <c r="L6" s="132" t="s">
        <v>56</v>
      </c>
      <c r="M6" s="132">
        <v>13</v>
      </c>
      <c r="N6" s="132" t="s">
        <v>64</v>
      </c>
      <c r="O6" s="133" t="s">
        <v>69</v>
      </c>
      <c r="P6" s="132" t="s">
        <v>75</v>
      </c>
      <c r="Q6" s="133" t="s">
        <v>88</v>
      </c>
      <c r="R6" s="132" t="s">
        <v>82</v>
      </c>
      <c r="S6" s="133" t="s">
        <v>98</v>
      </c>
      <c r="T6" s="132" t="s">
        <v>94</v>
      </c>
      <c r="U6" s="133" t="s">
        <v>105</v>
      </c>
      <c r="V6" s="132" t="s">
        <v>102</v>
      </c>
      <c r="W6" s="133" t="s">
        <v>173</v>
      </c>
      <c r="X6" s="132" t="s">
        <v>107</v>
      </c>
      <c r="Y6" s="133" t="s">
        <v>177</v>
      </c>
      <c r="Z6" s="132" t="s">
        <v>113</v>
      </c>
      <c r="AA6" s="133" t="s">
        <v>126</v>
      </c>
      <c r="AB6" s="132" t="s">
        <v>121</v>
      </c>
      <c r="AC6" s="133" t="s">
        <v>136</v>
      </c>
      <c r="AD6" s="132" t="s">
        <v>131</v>
      </c>
    </row>
    <row r="7" spans="1:30" ht="24.95" customHeight="1" x14ac:dyDescent="0.15">
      <c r="A7" s="437" t="s">
        <v>145</v>
      </c>
      <c r="B7" s="438"/>
      <c r="C7" s="320" t="s">
        <v>578</v>
      </c>
      <c r="D7" s="102"/>
      <c r="E7" s="181" t="s">
        <v>149</v>
      </c>
      <c r="F7" s="116" t="s">
        <v>493</v>
      </c>
      <c r="G7" s="115" t="s">
        <v>149</v>
      </c>
      <c r="H7" s="117" t="s">
        <v>509</v>
      </c>
      <c r="I7" s="120" t="s">
        <v>149</v>
      </c>
      <c r="J7" s="121" t="str">
        <f t="shared" si="0"/>
        <v>滝川出張所</v>
      </c>
      <c r="K7" s="131" t="s">
        <v>149</v>
      </c>
      <c r="L7" s="132" t="s">
        <v>57</v>
      </c>
      <c r="M7" s="132">
        <v>14</v>
      </c>
      <c r="N7" s="132" t="s">
        <v>65</v>
      </c>
      <c r="O7" s="133" t="s">
        <v>70</v>
      </c>
      <c r="P7" s="132" t="s">
        <v>76</v>
      </c>
      <c r="Q7" s="133" t="s">
        <v>89</v>
      </c>
      <c r="R7" s="132" t="s">
        <v>83</v>
      </c>
      <c r="S7" s="133" t="s">
        <v>99</v>
      </c>
      <c r="T7" s="132" t="s">
        <v>95</v>
      </c>
      <c r="U7" s="132"/>
      <c r="V7" s="132" t="s">
        <v>39</v>
      </c>
      <c r="W7" s="133" t="s">
        <v>174</v>
      </c>
      <c r="X7" s="132" t="s">
        <v>108</v>
      </c>
      <c r="Y7" s="133" t="s">
        <v>178</v>
      </c>
      <c r="Z7" s="132" t="s">
        <v>114</v>
      </c>
      <c r="AA7" s="133" t="s">
        <v>127</v>
      </c>
      <c r="AB7" s="132" t="s">
        <v>122</v>
      </c>
      <c r="AC7" s="133" t="s">
        <v>137</v>
      </c>
      <c r="AD7" s="132" t="s">
        <v>132</v>
      </c>
    </row>
    <row r="8" spans="1:30" ht="24.95" customHeight="1" x14ac:dyDescent="0.15">
      <c r="A8" s="147" t="s">
        <v>15</v>
      </c>
      <c r="B8" s="144"/>
      <c r="C8" s="321" t="s">
        <v>547</v>
      </c>
      <c r="D8" s="112"/>
      <c r="E8" s="181" t="s">
        <v>150</v>
      </c>
      <c r="F8" s="116" t="s">
        <v>494</v>
      </c>
      <c r="G8" s="115" t="s">
        <v>150</v>
      </c>
      <c r="H8" s="117" t="s">
        <v>510</v>
      </c>
      <c r="I8" s="120" t="s">
        <v>150</v>
      </c>
      <c r="J8" s="121" t="str">
        <f t="shared" si="0"/>
        <v>深川出張所</v>
      </c>
      <c r="K8" s="131" t="s">
        <v>150</v>
      </c>
      <c r="L8" s="132" t="s">
        <v>58</v>
      </c>
      <c r="M8" s="132">
        <v>15</v>
      </c>
      <c r="N8" s="132" t="s">
        <v>66</v>
      </c>
      <c r="O8" s="133" t="s">
        <v>71</v>
      </c>
      <c r="P8" s="132" t="s">
        <v>77</v>
      </c>
      <c r="Q8" s="133" t="s">
        <v>90</v>
      </c>
      <c r="R8" s="132" t="s">
        <v>84</v>
      </c>
      <c r="S8" s="133"/>
      <c r="T8" s="132" t="s">
        <v>39</v>
      </c>
      <c r="U8" s="132"/>
      <c r="V8" s="132" t="s">
        <v>39</v>
      </c>
      <c r="W8" s="133" t="s">
        <v>175</v>
      </c>
      <c r="X8" s="132" t="s">
        <v>109</v>
      </c>
      <c r="Y8" s="133" t="s">
        <v>179</v>
      </c>
      <c r="Z8" s="132" t="s">
        <v>115</v>
      </c>
      <c r="AA8" s="133" t="s">
        <v>128</v>
      </c>
      <c r="AB8" s="132" t="s">
        <v>123</v>
      </c>
      <c r="AC8" s="133" t="s">
        <v>138</v>
      </c>
      <c r="AD8" s="132" t="s">
        <v>133</v>
      </c>
    </row>
    <row r="9" spans="1:30" ht="24.95" customHeight="1" thickBot="1" x14ac:dyDescent="0.2">
      <c r="A9" s="444" t="s">
        <v>185</v>
      </c>
      <c r="B9" s="445"/>
      <c r="C9" s="322" t="s">
        <v>548</v>
      </c>
      <c r="D9" s="185" t="s">
        <v>0</v>
      </c>
      <c r="E9" s="181" t="s">
        <v>151</v>
      </c>
      <c r="F9" s="116" t="s">
        <v>495</v>
      </c>
      <c r="G9" s="115" t="s">
        <v>151</v>
      </c>
      <c r="H9" s="117" t="s">
        <v>511</v>
      </c>
      <c r="I9" s="120" t="s">
        <v>151</v>
      </c>
      <c r="J9" s="121" t="str">
        <f t="shared" si="0"/>
        <v>当別出張所</v>
      </c>
      <c r="K9" s="131" t="s">
        <v>151</v>
      </c>
      <c r="L9" s="132" t="s">
        <v>59</v>
      </c>
      <c r="M9" s="132">
        <v>16</v>
      </c>
      <c r="N9" s="132" t="s">
        <v>67</v>
      </c>
      <c r="O9" s="133" t="s">
        <v>72</v>
      </c>
      <c r="P9" s="132" t="s">
        <v>78</v>
      </c>
      <c r="Q9" s="133" t="s">
        <v>91</v>
      </c>
      <c r="R9" s="132" t="s">
        <v>85</v>
      </c>
      <c r="S9" s="132"/>
      <c r="T9" s="132" t="s">
        <v>39</v>
      </c>
      <c r="U9" s="132"/>
      <c r="V9" s="132" t="s">
        <v>39</v>
      </c>
      <c r="W9" s="132"/>
      <c r="X9" s="132" t="s">
        <v>39</v>
      </c>
      <c r="Y9" s="133" t="s">
        <v>180</v>
      </c>
      <c r="Z9" s="132" t="s">
        <v>116</v>
      </c>
      <c r="AA9" s="133"/>
      <c r="AB9" s="132" t="s">
        <v>39</v>
      </c>
      <c r="AC9" s="133" t="s">
        <v>139</v>
      </c>
      <c r="AD9" s="132" t="s">
        <v>134</v>
      </c>
    </row>
    <row r="10" spans="1:30" ht="24.95" customHeight="1" x14ac:dyDescent="0.15">
      <c r="A10" s="446"/>
      <c r="B10" s="446"/>
      <c r="C10" s="186"/>
      <c r="D10" s="187"/>
      <c r="E10" s="181" t="s">
        <v>152</v>
      </c>
      <c r="F10" s="116" t="s">
        <v>496</v>
      </c>
      <c r="G10" s="115" t="s">
        <v>152</v>
      </c>
      <c r="H10" s="117" t="s">
        <v>512</v>
      </c>
      <c r="I10" s="120" t="s">
        <v>152</v>
      </c>
      <c r="J10" s="121" t="str">
        <f t="shared" si="0"/>
        <v>長沼出張所</v>
      </c>
      <c r="K10" s="131" t="s">
        <v>152</v>
      </c>
      <c r="L10" s="132" t="s">
        <v>60</v>
      </c>
      <c r="M10" s="132"/>
      <c r="N10" s="132" t="s">
        <v>39</v>
      </c>
      <c r="O10" s="133" t="s">
        <v>73</v>
      </c>
      <c r="P10" s="132" t="s">
        <v>79</v>
      </c>
      <c r="Q10" s="133" t="s">
        <v>92</v>
      </c>
      <c r="R10" s="132" t="s">
        <v>86</v>
      </c>
      <c r="S10" s="132"/>
      <c r="T10" s="132" t="s">
        <v>39</v>
      </c>
      <c r="U10" s="132"/>
      <c r="V10" s="132" t="s">
        <v>39</v>
      </c>
      <c r="W10" s="132"/>
      <c r="X10" s="132" t="s">
        <v>39</v>
      </c>
      <c r="Y10" s="133" t="s">
        <v>181</v>
      </c>
      <c r="Z10" s="132" t="s">
        <v>117</v>
      </c>
      <c r="AA10" s="132"/>
      <c r="AB10" s="132" t="s">
        <v>39</v>
      </c>
      <c r="AC10" s="132"/>
      <c r="AD10" s="132" t="s">
        <v>39</v>
      </c>
    </row>
    <row r="11" spans="1:30" ht="24.95" customHeight="1" x14ac:dyDescent="0.15">
      <c r="A11" s="439"/>
      <c r="B11" s="439"/>
      <c r="C11" s="188"/>
      <c r="D11" s="189"/>
      <c r="E11" s="181" t="s">
        <v>153</v>
      </c>
      <c r="F11" s="116" t="s">
        <v>497</v>
      </c>
      <c r="G11" s="115" t="s">
        <v>153</v>
      </c>
      <c r="H11" s="117" t="s">
        <v>513</v>
      </c>
      <c r="I11" s="120" t="s">
        <v>153</v>
      </c>
      <c r="J11" s="121" t="str">
        <f t="shared" si="0"/>
        <v>当別ダム建設事務所</v>
      </c>
      <c r="K11" s="131" t="s">
        <v>153</v>
      </c>
      <c r="L11" s="132" t="s">
        <v>61</v>
      </c>
      <c r="M11" s="132"/>
      <c r="N11" s="132" t="s">
        <v>39</v>
      </c>
      <c r="O11" s="133"/>
      <c r="P11" s="132" t="s">
        <v>39</v>
      </c>
      <c r="Q11" s="132"/>
      <c r="R11" s="132" t="s">
        <v>39</v>
      </c>
      <c r="S11" s="132"/>
      <c r="T11" s="132" t="s">
        <v>39</v>
      </c>
      <c r="U11" s="132"/>
      <c r="V11" s="132" t="s">
        <v>39</v>
      </c>
      <c r="W11" s="132"/>
      <c r="X11" s="132" t="s">
        <v>39</v>
      </c>
      <c r="Y11" s="133" t="s">
        <v>119</v>
      </c>
      <c r="Z11" s="132" t="s">
        <v>118</v>
      </c>
      <c r="AA11" s="132"/>
      <c r="AB11" s="132" t="s">
        <v>39</v>
      </c>
      <c r="AC11" s="132"/>
      <c r="AD11" s="132" t="s">
        <v>39</v>
      </c>
    </row>
    <row r="12" spans="1:30" ht="24.95" customHeight="1" x14ac:dyDescent="0.15">
      <c r="A12" s="439"/>
      <c r="B12" s="439"/>
      <c r="C12" s="188"/>
      <c r="D12" s="141"/>
      <c r="E12" s="181" t="s">
        <v>154</v>
      </c>
      <c r="F12" s="116" t="s">
        <v>498</v>
      </c>
      <c r="G12" s="115" t="s">
        <v>154</v>
      </c>
      <c r="H12" s="117" t="s">
        <v>514</v>
      </c>
      <c r="I12" s="120" t="s">
        <v>154</v>
      </c>
      <c r="J12" s="121" t="str">
        <f t="shared" si="0"/>
        <v>*</v>
      </c>
      <c r="K12" s="131"/>
      <c r="L12" s="132" t="s">
        <v>39</v>
      </c>
      <c r="M12" s="132"/>
      <c r="N12" s="132" t="s">
        <v>39</v>
      </c>
      <c r="O12" s="133"/>
      <c r="P12" s="132" t="s">
        <v>39</v>
      </c>
      <c r="Q12" s="132"/>
      <c r="R12" s="132" t="s">
        <v>39</v>
      </c>
      <c r="S12" s="132"/>
      <c r="T12" s="132" t="s">
        <v>39</v>
      </c>
      <c r="U12" s="132"/>
      <c r="V12" s="132" t="s">
        <v>39</v>
      </c>
      <c r="W12" s="132"/>
      <c r="X12" s="132" t="s">
        <v>39</v>
      </c>
      <c r="Y12" s="132"/>
      <c r="Z12" s="132" t="s">
        <v>39</v>
      </c>
      <c r="AA12" s="132"/>
      <c r="AB12" s="132" t="s">
        <v>39</v>
      </c>
      <c r="AC12" s="132"/>
      <c r="AD12" s="132" t="s">
        <v>39</v>
      </c>
    </row>
    <row r="13" spans="1:30" ht="24.95" customHeight="1" x14ac:dyDescent="0.15">
      <c r="A13" s="440"/>
      <c r="B13" s="440"/>
      <c r="C13" s="190"/>
      <c r="D13" s="140"/>
      <c r="E13" s="181" t="s">
        <v>155</v>
      </c>
      <c r="F13" s="116" t="s">
        <v>499</v>
      </c>
      <c r="G13" s="115" t="s">
        <v>155</v>
      </c>
      <c r="H13" s="117" t="s">
        <v>515</v>
      </c>
      <c r="I13" s="120" t="s">
        <v>155</v>
      </c>
      <c r="J13" s="121" t="str">
        <f t="shared" si="0"/>
        <v>*</v>
      </c>
      <c r="K13" s="131"/>
      <c r="L13" s="132" t="s">
        <v>39</v>
      </c>
      <c r="M13" s="132"/>
      <c r="N13" s="132" t="s">
        <v>39</v>
      </c>
      <c r="O13" s="133"/>
      <c r="P13" s="132" t="s">
        <v>39</v>
      </c>
      <c r="Q13" s="132"/>
      <c r="R13" s="132" t="s">
        <v>39</v>
      </c>
      <c r="S13" s="132"/>
      <c r="T13" s="132" t="s">
        <v>39</v>
      </c>
      <c r="U13" s="132"/>
      <c r="V13" s="132" t="s">
        <v>39</v>
      </c>
      <c r="W13" s="132"/>
      <c r="X13" s="132" t="s">
        <v>39</v>
      </c>
      <c r="Y13" s="132"/>
      <c r="Z13" s="132" t="s">
        <v>39</v>
      </c>
      <c r="AA13" s="132"/>
      <c r="AB13" s="132" t="s">
        <v>39</v>
      </c>
      <c r="AC13" s="132"/>
      <c r="AD13" s="132" t="s">
        <v>39</v>
      </c>
    </row>
    <row r="14" spans="1:30" ht="19.5" customHeight="1" x14ac:dyDescent="0.15">
      <c r="A14" s="130"/>
      <c r="B14" s="100"/>
      <c r="C14" s="100"/>
      <c r="D14" s="436"/>
      <c r="E14" s="122"/>
      <c r="F14" s="122"/>
      <c r="G14" s="115" t="s">
        <v>156</v>
      </c>
      <c r="H14" s="117" t="s">
        <v>502</v>
      </c>
      <c r="I14" s="134"/>
      <c r="J14" s="135"/>
      <c r="K14" s="114"/>
      <c r="L14" s="114"/>
      <c r="M14" s="114"/>
      <c r="N14" s="114"/>
      <c r="O14" s="123"/>
      <c r="P14" s="114"/>
      <c r="Q14" s="114"/>
      <c r="R14" s="114"/>
      <c r="S14" s="114"/>
      <c r="T14" s="114"/>
      <c r="U14" s="114"/>
      <c r="V14" s="114"/>
      <c r="W14" s="114"/>
      <c r="X14" s="114"/>
      <c r="Y14" s="114"/>
      <c r="Z14" s="114"/>
      <c r="AA14" s="114"/>
      <c r="AB14" s="114"/>
      <c r="AC14" s="114"/>
      <c r="AD14" s="114"/>
    </row>
    <row r="15" spans="1:30" ht="19.5" customHeight="1" x14ac:dyDescent="0.15">
      <c r="A15" s="130"/>
      <c r="B15" s="100"/>
      <c r="C15" s="142"/>
      <c r="D15" s="436"/>
      <c r="E15" s="122"/>
      <c r="F15" s="122"/>
      <c r="G15" s="115" t="s">
        <v>157</v>
      </c>
      <c r="H15" s="117" t="s">
        <v>505</v>
      </c>
      <c r="I15" s="134"/>
      <c r="J15" s="135"/>
      <c r="K15" s="114"/>
      <c r="L15" s="114"/>
      <c r="M15" s="114"/>
      <c r="N15" s="114"/>
      <c r="O15" s="123"/>
      <c r="P15" s="114"/>
      <c r="Q15" s="114"/>
      <c r="R15" s="114"/>
      <c r="S15" s="114"/>
      <c r="T15" s="114"/>
      <c r="U15" s="114"/>
      <c r="V15" s="114"/>
      <c r="W15" s="114"/>
      <c r="X15" s="114"/>
      <c r="Y15" s="114"/>
      <c r="Z15" s="114"/>
      <c r="AA15" s="114"/>
      <c r="AB15" s="114"/>
      <c r="AC15" s="114"/>
      <c r="AD15" s="114"/>
    </row>
    <row r="16" spans="1:30" ht="19.5" customHeight="1" x14ac:dyDescent="0.15">
      <c r="A16" s="130"/>
      <c r="B16" s="98"/>
      <c r="C16" s="142"/>
      <c r="D16" s="140"/>
      <c r="E16" s="122"/>
      <c r="F16" s="122"/>
      <c r="G16" s="115" t="s">
        <v>158</v>
      </c>
      <c r="H16" s="117" t="s">
        <v>506</v>
      </c>
      <c r="I16" s="134"/>
      <c r="J16" s="135"/>
      <c r="K16" s="114"/>
      <c r="L16" s="114"/>
      <c r="M16" s="114"/>
      <c r="N16" s="114"/>
      <c r="O16" s="123"/>
      <c r="P16" s="114"/>
      <c r="Q16" s="114"/>
      <c r="R16" s="114"/>
      <c r="S16" s="114"/>
      <c r="T16" s="114"/>
      <c r="U16" s="114"/>
      <c r="V16" s="114"/>
      <c r="W16" s="114"/>
      <c r="X16" s="114"/>
      <c r="Y16" s="114"/>
      <c r="Z16" s="114"/>
      <c r="AA16" s="114"/>
      <c r="AB16" s="114"/>
      <c r="AC16" s="114"/>
      <c r="AD16" s="114"/>
    </row>
    <row r="17" spans="1:30" ht="19.5" customHeight="1" thickBot="1" x14ac:dyDescent="0.2">
      <c r="A17" s="435"/>
      <c r="B17" s="435"/>
      <c r="C17" s="143"/>
      <c r="D17" s="141"/>
      <c r="E17" s="122"/>
      <c r="F17" s="122"/>
      <c r="G17" s="115" t="s">
        <v>159</v>
      </c>
      <c r="H17" s="117" t="s">
        <v>507</v>
      </c>
      <c r="I17" s="136"/>
      <c r="J17" s="137"/>
      <c r="K17" s="114"/>
      <c r="L17" s="114"/>
      <c r="M17" s="114"/>
      <c r="N17" s="114"/>
      <c r="O17" s="123"/>
      <c r="P17" s="114"/>
      <c r="Q17" s="114"/>
      <c r="R17" s="114"/>
      <c r="S17" s="114"/>
      <c r="T17" s="114"/>
      <c r="U17" s="114"/>
      <c r="V17" s="114"/>
      <c r="W17" s="114"/>
      <c r="X17" s="114"/>
      <c r="Y17" s="114"/>
      <c r="Z17" s="114"/>
      <c r="AA17" s="114"/>
      <c r="AB17" s="114"/>
      <c r="AC17" s="114"/>
      <c r="AD17" s="114"/>
    </row>
    <row r="18" spans="1:30" x14ac:dyDescent="0.15">
      <c r="A18" s="124"/>
      <c r="B18" s="124"/>
      <c r="C18" s="124"/>
      <c r="D18" s="124"/>
    </row>
    <row r="19" spans="1:30" x14ac:dyDescent="0.15">
      <c r="A19" s="124"/>
      <c r="B19" s="124"/>
      <c r="C19" s="124"/>
      <c r="D19" s="124"/>
    </row>
    <row r="20" spans="1:30" x14ac:dyDescent="0.15">
      <c r="A20" s="124"/>
      <c r="B20" s="124"/>
      <c r="C20" s="124"/>
      <c r="D20" s="124"/>
    </row>
    <row r="21" spans="1:30" x14ac:dyDescent="0.15">
      <c r="A21" s="125"/>
      <c r="B21" s="125"/>
      <c r="C21" s="125"/>
      <c r="D21" s="124"/>
    </row>
    <row r="22" spans="1:30" x14ac:dyDescent="0.15">
      <c r="A22" s="125"/>
      <c r="B22" s="125"/>
      <c r="C22" s="125"/>
    </row>
    <row r="118" spans="1:3" x14ac:dyDescent="0.15">
      <c r="A118" s="127"/>
      <c r="B118" s="128"/>
      <c r="C118" s="126"/>
    </row>
    <row r="119" spans="1:3" x14ac:dyDescent="0.15">
      <c r="A119" s="127"/>
      <c r="B119" s="128"/>
      <c r="C119" s="126"/>
    </row>
    <row r="120" spans="1:3" x14ac:dyDescent="0.15">
      <c r="A120" s="127"/>
      <c r="B120" s="128"/>
      <c r="C120" s="126"/>
    </row>
  </sheetData>
  <mergeCells count="12">
    <mergeCell ref="A3:B3"/>
    <mergeCell ref="A11:B11"/>
    <mergeCell ref="A5:B5"/>
    <mergeCell ref="A9:B9"/>
    <mergeCell ref="A10:B10"/>
    <mergeCell ref="A6:B6"/>
    <mergeCell ref="A7:B7"/>
    <mergeCell ref="A17:B17"/>
    <mergeCell ref="D14:D15"/>
    <mergeCell ref="A4:B4"/>
    <mergeCell ref="A12:B12"/>
    <mergeCell ref="A13:B13"/>
  </mergeCells>
  <phoneticPr fontId="4"/>
  <dataValidations count="2">
    <dataValidation imeMode="off" allowBlank="1" showInputMessage="1" showErrorMessage="1" sqref="C6 C13 C15:C17" xr:uid="{00000000-0002-0000-0100-000000000000}"/>
    <dataValidation imeMode="on" allowBlank="1" showInputMessage="1" showErrorMessage="1" sqref="C7 C9:C12" xr:uid="{00000000-0002-0000-0100-000001000000}"/>
  </dataValidations>
  <pageMargins left="0.62992125984251968" right="0" top="0.98425196850393704" bottom="0" header="0.51181102362204722" footer="0.51181102362204722"/>
  <pageSetup paperSize="9" orientation="portrait" r:id="rId1"/>
  <headerFooter alignWithMargins="0"/>
  <cellWatches>
    <cellWatch r="C7"/>
  </cellWatches>
  <drawing r:id="rId2"/>
  <legacyDrawing r:id="rId3"/>
  <controls>
    <mc:AlternateContent xmlns:mc="http://schemas.openxmlformats.org/markup-compatibility/2006">
      <mc:Choice Requires="x14">
        <control shapeId="7187" r:id="rId4" name="ComboBox6">
          <controlPr defaultSize="0" print="0" autoLine="0" autoPict="0" linkedCell="C4" listFillRange="E4:F13" r:id="rId5">
            <anchor moveWithCells="1">
              <from>
                <xdr:col>2</xdr:col>
                <xdr:colOff>9525</xdr:colOff>
                <xdr:row>3</xdr:row>
                <xdr:rowOff>9525</xdr:rowOff>
              </from>
              <to>
                <xdr:col>2</xdr:col>
                <xdr:colOff>219075</xdr:colOff>
                <xdr:row>3</xdr:row>
                <xdr:rowOff>247650</xdr:rowOff>
              </to>
            </anchor>
          </controlPr>
        </control>
      </mc:Choice>
      <mc:Fallback>
        <control shapeId="7187" r:id="rId4" name="ComboBox6"/>
      </mc:Fallback>
    </mc:AlternateContent>
    <mc:AlternateContent xmlns:mc="http://schemas.openxmlformats.org/markup-compatibility/2006">
      <mc:Choice Requires="x14">
        <control shapeId="7188" r:id="rId6" name="ComboBox8">
          <controlPr defaultSize="0" print="0" autoLine="0" autoPict="0" linkedCell="C5" listFillRange="I4:J17" r:id="rId7">
            <anchor moveWithCells="1">
              <from>
                <xdr:col>2</xdr:col>
                <xdr:colOff>9525</xdr:colOff>
                <xdr:row>4</xdr:row>
                <xdr:rowOff>9525</xdr:rowOff>
              </from>
              <to>
                <xdr:col>2</xdr:col>
                <xdr:colOff>219075</xdr:colOff>
                <xdr:row>4</xdr:row>
                <xdr:rowOff>247650</xdr:rowOff>
              </to>
            </anchor>
          </controlPr>
        </control>
      </mc:Choice>
      <mc:Fallback>
        <control shapeId="7188" r:id="rId6" name="ComboBox8"/>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FF0000"/>
  </sheetPr>
  <dimension ref="A1:O77"/>
  <sheetViews>
    <sheetView view="pageBreakPreview" zoomScale="75" zoomScaleNormal="90" zoomScaleSheetLayoutView="75" workbookViewId="0">
      <selection activeCell="F42" sqref="F42"/>
    </sheetView>
  </sheetViews>
  <sheetFormatPr defaultRowHeight="17.25" x14ac:dyDescent="0.2"/>
  <cols>
    <col min="1" max="1" width="6" style="148" customWidth="1"/>
    <col min="2" max="2" width="11.125" style="148" customWidth="1"/>
    <col min="3" max="3" width="12.875" style="148" customWidth="1"/>
    <col min="4" max="4" width="23.5" style="148" customWidth="1"/>
    <col min="5" max="6" width="10.5" style="148" customWidth="1"/>
    <col min="7" max="7" width="15.25" style="148" customWidth="1"/>
    <col min="8" max="8" width="15.375" style="148" customWidth="1"/>
    <col min="9" max="9" width="4.875" style="148" customWidth="1"/>
    <col min="10" max="10" width="11.5" style="149" bestFit="1" customWidth="1"/>
    <col min="11" max="12" width="15.25" style="148" customWidth="1"/>
    <col min="13" max="13" width="10.25" style="148" customWidth="1"/>
    <col min="14" max="14" width="5" style="148" customWidth="1"/>
    <col min="15" max="16384" width="9" style="148"/>
  </cols>
  <sheetData>
    <row r="1" spans="1:14" x14ac:dyDescent="0.2">
      <c r="A1" s="148" t="s">
        <v>5</v>
      </c>
    </row>
    <row r="2" spans="1:14" ht="8.25" customHeight="1" x14ac:dyDescent="0.2"/>
    <row r="3" spans="1:14" ht="30" customHeight="1" x14ac:dyDescent="0.2">
      <c r="A3" s="465" t="s">
        <v>585</v>
      </c>
      <c r="B3" s="465"/>
      <c r="C3" s="465"/>
      <c r="D3" s="465"/>
      <c r="E3" s="465"/>
      <c r="F3" s="465"/>
      <c r="G3" s="465"/>
      <c r="H3" s="465"/>
      <c r="I3" s="465"/>
      <c r="J3" s="465"/>
      <c r="K3" s="465"/>
      <c r="L3" s="465"/>
      <c r="M3" s="465"/>
      <c r="N3" s="465"/>
    </row>
    <row r="4" spans="1:14" ht="8.25" customHeight="1" x14ac:dyDescent="0.2">
      <c r="A4" s="150"/>
      <c r="B4" s="150"/>
      <c r="C4" s="150"/>
      <c r="D4" s="150"/>
      <c r="E4" s="150"/>
      <c r="F4" s="150"/>
      <c r="G4" s="150"/>
      <c r="H4" s="150"/>
      <c r="I4" s="150"/>
      <c r="J4" s="150"/>
    </row>
    <row r="5" spans="1:14" ht="30" customHeight="1" x14ac:dyDescent="0.2">
      <c r="A5" s="466" t="s">
        <v>170</v>
      </c>
      <c r="B5" s="466"/>
      <c r="C5" s="191">
        <f>工事成績評定入力表!C6</f>
        <v>60</v>
      </c>
      <c r="D5" s="192"/>
      <c r="E5" s="193"/>
      <c r="F5" s="193"/>
      <c r="G5" s="193"/>
      <c r="H5" s="194"/>
      <c r="I5" s="504" t="s">
        <v>11</v>
      </c>
      <c r="J5" s="504"/>
      <c r="K5" s="505" t="str">
        <f>工事成績評定入力表!C8</f>
        <v>北海道建設株式会社</v>
      </c>
      <c r="L5" s="506"/>
      <c r="M5" s="506"/>
      <c r="N5" s="507"/>
    </row>
    <row r="6" spans="1:14" ht="30" customHeight="1" thickBot="1" x14ac:dyDescent="0.25">
      <c r="A6" s="466" t="s">
        <v>18</v>
      </c>
      <c r="B6" s="466"/>
      <c r="C6" s="463" t="str">
        <f>工事成績評定入力表!C7</f>
        <v>旭川深川線一括交付金100-4災害防除工事外</v>
      </c>
      <c r="D6" s="463"/>
      <c r="E6" s="514"/>
      <c r="F6" s="514"/>
      <c r="G6" s="514"/>
      <c r="H6" s="514"/>
      <c r="I6" s="478" t="s">
        <v>12</v>
      </c>
      <c r="J6" s="479"/>
      <c r="K6" s="467" t="str">
        <f>工事成績評定入力表!C9</f>
        <v>北海太郎</v>
      </c>
      <c r="L6" s="468"/>
      <c r="M6" s="468"/>
      <c r="N6" s="195" t="s">
        <v>6</v>
      </c>
    </row>
    <row r="7" spans="1:14" ht="19.5" customHeight="1" x14ac:dyDescent="0.2">
      <c r="A7" s="469" t="s">
        <v>415</v>
      </c>
      <c r="B7" s="469"/>
      <c r="C7" s="469"/>
      <c r="D7" s="471" t="s">
        <v>144</v>
      </c>
      <c r="E7" s="508" t="s">
        <v>186</v>
      </c>
      <c r="F7" s="509"/>
      <c r="G7" s="509"/>
      <c r="H7" s="509"/>
      <c r="I7" s="509"/>
      <c r="J7" s="510"/>
      <c r="K7" s="515" t="s">
        <v>17</v>
      </c>
      <c r="L7" s="515"/>
      <c r="M7" s="515"/>
      <c r="N7" s="516"/>
    </row>
    <row r="8" spans="1:14" ht="19.5" customHeight="1" x14ac:dyDescent="0.2">
      <c r="A8" s="470"/>
      <c r="B8" s="470"/>
      <c r="C8" s="470"/>
      <c r="D8" s="472"/>
      <c r="E8" s="511"/>
      <c r="F8" s="512"/>
      <c r="G8" s="512"/>
      <c r="H8" s="512"/>
      <c r="I8" s="512"/>
      <c r="J8" s="513"/>
      <c r="K8" s="512"/>
      <c r="L8" s="512"/>
      <c r="M8" s="512"/>
      <c r="N8" s="481"/>
    </row>
    <row r="9" spans="1:14" ht="19.5" customHeight="1" x14ac:dyDescent="0.2">
      <c r="A9" s="470"/>
      <c r="B9" s="470"/>
      <c r="C9" s="470"/>
      <c r="D9" s="472"/>
      <c r="E9" s="482" t="s">
        <v>162</v>
      </c>
      <c r="F9" s="524" t="s">
        <v>166</v>
      </c>
      <c r="G9" s="495" t="s">
        <v>167</v>
      </c>
      <c r="H9" s="496"/>
      <c r="I9" s="497"/>
      <c r="J9" s="492" t="s">
        <v>168</v>
      </c>
      <c r="K9" s="517" t="s">
        <v>13</v>
      </c>
      <c r="L9" s="518"/>
      <c r="M9" s="518"/>
      <c r="N9" s="519"/>
    </row>
    <row r="10" spans="1:14" ht="19.5" customHeight="1" x14ac:dyDescent="0.2">
      <c r="A10" s="470"/>
      <c r="B10" s="470"/>
      <c r="C10" s="470"/>
      <c r="D10" s="472"/>
      <c r="E10" s="483"/>
      <c r="F10" s="524"/>
      <c r="G10" s="498"/>
      <c r="H10" s="499"/>
      <c r="I10" s="500"/>
      <c r="J10" s="493"/>
      <c r="K10" s="520"/>
      <c r="L10" s="520"/>
      <c r="M10" s="520"/>
      <c r="N10" s="521"/>
    </row>
    <row r="11" spans="1:14" ht="19.5" customHeight="1" x14ac:dyDescent="0.2">
      <c r="A11" s="470"/>
      <c r="B11" s="470"/>
      <c r="C11" s="470"/>
      <c r="D11" s="472"/>
      <c r="E11" s="483"/>
      <c r="F11" s="524"/>
      <c r="G11" s="498"/>
      <c r="H11" s="499"/>
      <c r="I11" s="500"/>
      <c r="J11" s="493"/>
      <c r="K11" s="520"/>
      <c r="L11" s="520"/>
      <c r="M11" s="520"/>
      <c r="N11" s="521"/>
    </row>
    <row r="12" spans="1:14" ht="19.5" customHeight="1" x14ac:dyDescent="0.2">
      <c r="A12" s="470"/>
      <c r="B12" s="470"/>
      <c r="C12" s="470"/>
      <c r="D12" s="472"/>
      <c r="E12" s="483"/>
      <c r="F12" s="524"/>
      <c r="G12" s="498"/>
      <c r="H12" s="499"/>
      <c r="I12" s="500"/>
      <c r="J12" s="493"/>
      <c r="K12" s="522"/>
      <c r="L12" s="522"/>
      <c r="M12" s="522"/>
      <c r="N12" s="523"/>
    </row>
    <row r="13" spans="1:14" ht="19.5" customHeight="1" x14ac:dyDescent="0.2">
      <c r="A13" s="470"/>
      <c r="B13" s="470"/>
      <c r="C13" s="470"/>
      <c r="D13" s="472"/>
      <c r="E13" s="483"/>
      <c r="F13" s="524"/>
      <c r="G13" s="498"/>
      <c r="H13" s="499"/>
      <c r="I13" s="500"/>
      <c r="J13" s="493"/>
      <c r="K13" s="529" t="s">
        <v>16</v>
      </c>
      <c r="L13" s="504" t="s">
        <v>10</v>
      </c>
      <c r="M13" s="478" t="s">
        <v>4</v>
      </c>
      <c r="N13" s="479"/>
    </row>
    <row r="14" spans="1:14" ht="19.5" customHeight="1" x14ac:dyDescent="0.2">
      <c r="A14" s="470"/>
      <c r="B14" s="470"/>
      <c r="C14" s="470"/>
      <c r="D14" s="472"/>
      <c r="E14" s="484"/>
      <c r="F14" s="524"/>
      <c r="G14" s="501"/>
      <c r="H14" s="502"/>
      <c r="I14" s="503"/>
      <c r="J14" s="494"/>
      <c r="K14" s="512"/>
      <c r="L14" s="504"/>
      <c r="M14" s="480"/>
      <c r="N14" s="481"/>
    </row>
    <row r="15" spans="1:14" ht="21.95" customHeight="1" x14ac:dyDescent="0.2">
      <c r="A15" s="450" t="s">
        <v>7</v>
      </c>
      <c r="B15" s="473"/>
      <c r="C15" s="474"/>
      <c r="D15" s="151" t="s">
        <v>8</v>
      </c>
      <c r="E15" s="256" t="str">
        <f>'２Ｋ①'!D24</f>
        <v>c</v>
      </c>
      <c r="F15" s="152">
        <f>'２Ｋ①'!D25</f>
        <v>0</v>
      </c>
      <c r="G15" s="153">
        <f>F15*0.34+2.762</f>
        <v>2.762</v>
      </c>
      <c r="H15" s="180">
        <v>3.4420000000000002</v>
      </c>
      <c r="I15" s="154"/>
      <c r="J15" s="257">
        <f>G15/H15</f>
        <v>0.80244044160371875</v>
      </c>
      <c r="K15" s="155"/>
      <c r="L15" s="156"/>
      <c r="M15" s="456">
        <f t="shared" ref="M15:M27" si="0">H15+K15+L15</f>
        <v>3.4420000000000002</v>
      </c>
      <c r="N15" s="457"/>
    </row>
    <row r="16" spans="1:14" ht="21.95" customHeight="1" x14ac:dyDescent="0.2">
      <c r="A16" s="475"/>
      <c r="B16" s="476"/>
      <c r="C16" s="477"/>
      <c r="D16" s="151" t="s">
        <v>23</v>
      </c>
      <c r="E16" s="256" t="str">
        <f>'２Ｋ②'!D23</f>
        <v>c</v>
      </c>
      <c r="F16" s="152">
        <f>'２Ｋ②'!D24</f>
        <v>0</v>
      </c>
      <c r="G16" s="153">
        <f>F16*0.34+2.763</f>
        <v>2.7629999999999999</v>
      </c>
      <c r="H16" s="180">
        <v>4.1230000000000002</v>
      </c>
      <c r="I16" s="154"/>
      <c r="J16" s="257">
        <f t="shared" ref="J16:J30" si="1">G16/H16</f>
        <v>0.67014309968469554</v>
      </c>
      <c r="K16" s="155"/>
      <c r="L16" s="156"/>
      <c r="M16" s="456">
        <f t="shared" si="0"/>
        <v>4.1230000000000002</v>
      </c>
      <c r="N16" s="457"/>
    </row>
    <row r="17" spans="1:14" ht="21.95" customHeight="1" x14ac:dyDescent="0.2">
      <c r="A17" s="450" t="s">
        <v>19</v>
      </c>
      <c r="B17" s="473"/>
      <c r="C17" s="474"/>
      <c r="D17" s="151" t="s">
        <v>24</v>
      </c>
      <c r="E17" s="256" t="str">
        <f>'２Ｋ③'!D28</f>
        <v>c</v>
      </c>
      <c r="F17" s="152">
        <f>'２Ｋ③'!D29</f>
        <v>0</v>
      </c>
      <c r="G17" s="153">
        <f>F17*0.34+2.763</f>
        <v>2.7629999999999999</v>
      </c>
      <c r="H17" s="180">
        <v>4.4630000000000001</v>
      </c>
      <c r="I17" s="154"/>
      <c r="J17" s="257">
        <f t="shared" si="1"/>
        <v>0.6190902980058256</v>
      </c>
      <c r="K17" s="155"/>
      <c r="L17" s="157">
        <v>8.5</v>
      </c>
      <c r="M17" s="456">
        <f t="shared" si="0"/>
        <v>12.963000000000001</v>
      </c>
      <c r="N17" s="457"/>
    </row>
    <row r="18" spans="1:14" ht="21.95" customHeight="1" x14ac:dyDescent="0.2">
      <c r="A18" s="485"/>
      <c r="B18" s="486"/>
      <c r="C18" s="487"/>
      <c r="D18" s="151" t="s">
        <v>30</v>
      </c>
      <c r="E18" s="256" t="str">
        <f>'２Ｋ④'!D23</f>
        <v>c</v>
      </c>
      <c r="F18" s="152">
        <f>'２Ｋ④'!D24</f>
        <v>0</v>
      </c>
      <c r="G18" s="153">
        <f>F18*0.34+2.762</f>
        <v>2.762</v>
      </c>
      <c r="H18" s="180">
        <v>4.1219999999999999</v>
      </c>
      <c r="I18" s="154"/>
      <c r="J18" s="257">
        <f t="shared" si="1"/>
        <v>0.67006307617661331</v>
      </c>
      <c r="K18" s="159">
        <v>3.9</v>
      </c>
      <c r="L18" s="156"/>
      <c r="M18" s="456">
        <f t="shared" si="0"/>
        <v>8.0220000000000002</v>
      </c>
      <c r="N18" s="457"/>
    </row>
    <row r="19" spans="1:14" ht="21.95" customHeight="1" x14ac:dyDescent="0.2">
      <c r="A19" s="485"/>
      <c r="B19" s="486"/>
      <c r="C19" s="487"/>
      <c r="D19" s="151" t="s">
        <v>29</v>
      </c>
      <c r="E19" s="256" t="str">
        <f>'２Ｋ⑤'!D25</f>
        <v>c</v>
      </c>
      <c r="F19" s="152">
        <f>'２Ｋ⑤'!D26</f>
        <v>0</v>
      </c>
      <c r="G19" s="153">
        <f>F19*0.34+2.762</f>
        <v>2.762</v>
      </c>
      <c r="H19" s="180">
        <v>4.4619999999999997</v>
      </c>
      <c r="I19" s="154"/>
      <c r="J19" s="257">
        <f t="shared" si="1"/>
        <v>0.61900493052442851</v>
      </c>
      <c r="K19" s="159">
        <v>4.42</v>
      </c>
      <c r="L19" s="156"/>
      <c r="M19" s="456">
        <f t="shared" si="0"/>
        <v>8.8819999999999997</v>
      </c>
      <c r="N19" s="457"/>
    </row>
    <row r="20" spans="1:14" ht="21.95" customHeight="1" x14ac:dyDescent="0.2">
      <c r="A20" s="475"/>
      <c r="B20" s="476"/>
      <c r="C20" s="477"/>
      <c r="D20" s="151" t="s">
        <v>28</v>
      </c>
      <c r="E20" s="256" t="str">
        <f>'２Ｋ⑥'!D23</f>
        <v>c</v>
      </c>
      <c r="F20" s="152">
        <f>'２Ｋ⑥'!D24</f>
        <v>0</v>
      </c>
      <c r="G20" s="153">
        <f>F20*0.34+2.762</f>
        <v>2.762</v>
      </c>
      <c r="H20" s="180">
        <v>3.782</v>
      </c>
      <c r="I20" s="154"/>
      <c r="J20" s="257">
        <f t="shared" si="1"/>
        <v>0.73030142781597041</v>
      </c>
      <c r="K20" s="155"/>
      <c r="L20" s="156"/>
      <c r="M20" s="456">
        <f t="shared" si="0"/>
        <v>3.782</v>
      </c>
      <c r="N20" s="457"/>
    </row>
    <row r="21" spans="1:14" ht="21.95" customHeight="1" x14ac:dyDescent="0.2">
      <c r="A21" s="450" t="s">
        <v>25</v>
      </c>
      <c r="B21" s="473"/>
      <c r="C21" s="474"/>
      <c r="D21" s="160" t="s">
        <v>27</v>
      </c>
      <c r="E21" s="256" t="str">
        <f>'２Ｃ⑦'!G10</f>
        <v>-</v>
      </c>
      <c r="F21" s="152" t="str">
        <f>'２Ｃ⑦'!G11</f>
        <v>-</v>
      </c>
      <c r="G21" s="153" t="e">
        <f>F21*0.34+2.763</f>
        <v>#VALUE!</v>
      </c>
      <c r="H21" s="180">
        <v>4.4630000000000001</v>
      </c>
      <c r="I21" s="154"/>
      <c r="J21" s="257" t="e">
        <f t="shared" si="1"/>
        <v>#VALUE!</v>
      </c>
      <c r="K21" s="155"/>
      <c r="L21" s="157">
        <v>10.5</v>
      </c>
      <c r="M21" s="456">
        <f t="shared" si="0"/>
        <v>14.963000000000001</v>
      </c>
      <c r="N21" s="457"/>
    </row>
    <row r="22" spans="1:14" ht="21.95" customHeight="1" x14ac:dyDescent="0.2">
      <c r="A22" s="485"/>
      <c r="B22" s="486"/>
      <c r="C22" s="487"/>
      <c r="D22" s="160" t="s">
        <v>20</v>
      </c>
      <c r="E22" s="256" t="str">
        <f>'２Ｃ⑧'!G10</f>
        <v>-</v>
      </c>
      <c r="F22" s="152" t="str">
        <f>'２Ｃ⑧'!G11</f>
        <v>-</v>
      </c>
      <c r="G22" s="153" t="e">
        <f>F22*0.34+2.763</f>
        <v>#VALUE!</v>
      </c>
      <c r="H22" s="180">
        <v>5.1429999999999998</v>
      </c>
      <c r="I22" s="154"/>
      <c r="J22" s="257" t="e">
        <f t="shared" si="1"/>
        <v>#VALUE!</v>
      </c>
      <c r="K22" s="155"/>
      <c r="L22" s="157">
        <v>12.5</v>
      </c>
      <c r="M22" s="456">
        <f t="shared" si="0"/>
        <v>17.643000000000001</v>
      </c>
      <c r="N22" s="457"/>
    </row>
    <row r="23" spans="1:14" ht="21.95" customHeight="1" x14ac:dyDescent="0.2">
      <c r="A23" s="475"/>
      <c r="B23" s="476"/>
      <c r="C23" s="477"/>
      <c r="D23" s="160" t="s">
        <v>3</v>
      </c>
      <c r="E23" s="258"/>
      <c r="F23" s="161"/>
      <c r="G23" s="545"/>
      <c r="H23" s="546"/>
      <c r="I23" s="547"/>
      <c r="J23" s="259"/>
      <c r="K23" s="155"/>
      <c r="L23" s="157">
        <v>8.5</v>
      </c>
      <c r="M23" s="456">
        <f t="shared" si="0"/>
        <v>8.5</v>
      </c>
      <c r="N23" s="457"/>
    </row>
    <row r="24" spans="1:14" ht="21.95" customHeight="1" x14ac:dyDescent="0.2">
      <c r="A24" s="463" t="s">
        <v>191</v>
      </c>
      <c r="B24" s="463"/>
      <c r="C24" s="463"/>
      <c r="D24" s="464"/>
      <c r="E24" s="260"/>
      <c r="F24" s="152">
        <f>SUM(F15:F22)</f>
        <v>0</v>
      </c>
      <c r="G24" s="451" t="e">
        <f>SUM(G15:G23)</f>
        <v>#VALUE!</v>
      </c>
      <c r="H24" s="489">
        <f>SUM(H15:H23)</f>
        <v>34</v>
      </c>
      <c r="I24" s="162" t="s">
        <v>21</v>
      </c>
      <c r="J24" s="458" t="e">
        <f>G24/H24</f>
        <v>#VALUE!</v>
      </c>
      <c r="K24" s="459"/>
      <c r="L24" s="461"/>
      <c r="M24" s="530"/>
      <c r="N24" s="459"/>
    </row>
    <row r="25" spans="1:14" ht="21.95" customHeight="1" x14ac:dyDescent="0.2">
      <c r="A25" s="491" t="s">
        <v>9</v>
      </c>
      <c r="B25" s="491"/>
      <c r="C25" s="491"/>
      <c r="D25" s="453"/>
      <c r="E25" s="261"/>
      <c r="F25" s="387">
        <f>65+F24</f>
        <v>65</v>
      </c>
      <c r="G25" s="488"/>
      <c r="H25" s="490"/>
      <c r="I25" s="208"/>
      <c r="J25" s="458" t="e">
        <f>G25/H25</f>
        <v>#DIV/0!</v>
      </c>
      <c r="K25" s="460"/>
      <c r="L25" s="462"/>
      <c r="M25" s="531"/>
      <c r="N25" s="460"/>
    </row>
    <row r="26" spans="1:14" ht="21.95" customHeight="1" x14ac:dyDescent="0.2">
      <c r="A26" s="453" t="s">
        <v>187</v>
      </c>
      <c r="B26" s="454"/>
      <c r="C26" s="455"/>
      <c r="D26" s="151" t="s">
        <v>190</v>
      </c>
      <c r="E26" s="262"/>
      <c r="F26" s="203">
        <f>'４Ｃ①'!D70</f>
        <v>0</v>
      </c>
      <c r="G26" s="204">
        <f>F26*0.26+3.38</f>
        <v>3.38</v>
      </c>
      <c r="H26" s="205">
        <v>7.5400000000000009</v>
      </c>
      <c r="I26" s="206"/>
      <c r="J26" s="263">
        <f t="shared" si="1"/>
        <v>0.44827586206896547</v>
      </c>
      <c r="K26" s="155"/>
      <c r="L26" s="156"/>
      <c r="M26" s="456">
        <f t="shared" si="0"/>
        <v>7.5400000000000009</v>
      </c>
      <c r="N26" s="457"/>
    </row>
    <row r="27" spans="1:14" ht="21.95" customHeight="1" x14ac:dyDescent="0.2">
      <c r="A27" s="453" t="s">
        <v>2</v>
      </c>
      <c r="B27" s="454"/>
      <c r="C27" s="455"/>
      <c r="D27" s="151" t="s">
        <v>26</v>
      </c>
      <c r="E27" s="260"/>
      <c r="F27" s="152">
        <f>'４Ｃ②'!D49</f>
        <v>0</v>
      </c>
      <c r="G27" s="153">
        <f>F27*0.26+3.38</f>
        <v>3.38</v>
      </c>
      <c r="H27" s="180">
        <v>5.7200000000000006</v>
      </c>
      <c r="I27" s="154"/>
      <c r="J27" s="257">
        <f t="shared" si="1"/>
        <v>0.59090909090909083</v>
      </c>
      <c r="K27" s="155"/>
      <c r="L27" s="156"/>
      <c r="M27" s="456">
        <f t="shared" si="0"/>
        <v>5.7200000000000006</v>
      </c>
      <c r="N27" s="457"/>
    </row>
    <row r="28" spans="1:14" ht="21.95" customHeight="1" x14ac:dyDescent="0.2">
      <c r="A28" s="453" t="s">
        <v>188</v>
      </c>
      <c r="B28" s="454"/>
      <c r="C28" s="455"/>
      <c r="D28" s="151" t="s">
        <v>189</v>
      </c>
      <c r="E28" s="260"/>
      <c r="F28" s="152">
        <f>'４Ｃ③'!D22</f>
        <v>0</v>
      </c>
      <c r="G28" s="153">
        <f>F28*0.26+3.38</f>
        <v>3.38</v>
      </c>
      <c r="H28" s="180">
        <v>4.42</v>
      </c>
      <c r="I28" s="154"/>
      <c r="J28" s="257">
        <f>G28/H28</f>
        <v>0.76470588235294112</v>
      </c>
      <c r="K28" s="155"/>
      <c r="L28" s="156"/>
      <c r="M28" s="456">
        <f>H28+K28+L28</f>
        <v>4.42</v>
      </c>
      <c r="N28" s="457"/>
    </row>
    <row r="29" spans="1:14" ht="21.95" customHeight="1" x14ac:dyDescent="0.2">
      <c r="A29" s="463" t="s">
        <v>192</v>
      </c>
      <c r="B29" s="463"/>
      <c r="C29" s="463"/>
      <c r="D29" s="464"/>
      <c r="E29" s="260"/>
      <c r="F29" s="152">
        <f>SUM(F26:F28)</f>
        <v>0</v>
      </c>
      <c r="G29" s="451">
        <f>SUM(G26:G28)</f>
        <v>10.14</v>
      </c>
      <c r="H29" s="489">
        <f>SUM(H26:H28)</f>
        <v>17.68</v>
      </c>
      <c r="I29" s="162" t="s">
        <v>21</v>
      </c>
      <c r="J29" s="458">
        <f t="shared" si="1"/>
        <v>0.57352941176470595</v>
      </c>
      <c r="K29" s="459"/>
      <c r="L29" s="461"/>
      <c r="M29" s="530"/>
      <c r="N29" s="459"/>
    </row>
    <row r="30" spans="1:14" ht="21.95" customHeight="1" x14ac:dyDescent="0.2">
      <c r="A30" s="491" t="s">
        <v>414</v>
      </c>
      <c r="B30" s="491"/>
      <c r="C30" s="491"/>
      <c r="D30" s="453"/>
      <c r="E30" s="261"/>
      <c r="F30" s="207">
        <f>65+F29</f>
        <v>65</v>
      </c>
      <c r="G30" s="488"/>
      <c r="H30" s="490"/>
      <c r="I30" s="208"/>
      <c r="J30" s="458" t="e">
        <f t="shared" si="1"/>
        <v>#DIV/0!</v>
      </c>
      <c r="K30" s="460"/>
      <c r="L30" s="462"/>
      <c r="M30" s="531"/>
      <c r="N30" s="460"/>
    </row>
    <row r="31" spans="1:14" ht="21.95" customHeight="1" thickBot="1" x14ac:dyDescent="0.25">
      <c r="A31" s="449" t="s">
        <v>417</v>
      </c>
      <c r="B31" s="449"/>
      <c r="C31" s="449"/>
      <c r="D31" s="450"/>
      <c r="E31" s="347"/>
      <c r="F31" s="348"/>
      <c r="G31" s="389" t="e">
        <f>G29+G24</f>
        <v>#VALUE!</v>
      </c>
      <c r="H31" s="349">
        <f>H29+H24</f>
        <v>51.68</v>
      </c>
      <c r="I31" s="350" t="s">
        <v>418</v>
      </c>
      <c r="J31" s="351" t="e">
        <f>G31/H31</f>
        <v>#VALUE!</v>
      </c>
      <c r="K31" s="352">
        <f>SUM(K15:K27)</f>
        <v>8.32</v>
      </c>
      <c r="L31" s="353">
        <f>SUM(L15:L27)</f>
        <v>40</v>
      </c>
      <c r="M31" s="451">
        <f>H29+K31+L31+H24</f>
        <v>100</v>
      </c>
      <c r="N31" s="452"/>
    </row>
    <row r="32" spans="1:14" ht="21.95" customHeight="1" thickBot="1" x14ac:dyDescent="0.25">
      <c r="A32" s="369" t="s">
        <v>543</v>
      </c>
      <c r="B32" s="370"/>
      <c r="C32" s="370"/>
      <c r="D32" s="371"/>
      <c r="E32" s="374"/>
      <c r="F32" s="380">
        <f>'４K⑤'!C17</f>
        <v>0</v>
      </c>
      <c r="G32" s="537"/>
      <c r="H32" s="538"/>
      <c r="I32" s="539"/>
      <c r="J32" s="376"/>
      <c r="K32" s="372"/>
      <c r="L32" s="373"/>
      <c r="M32" s="543">
        <v>1</v>
      </c>
      <c r="N32" s="544"/>
    </row>
    <row r="33" spans="1:15" ht="21.95" customHeight="1" thickBot="1" x14ac:dyDescent="0.25">
      <c r="A33" s="532" t="s">
        <v>549</v>
      </c>
      <c r="B33" s="533"/>
      <c r="C33" s="533"/>
      <c r="D33" s="534"/>
      <c r="E33" s="375"/>
      <c r="F33" s="388">
        <f>+F30+F32</f>
        <v>65</v>
      </c>
      <c r="G33" s="540"/>
      <c r="H33" s="541"/>
      <c r="I33" s="542"/>
      <c r="J33" s="377"/>
      <c r="K33" s="378"/>
      <c r="L33" s="379"/>
      <c r="M33" s="535"/>
      <c r="N33" s="536"/>
    </row>
    <row r="34" spans="1:15" s="357" customFormat="1" ht="20.100000000000001" customHeight="1" x14ac:dyDescent="0.15">
      <c r="A34" s="384" t="s">
        <v>22</v>
      </c>
      <c r="B34" s="385" t="s">
        <v>31</v>
      </c>
      <c r="C34" s="385"/>
      <c r="D34" s="385"/>
      <c r="E34" s="354"/>
      <c r="F34" s="354"/>
      <c r="G34" s="355"/>
      <c r="H34" s="356"/>
      <c r="I34" s="354"/>
      <c r="J34" s="346"/>
    </row>
    <row r="35" spans="1:15" s="357" customFormat="1" ht="20.100000000000001" customHeight="1" x14ac:dyDescent="0.15">
      <c r="A35" s="386" t="s">
        <v>21</v>
      </c>
      <c r="B35" s="385" t="s">
        <v>416</v>
      </c>
      <c r="C35" s="385"/>
      <c r="D35" s="385"/>
      <c r="E35" s="385"/>
      <c r="F35" s="385"/>
      <c r="G35" s="385"/>
      <c r="H35" s="385"/>
      <c r="I35" s="354"/>
      <c r="J35" s="346"/>
    </row>
    <row r="36" spans="1:15" s="357" customFormat="1" ht="20.100000000000001" customHeight="1" x14ac:dyDescent="0.15">
      <c r="A36" s="527" t="s">
        <v>541</v>
      </c>
      <c r="B36" s="526" t="s">
        <v>193</v>
      </c>
      <c r="C36" s="526"/>
      <c r="D36" s="526"/>
      <c r="E36" s="526"/>
      <c r="F36" s="526"/>
      <c r="G36" s="526"/>
      <c r="H36" s="526"/>
      <c r="I36" s="526"/>
      <c r="J36" s="526"/>
      <c r="K36" s="526"/>
      <c r="L36" s="526"/>
      <c r="M36" s="526"/>
      <c r="N36" s="526"/>
    </row>
    <row r="37" spans="1:15" s="357" customFormat="1" ht="20.100000000000001" customHeight="1" x14ac:dyDescent="0.15">
      <c r="A37" s="528"/>
      <c r="B37" s="526"/>
      <c r="C37" s="526"/>
      <c r="D37" s="526"/>
      <c r="E37" s="526"/>
      <c r="F37" s="526"/>
      <c r="G37" s="526"/>
      <c r="H37" s="526"/>
      <c r="I37" s="526"/>
      <c r="J37" s="526"/>
      <c r="K37" s="526"/>
      <c r="L37" s="526"/>
      <c r="M37" s="526"/>
      <c r="N37" s="526"/>
    </row>
    <row r="38" spans="1:15" s="357" customFormat="1" ht="20.100000000000001" customHeight="1" x14ac:dyDescent="0.15">
      <c r="A38" s="386" t="s">
        <v>542</v>
      </c>
      <c r="B38" s="385" t="s">
        <v>606</v>
      </c>
      <c r="C38" s="385"/>
      <c r="D38" s="359"/>
      <c r="E38" s="359"/>
      <c r="F38" s="359"/>
      <c r="G38" s="368"/>
      <c r="H38" s="359"/>
      <c r="I38" s="359"/>
      <c r="J38" s="358"/>
    </row>
    <row r="39" spans="1:15" x14ac:dyDescent="0.2">
      <c r="A39" s="165"/>
      <c r="B39" s="165"/>
      <c r="C39" s="165"/>
      <c r="D39" s="165"/>
      <c r="E39" s="165"/>
      <c r="F39" s="165"/>
      <c r="G39" s="165"/>
      <c r="H39" s="165"/>
      <c r="I39" s="165"/>
      <c r="J39" s="166"/>
      <c r="K39" s="165"/>
      <c r="L39" s="165"/>
      <c r="M39" s="165"/>
      <c r="N39" s="165"/>
      <c r="O39" s="165"/>
    </row>
    <row r="40" spans="1:15" x14ac:dyDescent="0.2">
      <c r="A40" s="167"/>
      <c r="B40" s="167"/>
      <c r="C40" s="167"/>
      <c r="D40" s="167"/>
      <c r="E40" s="167"/>
      <c r="F40" s="167"/>
      <c r="G40" s="167"/>
      <c r="H40" s="167"/>
      <c r="I40" s="167"/>
      <c r="J40" s="166"/>
      <c r="K40" s="165"/>
      <c r="L40" s="165"/>
      <c r="M40" s="165"/>
      <c r="N40" s="165"/>
      <c r="O40" s="165"/>
    </row>
    <row r="41" spans="1:15" x14ac:dyDescent="0.2">
      <c r="A41" s="525"/>
      <c r="B41" s="167"/>
      <c r="C41" s="167"/>
      <c r="D41" s="167"/>
      <c r="E41" s="167"/>
      <c r="F41" s="168"/>
      <c r="G41" s="168"/>
      <c r="H41" s="168"/>
      <c r="I41" s="168"/>
      <c r="J41" s="169"/>
      <c r="K41" s="165"/>
      <c r="L41" s="170"/>
      <c r="M41" s="170"/>
      <c r="N41" s="165"/>
      <c r="O41" s="165"/>
    </row>
    <row r="42" spans="1:15" x14ac:dyDescent="0.2">
      <c r="A42" s="525"/>
      <c r="B42" s="167"/>
      <c r="C42" s="167"/>
      <c r="D42" s="167"/>
      <c r="E42" s="167"/>
      <c r="F42" s="168"/>
      <c r="G42" s="168"/>
      <c r="H42" s="168"/>
      <c r="I42" s="168"/>
      <c r="J42" s="169"/>
      <c r="K42" s="165"/>
      <c r="L42" s="170"/>
      <c r="M42" s="170"/>
      <c r="N42" s="165"/>
      <c r="O42" s="165"/>
    </row>
    <row r="43" spans="1:15" x14ac:dyDescent="0.2">
      <c r="A43" s="525"/>
      <c r="B43" s="167"/>
      <c r="C43" s="167"/>
      <c r="D43" s="167"/>
      <c r="E43" s="167"/>
      <c r="F43" s="168"/>
      <c r="G43" s="168"/>
      <c r="H43" s="168"/>
      <c r="I43" s="168"/>
      <c r="J43" s="169"/>
      <c r="K43" s="165"/>
      <c r="L43" s="170"/>
      <c r="M43" s="170"/>
      <c r="N43" s="165"/>
      <c r="O43" s="165"/>
    </row>
    <row r="44" spans="1:15" x14ac:dyDescent="0.2">
      <c r="A44" s="525"/>
      <c r="B44" s="167"/>
      <c r="C44" s="167"/>
      <c r="D44" s="167"/>
      <c r="E44" s="167"/>
      <c r="F44" s="168"/>
      <c r="G44" s="168"/>
      <c r="H44" s="168"/>
      <c r="I44" s="168"/>
      <c r="J44" s="169"/>
      <c r="K44" s="165"/>
      <c r="L44" s="170"/>
      <c r="M44" s="170"/>
      <c r="N44" s="165"/>
      <c r="O44" s="165"/>
    </row>
    <row r="45" spans="1:15" x14ac:dyDescent="0.2">
      <c r="A45" s="525"/>
      <c r="B45" s="167"/>
      <c r="C45" s="167"/>
      <c r="D45" s="167"/>
      <c r="E45" s="167"/>
      <c r="F45" s="168"/>
      <c r="G45" s="168"/>
      <c r="H45" s="168"/>
      <c r="I45" s="168"/>
      <c r="J45" s="169"/>
      <c r="K45" s="165"/>
      <c r="L45" s="170"/>
      <c r="M45" s="170"/>
      <c r="N45" s="165"/>
      <c r="O45" s="165"/>
    </row>
    <row r="46" spans="1:15" x14ac:dyDescent="0.2">
      <c r="A46" s="525"/>
      <c r="B46" s="167"/>
      <c r="C46" s="167"/>
      <c r="D46" s="167"/>
      <c r="E46" s="167"/>
      <c r="F46" s="168"/>
      <c r="G46" s="168"/>
      <c r="H46" s="168"/>
      <c r="I46" s="168"/>
      <c r="J46" s="169"/>
      <c r="K46" s="165"/>
      <c r="L46" s="170"/>
      <c r="M46" s="170"/>
      <c r="N46" s="165"/>
      <c r="O46" s="165"/>
    </row>
    <row r="47" spans="1:15" x14ac:dyDescent="0.2">
      <c r="A47" s="167"/>
      <c r="B47" s="167"/>
      <c r="C47" s="167"/>
      <c r="D47" s="167"/>
      <c r="E47" s="167"/>
      <c r="F47" s="168"/>
      <c r="G47" s="168"/>
      <c r="H47" s="168"/>
      <c r="I47" s="168"/>
      <c r="J47" s="169"/>
      <c r="K47" s="165"/>
      <c r="L47" s="170"/>
      <c r="M47" s="170"/>
      <c r="N47" s="165"/>
      <c r="O47" s="165"/>
    </row>
    <row r="48" spans="1:15" x14ac:dyDescent="0.2">
      <c r="A48" s="167"/>
      <c r="B48" s="167"/>
      <c r="C48" s="167"/>
      <c r="D48" s="167"/>
      <c r="E48" s="167"/>
      <c r="F48" s="168"/>
      <c r="G48" s="168"/>
      <c r="H48" s="168"/>
      <c r="I48" s="168"/>
      <c r="J48" s="169"/>
      <c r="K48" s="165"/>
      <c r="L48" s="170"/>
      <c r="M48" s="170"/>
      <c r="N48" s="165"/>
      <c r="O48" s="165"/>
    </row>
    <row r="49" spans="1:15" x14ac:dyDescent="0.2">
      <c r="A49" s="167"/>
      <c r="B49" s="167"/>
      <c r="C49" s="167"/>
      <c r="D49" s="167"/>
      <c r="E49" s="167"/>
      <c r="F49" s="167"/>
      <c r="G49" s="167"/>
      <c r="H49" s="168"/>
      <c r="I49" s="168"/>
      <c r="J49" s="169"/>
      <c r="K49" s="165"/>
      <c r="L49" s="170"/>
      <c r="M49" s="170"/>
      <c r="N49" s="165"/>
      <c r="O49" s="165"/>
    </row>
    <row r="50" spans="1:15" x14ac:dyDescent="0.2">
      <c r="A50" s="167"/>
      <c r="B50" s="167"/>
      <c r="C50" s="167"/>
      <c r="D50" s="167"/>
      <c r="E50" s="167"/>
      <c r="F50" s="167"/>
      <c r="G50" s="168"/>
      <c r="H50" s="168"/>
      <c r="I50" s="168"/>
      <c r="J50" s="169"/>
      <c r="K50" s="165"/>
      <c r="L50" s="170"/>
      <c r="M50" s="170"/>
      <c r="N50" s="165"/>
      <c r="O50" s="165"/>
    </row>
    <row r="51" spans="1:15" x14ac:dyDescent="0.2">
      <c r="A51" s="167"/>
      <c r="B51" s="167"/>
      <c r="C51" s="167"/>
      <c r="D51" s="167"/>
      <c r="E51" s="167"/>
      <c r="F51" s="167"/>
      <c r="G51" s="168"/>
      <c r="H51" s="168"/>
      <c r="I51" s="168"/>
      <c r="J51" s="169"/>
      <c r="K51" s="165"/>
      <c r="L51" s="170"/>
      <c r="M51" s="170"/>
      <c r="N51" s="165"/>
      <c r="O51" s="165"/>
    </row>
    <row r="52" spans="1:15" x14ac:dyDescent="0.2">
      <c r="A52" s="167"/>
      <c r="B52" s="167"/>
      <c r="C52" s="167"/>
      <c r="D52" s="167"/>
      <c r="E52" s="167"/>
      <c r="F52" s="167"/>
      <c r="G52" s="167"/>
      <c r="H52" s="168"/>
      <c r="I52" s="168"/>
      <c r="J52" s="169"/>
      <c r="K52" s="165"/>
      <c r="L52" s="170"/>
      <c r="M52" s="170"/>
      <c r="N52" s="165"/>
      <c r="O52" s="165"/>
    </row>
    <row r="53" spans="1:15" x14ac:dyDescent="0.2">
      <c r="A53" s="525"/>
      <c r="B53" s="525"/>
      <c r="C53" s="525"/>
      <c r="D53" s="525"/>
      <c r="E53" s="167"/>
      <c r="F53" s="167"/>
      <c r="G53" s="167"/>
      <c r="H53" s="168"/>
      <c r="I53" s="168"/>
      <c r="J53" s="169"/>
      <c r="K53" s="165"/>
      <c r="L53" s="170"/>
      <c r="M53" s="170"/>
      <c r="N53" s="165"/>
      <c r="O53" s="165"/>
    </row>
    <row r="54" spans="1:15" x14ac:dyDescent="0.2">
      <c r="A54" s="171"/>
      <c r="B54" s="171"/>
      <c r="C54" s="171"/>
      <c r="D54" s="171"/>
      <c r="E54" s="158"/>
      <c r="F54" s="172"/>
      <c r="G54" s="173"/>
      <c r="H54" s="174"/>
      <c r="I54" s="174"/>
      <c r="J54" s="169"/>
      <c r="K54" s="165"/>
      <c r="L54" s="170"/>
      <c r="M54" s="170"/>
      <c r="N54" s="165"/>
      <c r="O54" s="165"/>
    </row>
    <row r="55" spans="1:15" x14ac:dyDescent="0.2">
      <c r="A55" s="164"/>
      <c r="B55" s="164"/>
      <c r="C55" s="164"/>
      <c r="D55" s="164"/>
      <c r="E55" s="175"/>
      <c r="F55" s="175"/>
      <c r="G55" s="173"/>
      <c r="H55" s="165"/>
      <c r="I55" s="165"/>
      <c r="J55" s="166"/>
      <c r="K55" s="165"/>
      <c r="L55" s="165"/>
      <c r="M55" s="165"/>
      <c r="N55" s="165"/>
      <c r="O55" s="165"/>
    </row>
    <row r="56" spans="1:15" x14ac:dyDescent="0.2">
      <c r="A56" s="163"/>
      <c r="B56" s="163"/>
      <c r="C56" s="163"/>
      <c r="D56" s="164"/>
      <c r="E56" s="175"/>
      <c r="F56" s="175"/>
      <c r="G56" s="173"/>
      <c r="H56" s="165"/>
      <c r="I56" s="165"/>
      <c r="J56" s="166"/>
      <c r="K56" s="165"/>
      <c r="L56" s="165"/>
      <c r="M56" s="165"/>
      <c r="N56" s="165"/>
      <c r="O56" s="165"/>
    </row>
    <row r="57" spans="1:15" x14ac:dyDescent="0.2">
      <c r="A57" s="165"/>
      <c r="B57" s="165"/>
      <c r="C57" s="165"/>
      <c r="D57" s="165"/>
      <c r="E57" s="173"/>
      <c r="F57" s="173"/>
      <c r="G57" s="173"/>
      <c r="H57" s="165"/>
      <c r="I57" s="165"/>
      <c r="J57" s="166"/>
      <c r="K57" s="165"/>
      <c r="L57" s="165"/>
      <c r="M57" s="165"/>
      <c r="N57" s="165"/>
      <c r="O57" s="165"/>
    </row>
    <row r="58" spans="1:15" x14ac:dyDescent="0.2">
      <c r="A58" s="165"/>
      <c r="B58" s="165"/>
      <c r="C58" s="165"/>
      <c r="D58" s="165"/>
      <c r="E58" s="173"/>
      <c r="F58" s="173"/>
      <c r="G58" s="176"/>
      <c r="H58" s="165"/>
      <c r="I58" s="165"/>
      <c r="J58" s="166"/>
      <c r="K58" s="165"/>
      <c r="L58" s="165"/>
      <c r="M58" s="165"/>
      <c r="N58" s="165"/>
      <c r="O58" s="165"/>
    </row>
    <row r="59" spans="1:15" x14ac:dyDescent="0.2">
      <c r="A59" s="165"/>
      <c r="B59" s="165"/>
      <c r="C59" s="165"/>
      <c r="D59" s="165"/>
      <c r="E59" s="173"/>
      <c r="F59" s="173"/>
      <c r="G59" s="173"/>
      <c r="H59" s="165"/>
      <c r="I59" s="165"/>
      <c r="J59" s="166"/>
      <c r="K59" s="165"/>
      <c r="L59" s="165"/>
      <c r="M59" s="165"/>
      <c r="N59" s="165"/>
      <c r="O59" s="165"/>
    </row>
    <row r="60" spans="1:15" x14ac:dyDescent="0.2">
      <c r="A60" s="167"/>
      <c r="B60" s="167"/>
      <c r="C60" s="167"/>
      <c r="D60" s="167"/>
      <c r="E60" s="167"/>
      <c r="F60" s="167"/>
      <c r="G60" s="167"/>
      <c r="H60" s="167"/>
      <c r="I60" s="167"/>
      <c r="J60" s="166"/>
      <c r="K60" s="165"/>
      <c r="L60" s="165"/>
      <c r="M60" s="165"/>
      <c r="N60" s="165"/>
      <c r="O60" s="165"/>
    </row>
    <row r="61" spans="1:15" x14ac:dyDescent="0.2">
      <c r="A61" s="525"/>
      <c r="B61" s="167"/>
      <c r="C61" s="167"/>
      <c r="D61" s="167"/>
      <c r="E61" s="167"/>
      <c r="F61" s="168"/>
      <c r="G61" s="177"/>
      <c r="H61" s="177"/>
      <c r="I61" s="177"/>
      <c r="J61" s="169"/>
      <c r="K61" s="165"/>
      <c r="L61" s="170"/>
      <c r="M61" s="170"/>
      <c r="N61" s="165"/>
      <c r="O61" s="165"/>
    </row>
    <row r="62" spans="1:15" x14ac:dyDescent="0.2">
      <c r="A62" s="525"/>
      <c r="B62" s="167"/>
      <c r="C62" s="167"/>
      <c r="D62" s="167"/>
      <c r="E62" s="167"/>
      <c r="F62" s="168"/>
      <c r="G62" s="177"/>
      <c r="H62" s="177"/>
      <c r="I62" s="177"/>
      <c r="J62" s="169"/>
      <c r="K62" s="165"/>
      <c r="L62" s="170"/>
      <c r="M62" s="170"/>
      <c r="N62" s="165"/>
      <c r="O62" s="165"/>
    </row>
    <row r="63" spans="1:15" x14ac:dyDescent="0.2">
      <c r="A63" s="525"/>
      <c r="B63" s="167"/>
      <c r="C63" s="167"/>
      <c r="D63" s="167"/>
      <c r="E63" s="167"/>
      <c r="F63" s="168"/>
      <c r="G63" s="177"/>
      <c r="H63" s="177"/>
      <c r="I63" s="177"/>
      <c r="J63" s="169"/>
      <c r="K63" s="165"/>
      <c r="L63" s="170"/>
      <c r="M63" s="170"/>
      <c r="N63" s="165"/>
      <c r="O63" s="165"/>
    </row>
    <row r="64" spans="1:15" x14ac:dyDescent="0.2">
      <c r="A64" s="525"/>
      <c r="B64" s="167"/>
      <c r="C64" s="167"/>
      <c r="D64" s="167"/>
      <c r="E64" s="167"/>
      <c r="F64" s="168"/>
      <c r="G64" s="177"/>
      <c r="H64" s="177"/>
      <c r="I64" s="177"/>
      <c r="J64" s="169"/>
      <c r="K64" s="165"/>
      <c r="L64" s="170"/>
      <c r="M64" s="170"/>
      <c r="N64" s="165"/>
      <c r="O64" s="165"/>
    </row>
    <row r="65" spans="1:15" x14ac:dyDescent="0.2">
      <c r="A65" s="525"/>
      <c r="B65" s="167"/>
      <c r="C65" s="167"/>
      <c r="D65" s="167"/>
      <c r="E65" s="167"/>
      <c r="F65" s="168"/>
      <c r="G65" s="177"/>
      <c r="H65" s="177"/>
      <c r="I65" s="177"/>
      <c r="J65" s="169"/>
      <c r="K65" s="165"/>
      <c r="L65" s="170"/>
      <c r="M65" s="170"/>
      <c r="N65" s="165"/>
      <c r="O65" s="165"/>
    </row>
    <row r="66" spans="1:15" x14ac:dyDescent="0.2">
      <c r="A66" s="525"/>
      <c r="B66" s="167"/>
      <c r="C66" s="167"/>
      <c r="D66" s="167"/>
      <c r="E66" s="167"/>
      <c r="F66" s="168"/>
      <c r="G66" s="177"/>
      <c r="H66" s="177"/>
      <c r="I66" s="177"/>
      <c r="J66" s="169"/>
      <c r="K66" s="165"/>
      <c r="L66" s="170"/>
      <c r="M66" s="170"/>
      <c r="N66" s="165"/>
      <c r="O66" s="165"/>
    </row>
    <row r="67" spans="1:15" x14ac:dyDescent="0.2">
      <c r="A67" s="167"/>
      <c r="B67" s="167"/>
      <c r="C67" s="167"/>
      <c r="D67" s="167"/>
      <c r="E67" s="167"/>
      <c r="F67" s="168"/>
      <c r="G67" s="177"/>
      <c r="H67" s="177"/>
      <c r="I67" s="177"/>
      <c r="J67" s="169"/>
      <c r="K67" s="165"/>
      <c r="L67" s="170"/>
      <c r="M67" s="170"/>
      <c r="N67" s="165"/>
      <c r="O67" s="165"/>
    </row>
    <row r="68" spans="1:15" x14ac:dyDescent="0.2">
      <c r="A68" s="167"/>
      <c r="B68" s="167"/>
      <c r="C68" s="167"/>
      <c r="D68" s="167"/>
      <c r="E68" s="167"/>
      <c r="F68" s="168"/>
      <c r="G68" s="177"/>
      <c r="H68" s="177"/>
      <c r="I68" s="177"/>
      <c r="J68" s="169"/>
      <c r="K68" s="165"/>
      <c r="L68" s="170"/>
      <c r="M68" s="170"/>
      <c r="N68" s="165"/>
      <c r="O68" s="165"/>
    </row>
    <row r="69" spans="1:15" x14ac:dyDescent="0.2">
      <c r="A69" s="167"/>
      <c r="B69" s="167"/>
      <c r="C69" s="167"/>
      <c r="D69" s="167"/>
      <c r="E69" s="167"/>
      <c r="F69" s="167"/>
      <c r="G69" s="177"/>
      <c r="H69" s="177"/>
      <c r="I69" s="177"/>
      <c r="J69" s="169"/>
      <c r="K69" s="165"/>
      <c r="L69" s="170"/>
      <c r="M69" s="170"/>
      <c r="N69" s="165"/>
      <c r="O69" s="165"/>
    </row>
    <row r="70" spans="1:15" x14ac:dyDescent="0.2">
      <c r="A70" s="167"/>
      <c r="B70" s="167"/>
      <c r="C70" s="167"/>
      <c r="D70" s="167"/>
      <c r="E70" s="167"/>
      <c r="F70" s="167"/>
      <c r="G70" s="177"/>
      <c r="H70" s="177"/>
      <c r="I70" s="177"/>
      <c r="J70" s="169"/>
      <c r="K70" s="165"/>
      <c r="L70" s="170"/>
      <c r="M70" s="170"/>
      <c r="N70" s="165"/>
      <c r="O70" s="165"/>
    </row>
    <row r="71" spans="1:15" x14ac:dyDescent="0.2">
      <c r="A71" s="167"/>
      <c r="B71" s="167"/>
      <c r="C71" s="167"/>
      <c r="D71" s="167"/>
      <c r="E71" s="167"/>
      <c r="F71" s="167"/>
      <c r="G71" s="177"/>
      <c r="H71" s="177"/>
      <c r="I71" s="177"/>
      <c r="J71" s="169"/>
      <c r="K71" s="165"/>
      <c r="L71" s="170"/>
      <c r="M71" s="170"/>
      <c r="N71" s="165"/>
      <c r="O71" s="165"/>
    </row>
    <row r="72" spans="1:15" x14ac:dyDescent="0.2">
      <c r="A72" s="167"/>
      <c r="B72" s="167"/>
      <c r="C72" s="167"/>
      <c r="D72" s="167"/>
      <c r="E72" s="167"/>
      <c r="F72" s="167"/>
      <c r="G72" s="177"/>
      <c r="H72" s="177"/>
      <c r="I72" s="177"/>
      <c r="J72" s="169"/>
      <c r="K72" s="165"/>
      <c r="L72" s="170"/>
      <c r="M72" s="170"/>
      <c r="N72" s="165"/>
      <c r="O72" s="165"/>
    </row>
    <row r="73" spans="1:15" x14ac:dyDescent="0.2">
      <c r="A73" s="525"/>
      <c r="B73" s="525"/>
      <c r="C73" s="525"/>
      <c r="D73" s="525"/>
      <c r="E73" s="167"/>
      <c r="F73" s="167"/>
      <c r="G73" s="167"/>
      <c r="H73" s="177"/>
      <c r="I73" s="177"/>
      <c r="J73" s="169"/>
      <c r="K73" s="165"/>
      <c r="L73" s="170"/>
      <c r="M73" s="170"/>
      <c r="N73" s="165"/>
      <c r="O73" s="165"/>
    </row>
    <row r="74" spans="1:15" x14ac:dyDescent="0.2">
      <c r="A74" s="171"/>
      <c r="B74" s="171"/>
      <c r="C74" s="171"/>
      <c r="D74" s="171"/>
      <c r="E74" s="158"/>
      <c r="F74" s="172"/>
      <c r="G74" s="173"/>
      <c r="H74" s="178"/>
      <c r="I74" s="178"/>
      <c r="J74" s="169"/>
      <c r="K74" s="165"/>
      <c r="L74" s="170"/>
      <c r="M74" s="170"/>
      <c r="N74" s="165"/>
      <c r="O74" s="165"/>
    </row>
    <row r="75" spans="1:15" x14ac:dyDescent="0.2">
      <c r="A75" s="164"/>
      <c r="B75" s="164"/>
      <c r="C75" s="164"/>
      <c r="D75" s="164"/>
      <c r="E75" s="175"/>
      <c r="F75" s="175"/>
      <c r="G75" s="173"/>
      <c r="H75" s="165"/>
      <c r="I75" s="165"/>
      <c r="J75" s="166"/>
      <c r="K75" s="165"/>
      <c r="L75" s="165"/>
      <c r="M75" s="165"/>
      <c r="N75" s="165"/>
      <c r="O75" s="165"/>
    </row>
    <row r="76" spans="1:15" x14ac:dyDescent="0.2">
      <c r="A76" s="163"/>
      <c r="B76" s="163"/>
      <c r="C76" s="163"/>
      <c r="D76" s="164"/>
      <c r="E76" s="175"/>
      <c r="F76" s="175"/>
      <c r="G76" s="173"/>
      <c r="H76" s="165"/>
      <c r="I76" s="165"/>
      <c r="J76" s="166"/>
      <c r="K76" s="165"/>
      <c r="L76" s="165"/>
      <c r="M76" s="165"/>
      <c r="N76" s="165"/>
      <c r="O76" s="165"/>
    </row>
    <row r="77" spans="1:15" x14ac:dyDescent="0.2">
      <c r="E77" s="179"/>
      <c r="F77" s="179"/>
      <c r="G77" s="179"/>
    </row>
  </sheetData>
  <dataConsolidate/>
  <mergeCells count="70">
    <mergeCell ref="M27:N27"/>
    <mergeCell ref="M21:N21"/>
    <mergeCell ref="M22:N22"/>
    <mergeCell ref="M26:N26"/>
    <mergeCell ref="M23:N23"/>
    <mergeCell ref="A33:D33"/>
    <mergeCell ref="M33:N33"/>
    <mergeCell ref="G32:I32"/>
    <mergeCell ref="G33:I33"/>
    <mergeCell ref="M32:N32"/>
    <mergeCell ref="B36:N37"/>
    <mergeCell ref="A30:D30"/>
    <mergeCell ref="A36:A37"/>
    <mergeCell ref="M15:N15"/>
    <mergeCell ref="K13:K14"/>
    <mergeCell ref="L13:L14"/>
    <mergeCell ref="M24:N25"/>
    <mergeCell ref="M16:N16"/>
    <mergeCell ref="M17:N17"/>
    <mergeCell ref="M19:N19"/>
    <mergeCell ref="K24:K25"/>
    <mergeCell ref="L24:L25"/>
    <mergeCell ref="M20:N20"/>
    <mergeCell ref="A27:C27"/>
    <mergeCell ref="G29:G30"/>
    <mergeCell ref="M29:N30"/>
    <mergeCell ref="A41:A42"/>
    <mergeCell ref="A73:D73"/>
    <mergeCell ref="A43:A46"/>
    <mergeCell ref="A53:D53"/>
    <mergeCell ref="A61:A62"/>
    <mergeCell ref="A63:A66"/>
    <mergeCell ref="A26:C26"/>
    <mergeCell ref="J9:J14"/>
    <mergeCell ref="G9:I14"/>
    <mergeCell ref="I6:J6"/>
    <mergeCell ref="I5:J5"/>
    <mergeCell ref="E7:J8"/>
    <mergeCell ref="C6:H6"/>
    <mergeCell ref="F9:F14"/>
    <mergeCell ref="G23:I23"/>
    <mergeCell ref="J24:J25"/>
    <mergeCell ref="A24:D24"/>
    <mergeCell ref="G24:G25"/>
    <mergeCell ref="H24:H25"/>
    <mergeCell ref="A25:D25"/>
    <mergeCell ref="A21:C23"/>
    <mergeCell ref="A3:N3"/>
    <mergeCell ref="A6:B6"/>
    <mergeCell ref="K6:M6"/>
    <mergeCell ref="M18:N18"/>
    <mergeCell ref="A5:B5"/>
    <mergeCell ref="A7:C14"/>
    <mergeCell ref="D7:D14"/>
    <mergeCell ref="A15:C16"/>
    <mergeCell ref="M13:N14"/>
    <mergeCell ref="E9:E14"/>
    <mergeCell ref="A17:C20"/>
    <mergeCell ref="K5:N5"/>
    <mergeCell ref="K7:N8"/>
    <mergeCell ref="K9:N12"/>
    <mergeCell ref="A31:D31"/>
    <mergeCell ref="M31:N31"/>
    <mergeCell ref="A28:C28"/>
    <mergeCell ref="M28:N28"/>
    <mergeCell ref="J29:J30"/>
    <mergeCell ref="K29:K30"/>
    <mergeCell ref="L29:L30"/>
    <mergeCell ref="A29:D29"/>
    <mergeCell ref="H29:H30"/>
  </mergeCells>
  <phoneticPr fontId="4"/>
  <printOptions horizontalCentered="1"/>
  <pageMargins left="0.59055118110236227" right="0.59055118110236227" top="0.19685039370078741" bottom="0" header="0.31496062992125984" footer="0.27559055118110237"/>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tabColor rgb="FFFF0000"/>
  </sheetPr>
  <dimension ref="A1:L56"/>
  <sheetViews>
    <sheetView view="pageBreakPreview" topLeftCell="A4" zoomScale="75" zoomScaleNormal="75" zoomScaleSheetLayoutView="75" workbookViewId="0">
      <selection activeCell="C8" sqref="C8"/>
    </sheetView>
  </sheetViews>
  <sheetFormatPr defaultRowHeight="13.5" x14ac:dyDescent="0.15"/>
  <cols>
    <col min="1" max="1" width="12.25" customWidth="1"/>
    <col min="2" max="2" width="19.125" customWidth="1"/>
    <col min="3" max="4" width="7.875" customWidth="1"/>
    <col min="5" max="6" width="31.625" customWidth="1"/>
    <col min="7" max="7" width="6" customWidth="1"/>
    <col min="8" max="8" width="19.875" customWidth="1"/>
    <col min="9" max="9" width="6" customWidth="1"/>
    <col min="10" max="10" width="19.875" customWidth="1"/>
    <col min="11" max="11" width="19.125" customWidth="1"/>
  </cols>
  <sheetData>
    <row r="1" spans="1:11" ht="14.25" x14ac:dyDescent="0.15">
      <c r="A1" s="46" t="s">
        <v>194</v>
      </c>
      <c r="B1" s="46"/>
      <c r="C1" s="47"/>
      <c r="D1" s="26"/>
      <c r="E1" s="47"/>
      <c r="F1" s="26"/>
      <c r="G1" s="26"/>
      <c r="H1" s="46"/>
      <c r="I1" s="26"/>
      <c r="J1" s="64" t="s">
        <v>195</v>
      </c>
    </row>
    <row r="2" spans="1:11" ht="14.25" x14ac:dyDescent="0.15">
      <c r="A2" s="554" t="s">
        <v>583</v>
      </c>
      <c r="B2" s="554"/>
      <c r="C2" s="554"/>
      <c r="D2" s="554"/>
      <c r="E2" s="554"/>
      <c r="F2" s="554"/>
      <c r="G2" s="554"/>
      <c r="H2" s="554"/>
      <c r="I2" s="554"/>
      <c r="J2" s="209"/>
    </row>
    <row r="3" spans="1:11" ht="32.25" customHeight="1" x14ac:dyDescent="0.15">
      <c r="A3" s="550" t="s">
        <v>32</v>
      </c>
      <c r="B3" s="551"/>
      <c r="C3" s="551"/>
      <c r="D3" s="551"/>
      <c r="E3" s="551"/>
      <c r="F3" s="552"/>
      <c r="G3" s="45"/>
      <c r="H3" s="9"/>
      <c r="I3" s="9"/>
      <c r="J3" s="9" t="s">
        <v>584</v>
      </c>
    </row>
    <row r="4" spans="1:11" s="212" customFormat="1" ht="17.25" x14ac:dyDescent="0.15">
      <c r="A4" s="48" t="s">
        <v>197</v>
      </c>
      <c r="B4" s="210" t="s">
        <v>198</v>
      </c>
      <c r="C4" s="555" t="s">
        <v>33</v>
      </c>
      <c r="D4" s="555"/>
      <c r="E4" s="48" t="s">
        <v>34</v>
      </c>
      <c r="F4" s="23" t="s">
        <v>35</v>
      </c>
      <c r="G4" s="556" t="s">
        <v>36</v>
      </c>
      <c r="H4" s="557"/>
      <c r="I4" s="558" t="s">
        <v>37</v>
      </c>
      <c r="J4" s="559"/>
      <c r="K4" s="22"/>
    </row>
    <row r="5" spans="1:11" ht="14.25" x14ac:dyDescent="0.15">
      <c r="A5" s="7" t="s">
        <v>199</v>
      </c>
      <c r="B5" s="7" t="s">
        <v>200</v>
      </c>
      <c r="C5" s="553" t="s">
        <v>201</v>
      </c>
      <c r="D5" s="553"/>
      <c r="E5" s="145" t="s">
        <v>202</v>
      </c>
      <c r="F5" s="213" t="s">
        <v>203</v>
      </c>
      <c r="G5" s="560" t="s">
        <v>204</v>
      </c>
      <c r="H5" s="561"/>
      <c r="I5" s="553" t="s">
        <v>205</v>
      </c>
      <c r="J5" s="553"/>
      <c r="K5" s="13"/>
    </row>
    <row r="6" spans="1:11" ht="14.25" x14ac:dyDescent="0.15">
      <c r="A6" s="39"/>
      <c r="B6" s="39"/>
      <c r="C6" s="139" t="s">
        <v>206</v>
      </c>
      <c r="D6" s="23" t="s">
        <v>207</v>
      </c>
      <c r="E6" s="10" t="s">
        <v>208</v>
      </c>
      <c r="F6" s="11"/>
      <c r="G6" s="214" t="s">
        <v>207</v>
      </c>
      <c r="H6" s="215"/>
      <c r="I6" s="23" t="s">
        <v>207</v>
      </c>
      <c r="J6" s="14"/>
      <c r="K6" s="21"/>
    </row>
    <row r="7" spans="1:11" ht="34.5" customHeight="1" x14ac:dyDescent="0.15">
      <c r="A7" s="39"/>
      <c r="B7" s="39"/>
      <c r="C7" s="58">
        <v>1</v>
      </c>
      <c r="D7" s="58">
        <v>1</v>
      </c>
      <c r="E7" s="548" t="s">
        <v>635</v>
      </c>
      <c r="F7" s="549"/>
      <c r="G7" s="58"/>
      <c r="H7" s="562" t="s">
        <v>636</v>
      </c>
      <c r="I7" s="58"/>
      <c r="J7" s="563" t="s">
        <v>637</v>
      </c>
      <c r="K7" s="21"/>
    </row>
    <row r="8" spans="1:11" ht="34.5" customHeight="1" x14ac:dyDescent="0.15">
      <c r="A8" s="39"/>
      <c r="B8" s="39"/>
      <c r="C8" s="58"/>
      <c r="D8" s="58"/>
      <c r="E8" s="548" t="s">
        <v>209</v>
      </c>
      <c r="F8" s="549"/>
      <c r="G8" s="17"/>
      <c r="H8" s="562"/>
      <c r="I8" s="216"/>
      <c r="J8" s="563"/>
      <c r="K8" s="21"/>
    </row>
    <row r="9" spans="1:11" ht="33.75" customHeight="1" x14ac:dyDescent="0.15">
      <c r="A9" s="39"/>
      <c r="B9" s="39"/>
      <c r="C9" s="58"/>
      <c r="D9" s="58"/>
      <c r="E9" s="548" t="s">
        <v>629</v>
      </c>
      <c r="F9" s="549"/>
      <c r="G9" s="17"/>
      <c r="H9" s="562"/>
      <c r="J9" s="563"/>
      <c r="K9" s="13"/>
    </row>
    <row r="10" spans="1:11" ht="33.75" customHeight="1" x14ac:dyDescent="0.15">
      <c r="A10" s="39"/>
      <c r="B10" s="39"/>
      <c r="C10" s="58"/>
      <c r="D10" s="58"/>
      <c r="E10" s="548" t="s">
        <v>630</v>
      </c>
      <c r="F10" s="549"/>
      <c r="G10" s="10"/>
      <c r="H10" s="217"/>
      <c r="I10" s="17"/>
      <c r="J10" s="25"/>
      <c r="K10" s="13"/>
    </row>
    <row r="11" spans="1:11" ht="33.75" customHeight="1" x14ac:dyDescent="0.15">
      <c r="A11" s="39"/>
      <c r="B11" s="39"/>
      <c r="C11" s="58"/>
      <c r="D11" s="58"/>
      <c r="E11" s="548" t="s">
        <v>631</v>
      </c>
      <c r="F11" s="549"/>
      <c r="G11" s="10"/>
      <c r="H11" s="217"/>
      <c r="I11" s="17"/>
      <c r="J11" s="25"/>
      <c r="K11" s="13"/>
    </row>
    <row r="12" spans="1:11" ht="33.75" customHeight="1" x14ac:dyDescent="0.15">
      <c r="A12" s="39"/>
      <c r="B12" s="39"/>
      <c r="C12" s="58"/>
      <c r="D12" s="58"/>
      <c r="E12" s="548" t="s">
        <v>632</v>
      </c>
      <c r="F12" s="549"/>
      <c r="G12" s="10"/>
      <c r="H12" s="217"/>
      <c r="I12" s="17"/>
      <c r="J12" s="564"/>
      <c r="K12" s="21"/>
    </row>
    <row r="13" spans="1:11" ht="33.75" customHeight="1" x14ac:dyDescent="0.15">
      <c r="A13" s="39"/>
      <c r="B13" s="39"/>
      <c r="C13" s="58"/>
      <c r="D13" s="58"/>
      <c r="E13" s="548" t="s">
        <v>210</v>
      </c>
      <c r="F13" s="549"/>
      <c r="G13" s="10"/>
      <c r="H13" s="217"/>
      <c r="I13" s="17"/>
      <c r="J13" s="564"/>
      <c r="K13" s="21"/>
    </row>
    <row r="14" spans="1:11" ht="33.75" customHeight="1" x14ac:dyDescent="0.15">
      <c r="A14" s="39"/>
      <c r="B14" s="39"/>
      <c r="C14" s="58"/>
      <c r="D14" s="58"/>
      <c r="E14" s="548" t="s">
        <v>633</v>
      </c>
      <c r="F14" s="549"/>
      <c r="G14" s="10"/>
      <c r="H14" s="217"/>
      <c r="I14" s="17"/>
      <c r="J14" s="16"/>
      <c r="K14" s="21"/>
    </row>
    <row r="15" spans="1:11" ht="32.25" customHeight="1" x14ac:dyDescent="0.15">
      <c r="A15" s="39"/>
      <c r="B15" s="39"/>
      <c r="C15" s="58"/>
      <c r="D15" s="58"/>
      <c r="E15" s="548" t="s">
        <v>211</v>
      </c>
      <c r="F15" s="549"/>
      <c r="G15" s="10"/>
      <c r="H15" s="217"/>
      <c r="I15" s="17"/>
      <c r="J15" s="16"/>
      <c r="K15" s="21"/>
    </row>
    <row r="16" spans="1:11" ht="32.25" customHeight="1" x14ac:dyDescent="0.15">
      <c r="A16" s="39"/>
      <c r="B16" s="39"/>
      <c r="C16" s="58"/>
      <c r="D16" s="58"/>
      <c r="E16" s="548" t="s">
        <v>634</v>
      </c>
      <c r="F16" s="549"/>
      <c r="G16" s="10"/>
      <c r="H16" s="217"/>
      <c r="I16" s="17"/>
      <c r="J16" s="16"/>
      <c r="K16" s="21"/>
    </row>
    <row r="17" spans="1:12" ht="33.75" customHeight="1" x14ac:dyDescent="0.15">
      <c r="A17" s="39"/>
      <c r="B17" s="39"/>
      <c r="C17" s="58"/>
      <c r="D17" s="58"/>
      <c r="E17" s="548" t="s">
        <v>212</v>
      </c>
      <c r="F17" s="549"/>
      <c r="G17" s="10"/>
      <c r="H17" s="217"/>
      <c r="I17" s="54"/>
      <c r="J17" s="65"/>
      <c r="K17" s="36"/>
      <c r="L17" s="1"/>
    </row>
    <row r="18" spans="1:12" ht="21" customHeight="1" x14ac:dyDescent="0.15">
      <c r="A18" s="39"/>
      <c r="B18" s="39"/>
      <c r="C18" s="38"/>
      <c r="D18" s="38"/>
      <c r="E18" s="10"/>
      <c r="F18" s="11"/>
      <c r="G18" s="10"/>
      <c r="H18" s="217"/>
      <c r="I18" s="54"/>
      <c r="J18" s="65"/>
      <c r="K18" s="37"/>
      <c r="L18" s="1"/>
    </row>
    <row r="19" spans="1:12" ht="19.5" customHeight="1" x14ac:dyDescent="0.15">
      <c r="A19" s="39"/>
      <c r="B19" s="39"/>
      <c r="C19" s="39"/>
      <c r="D19" s="39"/>
      <c r="E19" s="10"/>
      <c r="F19" s="11"/>
      <c r="G19" s="10"/>
      <c r="H19" s="217"/>
      <c r="I19" s="17"/>
      <c r="J19" s="16"/>
      <c r="K19" s="21"/>
      <c r="L19" s="1"/>
    </row>
    <row r="20" spans="1:12" ht="14.25" x14ac:dyDescent="0.15">
      <c r="A20" s="39"/>
      <c r="B20" s="39"/>
      <c r="C20" s="38"/>
      <c r="D20" s="38"/>
      <c r="E20" s="45"/>
      <c r="F20" s="45"/>
      <c r="G20" s="39"/>
      <c r="H20" s="55"/>
      <c r="I20" s="54"/>
      <c r="J20" s="65"/>
      <c r="K20" s="37"/>
      <c r="L20" s="1"/>
    </row>
    <row r="21" spans="1:12" ht="14.25" x14ac:dyDescent="0.15">
      <c r="A21" s="39"/>
      <c r="B21" s="39"/>
      <c r="C21" s="38">
        <f>SUM(C7:C17)</f>
        <v>1</v>
      </c>
      <c r="D21" s="38">
        <f>SUM(D7:D17)</f>
        <v>1</v>
      </c>
      <c r="E21" s="12" t="s">
        <v>213</v>
      </c>
      <c r="F21" s="13"/>
      <c r="G21" s="12"/>
      <c r="H21" s="14"/>
      <c r="I21" s="12"/>
      <c r="J21" s="16"/>
      <c r="K21" s="21"/>
      <c r="L21" s="1"/>
    </row>
    <row r="22" spans="1:12" ht="14.25" x14ac:dyDescent="0.15">
      <c r="A22" s="39"/>
      <c r="B22" s="39"/>
      <c r="C22" s="39"/>
      <c r="D22" s="39"/>
      <c r="E22" s="12" t="s">
        <v>214</v>
      </c>
      <c r="F22" s="13"/>
      <c r="G22" s="12"/>
      <c r="H22" s="14"/>
      <c r="I22" s="12"/>
      <c r="J22" s="16"/>
      <c r="K22" s="21"/>
      <c r="L22" s="1"/>
    </row>
    <row r="23" spans="1:12" ht="14.25" x14ac:dyDescent="0.15">
      <c r="A23" s="39"/>
      <c r="B23" s="39"/>
      <c r="C23" s="52" t="s">
        <v>215</v>
      </c>
      <c r="D23" s="40">
        <f>D21/C21</f>
        <v>1</v>
      </c>
      <c r="E23" s="12" t="s">
        <v>216</v>
      </c>
      <c r="F23" s="13"/>
      <c r="G23" s="12"/>
      <c r="H23" s="14"/>
      <c r="I23" s="12"/>
      <c r="J23" s="16"/>
      <c r="K23" s="21"/>
      <c r="L23" s="1"/>
    </row>
    <row r="24" spans="1:12" ht="14.25" x14ac:dyDescent="0.15">
      <c r="A24" s="39"/>
      <c r="B24" s="39"/>
      <c r="C24" s="52" t="s">
        <v>217</v>
      </c>
      <c r="D24" s="264" t="str">
        <f>IF(I7=1,"e",IF(G7=1,"d",IF(C21&lt;=2,"c",IF(D23&lt;0.8,"c",IF(D23&lt;0.9,"b","a")))))</f>
        <v>c</v>
      </c>
      <c r="E24" s="12" t="s">
        <v>218</v>
      </c>
      <c r="F24" s="13"/>
      <c r="G24" s="12"/>
      <c r="H24" s="14"/>
      <c r="I24" s="12"/>
      <c r="J24" s="16"/>
      <c r="K24" s="21"/>
      <c r="L24" s="1"/>
    </row>
    <row r="25" spans="1:12" ht="14.25" x14ac:dyDescent="0.15">
      <c r="A25" s="51"/>
      <c r="B25" s="51"/>
      <c r="C25" s="52" t="s">
        <v>219</v>
      </c>
      <c r="D25" s="38">
        <f>IF(D24="a",2,IF(D24="b",1,IF(D24="c",0,IF(D24="d",-5,IF(D24="e",-10,"-")))))</f>
        <v>0</v>
      </c>
      <c r="E25" s="8"/>
      <c r="F25" s="9"/>
      <c r="G25" s="8"/>
      <c r="H25" s="218"/>
      <c r="I25" s="8"/>
      <c r="J25" s="20"/>
      <c r="K25" s="21"/>
      <c r="L25" s="1"/>
    </row>
    <row r="26" spans="1:12" ht="17.25" x14ac:dyDescent="0.2">
      <c r="A26" s="3"/>
      <c r="B26" s="3"/>
      <c r="C26" s="3"/>
      <c r="D26" s="3"/>
      <c r="E26" s="18"/>
      <c r="F26" s="18"/>
      <c r="G26" s="18"/>
      <c r="H26" s="18"/>
      <c r="I26" s="18"/>
      <c r="J26" s="21"/>
      <c r="K26" s="21"/>
      <c r="L26" s="1"/>
    </row>
    <row r="27" spans="1:12" ht="17.25" x14ac:dyDescent="0.2">
      <c r="A27" s="3"/>
      <c r="B27" s="3"/>
      <c r="C27" s="3"/>
      <c r="D27" s="3"/>
      <c r="E27" s="13"/>
      <c r="F27" s="13"/>
      <c r="G27" s="13"/>
      <c r="H27" s="13"/>
      <c r="I27" s="13"/>
      <c r="J27" s="21"/>
      <c r="K27" s="21"/>
      <c r="L27" s="1"/>
    </row>
    <row r="28" spans="1:12" ht="17.25" x14ac:dyDescent="0.2">
      <c r="A28" s="3"/>
      <c r="B28" s="3"/>
      <c r="C28" s="3"/>
      <c r="D28" s="3"/>
      <c r="E28" s="13"/>
      <c r="F28" s="13"/>
      <c r="G28" s="13"/>
      <c r="H28" s="13"/>
      <c r="I28" s="13"/>
      <c r="J28" s="21"/>
      <c r="K28" s="21"/>
      <c r="L28" s="1"/>
    </row>
    <row r="29" spans="1:12" ht="17.25" x14ac:dyDescent="0.2">
      <c r="A29" s="3"/>
      <c r="B29" s="3"/>
      <c r="C29" s="3"/>
      <c r="D29" s="3"/>
      <c r="E29" s="13"/>
      <c r="F29" s="13"/>
      <c r="G29" s="13"/>
      <c r="H29" s="13"/>
      <c r="I29" s="13"/>
      <c r="J29" s="21"/>
      <c r="K29" s="21"/>
      <c r="L29" s="1"/>
    </row>
    <row r="30" spans="1:12" ht="17.25" x14ac:dyDescent="0.2">
      <c r="A30" s="3"/>
      <c r="B30" s="3"/>
      <c r="C30" s="3"/>
      <c r="D30" s="3"/>
      <c r="E30" s="13"/>
      <c r="F30" s="13"/>
      <c r="G30" s="13"/>
      <c r="H30" s="13"/>
      <c r="I30" s="13"/>
      <c r="J30" s="21"/>
      <c r="K30" s="21"/>
      <c r="L30" s="1"/>
    </row>
    <row r="31" spans="1:12" ht="17.25" x14ac:dyDescent="0.2">
      <c r="A31" s="3"/>
      <c r="B31" s="3"/>
      <c r="C31" s="3"/>
      <c r="D31" s="3"/>
      <c r="E31" s="13"/>
      <c r="F31" s="13"/>
      <c r="G31" s="13"/>
      <c r="H31" s="13"/>
      <c r="I31" s="13"/>
      <c r="J31" s="21"/>
      <c r="K31" s="21"/>
      <c r="L31" s="1"/>
    </row>
    <row r="32" spans="1:12" ht="17.25" x14ac:dyDescent="0.2">
      <c r="A32" s="3"/>
      <c r="B32" s="3"/>
      <c r="C32" s="3"/>
      <c r="D32" s="3"/>
      <c r="E32" s="13"/>
      <c r="F32" s="13"/>
      <c r="G32" s="13"/>
      <c r="H32" s="13"/>
      <c r="I32" s="13"/>
      <c r="J32" s="21"/>
      <c r="K32" s="21"/>
      <c r="L32" s="1"/>
    </row>
    <row r="33" spans="1:12" ht="17.25" x14ac:dyDescent="0.2">
      <c r="A33" s="3"/>
      <c r="B33" s="3"/>
      <c r="C33" s="3"/>
      <c r="D33" s="3"/>
      <c r="E33" s="13"/>
      <c r="F33" s="13"/>
      <c r="G33" s="13"/>
      <c r="H33" s="13"/>
      <c r="I33" s="13"/>
      <c r="J33" s="21"/>
      <c r="K33" s="21"/>
      <c r="L33" s="1"/>
    </row>
    <row r="34" spans="1:12" ht="17.25" x14ac:dyDescent="0.2">
      <c r="A34" s="3"/>
      <c r="B34" s="3"/>
      <c r="C34" s="3"/>
      <c r="D34" s="3"/>
      <c r="E34" s="13"/>
      <c r="F34" s="13"/>
      <c r="G34" s="13"/>
      <c r="H34" s="13"/>
      <c r="I34" s="13"/>
      <c r="J34" s="21"/>
      <c r="K34" s="21"/>
      <c r="L34" s="1"/>
    </row>
    <row r="35" spans="1:12" ht="17.25" x14ac:dyDescent="0.2">
      <c r="A35" s="3"/>
      <c r="B35" s="3"/>
      <c r="C35" s="3"/>
      <c r="D35" s="3"/>
      <c r="E35" s="13"/>
      <c r="F35" s="13"/>
      <c r="G35" s="13"/>
      <c r="H35" s="13"/>
      <c r="I35" s="13"/>
      <c r="J35" s="21"/>
      <c r="K35" s="21"/>
      <c r="L35" s="1"/>
    </row>
    <row r="36" spans="1:12" ht="17.25" x14ac:dyDescent="0.2">
      <c r="A36" s="3"/>
      <c r="B36" s="3"/>
      <c r="C36" s="3"/>
      <c r="D36" s="3"/>
      <c r="E36" s="13"/>
      <c r="F36" s="13"/>
      <c r="G36" s="13"/>
      <c r="H36" s="13"/>
      <c r="I36" s="13"/>
      <c r="J36" s="21"/>
      <c r="K36" s="21"/>
      <c r="L36" s="1"/>
    </row>
    <row r="37" spans="1:12" ht="17.25" x14ac:dyDescent="0.15">
      <c r="A37" s="24"/>
      <c r="B37" s="24"/>
      <c r="C37" s="24"/>
      <c r="D37" s="24"/>
      <c r="E37" s="13"/>
      <c r="F37" s="13"/>
      <c r="G37" s="13"/>
      <c r="H37" s="13"/>
      <c r="I37" s="13"/>
      <c r="J37" s="13"/>
      <c r="K37" s="13"/>
      <c r="L37" s="1"/>
    </row>
    <row r="38" spans="1:12" ht="17.25" x14ac:dyDescent="0.2">
      <c r="A38" s="3"/>
      <c r="B38" s="3"/>
      <c r="C38" s="3"/>
      <c r="D38" s="3"/>
      <c r="E38" s="13"/>
      <c r="F38" s="13"/>
      <c r="G38" s="13"/>
      <c r="H38" s="13"/>
      <c r="I38" s="13"/>
      <c r="J38" s="21"/>
      <c r="K38" s="21"/>
      <c r="L38" s="1"/>
    </row>
    <row r="39" spans="1:12" ht="17.25" x14ac:dyDescent="0.2">
      <c r="A39" s="3"/>
      <c r="B39" s="3"/>
      <c r="C39" s="3"/>
      <c r="D39" s="3"/>
      <c r="E39" s="13"/>
      <c r="F39" s="13"/>
      <c r="G39" s="13"/>
      <c r="H39" s="13"/>
      <c r="I39" s="13"/>
      <c r="J39" s="21"/>
      <c r="K39" s="21"/>
      <c r="L39" s="1"/>
    </row>
    <row r="40" spans="1:12" ht="17.25" x14ac:dyDescent="0.2">
      <c r="A40" s="3"/>
      <c r="B40" s="3"/>
      <c r="C40" s="3"/>
      <c r="D40" s="3"/>
      <c r="E40" s="13"/>
      <c r="F40" s="13"/>
      <c r="G40" s="13"/>
      <c r="H40" s="13"/>
      <c r="I40" s="13"/>
      <c r="J40" s="21"/>
      <c r="K40" s="21"/>
      <c r="L40" s="1"/>
    </row>
    <row r="41" spans="1:12" ht="17.25" x14ac:dyDescent="0.2">
      <c r="A41" s="3"/>
      <c r="B41" s="3"/>
      <c r="C41" s="3"/>
      <c r="D41" s="3"/>
      <c r="E41" s="13"/>
      <c r="F41" s="13"/>
      <c r="G41" s="13"/>
      <c r="H41" s="13"/>
      <c r="I41" s="13"/>
      <c r="J41" s="21"/>
      <c r="K41" s="21"/>
      <c r="L41" s="1"/>
    </row>
    <row r="42" spans="1:12" ht="17.25" x14ac:dyDescent="0.2">
      <c r="A42" s="3"/>
      <c r="B42" s="3"/>
      <c r="C42" s="3"/>
      <c r="D42" s="3"/>
      <c r="E42" s="13"/>
      <c r="F42" s="13"/>
      <c r="G42" s="13"/>
      <c r="H42" s="13"/>
      <c r="I42" s="13"/>
      <c r="J42" s="21"/>
      <c r="K42" s="21"/>
      <c r="L42" s="1"/>
    </row>
    <row r="43" spans="1:12" ht="17.25" x14ac:dyDescent="0.2">
      <c r="A43" s="3"/>
      <c r="B43" s="3"/>
      <c r="C43" s="3"/>
      <c r="D43" s="3"/>
      <c r="E43" s="13"/>
      <c r="F43" s="13"/>
      <c r="G43" s="13"/>
      <c r="H43" s="13"/>
      <c r="I43" s="13"/>
      <c r="J43" s="21"/>
      <c r="K43" s="21"/>
      <c r="L43" s="1"/>
    </row>
    <row r="44" spans="1:12" ht="17.25" x14ac:dyDescent="0.2">
      <c r="A44" s="3"/>
      <c r="B44" s="3"/>
      <c r="C44" s="3"/>
      <c r="D44" s="3"/>
      <c r="E44" s="13"/>
      <c r="F44" s="13"/>
      <c r="G44" s="13"/>
      <c r="H44" s="13"/>
      <c r="I44" s="13"/>
      <c r="J44" s="21"/>
      <c r="K44" s="21"/>
      <c r="L44" s="1"/>
    </row>
    <row r="45" spans="1:12" ht="17.25" x14ac:dyDescent="0.2">
      <c r="A45" s="3"/>
      <c r="B45" s="3"/>
      <c r="C45" s="3"/>
      <c r="D45" s="3"/>
      <c r="E45" s="13"/>
      <c r="F45" s="13"/>
      <c r="G45" s="13"/>
      <c r="H45" s="13"/>
      <c r="I45" s="13"/>
      <c r="J45" s="21"/>
      <c r="K45" s="21"/>
      <c r="L45" s="1"/>
    </row>
    <row r="46" spans="1:12" ht="17.25" x14ac:dyDescent="0.2">
      <c r="A46" s="3"/>
      <c r="B46" s="3"/>
      <c r="C46" s="3"/>
      <c r="D46" s="3"/>
      <c r="E46" s="13"/>
      <c r="F46" s="13"/>
      <c r="G46" s="13"/>
      <c r="H46" s="13"/>
      <c r="I46" s="13"/>
      <c r="J46" s="21"/>
      <c r="K46" s="21"/>
      <c r="L46" s="1"/>
    </row>
    <row r="47" spans="1:12" ht="17.25" x14ac:dyDescent="0.2">
      <c r="A47" s="3"/>
      <c r="B47" s="3"/>
      <c r="C47" s="3"/>
      <c r="D47" s="3"/>
      <c r="E47" s="13"/>
      <c r="F47" s="13"/>
      <c r="G47" s="13"/>
      <c r="H47" s="13"/>
      <c r="I47" s="13"/>
      <c r="J47" s="21"/>
      <c r="K47" s="21"/>
      <c r="L47" s="1"/>
    </row>
    <row r="48" spans="1:12" ht="17.25" x14ac:dyDescent="0.2">
      <c r="A48" s="3"/>
      <c r="B48" s="3"/>
      <c r="C48" s="3"/>
      <c r="D48" s="3"/>
      <c r="E48" s="13"/>
      <c r="F48" s="13"/>
      <c r="G48" s="13"/>
      <c r="H48" s="13"/>
      <c r="I48" s="13"/>
      <c r="J48" s="21"/>
      <c r="K48" s="21"/>
      <c r="L48" s="1"/>
    </row>
    <row r="49" spans="1:12" ht="17.25" x14ac:dyDescent="0.2">
      <c r="A49" s="3"/>
      <c r="B49" s="3"/>
      <c r="C49" s="3"/>
      <c r="D49" s="3"/>
      <c r="E49" s="13"/>
      <c r="F49" s="13"/>
      <c r="G49" s="13"/>
      <c r="H49" s="13"/>
      <c r="I49" s="13"/>
      <c r="J49" s="21"/>
      <c r="K49" s="21"/>
      <c r="L49" s="1"/>
    </row>
    <row r="50" spans="1:12" x14ac:dyDescent="0.15">
      <c r="A50" s="1"/>
      <c r="B50" s="1"/>
      <c r="C50" s="1"/>
      <c r="D50" s="1"/>
      <c r="E50" s="1"/>
      <c r="F50" s="1"/>
      <c r="G50" s="1"/>
      <c r="H50" s="1"/>
      <c r="J50" s="1"/>
      <c r="K50" s="1"/>
      <c r="L50" s="1"/>
    </row>
    <row r="51" spans="1:12" x14ac:dyDescent="0.15">
      <c r="A51" s="1"/>
      <c r="B51" s="1"/>
      <c r="C51" s="1"/>
      <c r="D51" s="1"/>
      <c r="E51" s="1"/>
      <c r="F51" s="1"/>
      <c r="G51" s="1"/>
      <c r="H51" s="1"/>
      <c r="J51" s="1"/>
      <c r="K51" s="1"/>
      <c r="L51" s="1"/>
    </row>
    <row r="52" spans="1:12" x14ac:dyDescent="0.15">
      <c r="A52" s="1"/>
      <c r="B52" s="1"/>
      <c r="C52" s="1"/>
      <c r="D52" s="1"/>
      <c r="E52" s="1"/>
      <c r="F52" s="1"/>
      <c r="G52" s="1"/>
      <c r="H52" s="1"/>
      <c r="J52" s="1"/>
      <c r="K52" s="1"/>
      <c r="L52" s="1"/>
    </row>
    <row r="53" spans="1:12" x14ac:dyDescent="0.15">
      <c r="A53" s="1"/>
      <c r="B53" s="1"/>
      <c r="C53" s="1"/>
      <c r="D53" s="1"/>
      <c r="E53" s="1"/>
      <c r="F53" s="1"/>
      <c r="G53" s="1"/>
      <c r="H53" s="1"/>
      <c r="J53" s="1"/>
      <c r="K53" s="1"/>
      <c r="L53" s="1"/>
    </row>
    <row r="54" spans="1:12" x14ac:dyDescent="0.15">
      <c r="A54" s="1"/>
      <c r="B54" s="1"/>
      <c r="C54" s="1"/>
      <c r="D54" s="1"/>
      <c r="E54" s="1"/>
      <c r="F54" s="1"/>
      <c r="G54" s="1"/>
      <c r="H54" s="1"/>
    </row>
    <row r="55" spans="1:12" x14ac:dyDescent="0.15">
      <c r="A55" s="1"/>
      <c r="B55" s="1"/>
      <c r="C55" s="1"/>
      <c r="D55" s="1"/>
      <c r="E55" s="1"/>
      <c r="F55" s="1"/>
      <c r="G55" s="1"/>
      <c r="H55" s="1"/>
    </row>
    <row r="56" spans="1:12" x14ac:dyDescent="0.15">
      <c r="A56" s="1"/>
      <c r="B56" s="1"/>
      <c r="C56" s="1"/>
      <c r="D56" s="1"/>
      <c r="E56" s="1"/>
      <c r="F56" s="1"/>
      <c r="G56" s="1"/>
      <c r="H56" s="1"/>
    </row>
  </sheetData>
  <mergeCells count="22">
    <mergeCell ref="H7:H9"/>
    <mergeCell ref="J7:J9"/>
    <mergeCell ref="J12:J13"/>
    <mergeCell ref="E13:F13"/>
    <mergeCell ref="E14:F14"/>
    <mergeCell ref="A2:I2"/>
    <mergeCell ref="C4:D4"/>
    <mergeCell ref="G4:H4"/>
    <mergeCell ref="I4:J4"/>
    <mergeCell ref="G5:H5"/>
    <mergeCell ref="I5:J5"/>
    <mergeCell ref="E16:F16"/>
    <mergeCell ref="E17:F17"/>
    <mergeCell ref="A3:F3"/>
    <mergeCell ref="E11:F11"/>
    <mergeCell ref="E12:F12"/>
    <mergeCell ref="E7:F7"/>
    <mergeCell ref="E10:F10"/>
    <mergeCell ref="C5:D5"/>
    <mergeCell ref="E8:F8"/>
    <mergeCell ref="E9:F9"/>
    <mergeCell ref="E15:F15"/>
  </mergeCells>
  <phoneticPr fontId="4"/>
  <dataValidations count="2">
    <dataValidation type="whole" allowBlank="1" showInputMessage="1" showErrorMessage="1" prompt="１ｏｒ０を入力して下さい。_x000a_" sqref="I7 G7" xr:uid="{00000000-0002-0000-0300-000000000000}">
      <formula1>0</formula1>
      <formula2>1</formula2>
    </dataValidation>
    <dataValidation type="list" allowBlank="1" showInputMessage="1" showErrorMessage="1" prompt="１ｏｒ０を入力して下さい。_x000a_" sqref="C7:D17" xr:uid="{00000000-0002-0000-0300-000001000000}">
      <formula1>"0,1"</formula1>
    </dataValidation>
  </dataValidations>
  <pageMargins left="0.78700000000000003" right="0.78700000000000003" top="0.98399999999999999" bottom="0.98399999999999999" header="0.51200000000000001" footer="0.51200000000000001"/>
  <pageSetup paperSize="9"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rgb="FFFFFF00"/>
    <pageSetUpPr fitToPage="1"/>
  </sheetPr>
  <dimension ref="A1:L56"/>
  <sheetViews>
    <sheetView view="pageBreakPreview" topLeftCell="A4" zoomScale="75" zoomScaleNormal="75" zoomScaleSheetLayoutView="75" workbookViewId="0">
      <selection activeCell="E6" sqref="E6:F25"/>
    </sheetView>
  </sheetViews>
  <sheetFormatPr defaultRowHeight="13.5" x14ac:dyDescent="0.15"/>
  <cols>
    <col min="1" max="1" width="12.25" customWidth="1"/>
    <col min="2" max="2" width="19.125" customWidth="1"/>
    <col min="3" max="4" width="7.875" customWidth="1"/>
    <col min="5" max="6" width="31.625" customWidth="1"/>
    <col min="7" max="7" width="6" customWidth="1"/>
    <col min="8" max="8" width="19.875" customWidth="1"/>
    <col min="9" max="9" width="6" customWidth="1"/>
    <col min="10" max="10" width="19.875" customWidth="1"/>
    <col min="11" max="11" width="19.125" customWidth="1"/>
  </cols>
  <sheetData>
    <row r="1" spans="1:11" ht="14.25" x14ac:dyDescent="0.15">
      <c r="A1" s="46" t="s">
        <v>194</v>
      </c>
      <c r="B1" s="46"/>
      <c r="C1" s="47"/>
      <c r="D1" s="26"/>
      <c r="E1" s="47"/>
      <c r="F1" s="26"/>
      <c r="G1" s="26"/>
      <c r="H1" s="46"/>
      <c r="I1" s="26"/>
      <c r="J1" s="64" t="s">
        <v>195</v>
      </c>
    </row>
    <row r="2" spans="1:11" ht="14.25" x14ac:dyDescent="0.15">
      <c r="A2" s="554" t="s">
        <v>583</v>
      </c>
      <c r="B2" s="554"/>
      <c r="C2" s="554"/>
      <c r="D2" s="554"/>
      <c r="E2" s="554"/>
      <c r="F2" s="554"/>
      <c r="G2" s="554"/>
      <c r="H2" s="554"/>
      <c r="I2" s="554"/>
      <c r="J2" s="209">
        <f>工事成績評定入力表!C6</f>
        <v>60</v>
      </c>
    </row>
    <row r="3" spans="1:11" ht="14.25" x14ac:dyDescent="0.15">
      <c r="A3" s="570" t="s">
        <v>196</v>
      </c>
      <c r="B3" s="570"/>
      <c r="C3" s="570"/>
      <c r="D3" s="570"/>
      <c r="E3" s="422"/>
      <c r="F3" s="45"/>
      <c r="G3" s="45"/>
      <c r="H3" s="9"/>
      <c r="I3" s="9"/>
      <c r="J3" s="9" t="s">
        <v>584</v>
      </c>
    </row>
    <row r="4" spans="1:11" s="212" customFormat="1" ht="17.25" x14ac:dyDescent="0.15">
      <c r="A4" s="48" t="s">
        <v>197</v>
      </c>
      <c r="B4" s="210" t="s">
        <v>198</v>
      </c>
      <c r="C4" s="555" t="s">
        <v>33</v>
      </c>
      <c r="D4" s="555"/>
      <c r="E4" s="48" t="s">
        <v>34</v>
      </c>
      <c r="F4" s="23" t="s">
        <v>35</v>
      </c>
      <c r="G4" s="556" t="s">
        <v>36</v>
      </c>
      <c r="H4" s="557"/>
      <c r="I4" s="558" t="s">
        <v>37</v>
      </c>
      <c r="J4" s="559"/>
      <c r="K4" s="22"/>
    </row>
    <row r="5" spans="1:11" ht="14.25" x14ac:dyDescent="0.15">
      <c r="A5" s="7" t="s">
        <v>199</v>
      </c>
      <c r="B5" s="7" t="s">
        <v>200</v>
      </c>
      <c r="C5" s="553" t="s">
        <v>201</v>
      </c>
      <c r="D5" s="553"/>
      <c r="E5" s="145" t="s">
        <v>202</v>
      </c>
      <c r="F5" s="213" t="s">
        <v>203</v>
      </c>
      <c r="G5" s="560" t="s">
        <v>204</v>
      </c>
      <c r="H5" s="561"/>
      <c r="I5" s="553" t="s">
        <v>205</v>
      </c>
      <c r="J5" s="553"/>
      <c r="K5" s="13"/>
    </row>
    <row r="6" spans="1:11" ht="14.25" x14ac:dyDescent="0.15">
      <c r="A6" s="39"/>
      <c r="B6" s="39"/>
      <c r="C6" s="139" t="s">
        <v>206</v>
      </c>
      <c r="D6" s="23" t="s">
        <v>207</v>
      </c>
      <c r="E6" s="10" t="s">
        <v>208</v>
      </c>
      <c r="F6" s="11"/>
      <c r="G6" s="214" t="s">
        <v>207</v>
      </c>
      <c r="H6" s="215"/>
      <c r="I6" s="23" t="s">
        <v>207</v>
      </c>
      <c r="J6" s="14"/>
      <c r="K6" s="21"/>
    </row>
    <row r="7" spans="1:11" ht="34.5" customHeight="1" x14ac:dyDescent="0.15">
      <c r="A7" s="39"/>
      <c r="B7" s="39"/>
      <c r="C7" s="58"/>
      <c r="D7" s="58"/>
      <c r="E7" s="565" t="s">
        <v>609</v>
      </c>
      <c r="F7" s="566"/>
      <c r="G7" s="267"/>
      <c r="H7" s="567" t="s">
        <v>420</v>
      </c>
      <c r="I7" s="267"/>
      <c r="J7" s="569" t="s">
        <v>421</v>
      </c>
      <c r="K7" s="21"/>
    </row>
    <row r="8" spans="1:11" ht="34.5" customHeight="1" x14ac:dyDescent="0.15">
      <c r="A8" s="39"/>
      <c r="B8" s="39"/>
      <c r="C8" s="58"/>
      <c r="D8" s="58"/>
      <c r="E8" s="565" t="s">
        <v>419</v>
      </c>
      <c r="F8" s="566"/>
      <c r="G8" s="269"/>
      <c r="H8" s="568"/>
      <c r="I8" s="271"/>
      <c r="J8" s="569"/>
      <c r="K8" s="21"/>
    </row>
    <row r="9" spans="1:11" ht="33.75" customHeight="1" x14ac:dyDescent="0.15">
      <c r="A9" s="39"/>
      <c r="B9" s="39"/>
      <c r="C9" s="58"/>
      <c r="D9" s="58"/>
      <c r="E9" s="565" t="s">
        <v>629</v>
      </c>
      <c r="F9" s="566"/>
      <c r="G9" s="269"/>
      <c r="H9" s="568"/>
      <c r="I9" s="272"/>
      <c r="J9" s="569"/>
      <c r="K9" s="13"/>
    </row>
    <row r="10" spans="1:11" ht="33.75" customHeight="1" x14ac:dyDescent="0.15">
      <c r="A10" s="39"/>
      <c r="B10" s="39"/>
      <c r="C10" s="58"/>
      <c r="D10" s="58"/>
      <c r="E10" s="565" t="s">
        <v>630</v>
      </c>
      <c r="F10" s="566"/>
      <c r="G10" s="10"/>
      <c r="H10" s="217"/>
      <c r="I10" s="17"/>
      <c r="J10" s="25"/>
      <c r="K10" s="13"/>
    </row>
    <row r="11" spans="1:11" ht="33.75" customHeight="1" x14ac:dyDescent="0.15">
      <c r="A11" s="39"/>
      <c r="B11" s="39"/>
      <c r="C11" s="58"/>
      <c r="D11" s="58"/>
      <c r="E11" s="565" t="s">
        <v>631</v>
      </c>
      <c r="F11" s="566"/>
      <c r="G11" s="10"/>
      <c r="H11" s="217"/>
      <c r="I11" s="17"/>
      <c r="J11" s="25"/>
      <c r="K11" s="13"/>
    </row>
    <row r="12" spans="1:11" ht="33.75" customHeight="1" x14ac:dyDescent="0.15">
      <c r="A12" s="39"/>
      <c r="B12" s="39"/>
      <c r="C12" s="58"/>
      <c r="D12" s="58"/>
      <c r="E12" s="565" t="s">
        <v>632</v>
      </c>
      <c r="F12" s="566"/>
      <c r="G12" s="10"/>
      <c r="H12" s="217"/>
      <c r="I12" s="17"/>
      <c r="J12" s="564"/>
      <c r="K12" s="21"/>
    </row>
    <row r="13" spans="1:11" ht="33.75" customHeight="1" x14ac:dyDescent="0.15">
      <c r="A13" s="39"/>
      <c r="B13" s="39"/>
      <c r="C13" s="58"/>
      <c r="D13" s="58"/>
      <c r="E13" s="565" t="s">
        <v>210</v>
      </c>
      <c r="F13" s="566"/>
      <c r="G13" s="10"/>
      <c r="H13" s="217"/>
      <c r="I13" s="17"/>
      <c r="J13" s="564"/>
      <c r="K13" s="21"/>
    </row>
    <row r="14" spans="1:11" ht="33.75" customHeight="1" x14ac:dyDescent="0.15">
      <c r="A14" s="39"/>
      <c r="B14" s="39"/>
      <c r="C14" s="58"/>
      <c r="D14" s="58"/>
      <c r="E14" s="565" t="s">
        <v>633</v>
      </c>
      <c r="F14" s="566"/>
      <c r="G14" s="10"/>
      <c r="H14" s="217"/>
      <c r="I14" s="17"/>
      <c r="J14" s="16"/>
      <c r="K14" s="21"/>
    </row>
    <row r="15" spans="1:11" ht="33.75" customHeight="1" x14ac:dyDescent="0.15">
      <c r="A15" s="39"/>
      <c r="B15" s="39"/>
      <c r="C15" s="58"/>
      <c r="D15" s="58"/>
      <c r="E15" s="565" t="s">
        <v>211</v>
      </c>
      <c r="F15" s="566"/>
      <c r="G15" s="10"/>
      <c r="H15" s="217"/>
      <c r="I15" s="17"/>
      <c r="J15" s="16"/>
      <c r="K15" s="21"/>
    </row>
    <row r="16" spans="1:11" ht="45" customHeight="1" x14ac:dyDescent="0.15">
      <c r="A16" s="39"/>
      <c r="B16" s="39"/>
      <c r="C16" s="58"/>
      <c r="D16" s="58"/>
      <c r="E16" s="565" t="s">
        <v>634</v>
      </c>
      <c r="F16" s="566"/>
      <c r="G16" s="10"/>
      <c r="H16" s="217"/>
      <c r="I16" s="17"/>
      <c r="J16" s="16"/>
      <c r="K16" s="21"/>
    </row>
    <row r="17" spans="1:12" ht="33.75" customHeight="1" x14ac:dyDescent="0.15">
      <c r="A17" s="39"/>
      <c r="B17" s="39"/>
      <c r="C17" s="58"/>
      <c r="D17" s="58"/>
      <c r="E17" s="565" t="s">
        <v>608</v>
      </c>
      <c r="F17" s="566"/>
      <c r="G17" s="10"/>
      <c r="H17" s="217"/>
      <c r="I17" s="54"/>
      <c r="J17" s="65"/>
      <c r="K17" s="36"/>
      <c r="L17" s="1"/>
    </row>
    <row r="18" spans="1:12" ht="27.75" customHeight="1" x14ac:dyDescent="0.15">
      <c r="A18" s="39"/>
      <c r="B18" s="39"/>
      <c r="C18" s="38"/>
      <c r="D18" s="38"/>
      <c r="E18" s="10"/>
      <c r="F18" s="11"/>
      <c r="G18" s="10"/>
      <c r="H18" s="217"/>
      <c r="I18" s="54"/>
      <c r="J18" s="65"/>
      <c r="K18" s="37"/>
      <c r="L18" s="1"/>
    </row>
    <row r="19" spans="1:12" ht="30" customHeight="1" x14ac:dyDescent="0.15">
      <c r="A19" s="39"/>
      <c r="B19" s="39"/>
      <c r="C19" s="39"/>
      <c r="D19" s="39"/>
      <c r="E19" s="10"/>
      <c r="F19" s="11"/>
      <c r="G19" s="10"/>
      <c r="H19" s="217"/>
      <c r="I19" s="17"/>
      <c r="J19" s="16"/>
      <c r="K19" s="21"/>
      <c r="L19" s="1"/>
    </row>
    <row r="20" spans="1:12" ht="14.25" x14ac:dyDescent="0.15">
      <c r="A20" s="39"/>
      <c r="B20" s="39"/>
      <c r="C20" s="38"/>
      <c r="D20" s="38"/>
      <c r="E20" s="45"/>
      <c r="F20" s="45"/>
      <c r="G20" s="39"/>
      <c r="H20" s="55"/>
      <c r="I20" s="54"/>
      <c r="J20" s="65"/>
      <c r="K20" s="37"/>
      <c r="L20" s="1"/>
    </row>
    <row r="21" spans="1:12" ht="14.25" x14ac:dyDescent="0.15">
      <c r="A21" s="39"/>
      <c r="B21" s="39"/>
      <c r="C21" s="38">
        <f>SUM(C7:C17)</f>
        <v>0</v>
      </c>
      <c r="D21" s="38">
        <f>SUM(D7:D17)</f>
        <v>0</v>
      </c>
      <c r="E21" s="12" t="s">
        <v>213</v>
      </c>
      <c r="F21" s="13"/>
      <c r="G21" s="12"/>
      <c r="H21" s="14"/>
      <c r="I21" s="12"/>
      <c r="J21" s="16"/>
      <c r="K21" s="21"/>
      <c r="L21" s="1"/>
    </row>
    <row r="22" spans="1:12" ht="14.25" x14ac:dyDescent="0.15">
      <c r="A22" s="39"/>
      <c r="B22" s="39"/>
      <c r="C22" s="39"/>
      <c r="D22" s="39"/>
      <c r="E22" s="12" t="s">
        <v>214</v>
      </c>
      <c r="F22" s="13"/>
      <c r="G22" s="12"/>
      <c r="H22" s="14"/>
      <c r="I22" s="12"/>
      <c r="J22" s="16"/>
      <c r="K22" s="21"/>
      <c r="L22" s="1"/>
    </row>
    <row r="23" spans="1:12" ht="14.25" x14ac:dyDescent="0.15">
      <c r="A23" s="39"/>
      <c r="B23" s="39"/>
      <c r="C23" s="52" t="s">
        <v>215</v>
      </c>
      <c r="D23" s="424" t="e">
        <f>D21/C21</f>
        <v>#DIV/0!</v>
      </c>
      <c r="E23" s="12" t="s">
        <v>216</v>
      </c>
      <c r="F23" s="13"/>
      <c r="G23" s="12"/>
      <c r="H23" s="14"/>
      <c r="I23" s="12"/>
      <c r="J23" s="16"/>
      <c r="K23" s="21"/>
      <c r="L23" s="1"/>
    </row>
    <row r="24" spans="1:12" ht="14.25" x14ac:dyDescent="0.15">
      <c r="A24" s="39"/>
      <c r="B24" s="39"/>
      <c r="C24" s="52" t="s">
        <v>217</v>
      </c>
      <c r="D24" s="264" t="str">
        <f>IF(I7=1,"e",IF(G7=1,"d",IF(C21&lt;=2,"c",IF(D23&lt;0.8,"c",IF(D23&lt;0.9,"b","a")))))</f>
        <v>c</v>
      </c>
      <c r="E24" s="12" t="s">
        <v>218</v>
      </c>
      <c r="F24" s="13"/>
      <c r="G24" s="12"/>
      <c r="H24" s="14"/>
      <c r="I24" s="12"/>
      <c r="J24" s="16"/>
      <c r="K24" s="21"/>
      <c r="L24" s="1"/>
    </row>
    <row r="25" spans="1:12" ht="14.25" x14ac:dyDescent="0.15">
      <c r="A25" s="51"/>
      <c r="B25" s="51"/>
      <c r="C25" s="52" t="s">
        <v>219</v>
      </c>
      <c r="D25" s="38">
        <f>IF(D24="a",2,IF(D24="b",1,IF(D24="c",0,IF(D24="d",-5,IF(D24="e",-10,"-")))))</f>
        <v>0</v>
      </c>
      <c r="E25" s="8"/>
      <c r="F25" s="9"/>
      <c r="G25" s="8"/>
      <c r="H25" s="218"/>
      <c r="I25" s="8"/>
      <c r="J25" s="20"/>
      <c r="K25" s="21"/>
      <c r="L25" s="1"/>
    </row>
    <row r="26" spans="1:12" ht="17.25" x14ac:dyDescent="0.2">
      <c r="A26" s="3"/>
      <c r="B26" s="3"/>
      <c r="C26" s="3"/>
      <c r="D26" s="3"/>
      <c r="E26" s="18"/>
      <c r="F26" s="18"/>
      <c r="G26" s="18"/>
      <c r="H26" s="18"/>
      <c r="I26" s="18"/>
      <c r="J26" s="21"/>
      <c r="K26" s="21"/>
      <c r="L26" s="1"/>
    </row>
    <row r="27" spans="1:12" ht="17.25" x14ac:dyDescent="0.2">
      <c r="A27" s="3"/>
      <c r="B27" s="3"/>
      <c r="C27" s="3"/>
      <c r="D27" s="3"/>
      <c r="E27" s="13"/>
      <c r="F27" s="13"/>
      <c r="G27" s="13"/>
      <c r="H27" s="13"/>
      <c r="I27" s="13"/>
      <c r="J27" s="21"/>
      <c r="K27" s="21"/>
      <c r="L27" s="1"/>
    </row>
    <row r="28" spans="1:12" ht="17.25" x14ac:dyDescent="0.2">
      <c r="A28" s="3"/>
      <c r="B28" s="3"/>
      <c r="C28" s="3"/>
      <c r="D28" s="3"/>
      <c r="E28" s="13"/>
      <c r="F28" s="13"/>
      <c r="G28" s="13"/>
      <c r="H28" s="13"/>
      <c r="I28" s="13"/>
      <c r="J28" s="21"/>
      <c r="K28" s="21"/>
      <c r="L28" s="1"/>
    </row>
    <row r="29" spans="1:12" ht="17.25" x14ac:dyDescent="0.2">
      <c r="A29" s="3"/>
      <c r="B29" s="3"/>
      <c r="C29" s="3"/>
      <c r="D29" s="3"/>
      <c r="E29" s="13"/>
      <c r="F29" s="13"/>
      <c r="G29" s="13"/>
      <c r="H29" s="13"/>
      <c r="I29" s="13"/>
      <c r="J29" s="21"/>
      <c r="K29" s="21"/>
      <c r="L29" s="1"/>
    </row>
    <row r="30" spans="1:12" ht="17.25" x14ac:dyDescent="0.2">
      <c r="A30" s="3"/>
      <c r="B30" s="3"/>
      <c r="C30" s="3"/>
      <c r="D30" s="3"/>
      <c r="E30" s="13"/>
      <c r="F30" s="13"/>
      <c r="G30" s="13"/>
      <c r="H30" s="13"/>
      <c r="I30" s="13"/>
      <c r="J30" s="21"/>
      <c r="K30" s="21"/>
      <c r="L30" s="1"/>
    </row>
    <row r="31" spans="1:12" ht="17.25" x14ac:dyDescent="0.2">
      <c r="A31" s="3"/>
      <c r="B31" s="3"/>
      <c r="C31" s="3"/>
      <c r="D31" s="3"/>
      <c r="E31" s="13"/>
      <c r="F31" s="13"/>
      <c r="G31" s="13"/>
      <c r="H31" s="13"/>
      <c r="I31" s="13"/>
      <c r="J31" s="21"/>
      <c r="K31" s="21"/>
      <c r="L31" s="1"/>
    </row>
    <row r="32" spans="1:12" ht="17.25" x14ac:dyDescent="0.2">
      <c r="A32" s="3"/>
      <c r="B32" s="3"/>
      <c r="C32" s="3"/>
      <c r="D32" s="3"/>
      <c r="E32" s="13"/>
      <c r="F32" s="13"/>
      <c r="G32" s="13"/>
      <c r="H32" s="13"/>
      <c r="I32" s="13"/>
      <c r="J32" s="21"/>
      <c r="K32" s="21"/>
      <c r="L32" s="1"/>
    </row>
    <row r="33" spans="1:12" ht="17.25" x14ac:dyDescent="0.2">
      <c r="A33" s="3"/>
      <c r="B33" s="3"/>
      <c r="C33" s="3"/>
      <c r="D33" s="3"/>
      <c r="E33" s="13"/>
      <c r="F33" s="13"/>
      <c r="G33" s="13"/>
      <c r="H33" s="13"/>
      <c r="I33" s="13"/>
      <c r="J33" s="21"/>
      <c r="K33" s="21"/>
      <c r="L33" s="1"/>
    </row>
    <row r="34" spans="1:12" ht="17.25" x14ac:dyDescent="0.2">
      <c r="A34" s="3"/>
      <c r="B34" s="3"/>
      <c r="C34" s="3"/>
      <c r="D34" s="3"/>
      <c r="E34" s="13"/>
      <c r="F34" s="13"/>
      <c r="G34" s="13"/>
      <c r="H34" s="13"/>
      <c r="I34" s="13"/>
      <c r="J34" s="21"/>
      <c r="K34" s="21"/>
      <c r="L34" s="1"/>
    </row>
    <row r="35" spans="1:12" ht="17.25" x14ac:dyDescent="0.2">
      <c r="A35" s="3"/>
      <c r="B35" s="3"/>
      <c r="C35" s="3"/>
      <c r="D35" s="3"/>
      <c r="E35" s="13"/>
      <c r="F35" s="13"/>
      <c r="G35" s="13"/>
      <c r="H35" s="13"/>
      <c r="I35" s="13"/>
      <c r="J35" s="21"/>
      <c r="K35" s="21"/>
      <c r="L35" s="1"/>
    </row>
    <row r="36" spans="1:12" ht="17.25" x14ac:dyDescent="0.2">
      <c r="A36" s="3"/>
      <c r="B36" s="3"/>
      <c r="C36" s="3"/>
      <c r="D36" s="3"/>
      <c r="E36" s="13"/>
      <c r="F36" s="13"/>
      <c r="G36" s="13"/>
      <c r="H36" s="13"/>
      <c r="I36" s="13"/>
      <c r="J36" s="21"/>
      <c r="K36" s="21"/>
      <c r="L36" s="1"/>
    </row>
    <row r="37" spans="1:12" ht="17.25" x14ac:dyDescent="0.15">
      <c r="A37" s="24"/>
      <c r="B37" s="24"/>
      <c r="C37" s="24"/>
      <c r="D37" s="24"/>
      <c r="E37" s="13"/>
      <c r="F37" s="13"/>
      <c r="G37" s="13"/>
      <c r="H37" s="13"/>
      <c r="I37" s="13"/>
      <c r="J37" s="13"/>
      <c r="K37" s="13"/>
      <c r="L37" s="1"/>
    </row>
    <row r="38" spans="1:12" ht="17.25" x14ac:dyDescent="0.2">
      <c r="A38" s="3"/>
      <c r="B38" s="3"/>
      <c r="C38" s="3"/>
      <c r="D38" s="3"/>
      <c r="E38" s="13"/>
      <c r="F38" s="13"/>
      <c r="G38" s="13"/>
      <c r="H38" s="13"/>
      <c r="I38" s="13"/>
      <c r="J38" s="21"/>
      <c r="K38" s="21"/>
      <c r="L38" s="1"/>
    </row>
    <row r="39" spans="1:12" ht="17.25" x14ac:dyDescent="0.2">
      <c r="A39" s="3"/>
      <c r="B39" s="3"/>
      <c r="C39" s="3"/>
      <c r="D39" s="3"/>
      <c r="E39" s="13"/>
      <c r="F39" s="13"/>
      <c r="G39" s="13"/>
      <c r="H39" s="13"/>
      <c r="I39" s="13"/>
      <c r="J39" s="21"/>
      <c r="K39" s="21"/>
      <c r="L39" s="1"/>
    </row>
    <row r="40" spans="1:12" ht="17.25" x14ac:dyDescent="0.2">
      <c r="A40" s="3"/>
      <c r="B40" s="3"/>
      <c r="C40" s="3"/>
      <c r="D40" s="3"/>
      <c r="E40" s="13"/>
      <c r="F40" s="13"/>
      <c r="G40" s="13"/>
      <c r="H40" s="13"/>
      <c r="I40" s="13"/>
      <c r="J40" s="21"/>
      <c r="K40" s="21"/>
      <c r="L40" s="1"/>
    </row>
    <row r="41" spans="1:12" ht="17.25" x14ac:dyDescent="0.2">
      <c r="A41" s="3"/>
      <c r="B41" s="3"/>
      <c r="C41" s="3"/>
      <c r="D41" s="3"/>
      <c r="E41" s="13"/>
      <c r="F41" s="13"/>
      <c r="G41" s="13"/>
      <c r="H41" s="13"/>
      <c r="I41" s="13"/>
      <c r="J41" s="21"/>
      <c r="K41" s="21"/>
      <c r="L41" s="1"/>
    </row>
    <row r="42" spans="1:12" ht="17.25" x14ac:dyDescent="0.2">
      <c r="A42" s="3"/>
      <c r="B42" s="3"/>
      <c r="C42" s="3"/>
      <c r="D42" s="3"/>
      <c r="E42" s="13"/>
      <c r="F42" s="13"/>
      <c r="G42" s="13"/>
      <c r="H42" s="13"/>
      <c r="I42" s="13"/>
      <c r="J42" s="21"/>
      <c r="K42" s="21"/>
      <c r="L42" s="1"/>
    </row>
    <row r="43" spans="1:12" ht="17.25" x14ac:dyDescent="0.2">
      <c r="A43" s="3"/>
      <c r="B43" s="3"/>
      <c r="C43" s="3"/>
      <c r="D43" s="3"/>
      <c r="E43" s="13"/>
      <c r="F43" s="13"/>
      <c r="G43" s="13"/>
      <c r="H43" s="13"/>
      <c r="I43" s="13"/>
      <c r="J43" s="21"/>
      <c r="K43" s="21"/>
      <c r="L43" s="1"/>
    </row>
    <row r="44" spans="1:12" ht="17.25" x14ac:dyDescent="0.2">
      <c r="A44" s="3"/>
      <c r="B44" s="3"/>
      <c r="C44" s="3"/>
      <c r="D44" s="3"/>
      <c r="E44" s="13"/>
      <c r="F44" s="13"/>
      <c r="G44" s="13"/>
      <c r="H44" s="13"/>
      <c r="I44" s="13"/>
      <c r="J44" s="21"/>
      <c r="K44" s="21"/>
      <c r="L44" s="1"/>
    </row>
    <row r="45" spans="1:12" ht="17.25" x14ac:dyDescent="0.2">
      <c r="A45" s="3"/>
      <c r="B45" s="3"/>
      <c r="C45" s="3"/>
      <c r="D45" s="3"/>
      <c r="E45" s="13"/>
      <c r="F45" s="13"/>
      <c r="G45" s="13"/>
      <c r="H45" s="13"/>
      <c r="I45" s="13"/>
      <c r="J45" s="21"/>
      <c r="K45" s="21"/>
      <c r="L45" s="1"/>
    </row>
    <row r="46" spans="1:12" ht="17.25" x14ac:dyDescent="0.2">
      <c r="A46" s="3"/>
      <c r="B46" s="3"/>
      <c r="C46" s="3"/>
      <c r="D46" s="3"/>
      <c r="E46" s="13"/>
      <c r="F46" s="13"/>
      <c r="G46" s="13"/>
      <c r="H46" s="13"/>
      <c r="I46" s="13"/>
      <c r="J46" s="21"/>
      <c r="K46" s="21"/>
      <c r="L46" s="1"/>
    </row>
    <row r="47" spans="1:12" ht="17.25" x14ac:dyDescent="0.2">
      <c r="A47" s="3"/>
      <c r="B47" s="3"/>
      <c r="C47" s="3"/>
      <c r="D47" s="3"/>
      <c r="E47" s="13"/>
      <c r="F47" s="13"/>
      <c r="G47" s="13"/>
      <c r="H47" s="13"/>
      <c r="I47" s="13"/>
      <c r="J47" s="21"/>
      <c r="K47" s="21"/>
      <c r="L47" s="1"/>
    </row>
    <row r="48" spans="1:12" ht="17.25" x14ac:dyDescent="0.2">
      <c r="A48" s="3"/>
      <c r="B48" s="3"/>
      <c r="C48" s="3"/>
      <c r="D48" s="3"/>
      <c r="E48" s="13"/>
      <c r="F48" s="13"/>
      <c r="G48" s="13"/>
      <c r="H48" s="13"/>
      <c r="I48" s="13"/>
      <c r="J48" s="21"/>
      <c r="K48" s="21"/>
      <c r="L48" s="1"/>
    </row>
    <row r="49" spans="1:12" ht="17.25" x14ac:dyDescent="0.2">
      <c r="A49" s="3"/>
      <c r="B49" s="3"/>
      <c r="C49" s="3"/>
      <c r="D49" s="3"/>
      <c r="E49" s="13"/>
      <c r="F49" s="13"/>
      <c r="G49" s="13"/>
      <c r="H49" s="13"/>
      <c r="I49" s="13"/>
      <c r="J49" s="21"/>
      <c r="K49" s="21"/>
      <c r="L49" s="1"/>
    </row>
    <row r="50" spans="1:12" x14ac:dyDescent="0.15">
      <c r="A50" s="1"/>
      <c r="B50" s="1"/>
      <c r="C50" s="1"/>
      <c r="D50" s="1"/>
      <c r="E50" s="1"/>
      <c r="F50" s="1"/>
      <c r="G50" s="1"/>
      <c r="H50" s="1"/>
      <c r="J50" s="1"/>
      <c r="K50" s="1"/>
      <c r="L50" s="1"/>
    </row>
    <row r="51" spans="1:12" x14ac:dyDescent="0.15">
      <c r="A51" s="1"/>
      <c r="B51" s="1"/>
      <c r="C51" s="1"/>
      <c r="D51" s="1"/>
      <c r="E51" s="1"/>
      <c r="F51" s="1"/>
      <c r="G51" s="1"/>
      <c r="H51" s="1"/>
      <c r="J51" s="1"/>
      <c r="K51" s="1"/>
      <c r="L51" s="1"/>
    </row>
    <row r="52" spans="1:12" x14ac:dyDescent="0.15">
      <c r="A52" s="1"/>
      <c r="B52" s="1"/>
      <c r="C52" s="1"/>
      <c r="D52" s="1"/>
      <c r="E52" s="1"/>
      <c r="F52" s="1"/>
      <c r="G52" s="1"/>
      <c r="H52" s="1"/>
      <c r="J52" s="1"/>
      <c r="K52" s="1"/>
      <c r="L52" s="1"/>
    </row>
    <row r="53" spans="1:12" x14ac:dyDescent="0.15">
      <c r="A53" s="1"/>
      <c r="B53" s="1"/>
      <c r="C53" s="1"/>
      <c r="D53" s="1"/>
      <c r="E53" s="1"/>
      <c r="F53" s="1"/>
      <c r="G53" s="1"/>
      <c r="H53" s="1"/>
      <c r="J53" s="1"/>
      <c r="K53" s="1"/>
      <c r="L53" s="1"/>
    </row>
    <row r="54" spans="1:12" x14ac:dyDescent="0.15">
      <c r="A54" s="1"/>
      <c r="B54" s="1"/>
      <c r="C54" s="1"/>
      <c r="D54" s="1"/>
      <c r="E54" s="1"/>
      <c r="F54" s="1"/>
      <c r="G54" s="1"/>
      <c r="H54" s="1"/>
    </row>
    <row r="55" spans="1:12" x14ac:dyDescent="0.15">
      <c r="A55" s="1"/>
      <c r="B55" s="1"/>
      <c r="C55" s="1"/>
      <c r="D55" s="1"/>
      <c r="E55" s="1"/>
      <c r="F55" s="1"/>
      <c r="G55" s="1"/>
      <c r="H55" s="1"/>
    </row>
    <row r="56" spans="1:12" x14ac:dyDescent="0.15">
      <c r="A56" s="1"/>
      <c r="B56" s="1"/>
      <c r="C56" s="1"/>
      <c r="D56" s="1"/>
      <c r="E56" s="1"/>
      <c r="F56" s="1"/>
      <c r="G56" s="1"/>
      <c r="H56" s="1"/>
    </row>
  </sheetData>
  <mergeCells count="22">
    <mergeCell ref="G5:H5"/>
    <mergeCell ref="I5:J5"/>
    <mergeCell ref="A2:I2"/>
    <mergeCell ref="C4:D4"/>
    <mergeCell ref="G4:H4"/>
    <mergeCell ref="I4:J4"/>
    <mergeCell ref="E16:F16"/>
    <mergeCell ref="E17:F17"/>
    <mergeCell ref="A3:D3"/>
    <mergeCell ref="E11:F11"/>
    <mergeCell ref="E12:F12"/>
    <mergeCell ref="E13:F13"/>
    <mergeCell ref="E14:F14"/>
    <mergeCell ref="E8:F8"/>
    <mergeCell ref="E9:F9"/>
    <mergeCell ref="E10:F10"/>
    <mergeCell ref="C5:D5"/>
    <mergeCell ref="E15:F15"/>
    <mergeCell ref="E7:F7"/>
    <mergeCell ref="H7:H9"/>
    <mergeCell ref="J7:J9"/>
    <mergeCell ref="J12:J13"/>
  </mergeCells>
  <phoneticPr fontId="4"/>
  <dataValidations xWindow="707" yWindow="316" count="2">
    <dataValidation type="list" allowBlank="1" showInputMessage="1" showErrorMessage="1" prompt="１ｏｒ０を入力して下さい。_x000a_" sqref="C7:D17" xr:uid="{00000000-0002-0000-0400-000000000000}">
      <formula1>"0,1"</formula1>
    </dataValidation>
    <dataValidation type="whole" allowBlank="1" showInputMessage="1" showErrorMessage="1" prompt="１ｏｒ０を入力して下さい。_x000a_" sqref="I7 G7" xr:uid="{00000000-0002-0000-0400-000001000000}">
      <formula1>0</formula1>
      <formula2>1</formula2>
    </dataValidation>
  </dataValidations>
  <pageMargins left="0.78700000000000003" right="0.78700000000000003" top="0.98399999999999999" bottom="0.98399999999999999" header="0.51200000000000001" footer="0.51200000000000001"/>
  <pageSetup paperSize="9"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pageSetUpPr fitToPage="1"/>
  </sheetPr>
  <dimension ref="A1:K52"/>
  <sheetViews>
    <sheetView view="pageBreakPreview" zoomScale="75" zoomScaleNormal="75" zoomScaleSheetLayoutView="75" workbookViewId="0">
      <selection activeCell="J12" sqref="J12"/>
    </sheetView>
  </sheetViews>
  <sheetFormatPr defaultRowHeight="13.5" x14ac:dyDescent="0.15"/>
  <cols>
    <col min="1" max="1" width="12.25" style="272" customWidth="1"/>
    <col min="2" max="2" width="19.125" style="272" customWidth="1"/>
    <col min="3" max="4" width="9.75" style="272" customWidth="1"/>
    <col min="5" max="5" width="37.5" style="272" customWidth="1"/>
    <col min="6" max="6" width="29.25" style="272" customWidth="1"/>
    <col min="7" max="7" width="6.5" style="272" customWidth="1"/>
    <col min="8" max="8" width="24" style="272" customWidth="1"/>
    <col min="9" max="9" width="6.5" style="272" customWidth="1"/>
    <col min="10" max="10" width="24" style="272" customWidth="1"/>
    <col min="11" max="16384" width="9" style="272"/>
  </cols>
  <sheetData>
    <row r="1" spans="1:11" ht="20.25" customHeight="1" x14ac:dyDescent="0.15">
      <c r="A1" s="323" t="s">
        <v>516</v>
      </c>
      <c r="B1" s="323"/>
      <c r="C1" s="324"/>
      <c r="D1" s="293"/>
      <c r="E1" s="324"/>
      <c r="F1" s="293"/>
      <c r="G1" s="323"/>
      <c r="H1" s="293"/>
      <c r="I1" s="325"/>
      <c r="J1" s="326" t="s">
        <v>195</v>
      </c>
    </row>
    <row r="2" spans="1:11" ht="20.25" customHeight="1" x14ac:dyDescent="0.15">
      <c r="A2" s="571" t="s">
        <v>517</v>
      </c>
      <c r="B2" s="571"/>
      <c r="C2" s="571"/>
      <c r="D2" s="571"/>
      <c r="E2" s="571"/>
      <c r="F2" s="571"/>
      <c r="G2" s="571"/>
      <c r="H2" s="571"/>
      <c r="I2" s="325"/>
      <c r="J2" s="327"/>
    </row>
    <row r="3" spans="1:11" ht="20.25" customHeight="1" x14ac:dyDescent="0.15">
      <c r="A3" s="572" t="s">
        <v>196</v>
      </c>
      <c r="B3" s="572"/>
      <c r="C3" s="572"/>
      <c r="D3" s="572"/>
      <c r="E3" s="572"/>
      <c r="F3" s="325"/>
      <c r="G3" s="328"/>
      <c r="H3" s="328"/>
      <c r="I3" s="325"/>
      <c r="J3" s="328" t="s">
        <v>518</v>
      </c>
    </row>
    <row r="4" spans="1:11" s="332" customFormat="1" ht="20.25" customHeight="1" x14ac:dyDescent="0.15">
      <c r="A4" s="329" t="s">
        <v>519</v>
      </c>
      <c r="B4" s="329" t="s">
        <v>198</v>
      </c>
      <c r="C4" s="573" t="s">
        <v>33</v>
      </c>
      <c r="D4" s="574"/>
      <c r="E4" s="331" t="s">
        <v>34</v>
      </c>
      <c r="F4" s="330" t="s">
        <v>35</v>
      </c>
      <c r="G4" s="573" t="s">
        <v>36</v>
      </c>
      <c r="H4" s="574"/>
      <c r="I4" s="574" t="s">
        <v>37</v>
      </c>
      <c r="J4" s="575"/>
    </row>
    <row r="5" spans="1:11" ht="20.25" customHeight="1" x14ac:dyDescent="0.15">
      <c r="A5" s="333" t="s">
        <v>199</v>
      </c>
      <c r="B5" s="333" t="s">
        <v>520</v>
      </c>
      <c r="C5" s="576" t="s">
        <v>221</v>
      </c>
      <c r="D5" s="577"/>
      <c r="E5" s="334" t="s">
        <v>222</v>
      </c>
      <c r="F5" s="335" t="s">
        <v>223</v>
      </c>
      <c r="G5" s="578" t="s">
        <v>204</v>
      </c>
      <c r="H5" s="579"/>
      <c r="I5" s="579" t="s">
        <v>205</v>
      </c>
      <c r="J5" s="580"/>
    </row>
    <row r="6" spans="1:11" ht="20.25" customHeight="1" x14ac:dyDescent="0.15">
      <c r="A6" s="303"/>
      <c r="B6" s="303" t="s">
        <v>521</v>
      </c>
      <c r="C6" s="336" t="s">
        <v>522</v>
      </c>
      <c r="D6" s="329" t="s">
        <v>523</v>
      </c>
      <c r="E6" s="265" t="s">
        <v>524</v>
      </c>
      <c r="F6" s="289"/>
      <c r="G6" s="329" t="s">
        <v>523</v>
      </c>
      <c r="H6" s="294"/>
      <c r="I6" s="329" t="s">
        <v>523</v>
      </c>
      <c r="J6" s="279"/>
    </row>
    <row r="7" spans="1:11" ht="34.5" customHeight="1" x14ac:dyDescent="0.15">
      <c r="A7" s="303"/>
      <c r="B7" s="303"/>
      <c r="C7" s="267"/>
      <c r="D7" s="267"/>
      <c r="E7" s="581" t="s">
        <v>525</v>
      </c>
      <c r="F7" s="582"/>
      <c r="G7" s="267"/>
      <c r="H7" s="568" t="s">
        <v>422</v>
      </c>
      <c r="I7" s="274"/>
      <c r="J7" s="568" t="s">
        <v>423</v>
      </c>
    </row>
    <row r="8" spans="1:11" ht="34.5" customHeight="1" x14ac:dyDescent="0.15">
      <c r="A8" s="303"/>
      <c r="B8" s="303"/>
      <c r="C8" s="267"/>
      <c r="D8" s="267"/>
      <c r="E8" s="581" t="s">
        <v>526</v>
      </c>
      <c r="F8" s="582"/>
      <c r="G8" s="275"/>
      <c r="H8" s="568"/>
      <c r="I8" s="276"/>
      <c r="J8" s="568"/>
    </row>
    <row r="9" spans="1:11" ht="34.5" customHeight="1" x14ac:dyDescent="0.15">
      <c r="A9" s="303"/>
      <c r="B9" s="303"/>
      <c r="C9" s="267"/>
      <c r="D9" s="267"/>
      <c r="E9" s="581" t="s">
        <v>527</v>
      </c>
      <c r="F9" s="582"/>
      <c r="G9" s="275"/>
      <c r="H9" s="568"/>
      <c r="I9" s="276"/>
      <c r="J9" s="568"/>
    </row>
    <row r="10" spans="1:11" ht="34.5" customHeight="1" x14ac:dyDescent="0.15">
      <c r="A10" s="303"/>
      <c r="B10" s="303"/>
      <c r="C10" s="267"/>
      <c r="D10" s="267"/>
      <c r="E10" s="581" t="s">
        <v>528</v>
      </c>
      <c r="F10" s="582"/>
      <c r="G10" s="275"/>
      <c r="H10" s="270"/>
      <c r="I10" s="277"/>
      <c r="J10" s="268"/>
    </row>
    <row r="11" spans="1:11" ht="34.5" customHeight="1" x14ac:dyDescent="0.15">
      <c r="A11" s="303"/>
      <c r="B11" s="303"/>
      <c r="C11" s="267"/>
      <c r="D11" s="267"/>
      <c r="E11" s="581" t="s">
        <v>529</v>
      </c>
      <c r="F11" s="582"/>
      <c r="G11" s="275"/>
      <c r="H11" s="584"/>
      <c r="I11" s="278"/>
      <c r="J11" s="279"/>
    </row>
    <row r="12" spans="1:11" ht="34.5" customHeight="1" x14ac:dyDescent="0.15">
      <c r="A12" s="303"/>
      <c r="B12" s="303"/>
      <c r="C12" s="267"/>
      <c r="D12" s="267"/>
      <c r="E12" s="581" t="s">
        <v>530</v>
      </c>
      <c r="F12" s="582"/>
      <c r="G12" s="275"/>
      <c r="H12" s="584"/>
      <c r="I12" s="278"/>
      <c r="J12" s="279"/>
    </row>
    <row r="13" spans="1:11" ht="34.5" customHeight="1" x14ac:dyDescent="0.15">
      <c r="A13" s="303"/>
      <c r="B13" s="303"/>
      <c r="C13" s="267"/>
      <c r="D13" s="267"/>
      <c r="E13" s="581" t="s">
        <v>531</v>
      </c>
      <c r="F13" s="582"/>
      <c r="G13" s="275"/>
      <c r="H13" s="280"/>
      <c r="I13" s="278"/>
      <c r="J13" s="279"/>
    </row>
    <row r="14" spans="1:11" ht="34.5" customHeight="1" x14ac:dyDescent="0.15">
      <c r="A14" s="303"/>
      <c r="B14" s="303"/>
      <c r="C14" s="267"/>
      <c r="D14" s="267"/>
      <c r="E14" s="581" t="s">
        <v>424</v>
      </c>
      <c r="F14" s="582"/>
      <c r="G14" s="275"/>
      <c r="H14" s="584"/>
      <c r="I14" s="278"/>
      <c r="J14" s="279"/>
    </row>
    <row r="15" spans="1:11" ht="34.5" customHeight="1" x14ac:dyDescent="0.15">
      <c r="A15" s="303"/>
      <c r="B15" s="303"/>
      <c r="C15" s="267"/>
      <c r="D15" s="267"/>
      <c r="E15" s="581" t="s">
        <v>425</v>
      </c>
      <c r="F15" s="582"/>
      <c r="G15" s="269"/>
      <c r="H15" s="584"/>
      <c r="I15" s="278"/>
      <c r="J15" s="279"/>
      <c r="K15" s="297"/>
    </row>
    <row r="16" spans="1:11" ht="34.5" customHeight="1" x14ac:dyDescent="0.15">
      <c r="A16" s="303"/>
      <c r="B16" s="303"/>
      <c r="C16" s="267"/>
      <c r="D16" s="267"/>
      <c r="E16" s="581" t="s">
        <v>532</v>
      </c>
      <c r="F16" s="582"/>
      <c r="G16" s="275"/>
      <c r="H16" s="281"/>
      <c r="I16" s="278"/>
      <c r="J16" s="279"/>
      <c r="K16" s="297"/>
    </row>
    <row r="17" spans="1:11" ht="34.5" customHeight="1" x14ac:dyDescent="0.15">
      <c r="A17" s="303"/>
      <c r="B17" s="303"/>
      <c r="C17" s="267"/>
      <c r="D17" s="267"/>
      <c r="E17" s="581" t="s">
        <v>540</v>
      </c>
      <c r="F17" s="583"/>
      <c r="G17" s="275"/>
      <c r="H17" s="281"/>
      <c r="I17" s="278"/>
      <c r="J17" s="279"/>
      <c r="K17" s="297"/>
    </row>
    <row r="18" spans="1:11" ht="34.5" customHeight="1" x14ac:dyDescent="0.15">
      <c r="A18" s="303"/>
      <c r="B18" s="303"/>
      <c r="C18" s="267"/>
      <c r="D18" s="267"/>
      <c r="E18" s="581" t="s">
        <v>533</v>
      </c>
      <c r="F18" s="582"/>
      <c r="G18" s="275"/>
      <c r="H18" s="281"/>
      <c r="I18" s="278"/>
      <c r="J18" s="279"/>
      <c r="K18" s="297"/>
    </row>
    <row r="19" spans="1:11" ht="14.25" x14ac:dyDescent="0.15">
      <c r="A19" s="303"/>
      <c r="B19" s="303"/>
      <c r="C19" s="337"/>
      <c r="D19" s="337"/>
      <c r="E19" s="325"/>
      <c r="F19" s="325"/>
      <c r="G19" s="275"/>
      <c r="H19" s="281"/>
      <c r="I19" s="278"/>
      <c r="J19" s="279"/>
      <c r="K19" s="297"/>
    </row>
    <row r="20" spans="1:11" ht="19.5" customHeight="1" x14ac:dyDescent="0.15">
      <c r="A20" s="303"/>
      <c r="B20" s="303"/>
      <c r="C20" s="38">
        <f>SUM(C7:C18)</f>
        <v>0</v>
      </c>
      <c r="D20" s="38">
        <f>SUM(D7:D18)</f>
        <v>0</v>
      </c>
      <c r="F20" s="323"/>
      <c r="G20" s="275"/>
      <c r="H20" s="281"/>
      <c r="I20" s="278"/>
      <c r="J20" s="279"/>
      <c r="K20" s="297"/>
    </row>
    <row r="21" spans="1:11" ht="19.5" customHeight="1" x14ac:dyDescent="0.15">
      <c r="A21" s="303"/>
      <c r="B21" s="303"/>
      <c r="C21" s="337"/>
      <c r="D21" s="337"/>
      <c r="E21" s="276" t="s">
        <v>534</v>
      </c>
      <c r="F21" s="276"/>
      <c r="G21" s="275"/>
      <c r="H21" s="281"/>
      <c r="I21" s="278"/>
      <c r="J21" s="279"/>
      <c r="K21" s="297"/>
    </row>
    <row r="22" spans="1:11" ht="19.5" customHeight="1" x14ac:dyDescent="0.15">
      <c r="A22" s="303"/>
      <c r="B22" s="303"/>
      <c r="C22" s="338" t="s">
        <v>535</v>
      </c>
      <c r="D22" s="40" t="e">
        <f>D20/C20</f>
        <v>#DIV/0!</v>
      </c>
      <c r="E22" s="275" t="s">
        <v>536</v>
      </c>
      <c r="F22" s="276"/>
      <c r="G22" s="269"/>
      <c r="H22" s="280"/>
      <c r="I22" s="278"/>
      <c r="J22" s="279"/>
      <c r="K22" s="297"/>
    </row>
    <row r="23" spans="1:11" ht="19.5" customHeight="1" x14ac:dyDescent="0.15">
      <c r="A23" s="303"/>
      <c r="B23" s="303"/>
      <c r="C23" s="338" t="s">
        <v>537</v>
      </c>
      <c r="D23" s="264" t="str">
        <f>IF(I7=1,"e",IF(G7=1,"d",IF(C20&lt;=2,"c",IF(D22&lt;0.8,"c",IF(D22&lt;0.9,"b","a")))))</f>
        <v>c</v>
      </c>
      <c r="E23" s="275" t="s">
        <v>538</v>
      </c>
      <c r="F23" s="276"/>
      <c r="G23" s="275"/>
      <c r="H23" s="281"/>
      <c r="I23" s="278"/>
      <c r="J23" s="279"/>
      <c r="K23" s="297"/>
    </row>
    <row r="24" spans="1:11" ht="19.5" customHeight="1" x14ac:dyDescent="0.15">
      <c r="A24" s="339"/>
      <c r="B24" s="339"/>
      <c r="C24" s="338" t="s">
        <v>539</v>
      </c>
      <c r="D24" s="38">
        <f>IF(D23="a",4,IF(D23="b",2,IF(D23="c",0,IF(D23="d",-5,IF(D23="e",-10,"-")))))</f>
        <v>0</v>
      </c>
      <c r="E24" s="340" t="s">
        <v>230</v>
      </c>
      <c r="F24" s="328"/>
      <c r="G24" s="340"/>
      <c r="H24" s="341"/>
      <c r="I24" s="342"/>
      <c r="J24" s="343"/>
      <c r="K24" s="297"/>
    </row>
    <row r="25" spans="1:11" ht="17.25" x14ac:dyDescent="0.2">
      <c r="A25" s="344"/>
      <c r="B25" s="344"/>
      <c r="E25" s="276"/>
      <c r="F25" s="276"/>
      <c r="G25" s="276"/>
      <c r="H25" s="276"/>
      <c r="I25" s="278"/>
      <c r="J25" s="278"/>
      <c r="K25" s="297"/>
    </row>
    <row r="26" spans="1:11" ht="17.25" x14ac:dyDescent="0.2">
      <c r="A26" s="344"/>
      <c r="B26" s="344"/>
      <c r="C26" s="344"/>
      <c r="D26" s="344"/>
      <c r="E26" s="276"/>
      <c r="F26" s="276"/>
      <c r="G26" s="276"/>
      <c r="H26" s="276"/>
      <c r="I26" s="278"/>
      <c r="J26" s="278"/>
      <c r="K26" s="297"/>
    </row>
    <row r="27" spans="1:11" ht="17.25" x14ac:dyDescent="0.2">
      <c r="A27" s="344"/>
      <c r="B27" s="344"/>
      <c r="C27" s="344"/>
      <c r="D27" s="344"/>
      <c r="E27" s="276"/>
      <c r="F27" s="276"/>
      <c r="G27" s="276"/>
      <c r="H27" s="276"/>
      <c r="I27" s="278"/>
      <c r="J27" s="278"/>
      <c r="K27" s="297"/>
    </row>
    <row r="28" spans="1:11" ht="17.25" x14ac:dyDescent="0.2">
      <c r="A28" s="344"/>
      <c r="B28" s="344"/>
      <c r="C28" s="344"/>
      <c r="D28" s="344"/>
      <c r="E28" s="276"/>
      <c r="F28" s="276"/>
      <c r="G28" s="276"/>
      <c r="H28" s="276"/>
      <c r="I28" s="278"/>
      <c r="J28" s="278"/>
      <c r="K28" s="297"/>
    </row>
    <row r="29" spans="1:11" ht="17.25" x14ac:dyDescent="0.2">
      <c r="A29" s="344"/>
      <c r="B29" s="344"/>
      <c r="C29" s="344"/>
      <c r="D29" s="344"/>
      <c r="E29" s="276"/>
      <c r="F29" s="276"/>
      <c r="G29" s="276"/>
      <c r="H29" s="276"/>
      <c r="I29" s="278"/>
      <c r="J29" s="278"/>
      <c r="K29" s="297"/>
    </row>
    <row r="30" spans="1:11" ht="17.25" x14ac:dyDescent="0.2">
      <c r="A30" s="344"/>
      <c r="B30" s="344"/>
      <c r="C30" s="344"/>
      <c r="D30" s="344"/>
      <c r="E30" s="276"/>
      <c r="F30" s="276"/>
      <c r="G30" s="276"/>
      <c r="H30" s="276"/>
      <c r="I30" s="278"/>
      <c r="J30" s="278"/>
      <c r="K30" s="297"/>
    </row>
    <row r="31" spans="1:11" ht="17.25" x14ac:dyDescent="0.2">
      <c r="A31" s="344"/>
      <c r="B31" s="344"/>
      <c r="C31" s="344"/>
      <c r="D31" s="344"/>
      <c r="E31" s="276"/>
      <c r="F31" s="276"/>
      <c r="G31" s="276"/>
      <c r="H31" s="276"/>
      <c r="I31" s="278"/>
      <c r="J31" s="278"/>
      <c r="K31" s="297"/>
    </row>
    <row r="32" spans="1:11" ht="17.25" x14ac:dyDescent="0.2">
      <c r="A32" s="344"/>
      <c r="B32" s="344"/>
      <c r="C32" s="344"/>
      <c r="D32" s="344"/>
      <c r="E32" s="276"/>
      <c r="F32" s="276"/>
      <c r="G32" s="276"/>
      <c r="H32" s="276"/>
      <c r="I32" s="278"/>
      <c r="J32" s="278"/>
      <c r="K32" s="297"/>
    </row>
    <row r="33" spans="1:11" ht="17.25" x14ac:dyDescent="0.15">
      <c r="A33" s="345"/>
      <c r="B33" s="345"/>
      <c r="C33" s="345"/>
      <c r="D33" s="345"/>
      <c r="E33" s="276"/>
      <c r="F33" s="276"/>
      <c r="G33" s="276"/>
      <c r="H33" s="276"/>
      <c r="I33" s="276"/>
      <c r="J33" s="276"/>
      <c r="K33" s="297"/>
    </row>
    <row r="34" spans="1:11" ht="17.25" x14ac:dyDescent="0.2">
      <c r="A34" s="344"/>
      <c r="B34" s="344"/>
      <c r="C34" s="344"/>
      <c r="D34" s="344"/>
      <c r="E34" s="276"/>
      <c r="F34" s="276"/>
      <c r="G34" s="276"/>
      <c r="H34" s="276"/>
      <c r="I34" s="278"/>
      <c r="J34" s="278"/>
      <c r="K34" s="297"/>
    </row>
    <row r="35" spans="1:11" ht="17.25" x14ac:dyDescent="0.2">
      <c r="A35" s="344"/>
      <c r="B35" s="344"/>
      <c r="C35" s="344"/>
      <c r="D35" s="344"/>
      <c r="E35" s="276"/>
      <c r="F35" s="276"/>
      <c r="G35" s="276"/>
      <c r="H35" s="276"/>
      <c r="I35" s="278"/>
      <c r="J35" s="278"/>
      <c r="K35" s="297"/>
    </row>
    <row r="36" spans="1:11" ht="17.25" x14ac:dyDescent="0.2">
      <c r="A36" s="344"/>
      <c r="B36" s="344"/>
      <c r="C36" s="344"/>
      <c r="D36" s="344"/>
      <c r="E36" s="276"/>
      <c r="F36" s="276"/>
      <c r="G36" s="276"/>
      <c r="H36" s="276"/>
      <c r="I36" s="278"/>
      <c r="J36" s="278"/>
      <c r="K36" s="297"/>
    </row>
    <row r="37" spans="1:11" ht="17.25" x14ac:dyDescent="0.2">
      <c r="A37" s="344"/>
      <c r="B37" s="344"/>
      <c r="C37" s="344"/>
      <c r="D37" s="344"/>
      <c r="E37" s="276"/>
      <c r="F37" s="276"/>
      <c r="G37" s="276"/>
      <c r="H37" s="276"/>
      <c r="I37" s="278"/>
      <c r="J37" s="278"/>
      <c r="K37" s="297"/>
    </row>
    <row r="38" spans="1:11" ht="17.25" x14ac:dyDescent="0.2">
      <c r="A38" s="344"/>
      <c r="B38" s="344"/>
      <c r="C38" s="344"/>
      <c r="D38" s="344"/>
      <c r="E38" s="276"/>
      <c r="F38" s="276"/>
      <c r="G38" s="276"/>
      <c r="H38" s="276"/>
      <c r="I38" s="278"/>
      <c r="J38" s="278"/>
      <c r="K38" s="297"/>
    </row>
    <row r="39" spans="1:11" ht="17.25" x14ac:dyDescent="0.2">
      <c r="A39" s="344"/>
      <c r="B39" s="344"/>
      <c r="C39" s="344"/>
      <c r="D39" s="344"/>
      <c r="E39" s="276"/>
      <c r="F39" s="276"/>
      <c r="G39" s="276"/>
      <c r="H39" s="276"/>
      <c r="I39" s="278"/>
      <c r="J39" s="278"/>
      <c r="K39" s="297"/>
    </row>
    <row r="40" spans="1:11" ht="17.25" x14ac:dyDescent="0.2">
      <c r="A40" s="344"/>
      <c r="B40" s="344"/>
      <c r="C40" s="344"/>
      <c r="D40" s="344"/>
      <c r="E40" s="276"/>
      <c r="F40" s="276"/>
      <c r="G40" s="276"/>
      <c r="H40" s="276"/>
      <c r="I40" s="278"/>
      <c r="J40" s="278"/>
      <c r="K40" s="297"/>
    </row>
    <row r="41" spans="1:11" ht="17.25" x14ac:dyDescent="0.2">
      <c r="A41" s="344"/>
      <c r="B41" s="344"/>
      <c r="C41" s="344"/>
      <c r="D41" s="344"/>
      <c r="E41" s="276"/>
      <c r="F41" s="276"/>
      <c r="G41" s="276"/>
      <c r="H41" s="276"/>
      <c r="I41" s="278"/>
      <c r="J41" s="278"/>
      <c r="K41" s="297"/>
    </row>
    <row r="42" spans="1:11" ht="17.25" x14ac:dyDescent="0.2">
      <c r="A42" s="344"/>
      <c r="B42" s="344"/>
      <c r="C42" s="344"/>
      <c r="D42" s="344"/>
      <c r="E42" s="276"/>
      <c r="F42" s="276"/>
      <c r="G42" s="276"/>
      <c r="H42" s="276"/>
      <c r="I42" s="278"/>
      <c r="J42" s="278"/>
      <c r="K42" s="297"/>
    </row>
    <row r="43" spans="1:11" ht="17.25" x14ac:dyDescent="0.2">
      <c r="A43" s="344"/>
      <c r="B43" s="344"/>
      <c r="C43" s="344"/>
      <c r="D43" s="344"/>
      <c r="E43" s="276"/>
      <c r="F43" s="276"/>
      <c r="G43" s="276"/>
      <c r="H43" s="276"/>
      <c r="I43" s="278"/>
      <c r="J43" s="278"/>
      <c r="K43" s="297"/>
    </row>
    <row r="44" spans="1:11" ht="17.25" x14ac:dyDescent="0.2">
      <c r="A44" s="344"/>
      <c r="B44" s="344"/>
      <c r="C44" s="344"/>
      <c r="D44" s="344"/>
      <c r="E44" s="276"/>
      <c r="F44" s="276"/>
      <c r="G44" s="276"/>
      <c r="H44" s="276"/>
      <c r="I44" s="278"/>
      <c r="J44" s="278"/>
      <c r="K44" s="297"/>
    </row>
    <row r="45" spans="1:11" ht="17.25" x14ac:dyDescent="0.2">
      <c r="A45" s="344"/>
      <c r="B45" s="344"/>
      <c r="C45" s="344"/>
      <c r="D45" s="344"/>
      <c r="E45" s="276"/>
      <c r="F45" s="276"/>
      <c r="G45" s="276"/>
      <c r="H45" s="276"/>
      <c r="I45" s="278"/>
      <c r="J45" s="278"/>
      <c r="K45" s="297"/>
    </row>
    <row r="46" spans="1:11" x14ac:dyDescent="0.15">
      <c r="A46" s="297"/>
      <c r="B46" s="297"/>
      <c r="C46" s="297"/>
      <c r="D46" s="297"/>
      <c r="E46" s="297"/>
      <c r="F46" s="297"/>
      <c r="G46" s="297"/>
      <c r="I46" s="297"/>
      <c r="J46" s="297"/>
      <c r="K46" s="297"/>
    </row>
    <row r="47" spans="1:11" x14ac:dyDescent="0.15">
      <c r="A47" s="297"/>
      <c r="B47" s="297"/>
      <c r="C47" s="297"/>
      <c r="D47" s="297"/>
      <c r="E47" s="297"/>
      <c r="F47" s="297"/>
      <c r="G47" s="297"/>
      <c r="I47" s="297"/>
      <c r="J47" s="297"/>
      <c r="K47" s="297"/>
    </row>
    <row r="48" spans="1:11" x14ac:dyDescent="0.15">
      <c r="A48" s="297"/>
      <c r="B48" s="297"/>
      <c r="C48" s="297"/>
      <c r="D48" s="297"/>
      <c r="E48" s="297"/>
      <c r="F48" s="297"/>
      <c r="G48" s="297"/>
      <c r="I48" s="297"/>
      <c r="J48" s="297"/>
      <c r="K48" s="297"/>
    </row>
    <row r="49" spans="1:11" x14ac:dyDescent="0.15">
      <c r="A49" s="297"/>
      <c r="B49" s="297"/>
      <c r="C49" s="297"/>
      <c r="D49" s="297"/>
      <c r="E49" s="297"/>
      <c r="F49" s="297"/>
      <c r="G49" s="297"/>
      <c r="I49" s="297"/>
      <c r="J49" s="297"/>
      <c r="K49" s="297"/>
    </row>
    <row r="50" spans="1:11" x14ac:dyDescent="0.15">
      <c r="A50" s="297"/>
      <c r="B50" s="297"/>
      <c r="C50" s="297"/>
      <c r="D50" s="297"/>
      <c r="E50" s="297"/>
      <c r="F50" s="297"/>
      <c r="G50" s="297"/>
    </row>
    <row r="51" spans="1:11" x14ac:dyDescent="0.15">
      <c r="A51" s="297"/>
      <c r="B51" s="297"/>
      <c r="C51" s="297"/>
      <c r="D51" s="297"/>
      <c r="E51" s="297"/>
      <c r="F51" s="297"/>
      <c r="G51" s="297"/>
    </row>
    <row r="52" spans="1:11" x14ac:dyDescent="0.15">
      <c r="A52" s="297"/>
      <c r="B52" s="297"/>
      <c r="C52" s="297"/>
      <c r="D52" s="297"/>
      <c r="E52" s="297"/>
      <c r="F52" s="297"/>
      <c r="G52" s="297"/>
    </row>
  </sheetData>
  <mergeCells count="24">
    <mergeCell ref="H11:H12"/>
    <mergeCell ref="E12:F12"/>
    <mergeCell ref="E13:F13"/>
    <mergeCell ref="E14:F14"/>
    <mergeCell ref="H14:H15"/>
    <mergeCell ref="E15:F15"/>
    <mergeCell ref="E10:F10"/>
    <mergeCell ref="E16:F16"/>
    <mergeCell ref="E17:F17"/>
    <mergeCell ref="E18:F18"/>
    <mergeCell ref="E11:F11"/>
    <mergeCell ref="C5:D5"/>
    <mergeCell ref="G5:H5"/>
    <mergeCell ref="I5:J5"/>
    <mergeCell ref="E7:F7"/>
    <mergeCell ref="H7:H9"/>
    <mergeCell ref="J7:J9"/>
    <mergeCell ref="E8:F8"/>
    <mergeCell ref="E9:F9"/>
    <mergeCell ref="A2:H2"/>
    <mergeCell ref="A3:E3"/>
    <mergeCell ref="C4:D4"/>
    <mergeCell ref="G4:H4"/>
    <mergeCell ref="I4:J4"/>
  </mergeCells>
  <phoneticPr fontId="4"/>
  <dataValidations count="1">
    <dataValidation type="list" allowBlank="1" showInputMessage="1" showErrorMessage="1" prompt="１ｏｒ０を入力して下さい。_x000a_" sqref="I7 G7 C7:D18" xr:uid="{00000000-0002-0000-0500-000000000000}">
      <formula1>"0,1"</formula1>
    </dataValidation>
  </dataValidations>
  <pageMargins left="0.78740157480314965" right="0.78740157480314965" top="0.98425196850393704" bottom="0.98425196850393704" header="0.51181102362204722" footer="0.51181102362204722"/>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rgb="FFFFFF00"/>
  </sheetPr>
  <dimension ref="A1:L54"/>
  <sheetViews>
    <sheetView view="pageBreakPreview" zoomScale="75" zoomScaleNormal="100" zoomScaleSheetLayoutView="75" workbookViewId="0">
      <selection activeCell="J11" sqref="J11"/>
    </sheetView>
  </sheetViews>
  <sheetFormatPr defaultRowHeight="13.5" x14ac:dyDescent="0.15"/>
  <cols>
    <col min="1" max="1" width="12.25" customWidth="1"/>
    <col min="2" max="2" width="14.125" customWidth="1"/>
    <col min="3" max="3" width="8.5" customWidth="1"/>
    <col min="4" max="4" width="6.875" customWidth="1"/>
    <col min="5" max="6" width="46.75" customWidth="1"/>
    <col min="7" max="7" width="6.125" customWidth="1"/>
    <col min="8" max="8" width="25.375" customWidth="1"/>
    <col min="9" max="9" width="6.125" customWidth="1"/>
    <col min="10" max="10" width="25.25" customWidth="1"/>
    <col min="11" max="11" width="19.125" customWidth="1"/>
  </cols>
  <sheetData>
    <row r="1" spans="1:12" ht="21" customHeight="1" x14ac:dyDescent="0.15">
      <c r="A1" s="46" t="s">
        <v>231</v>
      </c>
      <c r="B1" s="46"/>
      <c r="C1" s="47"/>
      <c r="D1" s="26"/>
      <c r="E1" s="47"/>
      <c r="F1" s="26"/>
      <c r="G1" s="26"/>
      <c r="H1" s="46"/>
      <c r="I1" s="26"/>
      <c r="J1" s="64" t="s">
        <v>195</v>
      </c>
    </row>
    <row r="2" spans="1:12" ht="21" customHeight="1" x14ac:dyDescent="0.15">
      <c r="A2" s="554" t="s">
        <v>580</v>
      </c>
      <c r="B2" s="554"/>
      <c r="C2" s="554"/>
      <c r="D2" s="554"/>
      <c r="E2" s="554"/>
      <c r="F2" s="554"/>
      <c r="G2" s="554"/>
      <c r="H2" s="554"/>
      <c r="I2" s="554"/>
      <c r="J2" s="219">
        <f>工事成績評定入力表!C6</f>
        <v>60</v>
      </c>
    </row>
    <row r="3" spans="1:12" ht="21" customHeight="1" x14ac:dyDescent="0.15">
      <c r="A3" s="590" t="s">
        <v>196</v>
      </c>
      <c r="B3" s="591"/>
      <c r="C3" s="591"/>
      <c r="D3" s="591"/>
      <c r="E3" s="592"/>
      <c r="F3" s="587"/>
      <c r="G3" s="587"/>
      <c r="H3" s="587"/>
      <c r="I3" s="587"/>
      <c r="J3" s="64" t="s">
        <v>581</v>
      </c>
    </row>
    <row r="4" spans="1:12" s="212" customFormat="1" ht="21" customHeight="1" x14ac:dyDescent="0.15">
      <c r="A4" s="23" t="s">
        <v>220</v>
      </c>
      <c r="B4" s="23" t="s">
        <v>198</v>
      </c>
      <c r="C4" s="588" t="s">
        <v>33</v>
      </c>
      <c r="D4" s="589"/>
      <c r="E4" s="48" t="s">
        <v>34</v>
      </c>
      <c r="F4" s="23" t="s">
        <v>35</v>
      </c>
      <c r="G4" s="555" t="s">
        <v>36</v>
      </c>
      <c r="H4" s="555"/>
      <c r="I4" s="555" t="s">
        <v>37</v>
      </c>
      <c r="J4" s="555"/>
      <c r="K4" s="22"/>
    </row>
    <row r="5" spans="1:12" ht="21" customHeight="1" x14ac:dyDescent="0.15">
      <c r="A5" s="7" t="s">
        <v>232</v>
      </c>
      <c r="B5" s="7" t="s">
        <v>233</v>
      </c>
      <c r="C5" s="585" t="s">
        <v>221</v>
      </c>
      <c r="D5" s="586"/>
      <c r="E5" s="8" t="s">
        <v>202</v>
      </c>
      <c r="F5" s="8" t="s">
        <v>203</v>
      </c>
      <c r="G5" s="553" t="s">
        <v>204</v>
      </c>
      <c r="H5" s="553"/>
      <c r="I5" s="555" t="s">
        <v>205</v>
      </c>
      <c r="J5" s="555"/>
      <c r="K5" s="13"/>
    </row>
    <row r="6" spans="1:12" ht="21" customHeight="1" x14ac:dyDescent="0.15">
      <c r="A6" s="39"/>
      <c r="B6" s="39"/>
      <c r="C6" s="139" t="s">
        <v>206</v>
      </c>
      <c r="D6" s="23" t="s">
        <v>207</v>
      </c>
      <c r="E6" s="10" t="s">
        <v>208</v>
      </c>
      <c r="F6" s="11"/>
      <c r="G6" s="23" t="s">
        <v>207</v>
      </c>
      <c r="H6" s="30"/>
      <c r="I6" s="211" t="s">
        <v>207</v>
      </c>
      <c r="J6" s="14"/>
      <c r="K6" s="21"/>
    </row>
    <row r="7" spans="1:12" ht="26.25" customHeight="1" x14ac:dyDescent="0.15">
      <c r="A7" s="39"/>
      <c r="B7" s="39"/>
      <c r="C7" s="99"/>
      <c r="D7" s="99"/>
      <c r="E7" s="565" t="s">
        <v>426</v>
      </c>
      <c r="F7" s="566"/>
      <c r="G7" s="282"/>
      <c r="H7" s="569" t="s">
        <v>427</v>
      </c>
      <c r="I7" s="283"/>
      <c r="J7" s="569" t="s">
        <v>428</v>
      </c>
      <c r="K7" s="13"/>
    </row>
    <row r="8" spans="1:12" ht="26.25" customHeight="1" x14ac:dyDescent="0.15">
      <c r="A8" s="39"/>
      <c r="B8" s="39"/>
      <c r="C8" s="99"/>
      <c r="D8" s="99"/>
      <c r="E8" s="565" t="s">
        <v>429</v>
      </c>
      <c r="F8" s="566"/>
      <c r="G8" s="269"/>
      <c r="H8" s="569"/>
      <c r="I8" s="273"/>
      <c r="J8" s="569"/>
      <c r="K8" s="13"/>
    </row>
    <row r="9" spans="1:12" ht="26.25" customHeight="1" x14ac:dyDescent="0.15">
      <c r="A9" s="39"/>
      <c r="B9" s="39"/>
      <c r="C9" s="99"/>
      <c r="D9" s="99"/>
      <c r="E9" s="565" t="s">
        <v>430</v>
      </c>
      <c r="F9" s="566"/>
      <c r="G9" s="284"/>
      <c r="H9" s="569"/>
      <c r="I9" s="285"/>
      <c r="J9" s="569"/>
      <c r="K9" s="13"/>
    </row>
    <row r="10" spans="1:12" ht="26.25" customHeight="1" x14ac:dyDescent="0.15">
      <c r="A10" s="39"/>
      <c r="B10" s="39"/>
      <c r="C10" s="99"/>
      <c r="D10" s="99"/>
      <c r="E10" s="565" t="s">
        <v>234</v>
      </c>
      <c r="F10" s="566"/>
      <c r="G10" s="265"/>
      <c r="H10" s="266"/>
      <c r="I10" s="286"/>
      <c r="J10" s="287"/>
      <c r="K10" s="21"/>
    </row>
    <row r="11" spans="1:12" ht="26.25" customHeight="1" x14ac:dyDescent="0.15">
      <c r="A11" s="39"/>
      <c r="B11" s="39"/>
      <c r="C11" s="99"/>
      <c r="D11" s="99"/>
      <c r="E11" s="565" t="s">
        <v>431</v>
      </c>
      <c r="F11" s="566"/>
      <c r="G11" s="265"/>
      <c r="H11" s="266"/>
      <c r="I11" s="285"/>
      <c r="J11" s="268"/>
      <c r="K11" s="21"/>
    </row>
    <row r="12" spans="1:12" ht="26.25" customHeight="1" x14ac:dyDescent="0.15">
      <c r="A12" s="39"/>
      <c r="B12" s="39"/>
      <c r="C12" s="99"/>
      <c r="D12" s="99"/>
      <c r="E12" s="565" t="s">
        <v>432</v>
      </c>
      <c r="F12" s="566"/>
      <c r="G12" s="265"/>
      <c r="H12" s="266"/>
      <c r="I12" s="286"/>
      <c r="J12" s="287"/>
      <c r="K12" s="21"/>
    </row>
    <row r="13" spans="1:12" ht="26.25" customHeight="1" x14ac:dyDescent="0.15">
      <c r="A13" s="39"/>
      <c r="B13" s="39"/>
      <c r="C13" s="99"/>
      <c r="D13" s="99"/>
      <c r="E13" s="565" t="s">
        <v>433</v>
      </c>
      <c r="F13" s="566"/>
      <c r="G13" s="265"/>
      <c r="H13" s="266"/>
      <c r="I13" s="285"/>
      <c r="J13" s="288"/>
      <c r="K13" s="21"/>
    </row>
    <row r="14" spans="1:12" ht="26.25" customHeight="1" x14ac:dyDescent="0.15">
      <c r="A14" s="39"/>
      <c r="B14" s="39"/>
      <c r="C14" s="99"/>
      <c r="D14" s="99"/>
      <c r="E14" s="565" t="s">
        <v>434</v>
      </c>
      <c r="F14" s="566"/>
      <c r="G14" s="265"/>
      <c r="H14" s="266"/>
      <c r="I14" s="286"/>
      <c r="J14" s="268"/>
      <c r="K14" s="21"/>
    </row>
    <row r="15" spans="1:12" ht="26.25" customHeight="1" x14ac:dyDescent="0.15">
      <c r="A15" s="39"/>
      <c r="B15" s="39"/>
      <c r="C15" s="99"/>
      <c r="D15" s="99"/>
      <c r="E15" s="565" t="s">
        <v>435</v>
      </c>
      <c r="F15" s="566"/>
      <c r="G15" s="265"/>
      <c r="H15" s="266"/>
      <c r="I15" s="286"/>
      <c r="J15" s="268"/>
      <c r="K15" s="21"/>
      <c r="L15" s="1"/>
    </row>
    <row r="16" spans="1:12" ht="26.25" customHeight="1" x14ac:dyDescent="0.15">
      <c r="A16" s="39"/>
      <c r="B16" s="39"/>
      <c r="C16" s="99"/>
      <c r="D16" s="99"/>
      <c r="E16" s="565" t="s">
        <v>436</v>
      </c>
      <c r="F16" s="566"/>
      <c r="G16" s="265"/>
      <c r="H16" s="266"/>
      <c r="I16" s="276"/>
      <c r="J16" s="584"/>
      <c r="K16" s="21"/>
      <c r="L16" s="1"/>
    </row>
    <row r="17" spans="1:12" ht="26.25" customHeight="1" x14ac:dyDescent="0.15">
      <c r="A17" s="39"/>
      <c r="B17" s="39"/>
      <c r="C17" s="99"/>
      <c r="D17" s="99"/>
      <c r="E17" s="565" t="s">
        <v>235</v>
      </c>
      <c r="F17" s="566"/>
      <c r="G17" s="265"/>
      <c r="H17" s="266"/>
      <c r="I17" s="276"/>
      <c r="J17" s="584"/>
      <c r="K17" s="21"/>
      <c r="L17" s="1"/>
    </row>
    <row r="18" spans="1:12" ht="26.25" customHeight="1" x14ac:dyDescent="0.15">
      <c r="A18" s="39"/>
      <c r="B18" s="39"/>
      <c r="C18" s="99"/>
      <c r="D18" s="99"/>
      <c r="E18" s="565" t="s">
        <v>437</v>
      </c>
      <c r="F18" s="566"/>
      <c r="G18" s="265"/>
      <c r="H18" s="266"/>
      <c r="I18" s="276"/>
      <c r="J18" s="279"/>
      <c r="K18" s="21"/>
      <c r="L18" s="1"/>
    </row>
    <row r="19" spans="1:12" ht="41.25" customHeight="1" x14ac:dyDescent="0.15">
      <c r="A19" s="39"/>
      <c r="B19" s="39"/>
      <c r="C19" s="99"/>
      <c r="D19" s="99"/>
      <c r="E19" s="565" t="s">
        <v>438</v>
      </c>
      <c r="F19" s="566"/>
      <c r="G19" s="265"/>
      <c r="H19" s="266"/>
      <c r="I19" s="276"/>
      <c r="J19" s="279"/>
      <c r="K19" s="21"/>
      <c r="L19" s="1"/>
    </row>
    <row r="20" spans="1:12" ht="21" customHeight="1" x14ac:dyDescent="0.15">
      <c r="A20" s="39"/>
      <c r="B20" s="39"/>
      <c r="C20" s="99"/>
      <c r="D20" s="99"/>
      <c r="E20" s="565" t="s">
        <v>439</v>
      </c>
      <c r="F20" s="566"/>
      <c r="G20" s="265"/>
      <c r="H20" s="266"/>
      <c r="I20" s="276"/>
      <c r="J20" s="279"/>
      <c r="K20" s="21"/>
      <c r="L20" s="1"/>
    </row>
    <row r="21" spans="1:12" ht="21" customHeight="1" x14ac:dyDescent="0.15">
      <c r="A21" s="39"/>
      <c r="B21" s="39"/>
      <c r="C21" s="99"/>
      <c r="D21" s="99"/>
      <c r="E21" s="565" t="s">
        <v>440</v>
      </c>
      <c r="F21" s="566"/>
      <c r="G21" s="265"/>
      <c r="H21" s="266"/>
      <c r="I21" s="276"/>
      <c r="J21" s="279"/>
      <c r="K21" s="21"/>
      <c r="L21" s="1"/>
    </row>
    <row r="22" spans="1:12" ht="21" customHeight="1" x14ac:dyDescent="0.15">
      <c r="A22" s="39"/>
      <c r="B22" s="39"/>
      <c r="C22" s="221"/>
      <c r="D22" s="221"/>
      <c r="G22" s="222"/>
      <c r="H22" s="220"/>
      <c r="I22" s="13"/>
      <c r="J22" s="16"/>
      <c r="K22" s="21"/>
      <c r="L22" s="1"/>
    </row>
    <row r="23" spans="1:12" ht="26.25" customHeight="1" x14ac:dyDescent="0.15">
      <c r="A23" s="39"/>
      <c r="B23" s="39"/>
      <c r="C23" s="221"/>
      <c r="D23" s="221"/>
      <c r="G23" s="222"/>
      <c r="H23" s="220"/>
      <c r="I23" s="13"/>
      <c r="J23" s="16"/>
      <c r="K23" s="21"/>
      <c r="L23" s="1"/>
    </row>
    <row r="24" spans="1:12" ht="24.75" customHeight="1" x14ac:dyDescent="0.15">
      <c r="A24" s="39"/>
      <c r="B24" s="49"/>
      <c r="C24" s="221"/>
      <c r="D24" s="221"/>
      <c r="G24" s="222"/>
      <c r="H24" s="220"/>
      <c r="I24" s="18"/>
      <c r="J24" s="16"/>
      <c r="K24" s="21"/>
      <c r="L24" s="1"/>
    </row>
    <row r="25" spans="1:12" ht="21" customHeight="1" x14ac:dyDescent="0.15">
      <c r="A25" s="39"/>
      <c r="B25" s="49"/>
      <c r="C25" s="38">
        <f>SUM(C7:C24)</f>
        <v>0</v>
      </c>
      <c r="D25" s="38">
        <f>SUM(D7:D24)</f>
        <v>0</v>
      </c>
      <c r="E25" s="10"/>
      <c r="F25" s="11"/>
      <c r="G25" s="10"/>
      <c r="H25" s="217"/>
      <c r="I25" s="13"/>
      <c r="J25" s="16"/>
      <c r="K25" s="21"/>
      <c r="L25" s="1"/>
    </row>
    <row r="26" spans="1:12" ht="21" customHeight="1" x14ac:dyDescent="0.15">
      <c r="A26" s="39"/>
      <c r="B26" s="49"/>
      <c r="C26" s="39"/>
      <c r="D26" s="39"/>
      <c r="E26" s="12" t="s">
        <v>224</v>
      </c>
      <c r="F26" s="13"/>
      <c r="G26" s="12"/>
      <c r="H26" s="14"/>
      <c r="I26" s="13"/>
      <c r="J26" s="16"/>
      <c r="K26" s="21"/>
      <c r="L26" s="1"/>
    </row>
    <row r="27" spans="1:12" ht="21" customHeight="1" x14ac:dyDescent="0.15">
      <c r="A27" s="39"/>
      <c r="B27" s="49"/>
      <c r="C27" s="52" t="s">
        <v>225</v>
      </c>
      <c r="D27" s="40" t="e">
        <f>D25/C25</f>
        <v>#DIV/0!</v>
      </c>
      <c r="E27" s="12" t="s">
        <v>226</v>
      </c>
      <c r="F27" s="13"/>
      <c r="G27" s="12"/>
      <c r="H27" s="14"/>
      <c r="I27" s="13"/>
      <c r="J27" s="16"/>
      <c r="K27" s="21"/>
      <c r="L27" s="1"/>
    </row>
    <row r="28" spans="1:12" ht="21" customHeight="1" x14ac:dyDescent="0.15">
      <c r="A28" s="39"/>
      <c r="B28" s="49"/>
      <c r="C28" s="52" t="s">
        <v>227</v>
      </c>
      <c r="D28" s="264" t="str">
        <f>IF(I7=1,"e",IF(G7=1,"d",IF(C25&lt;=2,"c",IF(D27&lt;0.8,"c",IF(D27&lt;0.9,"b","a")))))</f>
        <v>c</v>
      </c>
      <c r="E28" s="12" t="s">
        <v>228</v>
      </c>
      <c r="F28" s="13"/>
      <c r="G28" s="12"/>
      <c r="H28" s="14"/>
      <c r="I28" s="13"/>
      <c r="J28" s="16"/>
      <c r="K28" s="21"/>
      <c r="L28" s="1"/>
    </row>
    <row r="29" spans="1:12" ht="21" customHeight="1" x14ac:dyDescent="0.15">
      <c r="A29" s="51"/>
      <c r="B29" s="50"/>
      <c r="C29" s="52" t="s">
        <v>229</v>
      </c>
      <c r="D29" s="38">
        <f>IF(D28="a",5,IF(D28="b",2.5,IF(D28="c",0,IF(D28="d",-5,IF(D28="e",-10,"-")))))</f>
        <v>0</v>
      </c>
      <c r="E29" s="8" t="s">
        <v>230</v>
      </c>
      <c r="F29" s="9"/>
      <c r="G29" s="8"/>
      <c r="H29" s="218"/>
      <c r="I29" s="9"/>
      <c r="J29" s="20"/>
      <c r="K29" s="21"/>
      <c r="L29" s="1"/>
    </row>
    <row r="30" spans="1:12" ht="17.25" x14ac:dyDescent="0.2">
      <c r="A30" s="3"/>
      <c r="B30" s="3"/>
      <c r="I30" s="13"/>
      <c r="J30" s="21"/>
      <c r="K30" s="21"/>
      <c r="L30" s="1"/>
    </row>
    <row r="31" spans="1:12" ht="17.25" x14ac:dyDescent="0.2">
      <c r="A31" s="3"/>
      <c r="B31" s="3"/>
      <c r="C31" s="3"/>
      <c r="D31" s="3"/>
      <c r="E31" s="13"/>
      <c r="F31" s="13"/>
      <c r="G31" s="13"/>
      <c r="H31" s="13"/>
      <c r="I31" s="13"/>
      <c r="J31" s="21"/>
      <c r="K31" s="21"/>
      <c r="L31" s="1"/>
    </row>
    <row r="32" spans="1:12" ht="17.25" x14ac:dyDescent="0.2">
      <c r="A32" s="3"/>
      <c r="B32" s="3"/>
      <c r="C32" s="3"/>
      <c r="D32" s="3"/>
      <c r="E32" s="13"/>
      <c r="F32" s="13"/>
      <c r="G32" s="13"/>
      <c r="H32" s="13"/>
      <c r="I32" s="13"/>
      <c r="J32" s="21"/>
      <c r="K32" s="21"/>
      <c r="L32" s="1"/>
    </row>
    <row r="33" spans="1:12" ht="17.25" x14ac:dyDescent="0.2">
      <c r="A33" s="3"/>
      <c r="B33" s="3"/>
      <c r="C33" s="3"/>
      <c r="D33" s="3"/>
      <c r="E33" s="13"/>
      <c r="F33" s="13"/>
      <c r="G33" s="13"/>
      <c r="H33" s="13"/>
      <c r="I33" s="13"/>
      <c r="J33" s="21"/>
      <c r="K33" s="21"/>
      <c r="L33" s="1"/>
    </row>
    <row r="34" spans="1:12" ht="17.25" x14ac:dyDescent="0.2">
      <c r="A34" s="3"/>
      <c r="B34" s="3"/>
      <c r="C34" s="3"/>
      <c r="D34" s="3"/>
      <c r="E34" s="13"/>
      <c r="F34" s="13"/>
      <c r="G34" s="13"/>
      <c r="H34" s="13"/>
      <c r="I34" s="13"/>
      <c r="J34" s="21"/>
      <c r="K34" s="21"/>
      <c r="L34" s="1"/>
    </row>
    <row r="35" spans="1:12" ht="17.25" x14ac:dyDescent="0.15">
      <c r="A35" s="24"/>
      <c r="B35" s="24"/>
      <c r="C35" s="24"/>
      <c r="D35" s="24"/>
      <c r="E35" s="13"/>
      <c r="F35" s="13"/>
      <c r="G35" s="13"/>
      <c r="H35" s="13"/>
      <c r="I35" s="13"/>
      <c r="J35" s="13"/>
      <c r="K35" s="13"/>
      <c r="L35" s="1"/>
    </row>
    <row r="36" spans="1:12" ht="17.25" x14ac:dyDescent="0.2">
      <c r="A36" s="3"/>
      <c r="B36" s="3"/>
      <c r="C36" s="3"/>
      <c r="D36" s="3"/>
      <c r="E36" s="13"/>
      <c r="F36" s="13"/>
      <c r="G36" s="13"/>
      <c r="H36" s="13"/>
      <c r="I36" s="13"/>
      <c r="J36" s="21"/>
      <c r="K36" s="21"/>
      <c r="L36" s="1"/>
    </row>
    <row r="37" spans="1:12" ht="17.25" x14ac:dyDescent="0.2">
      <c r="A37" s="3"/>
      <c r="B37" s="3"/>
      <c r="C37" s="3"/>
      <c r="D37" s="3"/>
      <c r="E37" s="13"/>
      <c r="F37" s="13"/>
      <c r="G37" s="13"/>
      <c r="H37" s="13"/>
      <c r="I37" s="13"/>
      <c r="J37" s="21"/>
      <c r="K37" s="21"/>
      <c r="L37" s="1"/>
    </row>
    <row r="38" spans="1:12" ht="17.25" x14ac:dyDescent="0.2">
      <c r="A38" s="3"/>
      <c r="B38" s="3"/>
      <c r="C38" s="3"/>
      <c r="D38" s="3"/>
      <c r="E38" s="13"/>
      <c r="F38" s="13"/>
      <c r="G38" s="13"/>
      <c r="H38" s="13"/>
      <c r="I38" s="13"/>
      <c r="J38" s="21"/>
      <c r="K38" s="21"/>
      <c r="L38" s="1"/>
    </row>
    <row r="39" spans="1:12" ht="17.25" x14ac:dyDescent="0.2">
      <c r="A39" s="3"/>
      <c r="B39" s="3"/>
      <c r="C39" s="3"/>
      <c r="D39" s="3"/>
      <c r="E39" s="13"/>
      <c r="F39" s="13"/>
      <c r="G39" s="13"/>
      <c r="H39" s="13"/>
      <c r="I39" s="13"/>
      <c r="J39" s="21"/>
      <c r="K39" s="21"/>
      <c r="L39" s="1"/>
    </row>
    <row r="40" spans="1:12" ht="17.25" x14ac:dyDescent="0.2">
      <c r="A40" s="3"/>
      <c r="B40" s="3"/>
      <c r="C40" s="3"/>
      <c r="D40" s="3"/>
      <c r="E40" s="13"/>
      <c r="F40" s="13"/>
      <c r="G40" s="13"/>
      <c r="H40" s="13"/>
      <c r="I40" s="13"/>
      <c r="J40" s="21"/>
      <c r="K40" s="21"/>
      <c r="L40" s="1"/>
    </row>
    <row r="41" spans="1:12" ht="17.25" x14ac:dyDescent="0.2">
      <c r="A41" s="3"/>
      <c r="B41" s="3"/>
      <c r="C41" s="3"/>
      <c r="D41" s="3"/>
      <c r="E41" s="13"/>
      <c r="F41" s="13"/>
      <c r="G41" s="13"/>
      <c r="H41" s="13"/>
      <c r="I41" s="13"/>
      <c r="J41" s="21"/>
      <c r="K41" s="21"/>
      <c r="L41" s="1"/>
    </row>
    <row r="42" spans="1:12" ht="17.25" x14ac:dyDescent="0.2">
      <c r="A42" s="3"/>
      <c r="B42" s="3"/>
      <c r="C42" s="3"/>
      <c r="D42" s="3"/>
      <c r="E42" s="13"/>
      <c r="F42" s="13"/>
      <c r="G42" s="13"/>
      <c r="H42" s="13"/>
      <c r="I42" s="13"/>
      <c r="J42" s="21"/>
      <c r="K42" s="21"/>
      <c r="L42" s="1"/>
    </row>
    <row r="43" spans="1:12" ht="17.25" x14ac:dyDescent="0.2">
      <c r="A43" s="3"/>
      <c r="B43" s="3"/>
      <c r="C43" s="3"/>
      <c r="D43" s="3"/>
      <c r="E43" s="13"/>
      <c r="F43" s="13"/>
      <c r="G43" s="13"/>
      <c r="H43" s="13"/>
      <c r="I43" s="13"/>
      <c r="J43" s="21"/>
      <c r="K43" s="21"/>
      <c r="L43" s="1"/>
    </row>
    <row r="44" spans="1:12" ht="17.25" x14ac:dyDescent="0.2">
      <c r="A44" s="3"/>
      <c r="B44" s="3"/>
      <c r="C44" s="3"/>
      <c r="D44" s="3"/>
      <c r="E44" s="13"/>
      <c r="F44" s="13"/>
      <c r="G44" s="13"/>
      <c r="H44" s="13"/>
      <c r="I44" s="13"/>
      <c r="J44" s="21"/>
      <c r="K44" s="21"/>
      <c r="L44" s="1"/>
    </row>
    <row r="45" spans="1:12" ht="17.25" x14ac:dyDescent="0.2">
      <c r="A45" s="3"/>
      <c r="B45" s="3"/>
      <c r="C45" s="3"/>
      <c r="D45" s="3"/>
      <c r="E45" s="13"/>
      <c r="F45" s="13"/>
      <c r="G45" s="13"/>
      <c r="H45" s="13"/>
      <c r="I45" s="13"/>
      <c r="J45" s="21"/>
      <c r="K45" s="21"/>
      <c r="L45" s="1"/>
    </row>
    <row r="46" spans="1:12" ht="17.25" x14ac:dyDescent="0.2">
      <c r="A46" s="3"/>
      <c r="B46" s="3"/>
      <c r="C46" s="3"/>
      <c r="D46" s="3"/>
      <c r="E46" s="13"/>
      <c r="F46" s="13"/>
      <c r="G46" s="13"/>
      <c r="H46" s="13"/>
      <c r="I46" s="13"/>
      <c r="J46" s="21"/>
      <c r="K46" s="21"/>
      <c r="L46" s="1"/>
    </row>
    <row r="47" spans="1:12" ht="17.25" x14ac:dyDescent="0.2">
      <c r="A47" s="3"/>
      <c r="B47" s="3"/>
      <c r="C47" s="3"/>
      <c r="D47" s="3"/>
      <c r="E47" s="13"/>
      <c r="F47" s="13"/>
      <c r="G47" s="13"/>
      <c r="H47" s="13"/>
      <c r="I47" s="13"/>
      <c r="J47" s="21"/>
      <c r="K47" s="21"/>
      <c r="L47" s="1"/>
    </row>
    <row r="48" spans="1:12" x14ac:dyDescent="0.15">
      <c r="A48" s="1"/>
      <c r="B48" s="1"/>
      <c r="C48" s="1"/>
      <c r="D48" s="1"/>
      <c r="E48" s="1"/>
      <c r="F48" s="1"/>
      <c r="G48" s="1"/>
      <c r="H48" s="1"/>
      <c r="J48" s="1"/>
      <c r="K48" s="1"/>
      <c r="L48" s="1"/>
    </row>
    <row r="49" spans="1:12" x14ac:dyDescent="0.15">
      <c r="A49" s="1"/>
      <c r="B49" s="1"/>
      <c r="C49" s="1"/>
      <c r="D49" s="1"/>
      <c r="E49" s="1"/>
      <c r="F49" s="1"/>
      <c r="G49" s="1"/>
      <c r="H49" s="1"/>
      <c r="J49" s="1"/>
      <c r="K49" s="1"/>
      <c r="L49" s="1"/>
    </row>
    <row r="50" spans="1:12" x14ac:dyDescent="0.15">
      <c r="A50" s="1"/>
      <c r="B50" s="1"/>
      <c r="C50" s="1"/>
      <c r="D50" s="1"/>
      <c r="E50" s="1"/>
      <c r="F50" s="1"/>
      <c r="G50" s="1"/>
      <c r="H50" s="1"/>
      <c r="J50" s="1"/>
      <c r="K50" s="1"/>
      <c r="L50" s="1"/>
    </row>
    <row r="51" spans="1:12" x14ac:dyDescent="0.15">
      <c r="A51" s="1"/>
      <c r="B51" s="1"/>
      <c r="C51" s="1"/>
      <c r="D51" s="1"/>
      <c r="E51" s="1"/>
      <c r="F51" s="1"/>
      <c r="G51" s="1"/>
      <c r="H51" s="1"/>
      <c r="J51" s="1"/>
      <c r="K51" s="1"/>
      <c r="L51" s="1"/>
    </row>
    <row r="52" spans="1:12" x14ac:dyDescent="0.15">
      <c r="A52" s="1"/>
      <c r="B52" s="1"/>
      <c r="C52" s="1"/>
      <c r="D52" s="1"/>
      <c r="E52" s="1"/>
      <c r="F52" s="1"/>
      <c r="G52" s="1"/>
      <c r="H52" s="1"/>
    </row>
    <row r="53" spans="1:12" x14ac:dyDescent="0.15">
      <c r="A53" s="1"/>
      <c r="B53" s="1"/>
      <c r="C53" s="1"/>
      <c r="D53" s="1"/>
      <c r="E53" s="1"/>
      <c r="F53" s="1"/>
      <c r="G53" s="1"/>
      <c r="H53" s="1"/>
    </row>
    <row r="54" spans="1:12" x14ac:dyDescent="0.15">
      <c r="A54" s="1"/>
      <c r="B54" s="1"/>
      <c r="C54" s="1"/>
      <c r="D54" s="1"/>
      <c r="E54" s="1"/>
      <c r="F54" s="1"/>
      <c r="G54" s="1"/>
      <c r="H54" s="1"/>
    </row>
  </sheetData>
  <mergeCells count="27">
    <mergeCell ref="J7:J9"/>
    <mergeCell ref="E8:F8"/>
    <mergeCell ref="E9:F9"/>
    <mergeCell ref="I5:J5"/>
    <mergeCell ref="A2:I2"/>
    <mergeCell ref="F3:I3"/>
    <mergeCell ref="C4:D4"/>
    <mergeCell ref="G4:H4"/>
    <mergeCell ref="I4:J4"/>
    <mergeCell ref="A3:E3"/>
    <mergeCell ref="E21:F21"/>
    <mergeCell ref="E16:F16"/>
    <mergeCell ref="E7:F7"/>
    <mergeCell ref="H7:H9"/>
    <mergeCell ref="E20:F20"/>
    <mergeCell ref="E10:F10"/>
    <mergeCell ref="E11:F11"/>
    <mergeCell ref="E18:F18"/>
    <mergeCell ref="E13:F13"/>
    <mergeCell ref="E19:F19"/>
    <mergeCell ref="C5:D5"/>
    <mergeCell ref="G5:H5"/>
    <mergeCell ref="E14:F14"/>
    <mergeCell ref="E15:F15"/>
    <mergeCell ref="E12:F12"/>
    <mergeCell ref="J16:J17"/>
    <mergeCell ref="E17:F17"/>
  </mergeCells>
  <phoneticPr fontId="4"/>
  <dataValidations count="2">
    <dataValidation type="list" allowBlank="1" showInputMessage="1" showErrorMessage="1" prompt="１ｏｒ０を入力して下さい。_x000a_" sqref="G7 I7 C7:D21" xr:uid="{00000000-0002-0000-0600-000000000000}">
      <formula1>"0,1"</formula1>
    </dataValidation>
    <dataValidation type="whole" allowBlank="1" showInputMessage="1" showErrorMessage="1" prompt="１ｏｒ０を入力して下さい。_x000a_" sqref="C22:D24 I11 I9 G9 I13" xr:uid="{00000000-0002-0000-0600-000001000000}">
      <formula1>0</formula1>
      <formula2>1</formula2>
    </dataValidation>
  </dataValidations>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tabColor rgb="FFFFFF00"/>
    <pageSetUpPr fitToPage="1"/>
  </sheetPr>
  <dimension ref="A1:L49"/>
  <sheetViews>
    <sheetView view="pageBreakPreview" zoomScale="75" zoomScaleNormal="100" zoomScaleSheetLayoutView="75" workbookViewId="0">
      <selection activeCell="E12" sqref="E12:F12"/>
    </sheetView>
  </sheetViews>
  <sheetFormatPr defaultRowHeight="13.5" x14ac:dyDescent="0.15"/>
  <cols>
    <col min="1" max="1" width="12.25" customWidth="1"/>
    <col min="2" max="2" width="14.75" customWidth="1"/>
    <col min="3" max="4" width="9.75" customWidth="1"/>
    <col min="5" max="5" width="37.125" customWidth="1"/>
    <col min="6" max="6" width="29.625" customWidth="1"/>
    <col min="7" max="7" width="6.125" customWidth="1"/>
    <col min="8" max="8" width="25.25" customWidth="1"/>
    <col min="9" max="9" width="6.125" customWidth="1"/>
    <col min="10" max="10" width="25.25" customWidth="1"/>
    <col min="11" max="11" width="19.125" customWidth="1"/>
  </cols>
  <sheetData>
    <row r="1" spans="1:11" ht="19.5" customHeight="1" x14ac:dyDescent="0.15">
      <c r="A1" s="46" t="s">
        <v>236</v>
      </c>
      <c r="B1" s="46"/>
      <c r="C1" s="47"/>
      <c r="D1" s="26"/>
      <c r="E1" s="47"/>
      <c r="F1" s="26"/>
      <c r="G1" s="26"/>
      <c r="H1" s="46"/>
      <c r="I1" s="26"/>
      <c r="J1" s="64" t="s">
        <v>195</v>
      </c>
    </row>
    <row r="2" spans="1:11" ht="19.5" customHeight="1" x14ac:dyDescent="0.15">
      <c r="A2" s="554" t="s">
        <v>580</v>
      </c>
      <c r="B2" s="554"/>
      <c r="C2" s="554"/>
      <c r="D2" s="554"/>
      <c r="E2" s="554"/>
      <c r="F2" s="554"/>
      <c r="G2" s="554"/>
      <c r="H2" s="554"/>
      <c r="I2" s="554"/>
      <c r="J2" s="219">
        <f>工事成績評定入力表!C6</f>
        <v>60</v>
      </c>
    </row>
    <row r="3" spans="1:11" ht="19.5" customHeight="1" x14ac:dyDescent="0.15">
      <c r="A3" s="570" t="s">
        <v>196</v>
      </c>
      <c r="B3" s="570"/>
      <c r="C3" s="570"/>
      <c r="D3" s="570"/>
      <c r="E3" s="145"/>
      <c r="F3" s="587"/>
      <c r="G3" s="587"/>
      <c r="H3" s="587"/>
      <c r="I3" s="587"/>
      <c r="J3" s="64" t="s">
        <v>581</v>
      </c>
    </row>
    <row r="4" spans="1:11" s="212" customFormat="1" ht="19.5" customHeight="1" x14ac:dyDescent="0.15">
      <c r="A4" s="23" t="s">
        <v>220</v>
      </c>
      <c r="B4" s="23" t="s">
        <v>198</v>
      </c>
      <c r="C4" s="555" t="s">
        <v>33</v>
      </c>
      <c r="D4" s="555"/>
      <c r="E4" s="48" t="s">
        <v>34</v>
      </c>
      <c r="F4" s="23" t="s">
        <v>35</v>
      </c>
      <c r="G4" s="555" t="s">
        <v>36</v>
      </c>
      <c r="H4" s="555"/>
      <c r="I4" s="555" t="s">
        <v>37</v>
      </c>
      <c r="J4" s="555"/>
      <c r="K4" s="22"/>
    </row>
    <row r="5" spans="1:11" ht="19.5" customHeight="1" x14ac:dyDescent="0.15">
      <c r="A5" s="7" t="s">
        <v>232</v>
      </c>
      <c r="B5" s="7" t="s">
        <v>237</v>
      </c>
      <c r="C5" s="595" t="s">
        <v>201</v>
      </c>
      <c r="D5" s="595"/>
      <c r="E5" s="213" t="s">
        <v>202</v>
      </c>
      <c r="F5" s="213" t="s">
        <v>203</v>
      </c>
      <c r="G5" s="553" t="s">
        <v>204</v>
      </c>
      <c r="H5" s="553"/>
      <c r="I5" s="553" t="s">
        <v>205</v>
      </c>
      <c r="J5" s="553"/>
      <c r="K5" s="13"/>
    </row>
    <row r="6" spans="1:11" ht="19.5" customHeight="1" x14ac:dyDescent="0.15">
      <c r="A6" s="39"/>
      <c r="B6" s="39"/>
      <c r="C6" s="139" t="s">
        <v>206</v>
      </c>
      <c r="D6" s="23" t="s">
        <v>207</v>
      </c>
      <c r="E6" s="10" t="s">
        <v>208</v>
      </c>
      <c r="F6" s="11"/>
      <c r="G6" s="23" t="s">
        <v>207</v>
      </c>
      <c r="H6" s="223"/>
      <c r="I6" s="23" t="s">
        <v>207</v>
      </c>
      <c r="J6" s="14"/>
      <c r="K6" s="21"/>
    </row>
    <row r="7" spans="1:11" ht="33.75" customHeight="1" x14ac:dyDescent="0.15">
      <c r="A7" s="39"/>
      <c r="B7" s="39"/>
      <c r="C7" s="58"/>
      <c r="D7" s="58"/>
      <c r="E7" s="593" t="s">
        <v>441</v>
      </c>
      <c r="F7" s="594"/>
      <c r="G7" s="267"/>
      <c r="H7" s="569" t="s">
        <v>442</v>
      </c>
      <c r="I7" s="267"/>
      <c r="J7" s="569" t="s">
        <v>443</v>
      </c>
      <c r="K7" s="13"/>
    </row>
    <row r="8" spans="1:11" ht="33.75" customHeight="1" x14ac:dyDescent="0.15">
      <c r="A8" s="39"/>
      <c r="B8" s="39"/>
      <c r="C8" s="58"/>
      <c r="D8" s="58"/>
      <c r="E8" s="593" t="s">
        <v>444</v>
      </c>
      <c r="F8" s="594"/>
      <c r="G8" s="290"/>
      <c r="H8" s="596"/>
      <c r="I8" s="291"/>
      <c r="J8" s="596"/>
      <c r="K8" s="13"/>
    </row>
    <row r="9" spans="1:11" ht="33.75" customHeight="1" x14ac:dyDescent="0.15">
      <c r="A9" s="39"/>
      <c r="B9" s="39"/>
      <c r="C9" s="58"/>
      <c r="D9" s="58"/>
      <c r="E9" s="593" t="s">
        <v>445</v>
      </c>
      <c r="F9" s="594"/>
      <c r="G9" s="265"/>
      <c r="H9" s="266"/>
      <c r="I9" s="269"/>
      <c r="J9" s="268"/>
      <c r="K9" s="13"/>
    </row>
    <row r="10" spans="1:11" ht="33.75" customHeight="1" x14ac:dyDescent="0.15">
      <c r="A10" s="39"/>
      <c r="B10" s="39"/>
      <c r="C10" s="58"/>
      <c r="D10" s="58"/>
      <c r="E10" s="593" t="s">
        <v>446</v>
      </c>
      <c r="F10" s="594"/>
      <c r="G10" s="265"/>
      <c r="H10" s="266"/>
      <c r="I10" s="269"/>
      <c r="J10" s="597"/>
      <c r="K10" s="13"/>
    </row>
    <row r="11" spans="1:11" ht="33.75" customHeight="1" x14ac:dyDescent="0.15">
      <c r="A11" s="39"/>
      <c r="B11" s="39"/>
      <c r="C11" s="58"/>
      <c r="D11" s="58"/>
      <c r="E11" s="593" t="s">
        <v>447</v>
      </c>
      <c r="F11" s="594"/>
      <c r="G11" s="265"/>
      <c r="H11" s="266"/>
      <c r="I11" s="269"/>
      <c r="J11" s="598"/>
      <c r="K11" s="21"/>
    </row>
    <row r="12" spans="1:11" ht="33.75" customHeight="1" x14ac:dyDescent="0.15">
      <c r="A12" s="39"/>
      <c r="B12" s="39"/>
      <c r="C12" s="58"/>
      <c r="D12" s="58"/>
      <c r="E12" s="593" t="s">
        <v>448</v>
      </c>
      <c r="F12" s="594"/>
      <c r="G12" s="265"/>
      <c r="H12" s="266"/>
      <c r="I12" s="291"/>
      <c r="J12" s="584"/>
      <c r="K12" s="21"/>
    </row>
    <row r="13" spans="1:11" ht="33.75" customHeight="1" x14ac:dyDescent="0.15">
      <c r="A13" s="39"/>
      <c r="B13" s="39"/>
      <c r="C13" s="58"/>
      <c r="D13" s="58"/>
      <c r="E13" s="593" t="s">
        <v>449</v>
      </c>
      <c r="F13" s="594"/>
      <c r="G13" s="265"/>
      <c r="H13" s="266"/>
      <c r="I13" s="269"/>
      <c r="J13" s="598"/>
      <c r="K13" s="21"/>
    </row>
    <row r="14" spans="1:11" ht="33.75" customHeight="1" x14ac:dyDescent="0.15">
      <c r="A14" s="39"/>
      <c r="B14" s="39"/>
      <c r="C14" s="58"/>
      <c r="D14" s="58"/>
      <c r="E14" s="593" t="s">
        <v>450</v>
      </c>
      <c r="F14" s="594"/>
      <c r="G14" s="265"/>
      <c r="H14" s="266"/>
      <c r="I14" s="269"/>
      <c r="J14" s="584"/>
      <c r="K14" s="21"/>
    </row>
    <row r="15" spans="1:11" ht="33.75" customHeight="1" x14ac:dyDescent="0.15">
      <c r="A15" s="39"/>
      <c r="B15" s="39"/>
      <c r="C15" s="58"/>
      <c r="D15" s="58"/>
      <c r="E15" s="593" t="s">
        <v>451</v>
      </c>
      <c r="F15" s="594"/>
      <c r="G15" s="265"/>
      <c r="H15" s="266"/>
      <c r="I15" s="269"/>
      <c r="J15" s="584"/>
      <c r="K15" s="21"/>
    </row>
    <row r="16" spans="1:11" ht="33.75" customHeight="1" x14ac:dyDescent="0.15">
      <c r="A16" s="39"/>
      <c r="B16" s="39"/>
      <c r="C16" s="58"/>
      <c r="D16" s="58"/>
      <c r="E16" s="593" t="s">
        <v>452</v>
      </c>
      <c r="F16" s="594"/>
      <c r="G16" s="265"/>
      <c r="H16" s="266"/>
      <c r="I16" s="269"/>
      <c r="J16" s="268"/>
      <c r="K16" s="21"/>
    </row>
    <row r="17" spans="1:12" ht="19.5" customHeight="1" x14ac:dyDescent="0.15">
      <c r="A17" s="39"/>
      <c r="B17" s="39"/>
      <c r="C17" s="38"/>
      <c r="D17" s="38"/>
      <c r="E17" s="10"/>
      <c r="F17" s="11"/>
      <c r="G17" s="10"/>
      <c r="H17" s="217"/>
      <c r="I17" s="17"/>
      <c r="J17" s="25"/>
      <c r="K17" s="21"/>
      <c r="L17" s="1"/>
    </row>
    <row r="18" spans="1:12" ht="19.5" customHeight="1" x14ac:dyDescent="0.15">
      <c r="A18" s="39"/>
      <c r="B18" s="39"/>
      <c r="C18" s="38"/>
      <c r="D18" s="38"/>
      <c r="E18" s="10"/>
      <c r="F18" s="11"/>
      <c r="G18" s="10"/>
      <c r="H18" s="217"/>
      <c r="I18" s="12"/>
      <c r="J18" s="16"/>
      <c r="K18" s="21"/>
      <c r="L18" s="1"/>
    </row>
    <row r="19" spans="1:12" ht="19.5" customHeight="1" x14ac:dyDescent="0.15">
      <c r="A19" s="39"/>
      <c r="B19" s="49"/>
      <c r="C19" s="38"/>
      <c r="D19" s="38"/>
      <c r="F19" s="13"/>
      <c r="G19" s="12"/>
      <c r="H19" s="14"/>
      <c r="I19" s="17"/>
      <c r="J19" s="16"/>
      <c r="K19" s="21"/>
      <c r="L19" s="1"/>
    </row>
    <row r="20" spans="1:12" ht="19.5" customHeight="1" x14ac:dyDescent="0.15">
      <c r="A20" s="39"/>
      <c r="B20" s="49"/>
      <c r="C20" s="38">
        <f>SUM(C7:C16)</f>
        <v>0</v>
      </c>
      <c r="D20" s="38">
        <f>SUM(D7:D16)</f>
        <v>0</v>
      </c>
      <c r="E20" s="13" t="s">
        <v>224</v>
      </c>
      <c r="F20" s="12"/>
      <c r="G20" s="12"/>
      <c r="H20" s="14"/>
      <c r="I20" s="13"/>
      <c r="J20" s="16"/>
      <c r="K20" s="21"/>
      <c r="L20" s="1"/>
    </row>
    <row r="21" spans="1:12" ht="19.5" customHeight="1" x14ac:dyDescent="0.15">
      <c r="A21" s="39"/>
      <c r="B21" s="49"/>
      <c r="C21" s="39"/>
      <c r="D21" s="39"/>
      <c r="E21" s="12" t="s">
        <v>226</v>
      </c>
      <c r="F21" s="12"/>
      <c r="G21" s="12"/>
      <c r="H21" s="14"/>
      <c r="I21" s="13"/>
      <c r="J21" s="16"/>
      <c r="K21" s="21"/>
      <c r="L21" s="1"/>
    </row>
    <row r="22" spans="1:12" ht="19.5" customHeight="1" x14ac:dyDescent="0.15">
      <c r="A22" s="39"/>
      <c r="B22" s="49"/>
      <c r="C22" s="52" t="s">
        <v>225</v>
      </c>
      <c r="D22" s="40" t="e">
        <f>D20/C20</f>
        <v>#DIV/0!</v>
      </c>
      <c r="E22" s="12" t="s">
        <v>228</v>
      </c>
      <c r="F22" s="12"/>
      <c r="G22" s="12"/>
      <c r="H22" s="14"/>
      <c r="I22" s="13"/>
      <c r="J22" s="16"/>
      <c r="K22" s="21"/>
      <c r="L22" s="1"/>
    </row>
    <row r="23" spans="1:12" ht="19.5" customHeight="1" x14ac:dyDescent="0.15">
      <c r="A23" s="39"/>
      <c r="B23" s="49"/>
      <c r="C23" s="52" t="s">
        <v>227</v>
      </c>
      <c r="D23" s="264" t="str">
        <f>IF(I7=1,"e",IF(G7=1,"d",IF(C20&lt;=2,"c",IF(D22&lt;0.8,"c",IF(D22&lt;0.9,"b","a")))))</f>
        <v>c</v>
      </c>
      <c r="E23" s="12" t="s">
        <v>230</v>
      </c>
      <c r="F23" s="13"/>
      <c r="G23" s="12"/>
      <c r="H23" s="14"/>
      <c r="I23" s="12"/>
      <c r="J23" s="16"/>
      <c r="K23" s="21"/>
      <c r="L23" s="1"/>
    </row>
    <row r="24" spans="1:12" ht="19.5" customHeight="1" x14ac:dyDescent="0.15">
      <c r="A24" s="51"/>
      <c r="B24" s="50"/>
      <c r="C24" s="52" t="s">
        <v>229</v>
      </c>
      <c r="D24" s="38">
        <f>IF(D23="a",4,IF(D23="b",2,IF(D23="c",0,IF(D23="d",-5,IF(D23="e",-10,"-")))))</f>
        <v>0</v>
      </c>
      <c r="E24" s="8"/>
      <c r="F24" s="9"/>
      <c r="G24" s="8"/>
      <c r="H24" s="218"/>
      <c r="I24" s="8"/>
      <c r="J24" s="20"/>
      <c r="K24" s="21"/>
      <c r="L24" s="1"/>
    </row>
    <row r="25" spans="1:12" ht="17.25" x14ac:dyDescent="0.2">
      <c r="A25" s="3"/>
      <c r="B25" s="3"/>
      <c r="I25" s="13"/>
      <c r="J25" s="21"/>
      <c r="K25" s="21"/>
      <c r="L25" s="1"/>
    </row>
    <row r="26" spans="1:12" ht="17.25" x14ac:dyDescent="0.2">
      <c r="A26" s="3"/>
      <c r="B26" s="3"/>
      <c r="C26" s="3"/>
      <c r="D26" s="3"/>
      <c r="E26" s="13"/>
      <c r="F26" s="13"/>
      <c r="G26" s="13"/>
      <c r="H26" s="13"/>
      <c r="I26" s="13"/>
      <c r="J26" s="21"/>
      <c r="K26" s="21"/>
      <c r="L26" s="1"/>
    </row>
    <row r="27" spans="1:12" ht="17.25" x14ac:dyDescent="0.2">
      <c r="A27" s="3"/>
      <c r="B27" s="3"/>
      <c r="C27" s="3"/>
      <c r="D27" s="3"/>
      <c r="E27" s="13"/>
      <c r="F27" s="13"/>
      <c r="G27" s="13"/>
      <c r="H27" s="13"/>
      <c r="I27" s="13"/>
      <c r="J27" s="21"/>
      <c r="K27" s="21"/>
      <c r="L27" s="1"/>
    </row>
    <row r="28" spans="1:12" ht="17.25" x14ac:dyDescent="0.2">
      <c r="A28" s="3"/>
      <c r="B28" s="3"/>
      <c r="C28" s="3"/>
      <c r="D28" s="3"/>
      <c r="E28" s="13"/>
      <c r="F28" s="13"/>
      <c r="G28" s="13"/>
      <c r="H28" s="13"/>
      <c r="I28" s="13"/>
      <c r="J28" s="21"/>
      <c r="K28" s="21"/>
      <c r="L28" s="1"/>
    </row>
    <row r="29" spans="1:12" ht="17.25" x14ac:dyDescent="0.2">
      <c r="A29" s="3"/>
      <c r="B29" s="3"/>
      <c r="C29" s="3"/>
      <c r="D29" s="3"/>
      <c r="E29" s="13"/>
      <c r="F29" s="13"/>
      <c r="G29" s="13"/>
      <c r="H29" s="13"/>
      <c r="I29" s="13"/>
      <c r="J29" s="21"/>
      <c r="K29" s="21"/>
      <c r="L29" s="1"/>
    </row>
    <row r="30" spans="1:12" ht="17.25" x14ac:dyDescent="0.15">
      <c r="A30" s="24"/>
      <c r="B30" s="24"/>
      <c r="C30" s="24"/>
      <c r="D30" s="24"/>
      <c r="E30" s="13"/>
      <c r="F30" s="13"/>
      <c r="G30" s="13"/>
      <c r="H30" s="13"/>
      <c r="I30" s="13"/>
      <c r="J30" s="13"/>
      <c r="K30" s="13"/>
      <c r="L30" s="1"/>
    </row>
    <row r="31" spans="1:12" ht="17.25" x14ac:dyDescent="0.2">
      <c r="A31" s="3"/>
      <c r="B31" s="3"/>
      <c r="C31" s="3"/>
      <c r="D31" s="3"/>
      <c r="E31" s="13"/>
      <c r="F31" s="13"/>
      <c r="G31" s="13"/>
      <c r="H31" s="13"/>
      <c r="I31" s="13"/>
      <c r="J31" s="21"/>
      <c r="K31" s="21"/>
      <c r="L31" s="1"/>
    </row>
    <row r="32" spans="1:12" ht="17.25" x14ac:dyDescent="0.2">
      <c r="A32" s="3"/>
      <c r="B32" s="3"/>
      <c r="C32" s="3"/>
      <c r="D32" s="3"/>
      <c r="E32" s="13"/>
      <c r="F32" s="13"/>
      <c r="G32" s="13"/>
      <c r="H32" s="13"/>
      <c r="I32" s="13"/>
      <c r="J32" s="21"/>
      <c r="K32" s="21"/>
      <c r="L32" s="1"/>
    </row>
    <row r="33" spans="1:12" ht="17.25" x14ac:dyDescent="0.2">
      <c r="A33" s="3"/>
      <c r="B33" s="3"/>
      <c r="C33" s="3"/>
      <c r="D33" s="3"/>
      <c r="E33" s="13"/>
      <c r="F33" s="13"/>
      <c r="G33" s="13"/>
      <c r="H33" s="13"/>
      <c r="I33" s="13"/>
      <c r="J33" s="21"/>
      <c r="K33" s="21"/>
      <c r="L33" s="1"/>
    </row>
    <row r="34" spans="1:12" ht="17.25" x14ac:dyDescent="0.2">
      <c r="A34" s="3"/>
      <c r="B34" s="3"/>
      <c r="C34" s="3"/>
      <c r="D34" s="3"/>
      <c r="E34" s="13"/>
      <c r="F34" s="13"/>
      <c r="G34" s="13"/>
      <c r="H34" s="13"/>
      <c r="I34" s="13"/>
      <c r="J34" s="21"/>
      <c r="K34" s="21"/>
      <c r="L34" s="1"/>
    </row>
    <row r="35" spans="1:12" ht="17.25" x14ac:dyDescent="0.2">
      <c r="A35" s="3"/>
      <c r="B35" s="3"/>
      <c r="C35" s="3"/>
      <c r="D35" s="3"/>
      <c r="E35" s="13"/>
      <c r="F35" s="13"/>
      <c r="G35" s="13"/>
      <c r="H35" s="13"/>
      <c r="I35" s="13"/>
      <c r="J35" s="21"/>
      <c r="K35" s="21"/>
      <c r="L35" s="1"/>
    </row>
    <row r="36" spans="1:12" ht="17.25" x14ac:dyDescent="0.2">
      <c r="A36" s="3"/>
      <c r="B36" s="3"/>
      <c r="C36" s="3"/>
      <c r="D36" s="3"/>
      <c r="E36" s="13"/>
      <c r="F36" s="13"/>
      <c r="G36" s="13"/>
      <c r="H36" s="13"/>
      <c r="I36" s="13"/>
      <c r="J36" s="21"/>
      <c r="K36" s="21"/>
      <c r="L36" s="1"/>
    </row>
    <row r="37" spans="1:12" ht="17.25" x14ac:dyDescent="0.2">
      <c r="A37" s="3"/>
      <c r="B37" s="3"/>
      <c r="C37" s="3"/>
      <c r="D37" s="3"/>
      <c r="E37" s="13"/>
      <c r="F37" s="13"/>
      <c r="G37" s="13"/>
      <c r="H37" s="13"/>
      <c r="I37" s="13"/>
      <c r="J37" s="21"/>
      <c r="K37" s="21"/>
      <c r="L37" s="1"/>
    </row>
    <row r="38" spans="1:12" ht="17.25" x14ac:dyDescent="0.2">
      <c r="A38" s="3"/>
      <c r="B38" s="3"/>
      <c r="C38" s="3"/>
      <c r="D38" s="3"/>
      <c r="E38" s="13"/>
      <c r="F38" s="13"/>
      <c r="G38" s="13"/>
      <c r="H38" s="13"/>
      <c r="I38" s="13"/>
      <c r="J38" s="21"/>
      <c r="K38" s="21"/>
      <c r="L38" s="1"/>
    </row>
    <row r="39" spans="1:12" ht="17.25" x14ac:dyDescent="0.2">
      <c r="A39" s="3"/>
      <c r="B39" s="3"/>
      <c r="C39" s="3"/>
      <c r="D39" s="3"/>
      <c r="E39" s="13"/>
      <c r="F39" s="13"/>
      <c r="G39" s="13"/>
      <c r="H39" s="13"/>
      <c r="I39" s="13"/>
      <c r="J39" s="21"/>
      <c r="K39" s="21"/>
      <c r="L39" s="1"/>
    </row>
    <row r="40" spans="1:12" ht="17.25" x14ac:dyDescent="0.2">
      <c r="A40" s="3"/>
      <c r="B40" s="3"/>
      <c r="C40" s="3"/>
      <c r="D40" s="3"/>
      <c r="E40" s="13"/>
      <c r="F40" s="13"/>
      <c r="G40" s="13"/>
      <c r="H40" s="13"/>
      <c r="I40" s="13"/>
      <c r="J40" s="21"/>
      <c r="K40" s="21"/>
      <c r="L40" s="1"/>
    </row>
    <row r="41" spans="1:12" ht="17.25" x14ac:dyDescent="0.2">
      <c r="A41" s="3"/>
      <c r="B41" s="3"/>
      <c r="C41" s="3"/>
      <c r="D41" s="3"/>
      <c r="E41" s="13"/>
      <c r="F41" s="13"/>
      <c r="G41" s="13"/>
      <c r="H41" s="13"/>
      <c r="I41" s="13"/>
      <c r="J41" s="21"/>
      <c r="K41" s="21"/>
      <c r="L41" s="1"/>
    </row>
    <row r="42" spans="1:12" ht="17.25" x14ac:dyDescent="0.2">
      <c r="A42" s="3"/>
      <c r="B42" s="3"/>
      <c r="C42" s="3"/>
      <c r="D42" s="3"/>
      <c r="E42" s="13"/>
      <c r="F42" s="13"/>
      <c r="G42" s="13"/>
      <c r="H42" s="13"/>
      <c r="I42" s="13"/>
      <c r="J42" s="21"/>
      <c r="K42" s="21"/>
      <c r="L42" s="1"/>
    </row>
    <row r="43" spans="1:12" x14ac:dyDescent="0.15">
      <c r="A43" s="1"/>
      <c r="B43" s="1"/>
      <c r="C43" s="1"/>
      <c r="D43" s="1"/>
      <c r="E43" s="1"/>
      <c r="F43" s="1"/>
      <c r="G43" s="1"/>
      <c r="H43" s="1"/>
      <c r="J43" s="1"/>
      <c r="K43" s="1"/>
      <c r="L43" s="1"/>
    </row>
    <row r="44" spans="1:12" x14ac:dyDescent="0.15">
      <c r="A44" s="1"/>
      <c r="B44" s="1"/>
      <c r="C44" s="1"/>
      <c r="D44" s="1"/>
      <c r="E44" s="1"/>
      <c r="F44" s="1"/>
      <c r="G44" s="1"/>
      <c r="H44" s="1"/>
      <c r="J44" s="1"/>
      <c r="K44" s="1"/>
      <c r="L44" s="1"/>
    </row>
    <row r="45" spans="1:12" x14ac:dyDescent="0.15">
      <c r="A45" s="1"/>
      <c r="B45" s="1"/>
      <c r="C45" s="1"/>
      <c r="D45" s="1"/>
      <c r="E45" s="1"/>
      <c r="F45" s="1"/>
      <c r="G45" s="1"/>
      <c r="H45" s="1"/>
      <c r="J45" s="1"/>
      <c r="K45" s="1"/>
      <c r="L45" s="1"/>
    </row>
    <row r="46" spans="1:12" x14ac:dyDescent="0.15">
      <c r="A46" s="1"/>
      <c r="B46" s="1"/>
      <c r="C46" s="1"/>
      <c r="D46" s="1"/>
      <c r="E46" s="1"/>
      <c r="F46" s="1"/>
      <c r="G46" s="1"/>
      <c r="H46" s="1"/>
      <c r="J46" s="1"/>
      <c r="K46" s="1"/>
      <c r="L46" s="1"/>
    </row>
    <row r="47" spans="1:12" x14ac:dyDescent="0.15">
      <c r="A47" s="1"/>
      <c r="B47" s="1"/>
      <c r="C47" s="1"/>
      <c r="D47" s="1"/>
      <c r="E47" s="1"/>
      <c r="F47" s="1"/>
      <c r="G47" s="1"/>
      <c r="H47" s="1"/>
    </row>
    <row r="48" spans="1:12" x14ac:dyDescent="0.15">
      <c r="A48" s="1"/>
      <c r="B48" s="1"/>
      <c r="C48" s="1"/>
      <c r="D48" s="1"/>
      <c r="E48" s="1"/>
      <c r="F48" s="1"/>
      <c r="G48" s="1"/>
      <c r="H48" s="1"/>
    </row>
    <row r="49" spans="1:8" x14ac:dyDescent="0.15">
      <c r="A49" s="1"/>
      <c r="B49" s="1"/>
      <c r="C49" s="1"/>
      <c r="D49" s="1"/>
      <c r="E49" s="1"/>
      <c r="F49" s="1"/>
      <c r="G49" s="1"/>
      <c r="H49" s="1"/>
    </row>
  </sheetData>
  <mergeCells count="24">
    <mergeCell ref="J7:J8"/>
    <mergeCell ref="J12:J13"/>
    <mergeCell ref="E13:F13"/>
    <mergeCell ref="H7:H8"/>
    <mergeCell ref="E8:F8"/>
    <mergeCell ref="E14:F14"/>
    <mergeCell ref="A2:I2"/>
    <mergeCell ref="F3:I3"/>
    <mergeCell ref="C4:D4"/>
    <mergeCell ref="G4:H4"/>
    <mergeCell ref="I4:J4"/>
    <mergeCell ref="G5:H5"/>
    <mergeCell ref="I5:J5"/>
    <mergeCell ref="J14:J15"/>
    <mergeCell ref="E15:F15"/>
    <mergeCell ref="J10:J11"/>
    <mergeCell ref="E11:F11"/>
    <mergeCell ref="E12:F12"/>
    <mergeCell ref="E7:F7"/>
    <mergeCell ref="E16:F16"/>
    <mergeCell ref="A3:D3"/>
    <mergeCell ref="E9:F9"/>
    <mergeCell ref="E10:F10"/>
    <mergeCell ref="C5:D5"/>
  </mergeCells>
  <phoneticPr fontId="4"/>
  <dataValidations count="2">
    <dataValidation type="list" allowBlank="1" showInputMessage="1" showErrorMessage="1" prompt="１ｏｒ０を入力して下さい。_x000a_" sqref="G7 I7 C7:D16" xr:uid="{00000000-0002-0000-0700-000000000000}">
      <formula1>"0,1"</formula1>
    </dataValidation>
    <dataValidation type="whole" allowBlank="1" showInputMessage="1" showErrorMessage="1" prompt="１ｏｒ０を入力して下さい。_x000a_" sqref="I12 I8" xr:uid="{00000000-0002-0000-0700-000001000000}">
      <formula1>0</formula1>
      <formula2>1</formula2>
    </dataValidation>
  </dataValidations>
  <pageMargins left="0.78740157480314965" right="0.78740157480314965" top="0.98425196850393704" bottom="0.98425196850393704" header="0.51181102362204722" footer="0.51181102362204722"/>
  <pageSetup paperSize="9"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rgb="FFFFFF00"/>
    <pageSetUpPr fitToPage="1"/>
  </sheetPr>
  <dimension ref="A1:L51"/>
  <sheetViews>
    <sheetView view="pageBreakPreview" zoomScale="75" zoomScaleNormal="100" zoomScaleSheetLayoutView="75" workbookViewId="0">
      <selection activeCell="J7" sqref="J7:J8"/>
    </sheetView>
  </sheetViews>
  <sheetFormatPr defaultRowHeight="13.5" x14ac:dyDescent="0.15"/>
  <cols>
    <col min="1" max="1" width="13.625" customWidth="1"/>
    <col min="2" max="2" width="14" customWidth="1"/>
    <col min="3" max="4" width="9.875" customWidth="1"/>
    <col min="5" max="6" width="38.125" customWidth="1"/>
    <col min="7" max="7" width="6.375" customWidth="1"/>
    <col min="8" max="8" width="25.375" customWidth="1"/>
    <col min="9" max="9" width="6.375" customWidth="1"/>
    <col min="10" max="10" width="25.25" customWidth="1"/>
    <col min="11" max="11" width="19.125" customWidth="1"/>
  </cols>
  <sheetData>
    <row r="1" spans="1:12" ht="21.75" customHeight="1" x14ac:dyDescent="0.15">
      <c r="A1" s="46" t="s">
        <v>238</v>
      </c>
      <c r="B1" s="46"/>
      <c r="C1" s="47"/>
      <c r="D1" s="26"/>
      <c r="E1" s="47"/>
      <c r="F1" s="26"/>
      <c r="G1" s="26"/>
      <c r="H1" s="46"/>
      <c r="I1" s="26"/>
      <c r="J1" s="64" t="s">
        <v>195</v>
      </c>
    </row>
    <row r="2" spans="1:12" ht="21.75" customHeight="1" x14ac:dyDescent="0.15">
      <c r="A2" s="554" t="s">
        <v>580</v>
      </c>
      <c r="B2" s="554"/>
      <c r="C2" s="554"/>
      <c r="D2" s="554"/>
      <c r="E2" s="554"/>
      <c r="F2" s="554"/>
      <c r="G2" s="554"/>
      <c r="H2" s="554"/>
      <c r="I2" s="554"/>
      <c r="J2" s="219">
        <f>工事成績評定入力表!C6</f>
        <v>60</v>
      </c>
    </row>
    <row r="3" spans="1:12" ht="21.75" customHeight="1" x14ac:dyDescent="0.15">
      <c r="A3" s="570" t="s">
        <v>196</v>
      </c>
      <c r="B3" s="570"/>
      <c r="C3" s="570"/>
      <c r="D3" s="570"/>
      <c r="E3" s="146"/>
      <c r="F3" s="587"/>
      <c r="G3" s="587"/>
      <c r="H3" s="587"/>
      <c r="I3" s="587"/>
      <c r="J3" s="64" t="s">
        <v>581</v>
      </c>
    </row>
    <row r="4" spans="1:12" s="212" customFormat="1" ht="21.75" customHeight="1" x14ac:dyDescent="0.15">
      <c r="A4" s="23" t="s">
        <v>220</v>
      </c>
      <c r="B4" s="23" t="s">
        <v>198</v>
      </c>
      <c r="C4" s="555" t="s">
        <v>33</v>
      </c>
      <c r="D4" s="555"/>
      <c r="E4" s="48" t="s">
        <v>34</v>
      </c>
      <c r="F4" s="23" t="s">
        <v>35</v>
      </c>
      <c r="G4" s="556" t="s">
        <v>36</v>
      </c>
      <c r="H4" s="599"/>
      <c r="I4" s="599" t="s">
        <v>37</v>
      </c>
      <c r="J4" s="557"/>
      <c r="K4" s="22"/>
    </row>
    <row r="5" spans="1:12" ht="21.75" customHeight="1" x14ac:dyDescent="0.15">
      <c r="A5" s="7" t="s">
        <v>239</v>
      </c>
      <c r="B5" s="7" t="s">
        <v>240</v>
      </c>
      <c r="C5" s="595" t="s">
        <v>221</v>
      </c>
      <c r="D5" s="595"/>
      <c r="E5" s="103" t="s">
        <v>202</v>
      </c>
      <c r="F5" s="103" t="s">
        <v>203</v>
      </c>
      <c r="G5" s="553" t="s">
        <v>204</v>
      </c>
      <c r="H5" s="553"/>
      <c r="I5" s="553" t="s">
        <v>205</v>
      </c>
      <c r="J5" s="553"/>
      <c r="K5" s="13"/>
    </row>
    <row r="6" spans="1:12" ht="21.75" customHeight="1" x14ac:dyDescent="0.15">
      <c r="A6" s="39"/>
      <c r="B6" s="39"/>
      <c r="C6" s="139" t="s">
        <v>206</v>
      </c>
      <c r="D6" s="23" t="s">
        <v>207</v>
      </c>
      <c r="E6" s="10" t="s">
        <v>208</v>
      </c>
      <c r="F6" s="11"/>
      <c r="G6" s="48" t="s">
        <v>207</v>
      </c>
      <c r="H6" s="223"/>
      <c r="I6" s="48" t="s">
        <v>207</v>
      </c>
      <c r="J6" s="14"/>
      <c r="K6" s="21"/>
    </row>
    <row r="7" spans="1:12" ht="34.5" customHeight="1" x14ac:dyDescent="0.15">
      <c r="A7" s="39"/>
      <c r="B7" s="39"/>
      <c r="C7" s="58"/>
      <c r="D7" s="58"/>
      <c r="E7" s="565" t="s">
        <v>453</v>
      </c>
      <c r="F7" s="600"/>
      <c r="G7" s="267"/>
      <c r="H7" s="568" t="s">
        <v>454</v>
      </c>
      <c r="I7" s="267"/>
      <c r="J7" s="568" t="s">
        <v>455</v>
      </c>
      <c r="K7" s="13"/>
    </row>
    <row r="8" spans="1:12" ht="34.5" customHeight="1" x14ac:dyDescent="0.15">
      <c r="A8" s="39"/>
      <c r="B8" s="39"/>
      <c r="C8" s="58"/>
      <c r="D8" s="58"/>
      <c r="E8" s="565" t="s">
        <v>456</v>
      </c>
      <c r="F8" s="600"/>
      <c r="G8" s="290"/>
      <c r="H8" s="568"/>
      <c r="I8" s="269"/>
      <c r="J8" s="568"/>
      <c r="K8" s="13"/>
    </row>
    <row r="9" spans="1:12" ht="82.5" customHeight="1" x14ac:dyDescent="0.15">
      <c r="A9" s="39"/>
      <c r="B9" s="39"/>
      <c r="C9" s="58"/>
      <c r="D9" s="58"/>
      <c r="E9" s="565" t="s">
        <v>627</v>
      </c>
      <c r="F9" s="600"/>
      <c r="G9" s="269"/>
      <c r="H9" s="430"/>
      <c r="I9" s="269"/>
      <c r="J9" s="268"/>
      <c r="K9" s="13"/>
    </row>
    <row r="10" spans="1:12" ht="34.5" customHeight="1" x14ac:dyDescent="0.15">
      <c r="A10" s="39"/>
      <c r="B10" s="39"/>
      <c r="C10" s="58"/>
      <c r="D10" s="58"/>
      <c r="E10" s="565" t="s">
        <v>457</v>
      </c>
      <c r="F10" s="600"/>
      <c r="G10" s="265"/>
      <c r="H10" s="266"/>
      <c r="I10" s="269"/>
      <c r="J10" s="287"/>
      <c r="K10" s="21"/>
    </row>
    <row r="11" spans="1:12" ht="34.5" customHeight="1" x14ac:dyDescent="0.15">
      <c r="A11" s="39"/>
      <c r="B11" s="39"/>
      <c r="C11" s="58"/>
      <c r="D11" s="58"/>
      <c r="E11" s="565" t="s">
        <v>241</v>
      </c>
      <c r="F11" s="600"/>
      <c r="G11" s="265"/>
      <c r="H11" s="289"/>
      <c r="I11" s="291"/>
      <c r="J11" s="268"/>
      <c r="K11" s="21"/>
    </row>
    <row r="12" spans="1:12" ht="34.5" customHeight="1" x14ac:dyDescent="0.15">
      <c r="A12" s="39"/>
      <c r="B12" s="39"/>
      <c r="C12" s="58"/>
      <c r="D12" s="58"/>
      <c r="E12" s="593" t="s">
        <v>458</v>
      </c>
      <c r="F12" s="594"/>
      <c r="G12" s="292"/>
      <c r="H12" s="268"/>
      <c r="I12" s="269"/>
      <c r="J12" s="287"/>
      <c r="K12" s="21"/>
    </row>
    <row r="13" spans="1:12" ht="34.5" customHeight="1" x14ac:dyDescent="0.15">
      <c r="A13" s="39"/>
      <c r="B13" s="39"/>
      <c r="C13" s="58"/>
      <c r="D13" s="58"/>
      <c r="E13" s="593" t="s">
        <v>628</v>
      </c>
      <c r="F13" s="594"/>
      <c r="G13" s="292"/>
      <c r="H13" s="268"/>
      <c r="I13" s="269"/>
      <c r="J13" s="287"/>
      <c r="K13" s="21"/>
    </row>
    <row r="14" spans="1:12" ht="34.5" customHeight="1" x14ac:dyDescent="0.15">
      <c r="A14" s="39"/>
      <c r="B14" s="39"/>
      <c r="C14" s="58"/>
      <c r="D14" s="58"/>
      <c r="E14" s="593" t="s">
        <v>459</v>
      </c>
      <c r="F14" s="594"/>
      <c r="G14" s="292"/>
      <c r="H14" s="268"/>
      <c r="I14" s="269"/>
      <c r="J14" s="268"/>
      <c r="K14" s="21"/>
    </row>
    <row r="15" spans="1:12" ht="34.5" customHeight="1" x14ac:dyDescent="0.15">
      <c r="A15" s="39"/>
      <c r="B15" s="39"/>
      <c r="C15" s="58"/>
      <c r="D15" s="58"/>
      <c r="E15" s="565" t="s">
        <v>451</v>
      </c>
      <c r="F15" s="600"/>
      <c r="G15" s="265"/>
      <c r="H15" s="266"/>
      <c r="I15" s="269"/>
      <c r="J15" s="268"/>
      <c r="K15" s="21"/>
    </row>
    <row r="16" spans="1:12" ht="34.5" customHeight="1" x14ac:dyDescent="0.15">
      <c r="A16" s="39"/>
      <c r="B16" s="39"/>
      <c r="C16" s="58"/>
      <c r="D16" s="58"/>
      <c r="E16" s="565" t="s">
        <v>452</v>
      </c>
      <c r="F16" s="600"/>
      <c r="G16" s="265"/>
      <c r="H16" s="266"/>
      <c r="I16" s="269"/>
      <c r="J16" s="294"/>
      <c r="K16" s="21"/>
      <c r="L16" s="1"/>
    </row>
    <row r="17" spans="1:12" ht="19.5" customHeight="1" x14ac:dyDescent="0.15">
      <c r="A17" s="39"/>
      <c r="B17" s="39"/>
      <c r="C17" s="61"/>
      <c r="D17" s="61"/>
      <c r="G17" s="222"/>
      <c r="H17" s="220"/>
      <c r="I17" s="17"/>
      <c r="J17" s="25"/>
      <c r="K17" s="21"/>
      <c r="L17" s="1"/>
    </row>
    <row r="18" spans="1:12" ht="19.5" customHeight="1" x14ac:dyDescent="0.15">
      <c r="A18" s="39"/>
      <c r="B18" s="39"/>
      <c r="C18" s="61"/>
      <c r="D18" s="61"/>
      <c r="G18" s="222"/>
      <c r="H18" s="220"/>
      <c r="I18" s="17"/>
      <c r="J18" s="25"/>
      <c r="K18" s="21"/>
      <c r="L18" s="1"/>
    </row>
    <row r="19" spans="1:12" ht="19.5" customHeight="1" x14ac:dyDescent="0.15">
      <c r="A19" s="39"/>
      <c r="B19" s="39"/>
      <c r="C19" s="61"/>
      <c r="D19" s="61"/>
      <c r="G19" s="222"/>
      <c r="H19" s="220"/>
      <c r="I19" s="17"/>
      <c r="J19" s="25"/>
      <c r="K19" s="21"/>
      <c r="L19" s="1"/>
    </row>
    <row r="20" spans="1:12" ht="20.25" customHeight="1" x14ac:dyDescent="0.15">
      <c r="A20" s="39"/>
      <c r="B20" s="39"/>
      <c r="C20" s="61"/>
      <c r="D20" s="61"/>
      <c r="E20" s="10"/>
      <c r="F20" s="11"/>
      <c r="G20" s="10"/>
      <c r="H20" s="217"/>
      <c r="I20" s="12"/>
      <c r="J20" s="16"/>
      <c r="K20" s="21"/>
      <c r="L20" s="1"/>
    </row>
    <row r="21" spans="1:12" ht="20.25" customHeight="1" x14ac:dyDescent="0.15">
      <c r="A21" s="39"/>
      <c r="B21" s="49"/>
      <c r="C21" s="38"/>
      <c r="D21" s="38"/>
      <c r="F21" s="13"/>
      <c r="G21" s="12"/>
      <c r="H21" s="14"/>
      <c r="I21" s="17"/>
      <c r="J21" s="16"/>
      <c r="K21" s="21"/>
      <c r="L21" s="1"/>
    </row>
    <row r="22" spans="1:12" ht="20.25" customHeight="1" x14ac:dyDescent="0.15">
      <c r="A22" s="39"/>
      <c r="B22" s="49"/>
      <c r="C22" s="38">
        <f>SUM(C7:C19)</f>
        <v>0</v>
      </c>
      <c r="D22" s="38">
        <f>SUM(D7:D19)</f>
        <v>0</v>
      </c>
      <c r="E22" s="13" t="s">
        <v>224</v>
      </c>
      <c r="F22" s="13"/>
      <c r="G22" s="12"/>
      <c r="H22" s="14"/>
      <c r="I22" s="12"/>
      <c r="J22" s="16"/>
      <c r="K22" s="21"/>
      <c r="L22" s="1"/>
    </row>
    <row r="23" spans="1:12" ht="20.25" customHeight="1" x14ac:dyDescent="0.15">
      <c r="A23" s="39"/>
      <c r="B23" s="49"/>
      <c r="C23" s="39"/>
      <c r="D23" s="39"/>
      <c r="E23" s="12" t="s">
        <v>226</v>
      </c>
      <c r="F23" s="13"/>
      <c r="G23" s="12"/>
      <c r="H23" s="14"/>
      <c r="I23" s="12"/>
      <c r="J23" s="16"/>
      <c r="K23" s="21"/>
      <c r="L23" s="1"/>
    </row>
    <row r="24" spans="1:12" ht="20.25" customHeight="1" x14ac:dyDescent="0.15">
      <c r="A24" s="39"/>
      <c r="B24" s="49"/>
      <c r="C24" s="52" t="s">
        <v>225</v>
      </c>
      <c r="D24" s="40" t="e">
        <f>D22/C22</f>
        <v>#DIV/0!</v>
      </c>
      <c r="E24" s="12" t="s">
        <v>228</v>
      </c>
      <c r="F24" s="13"/>
      <c r="G24" s="12"/>
      <c r="H24" s="14"/>
      <c r="I24" s="12"/>
      <c r="J24" s="16"/>
      <c r="K24" s="21"/>
      <c r="L24" s="1"/>
    </row>
    <row r="25" spans="1:12" ht="20.25" customHeight="1" x14ac:dyDescent="0.15">
      <c r="A25" s="39"/>
      <c r="B25" s="49"/>
      <c r="C25" s="52" t="s">
        <v>227</v>
      </c>
      <c r="D25" s="52" t="str">
        <f>IF(I7=1,"e",IF(G7=1,"d",IF(C22&lt;=2,"c",IF(D24&lt;0.8,"c",IF(D24&lt;0.9,"b","a")))))</f>
        <v>c</v>
      </c>
      <c r="E25" s="12" t="s">
        <v>230</v>
      </c>
      <c r="F25" s="13"/>
      <c r="G25" s="12"/>
      <c r="H25" s="14"/>
      <c r="I25" s="12"/>
      <c r="J25" s="16"/>
      <c r="K25" s="21"/>
      <c r="L25" s="1"/>
    </row>
    <row r="26" spans="1:12" ht="20.25" customHeight="1" x14ac:dyDescent="0.15">
      <c r="A26" s="51"/>
      <c r="B26" s="50"/>
      <c r="C26" s="52" t="s">
        <v>229</v>
      </c>
      <c r="D26" s="38">
        <f>IF(D25="a",5,IF(D25="b",2.5,IF(D25="c",0,IF(D25="d",-5,IF(D25="e",-10,"-")))))</f>
        <v>0</v>
      </c>
      <c r="E26" s="8"/>
      <c r="F26" s="9"/>
      <c r="G26" s="8"/>
      <c r="H26" s="218"/>
      <c r="I26" s="8"/>
      <c r="J26" s="20"/>
      <c r="K26" s="21"/>
      <c r="L26" s="1"/>
    </row>
    <row r="27" spans="1:12" ht="17.25" x14ac:dyDescent="0.2">
      <c r="A27" s="3"/>
      <c r="B27" s="3"/>
      <c r="I27" s="13"/>
      <c r="J27" s="21"/>
      <c r="K27" s="21"/>
      <c r="L27" s="1"/>
    </row>
    <row r="28" spans="1:12" ht="17.25" x14ac:dyDescent="0.2">
      <c r="A28" s="3"/>
      <c r="B28" s="3"/>
      <c r="C28" s="3"/>
      <c r="D28" s="3"/>
      <c r="E28" s="13"/>
      <c r="F28" s="13"/>
      <c r="G28" s="13"/>
      <c r="H28" s="13"/>
      <c r="I28" s="13"/>
      <c r="J28" s="21"/>
      <c r="K28" s="21"/>
      <c r="L28" s="1"/>
    </row>
    <row r="29" spans="1:12" ht="17.25" x14ac:dyDescent="0.2">
      <c r="A29" s="3"/>
      <c r="B29" s="3"/>
      <c r="C29" s="3"/>
      <c r="D29" s="3"/>
      <c r="E29" s="13"/>
      <c r="F29" s="13"/>
      <c r="G29" s="13"/>
      <c r="H29" s="13"/>
      <c r="I29" s="13"/>
      <c r="J29" s="21"/>
      <c r="K29" s="21"/>
      <c r="L29" s="1"/>
    </row>
    <row r="30" spans="1:12" ht="17.25" x14ac:dyDescent="0.2">
      <c r="A30" s="3"/>
      <c r="B30" s="3"/>
      <c r="C30" s="3"/>
      <c r="D30" s="3"/>
      <c r="E30" s="13"/>
      <c r="F30" s="13"/>
      <c r="G30" s="13"/>
      <c r="H30" s="13"/>
      <c r="I30" s="13"/>
      <c r="J30" s="21"/>
      <c r="K30" s="21"/>
      <c r="L30" s="1"/>
    </row>
    <row r="31" spans="1:12" ht="17.25" x14ac:dyDescent="0.2">
      <c r="A31" s="3"/>
      <c r="B31" s="3"/>
      <c r="C31" s="3"/>
      <c r="D31" s="3"/>
      <c r="E31" s="13"/>
      <c r="F31" s="13"/>
      <c r="G31" s="13"/>
      <c r="H31" s="13"/>
      <c r="I31" s="13"/>
      <c r="J31" s="21"/>
      <c r="K31" s="21"/>
      <c r="L31" s="1"/>
    </row>
    <row r="32" spans="1:12" ht="17.25" x14ac:dyDescent="0.15">
      <c r="A32" s="24"/>
      <c r="B32" s="24"/>
      <c r="C32" s="24"/>
      <c r="D32" s="24"/>
      <c r="E32" s="13"/>
      <c r="F32" s="13"/>
      <c r="G32" s="13"/>
      <c r="H32" s="13"/>
      <c r="I32" s="13"/>
      <c r="J32" s="13"/>
      <c r="K32" s="13"/>
      <c r="L32" s="1"/>
    </row>
    <row r="33" spans="1:12" ht="17.25" x14ac:dyDescent="0.2">
      <c r="A33" s="3"/>
      <c r="B33" s="3"/>
      <c r="C33" s="3"/>
      <c r="D33" s="3"/>
      <c r="E33" s="13"/>
      <c r="F33" s="13"/>
      <c r="G33" s="13"/>
      <c r="H33" s="13"/>
      <c r="I33" s="13"/>
      <c r="J33" s="21"/>
      <c r="K33" s="21"/>
      <c r="L33" s="1"/>
    </row>
    <row r="34" spans="1:12" ht="17.25" x14ac:dyDescent="0.2">
      <c r="A34" s="3"/>
      <c r="B34" s="3"/>
      <c r="C34" s="3"/>
      <c r="D34" s="3"/>
      <c r="E34" s="13"/>
      <c r="F34" s="13"/>
      <c r="G34" s="13"/>
      <c r="H34" s="13"/>
      <c r="I34" s="13"/>
      <c r="J34" s="21"/>
      <c r="K34" s="21"/>
      <c r="L34" s="1"/>
    </row>
    <row r="35" spans="1:12" ht="17.25" x14ac:dyDescent="0.2">
      <c r="A35" s="3"/>
      <c r="B35" s="3"/>
      <c r="C35" s="3"/>
      <c r="D35" s="3"/>
      <c r="E35" s="13"/>
      <c r="F35" s="13"/>
      <c r="G35" s="13"/>
      <c r="H35" s="13"/>
      <c r="I35" s="13"/>
      <c r="J35" s="21"/>
      <c r="K35" s="21"/>
      <c r="L35" s="1"/>
    </row>
    <row r="36" spans="1:12" ht="17.25" x14ac:dyDescent="0.2">
      <c r="A36" s="3"/>
      <c r="B36" s="3"/>
      <c r="C36" s="3"/>
      <c r="D36" s="3"/>
      <c r="E36" s="13"/>
      <c r="F36" s="13"/>
      <c r="G36" s="13"/>
      <c r="H36" s="13"/>
      <c r="I36" s="13"/>
      <c r="J36" s="21"/>
      <c r="K36" s="21"/>
      <c r="L36" s="1"/>
    </row>
    <row r="37" spans="1:12" ht="17.25" x14ac:dyDescent="0.2">
      <c r="A37" s="3"/>
      <c r="B37" s="3"/>
      <c r="C37" s="3"/>
      <c r="D37" s="3"/>
      <c r="E37" s="13"/>
      <c r="F37" s="13"/>
      <c r="G37" s="13"/>
      <c r="H37" s="13"/>
      <c r="I37" s="13"/>
      <c r="J37" s="21"/>
      <c r="K37" s="21"/>
      <c r="L37" s="1"/>
    </row>
    <row r="38" spans="1:12" ht="17.25" x14ac:dyDescent="0.2">
      <c r="A38" s="3"/>
      <c r="B38" s="3"/>
      <c r="C38" s="3"/>
      <c r="D38" s="3"/>
      <c r="E38" s="13"/>
      <c r="F38" s="13"/>
      <c r="G38" s="13"/>
      <c r="H38" s="13"/>
      <c r="I38" s="13"/>
      <c r="J38" s="21"/>
      <c r="K38" s="21"/>
      <c r="L38" s="1"/>
    </row>
    <row r="39" spans="1:12" ht="17.25" x14ac:dyDescent="0.2">
      <c r="A39" s="3"/>
      <c r="B39" s="3"/>
      <c r="C39" s="3"/>
      <c r="D39" s="3"/>
      <c r="E39" s="13"/>
      <c r="F39" s="13"/>
      <c r="G39" s="13"/>
      <c r="H39" s="13"/>
      <c r="I39" s="13"/>
      <c r="J39" s="21"/>
      <c r="K39" s="21"/>
      <c r="L39" s="1"/>
    </row>
    <row r="40" spans="1:12" ht="17.25" x14ac:dyDescent="0.2">
      <c r="A40" s="3"/>
      <c r="B40" s="3"/>
      <c r="C40" s="3"/>
      <c r="D40" s="3"/>
      <c r="E40" s="13"/>
      <c r="F40" s="13"/>
      <c r="G40" s="13"/>
      <c r="H40" s="13"/>
      <c r="I40" s="13"/>
      <c r="J40" s="21"/>
      <c r="K40" s="21"/>
      <c r="L40" s="1"/>
    </row>
    <row r="41" spans="1:12" ht="17.25" x14ac:dyDescent="0.2">
      <c r="A41" s="3"/>
      <c r="B41" s="3"/>
      <c r="C41" s="3"/>
      <c r="D41" s="3"/>
      <c r="E41" s="13"/>
      <c r="F41" s="13"/>
      <c r="G41" s="13"/>
      <c r="H41" s="13"/>
      <c r="I41" s="13"/>
      <c r="J41" s="21"/>
      <c r="K41" s="21"/>
      <c r="L41" s="1"/>
    </row>
    <row r="42" spans="1:12" ht="17.25" x14ac:dyDescent="0.2">
      <c r="A42" s="3"/>
      <c r="B42" s="3"/>
      <c r="C42" s="3"/>
      <c r="D42" s="3"/>
      <c r="E42" s="13"/>
      <c r="F42" s="13"/>
      <c r="G42" s="13"/>
      <c r="H42" s="13"/>
      <c r="I42" s="13"/>
      <c r="J42" s="21"/>
      <c r="K42" s="21"/>
      <c r="L42" s="1"/>
    </row>
    <row r="43" spans="1:12" ht="17.25" x14ac:dyDescent="0.2">
      <c r="A43" s="3"/>
      <c r="B43" s="3"/>
      <c r="C43" s="3"/>
      <c r="D43" s="3"/>
      <c r="E43" s="13"/>
      <c r="F43" s="13"/>
      <c r="G43" s="13"/>
      <c r="H43" s="13"/>
      <c r="I43" s="13"/>
      <c r="J43" s="21"/>
      <c r="K43" s="21"/>
      <c r="L43" s="1"/>
    </row>
    <row r="44" spans="1:12" ht="17.25" x14ac:dyDescent="0.2">
      <c r="A44" s="3"/>
      <c r="B44" s="3"/>
      <c r="C44" s="3"/>
      <c r="D44" s="3"/>
      <c r="E44" s="13"/>
      <c r="F44" s="13"/>
      <c r="G44" s="13"/>
      <c r="H44" s="13"/>
      <c r="I44" s="13"/>
      <c r="J44" s="21"/>
      <c r="K44" s="21"/>
      <c r="L44" s="1"/>
    </row>
    <row r="45" spans="1:12" x14ac:dyDescent="0.15">
      <c r="A45" s="1"/>
      <c r="B45" s="1"/>
      <c r="C45" s="1"/>
      <c r="D45" s="1"/>
      <c r="E45" s="1"/>
      <c r="F45" s="1"/>
      <c r="G45" s="1"/>
      <c r="H45" s="1"/>
      <c r="J45" s="1"/>
      <c r="K45" s="1"/>
      <c r="L45" s="1"/>
    </row>
    <row r="46" spans="1:12" x14ac:dyDescent="0.15">
      <c r="A46" s="1"/>
      <c r="B46" s="1"/>
      <c r="C46" s="1"/>
      <c r="D46" s="1"/>
      <c r="E46" s="1"/>
      <c r="F46" s="1"/>
      <c r="G46" s="1"/>
      <c r="H46" s="1"/>
      <c r="J46" s="1"/>
      <c r="K46" s="1"/>
      <c r="L46" s="1"/>
    </row>
    <row r="47" spans="1:12" x14ac:dyDescent="0.15">
      <c r="A47" s="1"/>
      <c r="B47" s="1"/>
      <c r="C47" s="1"/>
      <c r="D47" s="1"/>
      <c r="E47" s="1"/>
      <c r="F47" s="1"/>
      <c r="G47" s="1"/>
      <c r="H47" s="1"/>
      <c r="J47" s="1"/>
      <c r="K47" s="1"/>
      <c r="L47" s="1"/>
    </row>
    <row r="48" spans="1:12" x14ac:dyDescent="0.15">
      <c r="A48" s="1"/>
      <c r="B48" s="1"/>
      <c r="C48" s="1"/>
      <c r="D48" s="1"/>
      <c r="E48" s="1"/>
      <c r="F48" s="1"/>
      <c r="G48" s="1"/>
      <c r="H48" s="1"/>
      <c r="J48" s="1"/>
      <c r="K48" s="1"/>
      <c r="L48" s="1"/>
    </row>
    <row r="49" spans="1:8" x14ac:dyDescent="0.15">
      <c r="A49" s="1"/>
      <c r="B49" s="1"/>
      <c r="C49" s="1"/>
      <c r="D49" s="1"/>
      <c r="E49" s="1"/>
      <c r="F49" s="1"/>
      <c r="G49" s="1"/>
      <c r="H49" s="1"/>
    </row>
    <row r="50" spans="1:8" x14ac:dyDescent="0.15">
      <c r="A50" s="1"/>
      <c r="B50" s="1"/>
      <c r="C50" s="1"/>
      <c r="D50" s="1"/>
      <c r="E50" s="1"/>
      <c r="F50" s="1"/>
      <c r="G50" s="1"/>
      <c r="H50" s="1"/>
    </row>
    <row r="51" spans="1:8" x14ac:dyDescent="0.15">
      <c r="A51" s="1"/>
      <c r="B51" s="1"/>
      <c r="C51" s="1"/>
      <c r="D51" s="1"/>
      <c r="E51" s="1"/>
      <c r="F51" s="1"/>
      <c r="G51" s="1"/>
      <c r="H51" s="1"/>
    </row>
  </sheetData>
  <mergeCells count="21">
    <mergeCell ref="E16:F16"/>
    <mergeCell ref="E7:F7"/>
    <mergeCell ref="E11:F11"/>
    <mergeCell ref="E12:F12"/>
    <mergeCell ref="E10:F10"/>
    <mergeCell ref="E15:F15"/>
    <mergeCell ref="E14:F14"/>
    <mergeCell ref="E8:F8"/>
    <mergeCell ref="E9:F9"/>
    <mergeCell ref="E13:F13"/>
    <mergeCell ref="H7:H8"/>
    <mergeCell ref="A2:I2"/>
    <mergeCell ref="F3:I3"/>
    <mergeCell ref="C4:D4"/>
    <mergeCell ref="G4:H4"/>
    <mergeCell ref="I4:J4"/>
    <mergeCell ref="I5:J5"/>
    <mergeCell ref="A3:D3"/>
    <mergeCell ref="C5:D5"/>
    <mergeCell ref="G5:H5"/>
    <mergeCell ref="J7:J8"/>
  </mergeCells>
  <phoneticPr fontId="4"/>
  <dataValidations count="2">
    <dataValidation type="list" allowBlank="1" showInputMessage="1" showErrorMessage="1" prompt="１ｏｒ０を入力して下さい。_x000a_" sqref="G7 I7 C7:D16" xr:uid="{00000000-0002-0000-0800-000000000000}">
      <formula1>"0,1"</formula1>
    </dataValidation>
    <dataValidation type="whole" allowBlank="1" showInputMessage="1" showErrorMessage="1" prompt="１ｏｒ０を入力して下さい。_x000a_" sqref="C17:D19 I11" xr:uid="{00000000-0002-0000-0800-000001000000}">
      <formula1>0</formula1>
      <formula2>1</formula2>
    </dataValidation>
  </dataValidations>
  <pageMargins left="0.78740157480314965" right="0.78740157480314965" top="0.98425196850393704" bottom="0.98425196850393704" header="0.51181102362204722" footer="0.51181102362204722"/>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集計表</vt:lpstr>
      <vt:lpstr>工事成績評定入力表</vt:lpstr>
      <vt:lpstr>採点表</vt:lpstr>
      <vt:lpstr>入力方法</vt:lpstr>
      <vt:lpstr>２Ｋ①</vt:lpstr>
      <vt:lpstr>２Ｋ②</vt:lpstr>
      <vt:lpstr>２Ｋ③</vt:lpstr>
      <vt:lpstr>２Ｋ④</vt:lpstr>
      <vt:lpstr>２Ｋ⑤</vt:lpstr>
      <vt:lpstr>２Ｋ⑥</vt:lpstr>
      <vt:lpstr>２Ｃ⑦</vt:lpstr>
      <vt:lpstr>２Ｃ⑧</vt:lpstr>
      <vt:lpstr>４Ｃ①</vt:lpstr>
      <vt:lpstr>４Ｃ②</vt:lpstr>
      <vt:lpstr>４Ｃ③</vt:lpstr>
      <vt:lpstr>４K⑤</vt:lpstr>
      <vt:lpstr>'２Ｋ①'!Print_Area</vt:lpstr>
      <vt:lpstr>'２Ｋ⑥'!Print_Area</vt:lpstr>
      <vt:lpstr>'４Ｃ①'!Print_Area</vt:lpstr>
      <vt:lpstr>'４Ｃ②'!Print_Area</vt:lpstr>
      <vt:lpstr>'４Ｃ③'!Print_Area</vt:lpstr>
      <vt:lpstr>'４K⑤'!Print_Area</vt:lpstr>
      <vt:lpstr>工事成績評定入力表!Print_Area</vt:lpstr>
      <vt:lpstr>採点表!Print_Area</vt:lpstr>
      <vt:lpstr>集計表!Print_Area</vt:lpstr>
      <vt:lpstr>入力方法!Print_Area</vt:lpstr>
      <vt:lpstr>'２Ｃ⑦'!Print_Titles</vt:lpstr>
      <vt:lpstr>'２Ｃ⑧'!Print_Titles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北海道建設部</dc:creator>
  <cp:lastModifiedBy>kikuchi</cp:lastModifiedBy>
  <cp:lastPrinted>2019-01-07T23:33:22Z</cp:lastPrinted>
  <dcterms:created xsi:type="dcterms:W3CDTF">2001-02-02T04:05:57Z</dcterms:created>
  <dcterms:modified xsi:type="dcterms:W3CDTF">2019-01-18T00:52:51Z</dcterms:modified>
</cp:coreProperties>
</file>