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！H29フォルダ整理再構築\50 統計関係\北海道保健統計年報\★北海道保健統計年報作成\H27\00 ■HP公表用データ■\"/>
    </mc:Choice>
  </mc:AlternateContent>
  <bookViews>
    <workbookView xWindow="-15" yWindow="4785" windowWidth="15420" windowHeight="4830"/>
  </bookViews>
  <sheets>
    <sheet name="第110表" sheetId="18" r:id="rId1"/>
    <sheet name="第111表" sheetId="19" r:id="rId2"/>
    <sheet name="第112表" sheetId="28" r:id="rId3"/>
    <sheet name="第113表" sheetId="29" r:id="rId4"/>
    <sheet name="第114表 " sheetId="22" r:id="rId5"/>
    <sheet name="第115表" sheetId="30" r:id="rId6"/>
    <sheet name="第116表" sheetId="31" r:id="rId7"/>
  </sheets>
  <definedNames>
    <definedName name="_xlnm.Print_Area" localSheetId="0">第110表!$A$1:$R$66</definedName>
    <definedName name="_xlnm.Print_Area" localSheetId="1">第111表!$A$1:$S$68</definedName>
    <definedName name="_xlnm.Print_Area" localSheetId="2">第112表!$A$1:$S$29</definedName>
    <definedName name="_xlnm.Print_Area" localSheetId="3">第113表!$A$1:$J$37</definedName>
    <definedName name="_xlnm.Print_Area" localSheetId="4">'第114表 '!$A$1:$K$51</definedName>
    <definedName name="_xlnm.Print_Area" localSheetId="5">第115表!$A$1:$I$27</definedName>
    <definedName name="_xlnm.Print_Area" localSheetId="6">第116表!$A$1:$F$36</definedName>
  </definedNames>
  <calcPr calcId="152511"/>
</workbook>
</file>

<file path=xl/calcChain.xml><?xml version="1.0" encoding="utf-8"?>
<calcChain xmlns="http://schemas.openxmlformats.org/spreadsheetml/2006/main">
  <c r="D38" i="29" l="1"/>
  <c r="C15" i="28"/>
  <c r="C61" i="19"/>
  <c r="M61" i="19"/>
  <c r="J62" i="18"/>
  <c r="F62" i="18"/>
  <c r="U39" i="22"/>
  <c r="D39" i="22"/>
  <c r="D38" i="22"/>
  <c r="D37" i="22"/>
  <c r="D33" i="22"/>
  <c r="U33" i="22"/>
  <c r="U34" i="22"/>
  <c r="D34" i="22"/>
  <c r="U35" i="22"/>
  <c r="D35" i="22"/>
  <c r="U36" i="22"/>
  <c r="D36" i="22"/>
  <c r="U37" i="22"/>
  <c r="U38" i="22"/>
  <c r="U32" i="22"/>
  <c r="D32" i="22"/>
  <c r="K11" i="29"/>
  <c r="K10" i="29"/>
  <c r="K8" i="29"/>
  <c r="K9" i="29"/>
  <c r="N61" i="19"/>
  <c r="L48" i="19"/>
  <c r="R56" i="19"/>
  <c r="Q56" i="19"/>
  <c r="P56" i="19"/>
  <c r="P55" i="19"/>
  <c r="O56" i="19"/>
  <c r="N56" i="19"/>
  <c r="M56" i="19"/>
  <c r="M50" i="19"/>
  <c r="Q59" i="19"/>
  <c r="R59" i="19"/>
  <c r="P59" i="19"/>
  <c r="P60" i="19"/>
  <c r="O60" i="19"/>
  <c r="N60" i="19"/>
  <c r="M60" i="19"/>
  <c r="L60" i="19"/>
  <c r="AD60" i="19"/>
  <c r="L61" i="19"/>
  <c r="R61" i="19"/>
  <c r="D62" i="18"/>
  <c r="D6" i="28"/>
  <c r="F6" i="28"/>
  <c r="G6" i="28"/>
  <c r="H6" i="28"/>
  <c r="I6" i="28"/>
  <c r="J6" i="28"/>
  <c r="K6" i="28"/>
  <c r="L6" i="28"/>
  <c r="M6" i="28"/>
  <c r="N6" i="28"/>
  <c r="O6" i="28"/>
  <c r="P6" i="28"/>
  <c r="Q6" i="28"/>
  <c r="R6" i="28"/>
  <c r="S6" i="28"/>
  <c r="E6" i="28"/>
  <c r="E5" i="28"/>
  <c r="F5" i="28"/>
  <c r="G5" i="28"/>
  <c r="H5" i="28"/>
  <c r="I5" i="28"/>
  <c r="J5" i="28"/>
  <c r="K5" i="28"/>
  <c r="L5" i="28"/>
  <c r="M5" i="28"/>
  <c r="N5" i="28"/>
  <c r="O5" i="28"/>
  <c r="P5" i="28"/>
  <c r="Q5" i="28"/>
  <c r="R5" i="28"/>
  <c r="S5" i="28"/>
  <c r="D5" i="28"/>
  <c r="C24" i="28"/>
  <c r="C23" i="28"/>
  <c r="C21" i="28"/>
  <c r="C20" i="28"/>
  <c r="C18" i="28"/>
  <c r="C17" i="28"/>
  <c r="C14" i="28"/>
  <c r="C12" i="28"/>
  <c r="C11" i="28"/>
  <c r="C9" i="28"/>
  <c r="C8" i="28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F38" i="31"/>
  <c r="E38" i="31"/>
  <c r="D38" i="31"/>
  <c r="I29" i="30"/>
  <c r="G29" i="30"/>
  <c r="E29" i="30"/>
  <c r="J27" i="30"/>
  <c r="J26" i="30"/>
  <c r="J25" i="30"/>
  <c r="J24" i="30"/>
  <c r="J23" i="30"/>
  <c r="J22" i="30"/>
  <c r="J21" i="30"/>
  <c r="J20" i="30"/>
  <c r="K37" i="29"/>
  <c r="K36" i="29"/>
  <c r="K35" i="29"/>
  <c r="K34" i="29"/>
  <c r="K33" i="29"/>
  <c r="K32" i="29"/>
  <c r="K31" i="29"/>
  <c r="K30" i="29"/>
  <c r="K29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J38" i="29"/>
  <c r="I38" i="29"/>
  <c r="H38" i="29"/>
  <c r="G38" i="29"/>
  <c r="F38" i="29"/>
  <c r="E38" i="29"/>
  <c r="K38" i="29" s="1"/>
  <c r="AD61" i="19"/>
  <c r="Q61" i="19"/>
  <c r="P61" i="19"/>
  <c r="O61" i="19"/>
  <c r="R62" i="18"/>
  <c r="P62" i="18"/>
  <c r="T25" i="28"/>
  <c r="T24" i="28"/>
  <c r="T23" i="28"/>
  <c r="T22" i="28"/>
  <c r="T21" i="28"/>
  <c r="T20" i="28"/>
  <c r="T19" i="28"/>
  <c r="T18" i="28"/>
  <c r="T17" i="28"/>
  <c r="T16" i="28"/>
  <c r="T15" i="28"/>
  <c r="T14" i="28"/>
  <c r="T13" i="28"/>
  <c r="T12" i="28"/>
  <c r="T11" i="28"/>
  <c r="T10" i="28"/>
  <c r="T9" i="28"/>
  <c r="T8" i="28"/>
  <c r="T7" i="28"/>
  <c r="N62" i="18"/>
  <c r="L62" i="18"/>
  <c r="H62" i="18"/>
  <c r="N60" i="18"/>
  <c r="L60" i="18"/>
  <c r="J60" i="18"/>
  <c r="H60" i="18"/>
  <c r="F60" i="18"/>
  <c r="D60" i="18"/>
  <c r="L56" i="19"/>
  <c r="AD56" i="19"/>
  <c r="O59" i="19"/>
  <c r="N59" i="19"/>
  <c r="M59" i="19"/>
  <c r="L59" i="19"/>
  <c r="AD59" i="19"/>
  <c r="C59" i="19"/>
  <c r="N61" i="18"/>
  <c r="L61" i="18"/>
  <c r="J61" i="18"/>
  <c r="H61" i="18"/>
  <c r="F61" i="18"/>
  <c r="D61" i="18"/>
  <c r="AD58" i="19"/>
  <c r="R58" i="19"/>
  <c r="Q58" i="19"/>
  <c r="P58" i="19"/>
  <c r="O58" i="19"/>
  <c r="N58" i="19"/>
  <c r="M58" i="19"/>
  <c r="L58" i="19"/>
  <c r="C58" i="19"/>
  <c r="AD57" i="19"/>
  <c r="R57" i="19"/>
  <c r="Q57" i="19"/>
  <c r="P57" i="19"/>
  <c r="O57" i="19"/>
  <c r="N57" i="19"/>
  <c r="M57" i="19"/>
  <c r="L57" i="19"/>
  <c r="C57" i="19"/>
  <c r="AD55" i="19"/>
  <c r="R55" i="19"/>
  <c r="Q55" i="19"/>
  <c r="O55" i="19"/>
  <c r="N55" i="19"/>
  <c r="M55" i="19"/>
  <c r="L55" i="19"/>
  <c r="AD54" i="19"/>
  <c r="R54" i="19"/>
  <c r="Q54" i="19"/>
  <c r="P54" i="19"/>
  <c r="O54" i="19"/>
  <c r="N54" i="19"/>
  <c r="M54" i="19"/>
  <c r="L54" i="19"/>
  <c r="C54" i="19"/>
  <c r="AD53" i="19"/>
  <c r="R53" i="19"/>
  <c r="Q53" i="19"/>
  <c r="P53" i="19"/>
  <c r="O53" i="19"/>
  <c r="N53" i="19"/>
  <c r="M53" i="19"/>
  <c r="L53" i="19"/>
  <c r="C53" i="19"/>
  <c r="AD52" i="19"/>
  <c r="R52" i="19"/>
  <c r="Q52" i="19"/>
  <c r="P52" i="19"/>
  <c r="O52" i="19"/>
  <c r="N52" i="19"/>
  <c r="M52" i="19"/>
  <c r="L52" i="19"/>
  <c r="C52" i="19"/>
  <c r="AD51" i="19"/>
  <c r="R51" i="19"/>
  <c r="Q51" i="19"/>
  <c r="P51" i="19"/>
  <c r="O51" i="19"/>
  <c r="N51" i="19"/>
  <c r="M51" i="19"/>
  <c r="L51" i="19"/>
  <c r="C51" i="19"/>
  <c r="AD50" i="19"/>
  <c r="R50" i="19"/>
  <c r="Q50" i="19"/>
  <c r="P50" i="19"/>
  <c r="O50" i="19"/>
  <c r="N50" i="19"/>
  <c r="L50" i="19"/>
  <c r="AD49" i="19"/>
  <c r="R49" i="19"/>
  <c r="Q49" i="19"/>
  <c r="P49" i="19"/>
  <c r="O49" i="19"/>
  <c r="N49" i="19"/>
  <c r="M49" i="19"/>
  <c r="L49" i="19"/>
  <c r="AD48" i="19"/>
  <c r="R48" i="19"/>
  <c r="Q48" i="19"/>
  <c r="P48" i="19"/>
  <c r="O48" i="19"/>
  <c r="N48" i="19"/>
  <c r="M48" i="19"/>
  <c r="AD45" i="19"/>
  <c r="R45" i="19"/>
  <c r="Q45" i="19"/>
  <c r="P45" i="19"/>
  <c r="O45" i="19"/>
  <c r="N45" i="19"/>
  <c r="M45" i="19"/>
  <c r="L45" i="19"/>
  <c r="AD44" i="19"/>
  <c r="R44" i="19"/>
  <c r="Q44" i="19"/>
  <c r="P44" i="19"/>
  <c r="O44" i="19"/>
  <c r="N44" i="19"/>
  <c r="M44" i="19"/>
  <c r="L44" i="19"/>
  <c r="AD43" i="19"/>
  <c r="R43" i="19"/>
  <c r="Q43" i="19"/>
  <c r="P43" i="19"/>
  <c r="O43" i="19"/>
  <c r="N43" i="19"/>
  <c r="M43" i="19"/>
  <c r="L43" i="19"/>
  <c r="R59" i="18"/>
  <c r="N59" i="18"/>
  <c r="L59" i="18"/>
  <c r="J59" i="18"/>
  <c r="H59" i="18"/>
  <c r="F59" i="18"/>
  <c r="D59" i="18"/>
  <c r="R58" i="18"/>
  <c r="N58" i="18"/>
  <c r="L58" i="18"/>
  <c r="J58" i="18"/>
  <c r="H58" i="18"/>
  <c r="F58" i="18"/>
  <c r="D58" i="18"/>
  <c r="R57" i="18"/>
  <c r="D57" i="18"/>
  <c r="R56" i="18"/>
  <c r="P56" i="18"/>
  <c r="D56" i="18"/>
  <c r="R55" i="18"/>
  <c r="P55" i="18"/>
  <c r="N55" i="18"/>
  <c r="L55" i="18"/>
  <c r="J55" i="18"/>
  <c r="H55" i="18"/>
  <c r="F55" i="18"/>
  <c r="D55" i="18"/>
  <c r="R54" i="18"/>
  <c r="P54" i="18"/>
  <c r="N54" i="18"/>
  <c r="L54" i="18"/>
  <c r="J54" i="18"/>
  <c r="H54" i="18"/>
  <c r="F54" i="18"/>
  <c r="D54" i="18"/>
  <c r="R53" i="18"/>
  <c r="P53" i="18"/>
  <c r="N53" i="18"/>
  <c r="L53" i="18"/>
  <c r="J53" i="18"/>
  <c r="H53" i="18"/>
  <c r="F53" i="18"/>
  <c r="D53" i="18"/>
  <c r="R52" i="18"/>
  <c r="P52" i="18"/>
  <c r="N52" i="18"/>
  <c r="L52" i="18"/>
  <c r="J52" i="18"/>
  <c r="H52" i="18"/>
  <c r="F52" i="18"/>
  <c r="D52" i="18"/>
  <c r="R51" i="18"/>
  <c r="P51" i="18"/>
  <c r="N51" i="18"/>
  <c r="L51" i="18"/>
  <c r="J51" i="18"/>
  <c r="H51" i="18"/>
  <c r="F51" i="18"/>
  <c r="D51" i="18"/>
  <c r="R50" i="18"/>
  <c r="P50" i="18"/>
  <c r="N50" i="18"/>
  <c r="L50" i="18"/>
  <c r="J50" i="18"/>
  <c r="H50" i="18"/>
  <c r="F50" i="18"/>
  <c r="D50" i="18"/>
  <c r="R49" i="18"/>
  <c r="P49" i="18"/>
  <c r="N49" i="18"/>
  <c r="L49" i="18"/>
  <c r="J49" i="18"/>
  <c r="H49" i="18"/>
  <c r="F49" i="18"/>
  <c r="D49" i="18"/>
  <c r="C5" i="28"/>
  <c r="C6" i="28" l="1"/>
  <c r="T5" i="28"/>
  <c r="T6" i="28"/>
</calcChain>
</file>

<file path=xl/sharedStrings.xml><?xml version="1.0" encoding="utf-8"?>
<sst xmlns="http://schemas.openxmlformats.org/spreadsheetml/2006/main" count="1099" uniqueCount="236">
  <si>
    <t>総　　　数</t>
  </si>
  <si>
    <t>満7週以前</t>
  </si>
  <si>
    <t>第　7　月</t>
  </si>
  <si>
    <t>年　　次</t>
    <phoneticPr fontId="2"/>
  </si>
  <si>
    <t>満8週～</t>
    <phoneticPr fontId="2"/>
  </si>
  <si>
    <t>満12週～</t>
    <phoneticPr fontId="2"/>
  </si>
  <si>
    <t>満11週</t>
    <rPh sb="0" eb="1">
      <t>マン</t>
    </rPh>
    <rPh sb="3" eb="4">
      <t>シュウ</t>
    </rPh>
    <phoneticPr fontId="2"/>
  </si>
  <si>
    <t>満15週</t>
    <rPh sb="0" eb="1">
      <t>マン</t>
    </rPh>
    <rPh sb="3" eb="4">
      <t>シュウ</t>
    </rPh>
    <phoneticPr fontId="2"/>
  </si>
  <si>
    <t>満19週</t>
    <rPh sb="0" eb="1">
      <t>マン</t>
    </rPh>
    <rPh sb="3" eb="4">
      <t>シュウ</t>
    </rPh>
    <phoneticPr fontId="2"/>
  </si>
  <si>
    <t>-</t>
    <phoneticPr fontId="2"/>
  </si>
  <si>
    <t>満16週～</t>
    <phoneticPr fontId="2"/>
  </si>
  <si>
    <t>平成</t>
    <phoneticPr fontId="2"/>
  </si>
  <si>
    <t>昭和</t>
    <phoneticPr fontId="2"/>
  </si>
  <si>
    <t>-</t>
  </si>
  <si>
    <t>北海道</t>
    <rPh sb="0" eb="3">
      <t>ホッカイドウ</t>
    </rPh>
    <phoneticPr fontId="2"/>
  </si>
  <si>
    <t>総　　数</t>
  </si>
  <si>
    <t>15歳未満</t>
    <rPh sb="3" eb="5">
      <t>ミマン</t>
    </rPh>
    <phoneticPr fontId="2"/>
  </si>
  <si>
    <t>19
(20歳
未満)</t>
    <rPh sb="8" eb="10">
      <t>ミマン</t>
    </rPh>
    <phoneticPr fontId="2"/>
  </si>
  <si>
    <t>20　～　24</t>
  </si>
  <si>
    <t>25　～　29</t>
  </si>
  <si>
    <t>30　～　34</t>
  </si>
  <si>
    <t>35　～　39</t>
  </si>
  <si>
    <t>40　～　44</t>
  </si>
  <si>
    <t>45歳以上</t>
  </si>
  <si>
    <t>不　　詳</t>
  </si>
  <si>
    <t>率（１５～４９歳　　年齢階級別女子人口千対）</t>
    <rPh sb="0" eb="1">
      <t>リツ</t>
    </rPh>
    <rPh sb="7" eb="8">
      <t>サイ</t>
    </rPh>
    <rPh sb="10" eb="12">
      <t>ネンレイ</t>
    </rPh>
    <rPh sb="12" eb="15">
      <t>カイキュウベツ</t>
    </rPh>
    <rPh sb="15" eb="17">
      <t>ジョシ</t>
    </rPh>
    <rPh sb="17" eb="18">
      <t>ジンコウ</t>
    </rPh>
    <rPh sb="18" eb="19">
      <t>クチ</t>
    </rPh>
    <rPh sb="19" eb="20">
      <t>セン</t>
    </rPh>
    <rPh sb="20" eb="21">
      <t>タイ</t>
    </rPh>
    <phoneticPr fontId="2"/>
  </si>
  <si>
    <t>…</t>
    <phoneticPr fontId="2"/>
  </si>
  <si>
    <t>…</t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</si>
  <si>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</si>
  <si>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</si>
  <si>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</si>
  <si>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</si>
  <si>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</si>
  <si>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20～24</t>
  </si>
  <si>
    <t>25～29</t>
  </si>
  <si>
    <t>30～34</t>
  </si>
  <si>
    <t>35～39</t>
  </si>
  <si>
    <t>40～44</t>
  </si>
  <si>
    <t>45～49</t>
  </si>
  <si>
    <t>50歳以上</t>
  </si>
  <si>
    <t>不　詳</t>
  </si>
  <si>
    <t>総数</t>
    <rPh sb="0" eb="2">
      <t>ソウスウ</t>
    </rPh>
    <phoneticPr fontId="2"/>
  </si>
  <si>
    <t>暴行・脅迫によるもの</t>
  </si>
  <si>
    <t>満７週</t>
    <rPh sb="0" eb="1">
      <t>マン</t>
    </rPh>
    <rPh sb="2" eb="3">
      <t>シュウ</t>
    </rPh>
    <phoneticPr fontId="2"/>
  </si>
  <si>
    <t>以　前</t>
    <rPh sb="0" eb="1">
      <t>イ</t>
    </rPh>
    <rPh sb="2" eb="3">
      <t>マエ</t>
    </rPh>
    <phoneticPr fontId="2"/>
  </si>
  <si>
    <t>満８週</t>
    <rPh sb="0" eb="1">
      <t>マン</t>
    </rPh>
    <rPh sb="2" eb="3">
      <t>シュウ</t>
    </rPh>
    <phoneticPr fontId="2"/>
  </si>
  <si>
    <t>満１１週</t>
    <rPh sb="0" eb="1">
      <t>マン</t>
    </rPh>
    <rPh sb="3" eb="4">
      <t>シュウ</t>
    </rPh>
    <phoneticPr fontId="2"/>
  </si>
  <si>
    <t>満１２週</t>
    <rPh sb="0" eb="1">
      <t>マン</t>
    </rPh>
    <rPh sb="3" eb="4">
      <t>シュウ</t>
    </rPh>
    <phoneticPr fontId="2"/>
  </si>
  <si>
    <t>満１５週</t>
    <rPh sb="0" eb="1">
      <t>マン</t>
    </rPh>
    <rPh sb="3" eb="4">
      <t>シュウ</t>
    </rPh>
    <phoneticPr fontId="2"/>
  </si>
  <si>
    <t>満１６週</t>
    <rPh sb="0" eb="1">
      <t>マン</t>
    </rPh>
    <rPh sb="3" eb="4">
      <t>シュウ</t>
    </rPh>
    <phoneticPr fontId="2"/>
  </si>
  <si>
    <t>満１９週</t>
    <rPh sb="0" eb="1">
      <t>マン</t>
    </rPh>
    <rPh sb="3" eb="4">
      <t>シュウ</t>
    </rPh>
    <phoneticPr fontId="2"/>
  </si>
  <si>
    <t>満２０週</t>
    <rPh sb="0" eb="1">
      <t>マン</t>
    </rPh>
    <rPh sb="3" eb="4">
      <t>シュウ</t>
    </rPh>
    <phoneticPr fontId="2"/>
  </si>
  <si>
    <t>母体の健康</t>
    <rPh sb="3" eb="5">
      <t>ケンコウ</t>
    </rPh>
    <phoneticPr fontId="2"/>
  </si>
  <si>
    <t>満21週</t>
    <rPh sb="0" eb="1">
      <t>マン</t>
    </rPh>
    <rPh sb="3" eb="4">
      <t>シュウ</t>
    </rPh>
    <phoneticPr fontId="2"/>
  </si>
  <si>
    <t>旭川市</t>
    <rPh sb="2" eb="3">
      <t>シ</t>
    </rPh>
    <phoneticPr fontId="2"/>
  </si>
  <si>
    <t>上川</t>
    <rPh sb="0" eb="2">
      <t>カミカワ</t>
    </rPh>
    <phoneticPr fontId="2"/>
  </si>
  <si>
    <t>北　海　道</t>
    <rPh sb="0" eb="5">
      <t>ホッカイドウ</t>
    </rPh>
    <phoneticPr fontId="2"/>
  </si>
  <si>
    <t>深川</t>
    <rPh sb="0" eb="1">
      <t>シン</t>
    </rPh>
    <phoneticPr fontId="2"/>
  </si>
  <si>
    <t>渡島</t>
    <rPh sb="0" eb="2">
      <t>オシマ</t>
    </rPh>
    <phoneticPr fontId="2"/>
  </si>
  <si>
    <t>年次</t>
    <rPh sb="0" eb="2">
      <t>ネンジ</t>
    </rPh>
    <phoneticPr fontId="2"/>
  </si>
  <si>
    <t>率</t>
    <rPh sb="0" eb="1">
      <t>リツ</t>
    </rPh>
    <phoneticPr fontId="2"/>
  </si>
  <si>
    <t>当　事　者　の　同　意　に　よ　る　も　の</t>
    <rPh sb="0" eb="5">
      <t>トウジシャ</t>
    </rPh>
    <rPh sb="8" eb="11">
      <t>ドウイ</t>
    </rPh>
    <phoneticPr fontId="2"/>
  </si>
  <si>
    <t>医師の申請によるもの</t>
    <rPh sb="0" eb="2">
      <t>イシ</t>
    </rPh>
    <rPh sb="3" eb="5">
      <t>シンセイ</t>
    </rPh>
    <phoneticPr fontId="2"/>
  </si>
  <si>
    <t>人口</t>
    <rPh sb="0" eb="2">
      <t>ジンコウ</t>
    </rPh>
    <phoneticPr fontId="2"/>
  </si>
  <si>
    <t>当事者遺伝</t>
    <rPh sb="0" eb="3">
      <t>トウジシャ</t>
    </rPh>
    <rPh sb="3" eb="5">
      <t>イデン</t>
    </rPh>
    <phoneticPr fontId="2"/>
  </si>
  <si>
    <t>近親遺伝</t>
    <rPh sb="0" eb="2">
      <t>キンシン</t>
    </rPh>
    <rPh sb="2" eb="4">
      <t>イデン</t>
    </rPh>
    <phoneticPr fontId="2"/>
  </si>
  <si>
    <t>母体の</t>
    <rPh sb="0" eb="1">
      <t>ボタイ</t>
    </rPh>
    <rPh sb="1" eb="2">
      <t>タイ</t>
    </rPh>
    <phoneticPr fontId="2"/>
  </si>
  <si>
    <t>母体の</t>
    <rPh sb="0" eb="2">
      <t>ボタイ</t>
    </rPh>
    <phoneticPr fontId="2"/>
  </si>
  <si>
    <t>遺伝性疾患</t>
    <rPh sb="0" eb="3">
      <t>イデンセイ</t>
    </rPh>
    <rPh sb="3" eb="5">
      <t>シッカン</t>
    </rPh>
    <phoneticPr fontId="2"/>
  </si>
  <si>
    <t>非遺伝性</t>
    <rPh sb="0" eb="1">
      <t>ヒ</t>
    </rPh>
    <rPh sb="1" eb="4">
      <t>イデンセイ</t>
    </rPh>
    <phoneticPr fontId="2"/>
  </si>
  <si>
    <t>１０万対</t>
    <rPh sb="2" eb="4">
      <t>マンタイ</t>
    </rPh>
    <phoneticPr fontId="2"/>
  </si>
  <si>
    <t>生命危険</t>
    <rPh sb="0" eb="2">
      <t>セイメイ</t>
    </rPh>
    <rPh sb="2" eb="4">
      <t>キケン</t>
    </rPh>
    <phoneticPr fontId="2"/>
  </si>
  <si>
    <t>健康低下</t>
    <rPh sb="0" eb="2">
      <t>ケンコウ</t>
    </rPh>
    <rPh sb="2" eb="4">
      <t>テイカ</t>
    </rPh>
    <phoneticPr fontId="2"/>
  </si>
  <si>
    <t>精神疾患</t>
    <rPh sb="0" eb="2">
      <t>セイシン</t>
    </rPh>
    <rPh sb="2" eb="4">
      <t>シッカン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</si>
  <si>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</si>
  <si>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</si>
  <si>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・</t>
  </si>
  <si>
    <t>14年1～3月</t>
    <rPh sb="2" eb="3">
      <t>ネン</t>
    </rPh>
    <rPh sb="6" eb="7">
      <t>ガツ</t>
    </rPh>
    <phoneticPr fontId="2"/>
  </si>
  <si>
    <t>年齢階級</t>
    <rPh sb="0" eb="2">
      <t>ネンレイ</t>
    </rPh>
    <rPh sb="2" eb="4">
      <t>カイキュウ</t>
    </rPh>
    <phoneticPr fontId="2"/>
  </si>
  <si>
    <t>当事者の同意によるもの</t>
    <rPh sb="0" eb="3">
      <t>トウジシャ</t>
    </rPh>
    <rPh sb="4" eb="6">
      <t>ドウイ</t>
    </rPh>
    <phoneticPr fontId="2"/>
  </si>
  <si>
    <t>母体の生命危険</t>
    <rPh sb="0" eb="2">
      <t>ボタイ</t>
    </rPh>
    <rPh sb="3" eb="5">
      <t>セイメイ</t>
    </rPh>
    <rPh sb="5" eb="7">
      <t>キケン</t>
    </rPh>
    <phoneticPr fontId="2"/>
  </si>
  <si>
    <t>母体の健康低下</t>
    <rPh sb="0" eb="2">
      <t>ボタイ</t>
    </rPh>
    <rPh sb="3" eb="5">
      <t>ケンコウ</t>
    </rPh>
    <rPh sb="5" eb="7">
      <t>テイカ</t>
    </rPh>
    <phoneticPr fontId="2"/>
  </si>
  <si>
    <t>男</t>
    <rPh sb="0" eb="1">
      <t>オトコ</t>
    </rPh>
    <phoneticPr fontId="2"/>
  </si>
  <si>
    <t>総       数</t>
    <rPh sb="0" eb="1">
      <t>フサ</t>
    </rPh>
    <rPh sb="8" eb="9">
      <t>カズ</t>
    </rPh>
    <phoneticPr fontId="2"/>
  </si>
  <si>
    <t>２０歳未満</t>
    <rPh sb="2" eb="3">
      <t>サイ</t>
    </rPh>
    <rPh sb="3" eb="5">
      <t>ミマン</t>
    </rPh>
    <phoneticPr fontId="2"/>
  </si>
  <si>
    <t>５０歳以上</t>
    <rPh sb="2" eb="3">
      <t>サイ</t>
    </rPh>
    <rPh sb="3" eb="5">
      <t>イジョウ</t>
    </rPh>
    <phoneticPr fontId="2"/>
  </si>
  <si>
    <t>不      詳</t>
    <rPh sb="0" eb="1">
      <t>フ</t>
    </rPh>
    <rPh sb="7" eb="8">
      <t>ショウ</t>
    </rPh>
    <phoneticPr fontId="2"/>
  </si>
  <si>
    <t>女</t>
    <rPh sb="0" eb="1">
      <t>オンナ</t>
    </rPh>
    <phoneticPr fontId="2"/>
  </si>
  <si>
    <t>江   別</t>
  </si>
  <si>
    <t>保健所</t>
    <rPh sb="0" eb="3">
      <t>ホケンジョ</t>
    </rPh>
    <phoneticPr fontId="2"/>
  </si>
  <si>
    <t>母体の健康低下</t>
    <rPh sb="0" eb="2">
      <t>ボタイ</t>
    </rPh>
    <rPh sb="3" eb="7">
      <t>ケンコウテイカ</t>
    </rPh>
    <phoneticPr fontId="2"/>
  </si>
  <si>
    <t>全　　道</t>
    <rPh sb="0" eb="4">
      <t>ゼンドウ</t>
    </rPh>
    <phoneticPr fontId="2"/>
  </si>
  <si>
    <t>札幌市</t>
    <rPh sb="0" eb="3">
      <t>サッポロシ</t>
    </rPh>
    <phoneticPr fontId="2"/>
  </si>
  <si>
    <t>小樽市</t>
    <rPh sb="0" eb="3">
      <t>オタルシ</t>
    </rPh>
    <phoneticPr fontId="2"/>
  </si>
  <si>
    <t>市立函館</t>
    <rPh sb="0" eb="2">
      <t>シリツ</t>
    </rPh>
    <rPh sb="2" eb="4">
      <t>ハコダテシ</t>
    </rPh>
    <phoneticPr fontId="2"/>
  </si>
  <si>
    <t>旭川市</t>
    <rPh sb="0" eb="3">
      <t>アサヒカワシ</t>
    </rPh>
    <phoneticPr fontId="2"/>
  </si>
  <si>
    <t>千   歳</t>
    <rPh sb="0" eb="5">
      <t>チトセ</t>
    </rPh>
    <phoneticPr fontId="2"/>
  </si>
  <si>
    <t>岩見沢</t>
    <rPh sb="0" eb="3">
      <t>イワミザワ</t>
    </rPh>
    <phoneticPr fontId="2"/>
  </si>
  <si>
    <t>滝   川</t>
    <rPh sb="0" eb="5">
      <t>タキカワ</t>
    </rPh>
    <phoneticPr fontId="2"/>
  </si>
  <si>
    <t>深   川</t>
    <rPh sb="0" eb="5">
      <t>フカガワ</t>
    </rPh>
    <phoneticPr fontId="2"/>
  </si>
  <si>
    <t>富良野</t>
    <rPh sb="0" eb="3">
      <t>フラノ</t>
    </rPh>
    <phoneticPr fontId="2"/>
  </si>
  <si>
    <t>名   寄</t>
    <rPh sb="0" eb="5">
      <t>ナヨロ</t>
    </rPh>
    <phoneticPr fontId="2"/>
  </si>
  <si>
    <t>岩   内</t>
    <rPh sb="0" eb="5">
      <t>イワナイ</t>
    </rPh>
    <phoneticPr fontId="2"/>
  </si>
  <si>
    <t>倶知安</t>
    <rPh sb="0" eb="3">
      <t>クッチャン</t>
    </rPh>
    <phoneticPr fontId="2"/>
  </si>
  <si>
    <t>江   差</t>
    <rPh sb="0" eb="5">
      <t>エサシ</t>
    </rPh>
    <phoneticPr fontId="2"/>
  </si>
  <si>
    <t>渡   島</t>
    <rPh sb="0" eb="5">
      <t>オシマ</t>
    </rPh>
    <phoneticPr fontId="2"/>
  </si>
  <si>
    <t>八   雲</t>
    <rPh sb="0" eb="5">
      <t>ヤクモ</t>
    </rPh>
    <phoneticPr fontId="2"/>
  </si>
  <si>
    <t>室   蘭</t>
    <rPh sb="0" eb="5">
      <t>ムロラン</t>
    </rPh>
    <phoneticPr fontId="2"/>
  </si>
  <si>
    <t>苫小牧</t>
    <rPh sb="0" eb="3">
      <t>トマコマイ</t>
    </rPh>
    <phoneticPr fontId="2"/>
  </si>
  <si>
    <t>浦   河</t>
    <rPh sb="0" eb="5">
      <t>ウラカワ</t>
    </rPh>
    <phoneticPr fontId="2"/>
  </si>
  <si>
    <t>静   内</t>
    <rPh sb="0" eb="5">
      <t>シズナイ</t>
    </rPh>
    <phoneticPr fontId="2"/>
  </si>
  <si>
    <t>帯   広</t>
    <rPh sb="0" eb="5">
      <t>オビヒロ</t>
    </rPh>
    <phoneticPr fontId="2"/>
  </si>
  <si>
    <t>釧   路</t>
    <rPh sb="0" eb="5">
      <t>クシロ</t>
    </rPh>
    <phoneticPr fontId="2"/>
  </si>
  <si>
    <t>根   室</t>
    <rPh sb="0" eb="5">
      <t>ネムロ</t>
    </rPh>
    <phoneticPr fontId="2"/>
  </si>
  <si>
    <t>中標津</t>
    <rPh sb="0" eb="3">
      <t>ナカシベツ</t>
    </rPh>
    <phoneticPr fontId="2"/>
  </si>
  <si>
    <t>網   走</t>
    <rPh sb="0" eb="5">
      <t>アバシリ</t>
    </rPh>
    <phoneticPr fontId="2"/>
  </si>
  <si>
    <t>北   見</t>
    <rPh sb="0" eb="5">
      <t>キタミ</t>
    </rPh>
    <phoneticPr fontId="2"/>
  </si>
  <si>
    <t>紋   別</t>
    <rPh sb="0" eb="5">
      <t>モンベツ</t>
    </rPh>
    <phoneticPr fontId="2"/>
  </si>
  <si>
    <t>稚   内</t>
    <rPh sb="0" eb="5">
      <t>ワッカナイ</t>
    </rPh>
    <phoneticPr fontId="2"/>
  </si>
  <si>
    <t>留   萌</t>
    <rPh sb="0" eb="5">
      <t>ルモイ</t>
    </rPh>
    <phoneticPr fontId="2"/>
  </si>
  <si>
    <t>上   川</t>
    <rPh sb="0" eb="5">
      <t>カミカワ</t>
    </rPh>
    <phoneticPr fontId="2"/>
  </si>
  <si>
    <t>実数</t>
    <rPh sb="0" eb="2">
      <t>ジッスウ</t>
    </rPh>
    <phoneticPr fontId="2"/>
  </si>
  <si>
    <t>割合（百分率）</t>
    <rPh sb="0" eb="2">
      <t>ワリアイ</t>
    </rPh>
    <rPh sb="3" eb="6">
      <t>ヒャクブンリツ</t>
    </rPh>
    <phoneticPr fontId="2"/>
  </si>
  <si>
    <t>15～19</t>
  </si>
  <si>
    <t>計</t>
    <rPh sb="0" eb="1">
      <t>ケイ</t>
    </rPh>
    <phoneticPr fontId="2"/>
  </si>
  <si>
    <t>総人口</t>
    <rPh sb="0" eb="3">
      <t>ソウジンコウ</t>
    </rPh>
    <phoneticPr fontId="2"/>
  </si>
  <si>
    <t>15~19</t>
    <phoneticPr fontId="2"/>
  </si>
  <si>
    <t>20~24</t>
    <phoneticPr fontId="2"/>
  </si>
  <si>
    <t>25~29</t>
    <phoneticPr fontId="2"/>
  </si>
  <si>
    <t>30~34</t>
    <phoneticPr fontId="2"/>
  </si>
  <si>
    <t>35~39</t>
    <phoneticPr fontId="2"/>
  </si>
  <si>
    <t>40~44</t>
    <phoneticPr fontId="2"/>
  </si>
  <si>
    <t>（千人）</t>
    <rPh sb="1" eb="3">
      <t>センニン</t>
    </rPh>
    <phoneticPr fontId="2"/>
  </si>
  <si>
    <t>45~49</t>
    <phoneticPr fontId="2"/>
  </si>
  <si>
    <t>満２1週</t>
    <rPh sb="0" eb="1">
      <t>マン</t>
    </rPh>
    <rPh sb="3" eb="4">
      <t>シュウ</t>
    </rPh>
    <phoneticPr fontId="2"/>
  </si>
  <si>
    <t>北   海   道</t>
    <rPh sb="0" eb="1">
      <t>キタ</t>
    </rPh>
    <rPh sb="4" eb="5">
      <t>ウミ</t>
    </rPh>
    <rPh sb="8" eb="9">
      <t>ミチ</t>
    </rPh>
    <phoneticPr fontId="2"/>
  </si>
  <si>
    <t>事由・妊娠週数</t>
    <phoneticPr fontId="2"/>
  </si>
  <si>
    <t>総数</t>
    <phoneticPr fontId="2"/>
  </si>
  <si>
    <t>母体の健康</t>
    <phoneticPr fontId="2"/>
  </si>
  <si>
    <t>～</t>
    <phoneticPr fontId="2"/>
  </si>
  <si>
    <t>保健所</t>
    <phoneticPr fontId="2"/>
  </si>
  <si>
    <t>全道</t>
    <phoneticPr fontId="2"/>
  </si>
  <si>
    <t>札幌市</t>
    <phoneticPr fontId="2"/>
  </si>
  <si>
    <t>小樽市</t>
    <phoneticPr fontId="2"/>
  </si>
  <si>
    <t>市立函館</t>
    <phoneticPr fontId="2"/>
  </si>
  <si>
    <t>江別</t>
    <phoneticPr fontId="2"/>
  </si>
  <si>
    <t>千歳</t>
    <phoneticPr fontId="2"/>
  </si>
  <si>
    <t>岩見沢</t>
    <phoneticPr fontId="2"/>
  </si>
  <si>
    <t>滝川</t>
    <phoneticPr fontId="2"/>
  </si>
  <si>
    <t>富良野</t>
    <phoneticPr fontId="2"/>
  </si>
  <si>
    <t>名寄</t>
    <phoneticPr fontId="2"/>
  </si>
  <si>
    <t>岩内</t>
    <phoneticPr fontId="2"/>
  </si>
  <si>
    <t>倶知安</t>
    <phoneticPr fontId="2"/>
  </si>
  <si>
    <t>江差</t>
    <phoneticPr fontId="2"/>
  </si>
  <si>
    <t>八雲</t>
    <phoneticPr fontId="2"/>
  </si>
  <si>
    <t>室蘭</t>
    <phoneticPr fontId="2"/>
  </si>
  <si>
    <t>苫小牧</t>
    <phoneticPr fontId="2"/>
  </si>
  <si>
    <t>浦河</t>
    <phoneticPr fontId="2"/>
  </si>
  <si>
    <t>静内</t>
    <phoneticPr fontId="2"/>
  </si>
  <si>
    <t>帯広</t>
    <phoneticPr fontId="2"/>
  </si>
  <si>
    <t>釧路</t>
    <phoneticPr fontId="2"/>
  </si>
  <si>
    <t>根室</t>
    <phoneticPr fontId="2"/>
  </si>
  <si>
    <t>中標津</t>
    <phoneticPr fontId="2"/>
  </si>
  <si>
    <t>網 走</t>
    <phoneticPr fontId="2"/>
  </si>
  <si>
    <t>北見</t>
    <phoneticPr fontId="2"/>
  </si>
  <si>
    <t>紋別</t>
    <phoneticPr fontId="2"/>
  </si>
  <si>
    <t>稚内</t>
    <phoneticPr fontId="2"/>
  </si>
  <si>
    <t>留萌</t>
    <phoneticPr fontId="2"/>
  </si>
  <si>
    <t>・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</si>
  <si>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</si>
  <si>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</si>
  <si>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</si>
  <si>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</si>
  <si>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</si>
  <si>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</si>
  <si>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13歳未満</t>
    <rPh sb="2" eb="3">
      <t>サイ</t>
    </rPh>
    <rPh sb="3" eb="5">
      <t>ミマン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</si>
  <si>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</si>
  <si>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</si>
  <si>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</si>
  <si>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</si>
  <si>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</si>
  <si>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</si>
  <si>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</si>
  <si>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</si>
  <si>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-</t>
    <phoneticPr fontId="2"/>
  </si>
  <si>
    <t>…</t>
    <phoneticPr fontId="2"/>
  </si>
  <si>
    <t>満20週・</t>
    <phoneticPr fontId="2"/>
  </si>
  <si>
    <t>週数不詳</t>
    <rPh sb="0" eb="2">
      <t>シュウスウ</t>
    </rPh>
    <rPh sb="2" eb="4">
      <t>フショウ</t>
    </rPh>
    <phoneticPr fontId="2"/>
  </si>
  <si>
    <t>満8週～満11週</t>
    <rPh sb="4" eb="5">
      <t>マン</t>
    </rPh>
    <rPh sb="7" eb="8">
      <t>シュウ</t>
    </rPh>
    <phoneticPr fontId="2"/>
  </si>
  <si>
    <t>満12週～満15週</t>
    <rPh sb="5" eb="6">
      <t>マン</t>
    </rPh>
    <rPh sb="8" eb="9">
      <t>シュウ</t>
    </rPh>
    <phoneticPr fontId="2"/>
  </si>
  <si>
    <t>満16週～満19週</t>
    <rPh sb="5" eb="6">
      <t>マン</t>
    </rPh>
    <rPh sb="8" eb="9">
      <t>シュウ</t>
    </rPh>
    <phoneticPr fontId="2"/>
  </si>
  <si>
    <t>満20週・満21週</t>
    <rPh sb="5" eb="6">
      <t>マン</t>
    </rPh>
    <rPh sb="8" eb="9">
      <t>シュウ</t>
    </rPh>
    <phoneticPr fontId="2"/>
  </si>
  <si>
    <t xml:space="preserve">  実　　　　　　　　　　　　　     数</t>
    <rPh sb="2" eb="3">
      <t>ジツ</t>
    </rPh>
    <rPh sb="21" eb="22">
      <t>カズ</t>
    </rPh>
    <phoneticPr fontId="2"/>
  </si>
  <si>
    <t>週数不詳</t>
    <rPh sb="0" eb="2">
      <t>シュウスウ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</si>
  <si>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</si>
  <si>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6">
      <t>ネンド</t>
    </rPh>
    <phoneticPr fontId="2"/>
  </si>
  <si>
    <t>平成3年からは通常妊娠満22週未満とした。</t>
    <rPh sb="0" eb="2">
      <t>ヘイセイ</t>
    </rPh>
    <rPh sb="3" eb="4">
      <t>ネン</t>
    </rPh>
    <rPh sb="7" eb="9">
      <t>ツウジョウ</t>
    </rPh>
    <rPh sb="9" eb="11">
      <t>ニンシン</t>
    </rPh>
    <rPh sb="11" eb="12">
      <t>マン</t>
    </rPh>
    <rPh sb="14" eb="15">
      <t>シュウ</t>
    </rPh>
    <rPh sb="15" eb="17">
      <t>ミマン</t>
    </rPh>
    <phoneticPr fontId="2"/>
  </si>
  <si>
    <t>注１）</t>
    <rPh sb="0" eb="1">
      <t>チュウ</t>
    </rPh>
    <phoneticPr fontId="2"/>
  </si>
  <si>
    <t>母体保護法による人工妊娠中絶を行う時期については昭和52年から通常妊娠第7月未満（昭和54年からこれを通常妊娠満２３週以前とした）、</t>
  </si>
  <si>
    <t>平成14年度からは、衛生行政報告例による年度報となったため、平成14年1月～3月までの数値を掲載した。</t>
  </si>
  <si>
    <t>２）</t>
    <phoneticPr fontId="2"/>
  </si>
  <si>
    <t>平成25年度から年齢区分が改正された。（１５歳未満を１３歳未満、１３歳、１４歳に変更する。）</t>
    <rPh sb="0" eb="2">
      <t>ヘイセイ</t>
    </rPh>
    <rPh sb="4" eb="6">
      <t>ネンド</t>
    </rPh>
    <rPh sb="8" eb="10">
      <t>ネンレイ</t>
    </rPh>
    <rPh sb="10" eb="12">
      <t>クブン</t>
    </rPh>
    <rPh sb="13" eb="15">
      <t>カイセイ</t>
    </rPh>
    <rPh sb="22" eb="23">
      <t>サイ</t>
    </rPh>
    <rPh sb="23" eb="25">
      <t>ミマン</t>
    </rPh>
    <rPh sb="28" eb="29">
      <t>サイ</t>
    </rPh>
    <rPh sb="29" eb="31">
      <t>ミマン</t>
    </rPh>
    <rPh sb="34" eb="35">
      <t>サイ</t>
    </rPh>
    <rPh sb="38" eb="39">
      <t>サイ</t>
    </rPh>
    <rPh sb="40" eb="42">
      <t>ヘンコウ</t>
    </rPh>
    <phoneticPr fontId="2"/>
  </si>
  <si>
    <t>平成15年度から年齢区分が改正された。</t>
  </si>
  <si>
    <t>前表脚注2)参照</t>
  </si>
  <si>
    <t>５）</t>
    <phoneticPr fontId="2"/>
  </si>
  <si>
    <t>４）</t>
    <phoneticPr fontId="2"/>
  </si>
  <si>
    <t>３）</t>
    <phoneticPr fontId="2"/>
  </si>
  <si>
    <t>平成27年は「平成27年国勢調査人口等基本集計」（総務省統計局）を用いた。</t>
    <rPh sb="0" eb="2">
      <t>ヘイセイ</t>
    </rPh>
    <rPh sb="4" eb="5">
      <t>ネン</t>
    </rPh>
    <rPh sb="7" eb="9">
      <t>ヘイセイ</t>
    </rPh>
    <rPh sb="11" eb="12">
      <t>ネン</t>
    </rPh>
    <rPh sb="12" eb="14">
      <t>コクセイ</t>
    </rPh>
    <rPh sb="14" eb="16">
      <t>チョウサ</t>
    </rPh>
    <rPh sb="16" eb="18">
      <t>ジンコウ</t>
    </rPh>
    <rPh sb="18" eb="19">
      <t>トウ</t>
    </rPh>
    <rPh sb="19" eb="21">
      <t>キホン</t>
    </rPh>
    <rPh sb="21" eb="23">
      <t>シュウケイ</t>
    </rPh>
    <rPh sb="25" eb="28">
      <t>ソウムショウ</t>
    </rPh>
    <rPh sb="28" eb="30">
      <t>トウケイ</t>
    </rPh>
    <rPh sb="30" eb="31">
      <t>キョク</t>
    </rPh>
    <rPh sb="33" eb="34">
      <t>モチ</t>
    </rPh>
    <phoneticPr fontId="2"/>
  </si>
  <si>
    <t>率の算出には、総務省統計局推計の女子15～49歳総人口を用いた（※年齢内訳は、平成７年までは北海道保健福祉部推計の日本人人口の数値を使用。）</t>
    <rPh sb="28" eb="29">
      <t>モチ</t>
    </rPh>
    <rPh sb="63" eb="65">
      <t>スウチ</t>
    </rPh>
    <rPh sb="66" eb="68">
      <t>シヨウ</t>
    </rPh>
    <phoneticPr fontId="2"/>
  </si>
  <si>
    <t>20歳未満の合計の率である。</t>
    <phoneticPr fontId="2"/>
  </si>
  <si>
    <t>国勢調査</t>
    <rPh sb="0" eb="2">
      <t>コクセイ</t>
    </rPh>
    <rPh sb="2" eb="4">
      <t>チョウサ</t>
    </rPh>
    <phoneticPr fontId="2"/>
  </si>
  <si>
    <t>平成27年度は「平成27年国勢調査人口等基本集計」（総務省統計局）を用いた。</t>
    <phoneticPr fontId="2"/>
  </si>
  <si>
    <t>注１）
「遺伝性疾患」及び「非遺伝性精神疾患」は平成８年９月２５日までの数値である。</t>
    <rPh sb="0" eb="1">
      <t>チュウ</t>
    </rPh>
    <rPh sb="5" eb="8">
      <t>イデンセイ</t>
    </rPh>
    <rPh sb="8" eb="10">
      <t>シッカン</t>
    </rPh>
    <rPh sb="11" eb="12">
      <t>オヨ</t>
    </rPh>
    <rPh sb="14" eb="15">
      <t>ヒ</t>
    </rPh>
    <rPh sb="15" eb="18">
      <t>イデンセイ</t>
    </rPh>
    <rPh sb="18" eb="20">
      <t>セイシン</t>
    </rPh>
    <rPh sb="20" eb="22">
      <t>シンシッカン</t>
    </rPh>
    <rPh sb="36" eb="38">
      <t>スウチ</t>
    </rPh>
    <phoneticPr fontId="2"/>
  </si>
  <si>
    <t xml:space="preserve"> ３）</t>
    <phoneticPr fontId="2"/>
  </si>
  <si>
    <t>優生保護法が平成8年9月26日から母体保護法に改正施行されたことに伴い、「当事者遺伝」</t>
    <phoneticPr fontId="2"/>
  </si>
  <si>
    <t>「近親遺伝」「遺伝性疾患」及び「非遺伝性精神疾患」は平成8年9月25日までの数値である。</t>
    <rPh sb="1" eb="3">
      <t>キンシン</t>
    </rPh>
    <rPh sb="3" eb="5">
      <t>イデン</t>
    </rPh>
    <rPh sb="7" eb="10">
      <t>イデンセイ</t>
    </rPh>
    <rPh sb="10" eb="12">
      <t>シッカン</t>
    </rPh>
    <rPh sb="13" eb="14">
      <t>オヨ</t>
    </rPh>
    <rPh sb="16" eb="17">
      <t>ヒ</t>
    </rPh>
    <rPh sb="17" eb="19">
      <t>イデン</t>
    </rPh>
    <rPh sb="19" eb="20">
      <t>セイ</t>
    </rPh>
    <rPh sb="20" eb="22">
      <t>セイシン</t>
    </rPh>
    <rPh sb="22" eb="24">
      <t>シッカン</t>
    </rPh>
    <rPh sb="26" eb="28">
      <t>ヘイセイ</t>
    </rPh>
    <rPh sb="29" eb="30">
      <t>ネン</t>
    </rPh>
    <rPh sb="31" eb="32">
      <t>ツキ</t>
    </rPh>
    <rPh sb="34" eb="35">
      <t>ヒ</t>
    </rPh>
    <phoneticPr fontId="2"/>
  </si>
  <si>
    <t>（平成15年度までは、15～49歳までの総人口を用いている。）</t>
    <rPh sb="1" eb="3">
      <t>ヘイセイ</t>
    </rPh>
    <rPh sb="5" eb="7">
      <t>ネンド</t>
    </rPh>
    <phoneticPr fontId="2"/>
  </si>
  <si>
    <t>人口10万対の率の算出には、総務省統計局推計の20～49歳人口を用いた。</t>
    <phoneticPr fontId="2"/>
  </si>
  <si>
    <t>平成14年度からは、衛生行政報告例による年度報となったため、平成14年1月～3月までの数値</t>
    <rPh sb="43" eb="45">
      <t>スウチ</t>
    </rPh>
    <phoneticPr fontId="2"/>
  </si>
  <si>
    <t>を掲載した。</t>
    <phoneticPr fontId="2"/>
  </si>
  <si>
    <t>母体の健康：母体保護法第１４条第１項第１号に該当するものとして行われた手術件数</t>
  </si>
  <si>
    <t>暴行・脅迫によるもの：母体保護法第１４条第１項第２号に該当するものとして行われた手術件数</t>
    <rPh sb="0" eb="2">
      <t>ボウコウ</t>
    </rPh>
    <rPh sb="3" eb="5">
      <t>キョウハク</t>
    </rPh>
    <rPh sb="11" eb="13">
      <t>ボタイ</t>
    </rPh>
    <rPh sb="13" eb="16">
      <t>ホゴホウ</t>
    </rPh>
    <rPh sb="16" eb="17">
      <t>ダイ</t>
    </rPh>
    <rPh sb="19" eb="20">
      <t>ジョウ</t>
    </rPh>
    <rPh sb="20" eb="21">
      <t>ダイ</t>
    </rPh>
    <rPh sb="22" eb="23">
      <t>コウ</t>
    </rPh>
    <rPh sb="23" eb="24">
      <t>ダイ</t>
    </rPh>
    <rPh sb="25" eb="26">
      <t>ゴウ</t>
    </rPh>
    <rPh sb="27" eb="29">
      <t>ガイトウ</t>
    </rPh>
    <rPh sb="36" eb="37">
      <t>オコナ</t>
    </rPh>
    <rPh sb="40" eb="42">
      <t>シュジュツ</t>
    </rPh>
    <rPh sb="42" eb="44">
      <t>ケンスウ</t>
    </rPh>
    <phoneticPr fontId="2"/>
  </si>
  <si>
    <t>平成２５年度から年齢区分が改正された。（１５歳未満を１３歳未満、１３歳、１４歳に変更する。）</t>
  </si>
  <si>
    <t>注２）</t>
    <rPh sb="0" eb="1">
      <t>チュウ</t>
    </rPh>
    <phoneticPr fontId="2"/>
  </si>
  <si>
    <t xml:space="preserve"> ４）</t>
    <phoneticPr fontId="2"/>
  </si>
  <si>
    <t>母体の健康低下：母体保護法第３条第１項第２号に該当するものとして行われた手術</t>
    <rPh sb="0" eb="2">
      <t>ボタイ</t>
    </rPh>
    <rPh sb="3" eb="5">
      <t>ケンコウ</t>
    </rPh>
    <rPh sb="5" eb="7">
      <t>テイカ</t>
    </rPh>
    <rPh sb="8" eb="10">
      <t>ボタイ</t>
    </rPh>
    <rPh sb="10" eb="13">
      <t>ホゴホウ</t>
    </rPh>
    <rPh sb="13" eb="14">
      <t>ダイ</t>
    </rPh>
    <rPh sb="15" eb="16">
      <t>ジョウ</t>
    </rPh>
    <rPh sb="16" eb="17">
      <t>ダイ</t>
    </rPh>
    <rPh sb="18" eb="19">
      <t>コウ</t>
    </rPh>
    <rPh sb="19" eb="20">
      <t>ダイ</t>
    </rPh>
    <rPh sb="21" eb="22">
      <t>ゴウ</t>
    </rPh>
    <rPh sb="23" eb="25">
      <t>ガイトウ</t>
    </rPh>
    <rPh sb="32" eb="33">
      <t>オコナ</t>
    </rPh>
    <rPh sb="36" eb="38">
      <t>シュジュツ</t>
    </rPh>
    <phoneticPr fontId="2"/>
  </si>
  <si>
    <t>　</t>
    <phoneticPr fontId="2"/>
  </si>
  <si>
    <t>母体の生命危険：母体保護法第３条第１項第１号に該当するものとして行われた手術</t>
    <rPh sb="3" eb="5">
      <t>セイメイ</t>
    </rPh>
    <rPh sb="5" eb="7">
      <t>キケン</t>
    </rPh>
    <phoneticPr fontId="2"/>
  </si>
  <si>
    <r>
      <rPr>
        <sz val="20"/>
        <rFont val="ＭＳ 明朝"/>
        <family val="1"/>
        <charset val="128"/>
      </rPr>
      <t>第115表　不妊手術，</t>
    </r>
    <r>
      <rPr>
        <sz val="14"/>
        <rFont val="ＭＳ 明朝"/>
        <family val="1"/>
        <charset val="128"/>
      </rPr>
      <t>事由・性・年齢（５歳階級）別</t>
    </r>
    <rPh sb="0" eb="1">
      <t>ダイ</t>
    </rPh>
    <rPh sb="4" eb="5">
      <t>ヒョウ</t>
    </rPh>
    <rPh sb="6" eb="8">
      <t>フニン</t>
    </rPh>
    <rPh sb="8" eb="10">
      <t>シュジュツ</t>
    </rPh>
    <rPh sb="11" eb="13">
      <t>ジユウ</t>
    </rPh>
    <rPh sb="14" eb="15">
      <t>セイ</t>
    </rPh>
    <rPh sb="16" eb="18">
      <t>ネンレイ</t>
    </rPh>
    <rPh sb="20" eb="21">
      <t>サイ</t>
    </rPh>
    <rPh sb="21" eb="23">
      <t>カイキュウ</t>
    </rPh>
    <rPh sb="24" eb="25">
      <t>ベツ</t>
    </rPh>
    <phoneticPr fontId="2"/>
  </si>
  <si>
    <r>
      <rPr>
        <sz val="20"/>
        <rFont val="ＭＳ 明朝"/>
        <family val="1"/>
        <charset val="128"/>
      </rPr>
      <t>第116表　不妊手術，</t>
    </r>
    <r>
      <rPr>
        <sz val="14"/>
        <rFont val="ＭＳ 明朝"/>
        <family val="1"/>
        <charset val="128"/>
      </rPr>
      <t>事由・保健所別</t>
    </r>
    <rPh sb="0" eb="1">
      <t>ダイ</t>
    </rPh>
    <rPh sb="4" eb="5">
      <t>ヒョウ</t>
    </rPh>
    <rPh sb="6" eb="8">
      <t>フニン</t>
    </rPh>
    <rPh sb="8" eb="10">
      <t>シュジュツ</t>
    </rPh>
    <rPh sb="11" eb="13">
      <t>ジユウ</t>
    </rPh>
    <rPh sb="14" eb="17">
      <t>ホケンジョ</t>
    </rPh>
    <rPh sb="17" eb="18">
      <t>ベツ</t>
    </rPh>
    <phoneticPr fontId="2"/>
  </si>
  <si>
    <r>
      <rPr>
        <sz val="20"/>
        <rFont val="ＭＳ 明朝"/>
        <family val="1"/>
        <charset val="128"/>
      </rPr>
      <t>第114表　不妊手術，</t>
    </r>
    <r>
      <rPr>
        <sz val="14"/>
        <rFont val="ＭＳ 明朝"/>
        <family val="1"/>
        <charset val="128"/>
      </rPr>
      <t>事由・年次別</t>
    </r>
    <rPh sb="0" eb="1">
      <t>ダイ</t>
    </rPh>
    <rPh sb="4" eb="5">
      <t>ヒョウ</t>
    </rPh>
    <rPh sb="6" eb="8">
      <t>フニン</t>
    </rPh>
    <rPh sb="8" eb="10">
      <t>シュジュツ</t>
    </rPh>
    <rPh sb="11" eb="13">
      <t>ジユウ</t>
    </rPh>
    <rPh sb="14" eb="16">
      <t>ネンジ</t>
    </rPh>
    <rPh sb="16" eb="17">
      <t>ベツ</t>
    </rPh>
    <phoneticPr fontId="2"/>
  </si>
  <si>
    <r>
      <rPr>
        <sz val="20"/>
        <rFont val="ＭＳ 明朝"/>
        <family val="1"/>
        <charset val="128"/>
      </rPr>
      <t>第113表　人工妊娠中絶，</t>
    </r>
    <r>
      <rPr>
        <sz val="14"/>
        <rFont val="ＭＳ 明朝"/>
        <family val="1"/>
        <charset val="128"/>
      </rPr>
      <t>妊娠週数・保健所別</t>
    </r>
    <rPh sb="0" eb="1">
      <t>ダイ</t>
    </rPh>
    <rPh sb="4" eb="5">
      <t>ヒョウ</t>
    </rPh>
    <rPh sb="6" eb="8">
      <t>ジンコウ</t>
    </rPh>
    <rPh sb="8" eb="10">
      <t>ニンシン</t>
    </rPh>
    <rPh sb="10" eb="12">
      <t>チュウゼツ</t>
    </rPh>
    <rPh sb="13" eb="15">
      <t>ニンシン</t>
    </rPh>
    <rPh sb="15" eb="16">
      <t>シュウ</t>
    </rPh>
    <rPh sb="16" eb="17">
      <t>スウ</t>
    </rPh>
    <rPh sb="18" eb="21">
      <t>ホケンショ</t>
    </rPh>
    <rPh sb="21" eb="22">
      <t>ベツ</t>
    </rPh>
    <phoneticPr fontId="2"/>
  </si>
  <si>
    <r>
      <rPr>
        <sz val="20"/>
        <rFont val="ＭＳ 明朝"/>
        <family val="1"/>
        <charset val="128"/>
      </rPr>
      <t>第112表　人工妊娠中絶，</t>
    </r>
    <r>
      <rPr>
        <sz val="14"/>
        <rFont val="ＭＳ 明朝"/>
        <family val="1"/>
        <charset val="128"/>
      </rPr>
      <t>事由・年齢（５歳階級）・妊娠週数別</t>
    </r>
    <rPh sb="0" eb="1">
      <t>ダイ</t>
    </rPh>
    <rPh sb="4" eb="5">
      <t>ヒョウ</t>
    </rPh>
    <rPh sb="6" eb="8">
      <t>ジンコウ</t>
    </rPh>
    <rPh sb="8" eb="10">
      <t>ニンシン</t>
    </rPh>
    <rPh sb="10" eb="12">
      <t>チュウゼツ</t>
    </rPh>
    <rPh sb="13" eb="15">
      <t>ジユウ</t>
    </rPh>
    <rPh sb="16" eb="18">
      <t>ネンレイ</t>
    </rPh>
    <rPh sb="20" eb="21">
      <t>サイ</t>
    </rPh>
    <rPh sb="21" eb="23">
      <t>カイキュウ</t>
    </rPh>
    <rPh sb="25" eb="27">
      <t>ニンシン</t>
    </rPh>
    <rPh sb="27" eb="28">
      <t>シュウ</t>
    </rPh>
    <rPh sb="28" eb="29">
      <t>カズ</t>
    </rPh>
    <rPh sb="29" eb="30">
      <t>ベツ</t>
    </rPh>
    <phoneticPr fontId="2"/>
  </si>
  <si>
    <r>
      <rPr>
        <sz val="20"/>
        <rFont val="ＭＳ 明朝"/>
        <family val="1"/>
        <charset val="128"/>
      </rPr>
      <t>第111表　人工妊娠中絶，</t>
    </r>
    <r>
      <rPr>
        <sz val="14"/>
        <rFont val="ＭＳ 明朝"/>
        <family val="1"/>
        <charset val="128"/>
      </rPr>
      <t>年齢（５歳階級）・年次別</t>
    </r>
    <rPh sb="0" eb="1">
      <t>ダイ</t>
    </rPh>
    <rPh sb="4" eb="5">
      <t>ヒョウ</t>
    </rPh>
    <rPh sb="6" eb="8">
      <t>ジンコウ</t>
    </rPh>
    <rPh sb="8" eb="10">
      <t>ニンシン</t>
    </rPh>
    <rPh sb="10" eb="12">
      <t>チュウゼツ</t>
    </rPh>
    <rPh sb="13" eb="15">
      <t>ネンレイ</t>
    </rPh>
    <rPh sb="17" eb="18">
      <t>サイ</t>
    </rPh>
    <rPh sb="18" eb="20">
      <t>カイキュウ</t>
    </rPh>
    <rPh sb="22" eb="25">
      <t>ネンジベツ</t>
    </rPh>
    <phoneticPr fontId="2"/>
  </si>
  <si>
    <r>
      <rPr>
        <sz val="20"/>
        <rFont val="ＭＳ 明朝"/>
        <family val="1"/>
        <charset val="128"/>
      </rPr>
      <t>第110表　人工妊娠中絶，</t>
    </r>
    <r>
      <rPr>
        <sz val="14"/>
        <rFont val="ＭＳ 明朝"/>
        <family val="1"/>
        <charset val="128"/>
      </rPr>
      <t>妊娠週数・年次別</t>
    </r>
    <rPh sb="0" eb="1">
      <t>ダイ</t>
    </rPh>
    <rPh sb="4" eb="5">
      <t>ヒョウ</t>
    </rPh>
    <rPh sb="6" eb="8">
      <t>ジンコウ</t>
    </rPh>
    <rPh sb="8" eb="10">
      <t>ニンシン</t>
    </rPh>
    <rPh sb="10" eb="12">
      <t>チュウゼツ</t>
    </rPh>
    <rPh sb="13" eb="15">
      <t>ニンシン</t>
    </rPh>
    <rPh sb="15" eb="16">
      <t>シュウ</t>
    </rPh>
    <rPh sb="16" eb="17">
      <t>カズ</t>
    </rPh>
    <rPh sb="18" eb="21">
      <t>ネンジベツ</t>
    </rPh>
    <phoneticPr fontId="2"/>
  </si>
  <si>
    <t>北海道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</si>
</sst>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0.0_ "/>
    <numFmt numFmtId="177" formatCode="#\ ###"/>
    <numFmt numFmtId="178" formatCode="##\ ###"/>
    <numFmt numFmtId="179" formatCode="&quot;注&quot;\4\(0.0\)"/>
    <numFmt numFmtId="180" formatCode="#\ ###\ ##0"/>
    <numFmt numFmtId="181" formatCode="0.0_ ;[Red]\-0.0\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287">
    <xf numFmtId="0" fontId="0" fillId="0" borderId="0" xfId="0"/>
    <xf numFmtId="0" fontId="0" fillId="0" borderId="0" xfId="0" applyBorder="1"/>
    <xf numFmtId="0" fontId="5" fillId="0" borderId="0" xfId="0" applyFont="1"/>
    <xf numFmtId="0" fontId="7" fillId="0" borderId="0" xfId="0" applyFont="1" applyAlignment="1">
      <alignment vertical="center"/>
    </xf>
    <xf numFmtId="38" fontId="5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/>
    <xf numFmtId="0" fontId="5" fillId="0" borderId="0" xfId="3" applyFont="1">
      <alignment vertical="center"/>
    </xf>
    <xf numFmtId="38" fontId="8" fillId="0" borderId="0" xfId="1" applyFont="1" applyBorder="1" applyAlignment="1">
      <alignment horizontal="right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/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0" fontId="6" fillId="0" borderId="0" xfId="0" applyFont="1"/>
    <xf numFmtId="0" fontId="5" fillId="0" borderId="4" xfId="0" applyFont="1" applyBorder="1"/>
    <xf numFmtId="38" fontId="8" fillId="0" borderId="0" xfId="1" applyFont="1" applyBorder="1" applyAlignment="1"/>
    <xf numFmtId="0" fontId="8" fillId="0" borderId="0" xfId="0" applyFont="1"/>
    <xf numFmtId="38" fontId="5" fillId="0" borderId="0" xfId="1" applyFont="1" applyBorder="1" applyAlignment="1"/>
    <xf numFmtId="41" fontId="1" fillId="0" borderId="0" xfId="0" applyNumberFormat="1" applyFont="1" applyBorder="1"/>
    <xf numFmtId="41" fontId="0" fillId="0" borderId="0" xfId="0" applyNumberFormat="1"/>
    <xf numFmtId="41" fontId="0" fillId="0" borderId="0" xfId="0" applyNumberFormat="1" applyBorder="1"/>
    <xf numFmtId="38" fontId="5" fillId="0" borderId="0" xfId="3" applyNumberFormat="1" applyFont="1">
      <alignment vertical="center"/>
    </xf>
    <xf numFmtId="41" fontId="1" fillId="0" borderId="0" xfId="0" applyNumberFormat="1" applyFont="1"/>
    <xf numFmtId="38" fontId="5" fillId="0" borderId="0" xfId="0" applyNumberFormat="1" applyFont="1"/>
    <xf numFmtId="41" fontId="7" fillId="0" borderId="0" xfId="0" applyNumberFormat="1" applyFont="1" applyAlignment="1">
      <alignment vertical="center"/>
    </xf>
    <xf numFmtId="0" fontId="11" fillId="0" borderId="0" xfId="0" applyFont="1"/>
    <xf numFmtId="0" fontId="10" fillId="0" borderId="0" xfId="0" applyFont="1"/>
    <xf numFmtId="0" fontId="10" fillId="0" borderId="7" xfId="0" applyFont="1" applyBorder="1"/>
    <xf numFmtId="0" fontId="10" fillId="0" borderId="0" xfId="0" applyFont="1" applyBorder="1"/>
    <xf numFmtId="0" fontId="10" fillId="0" borderId="8" xfId="0" applyFont="1" applyBorder="1" applyAlignment="1"/>
    <xf numFmtId="0" fontId="10" fillId="0" borderId="0" xfId="0" applyFont="1" applyBorder="1" applyAlignment="1"/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3" xfId="0" applyFont="1" applyBorder="1"/>
    <xf numFmtId="0" fontId="10" fillId="0" borderId="3" xfId="0" applyFont="1" applyFill="1" applyBorder="1"/>
    <xf numFmtId="0" fontId="10" fillId="0" borderId="2" xfId="0" applyFont="1" applyBorder="1"/>
    <xf numFmtId="0" fontId="10" fillId="0" borderId="0" xfId="0" applyFont="1" applyFill="1" applyBorder="1"/>
    <xf numFmtId="0" fontId="10" fillId="0" borderId="2" xfId="0" applyFont="1" applyFill="1" applyBorder="1"/>
    <xf numFmtId="0" fontId="10" fillId="0" borderId="0" xfId="0" applyFont="1" applyAlignment="1"/>
    <xf numFmtId="0" fontId="10" fillId="0" borderId="2" xfId="0" applyFont="1" applyBorder="1" applyAlignment="1">
      <alignment horizontal="right"/>
    </xf>
    <xf numFmtId="176" fontId="10" fillId="0" borderId="0" xfId="0" applyNumberFormat="1" applyFont="1" applyFill="1" applyBorder="1"/>
    <xf numFmtId="176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9" xfId="0" applyFont="1" applyBorder="1"/>
    <xf numFmtId="0" fontId="12" fillId="0" borderId="0" xfId="0" applyFont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Fill="1"/>
    <xf numFmtId="41" fontId="13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distributed"/>
    </xf>
    <xf numFmtId="41" fontId="10" fillId="0" borderId="2" xfId="1" applyNumberFormat="1" applyFont="1" applyFill="1" applyBorder="1" applyAlignment="1">
      <alignment horizontal="right"/>
    </xf>
    <xf numFmtId="41" fontId="10" fillId="0" borderId="0" xfId="1" applyNumberFormat="1" applyFont="1" applyFill="1" applyAlignment="1">
      <alignment horizontal="right"/>
    </xf>
    <xf numFmtId="41" fontId="10" fillId="0" borderId="0" xfId="0" applyNumberFormat="1" applyFont="1" applyFill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41" fontId="13" fillId="0" borderId="0" xfId="1" applyNumberFormat="1" applyFont="1" applyFill="1" applyBorder="1" applyAlignment="1">
      <alignment horizontal="right"/>
    </xf>
    <xf numFmtId="41" fontId="10" fillId="0" borderId="0" xfId="1" applyNumberFormat="1" applyFont="1" applyFill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distributed"/>
    </xf>
    <xf numFmtId="0" fontId="10" fillId="0" borderId="0" xfId="0" applyFont="1" applyAlignment="1">
      <alignment horizontal="center"/>
    </xf>
    <xf numFmtId="0" fontId="10" fillId="0" borderId="12" xfId="0" applyFont="1" applyBorder="1"/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41" fontId="13" fillId="0" borderId="2" xfId="0" applyNumberFormat="1" applyFont="1" applyFill="1" applyBorder="1" applyAlignment="1">
      <alignment horizontal="right"/>
    </xf>
    <xf numFmtId="41" fontId="10" fillId="0" borderId="2" xfId="0" applyNumberFormat="1" applyFont="1" applyBorder="1" applyAlignment="1">
      <alignment horizontal="right"/>
    </xf>
    <xf numFmtId="41" fontId="10" fillId="0" borderId="0" xfId="0" applyNumberFormat="1" applyFont="1" applyAlignment="1">
      <alignment horizontal="right"/>
    </xf>
    <xf numFmtId="41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distributed"/>
    </xf>
    <xf numFmtId="0" fontId="10" fillId="0" borderId="9" xfId="0" applyFont="1" applyBorder="1" applyAlignment="1">
      <alignment horizontal="distributed"/>
    </xf>
    <xf numFmtId="41" fontId="10" fillId="0" borderId="6" xfId="0" applyNumberFormat="1" applyFont="1" applyBorder="1" applyAlignment="1">
      <alignment horizontal="right"/>
    </xf>
    <xf numFmtId="41" fontId="10" fillId="0" borderId="9" xfId="0" applyNumberFormat="1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38" fontId="10" fillId="0" borderId="0" xfId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10" fillId="0" borderId="12" xfId="1" applyFont="1" applyBorder="1" applyAlignment="1">
      <alignment horizontal="center" vertical="center"/>
    </xf>
    <xf numFmtId="38" fontId="10" fillId="0" borderId="13" xfId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3" fillId="0" borderId="2" xfId="0" applyFont="1" applyBorder="1"/>
    <xf numFmtId="38" fontId="13" fillId="0" borderId="2" xfId="1" applyFont="1" applyBorder="1" applyAlignment="1"/>
    <xf numFmtId="38" fontId="10" fillId="0" borderId="2" xfId="1" applyFont="1" applyBorder="1" applyAlignment="1"/>
    <xf numFmtId="0" fontId="10" fillId="0" borderId="14" xfId="0" applyFont="1" applyBorder="1" applyAlignment="1">
      <alignment horizontal="center"/>
    </xf>
    <xf numFmtId="38" fontId="10" fillId="0" borderId="6" xfId="1" applyFont="1" applyBorder="1" applyAlignment="1"/>
    <xf numFmtId="0" fontId="12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center"/>
    </xf>
    <xf numFmtId="41" fontId="10" fillId="0" borderId="0" xfId="0" applyNumberFormat="1" applyFont="1" applyFill="1" applyBorder="1" applyAlignment="1">
      <alignment horizontal="right"/>
    </xf>
    <xf numFmtId="177" fontId="16" fillId="0" borderId="0" xfId="1" applyNumberFormat="1" applyFont="1" applyBorder="1"/>
    <xf numFmtId="177" fontId="16" fillId="0" borderId="0" xfId="1" applyNumberFormat="1" applyFont="1"/>
    <xf numFmtId="177" fontId="16" fillId="0" borderId="0" xfId="1" applyNumberFormat="1" applyFont="1" applyBorder="1" applyAlignment="1">
      <alignment horizontal="right"/>
    </xf>
    <xf numFmtId="177" fontId="16" fillId="0" borderId="0" xfId="1" applyNumberFormat="1" applyFont="1" applyAlignment="1">
      <alignment horizontal="right"/>
    </xf>
    <xf numFmtId="177" fontId="16" fillId="0" borderId="0" xfId="1" applyNumberFormat="1" applyFont="1" applyFill="1" applyBorder="1"/>
    <xf numFmtId="177" fontId="16" fillId="0" borderId="0" xfId="1" applyNumberFormat="1" applyFont="1" applyFill="1"/>
    <xf numFmtId="177" fontId="16" fillId="0" borderId="0" xfId="1" applyNumberFormat="1" applyFont="1" applyFill="1" applyAlignment="1">
      <alignment horizontal="right"/>
    </xf>
    <xf numFmtId="176" fontId="16" fillId="0" borderId="0" xfId="0" applyNumberFormat="1" applyFont="1" applyBorder="1"/>
    <xf numFmtId="176" fontId="16" fillId="0" borderId="0" xfId="0" applyNumberFormat="1" applyFont="1"/>
    <xf numFmtId="176" fontId="16" fillId="0" borderId="0" xfId="0" applyNumberFormat="1" applyFont="1" applyBorder="1" applyAlignment="1">
      <alignment horizontal="right"/>
    </xf>
    <xf numFmtId="176" fontId="16" fillId="0" borderId="0" xfId="0" applyNumberFormat="1" applyFont="1" applyFill="1" applyBorder="1"/>
    <xf numFmtId="176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right"/>
    </xf>
    <xf numFmtId="176" fontId="16" fillId="0" borderId="9" xfId="0" applyNumberFormat="1" applyFont="1" applyFill="1" applyBorder="1"/>
    <xf numFmtId="176" fontId="16" fillId="0" borderId="9" xfId="0" applyNumberFormat="1" applyFont="1" applyFill="1" applyBorder="1" applyAlignment="1">
      <alignment horizontal="right"/>
    </xf>
    <xf numFmtId="177" fontId="16" fillId="0" borderId="2" xfId="1" applyNumberFormat="1" applyFont="1" applyBorder="1"/>
    <xf numFmtId="177" fontId="16" fillId="0" borderId="0" xfId="0" applyNumberFormat="1" applyFont="1"/>
    <xf numFmtId="177" fontId="16" fillId="0" borderId="0" xfId="0" applyNumberFormat="1" applyFont="1" applyAlignment="1">
      <alignment horizontal="right"/>
    </xf>
    <xf numFmtId="178" fontId="16" fillId="0" borderId="2" xfId="0" applyNumberFormat="1" applyFont="1" applyBorder="1"/>
    <xf numFmtId="178" fontId="16" fillId="0" borderId="0" xfId="0" applyNumberFormat="1" applyFont="1" applyBorder="1"/>
    <xf numFmtId="178" fontId="16" fillId="0" borderId="0" xfId="0" applyNumberFormat="1" applyFont="1"/>
    <xf numFmtId="0" fontId="16" fillId="0" borderId="0" xfId="0" applyFont="1" applyAlignment="1">
      <alignment horizontal="right"/>
    </xf>
    <xf numFmtId="0" fontId="16" fillId="0" borderId="0" xfId="0" applyFont="1"/>
    <xf numFmtId="178" fontId="16" fillId="0" borderId="0" xfId="0" applyNumberFormat="1" applyFont="1" applyBorder="1" applyAlignment="1">
      <alignment horizontal="right"/>
    </xf>
    <xf numFmtId="178" fontId="16" fillId="0" borderId="0" xfId="0" applyNumberFormat="1" applyFont="1" applyAlignment="1">
      <alignment horizontal="right"/>
    </xf>
    <xf numFmtId="178" fontId="16" fillId="0" borderId="2" xfId="0" applyNumberFormat="1" applyFont="1" applyFill="1" applyBorder="1"/>
    <xf numFmtId="178" fontId="16" fillId="0" borderId="0" xfId="0" applyNumberFormat="1" applyFont="1" applyFill="1" applyBorder="1"/>
    <xf numFmtId="178" fontId="16" fillId="0" borderId="0" xfId="0" applyNumberFormat="1" applyFont="1" applyFill="1"/>
    <xf numFmtId="0" fontId="16" fillId="0" borderId="0" xfId="0" applyFont="1" applyFill="1"/>
    <xf numFmtId="176" fontId="16" fillId="0" borderId="2" xfId="0" applyNumberFormat="1" applyFont="1" applyFill="1" applyBorder="1"/>
    <xf numFmtId="177" fontId="16" fillId="0" borderId="0" xfId="1" applyNumberFormat="1" applyFont="1" applyFill="1" applyBorder="1" applyAlignment="1">
      <alignment horizontal="right"/>
    </xf>
    <xf numFmtId="176" fontId="16" fillId="0" borderId="0" xfId="0" applyNumberFormat="1" applyFont="1" applyFill="1"/>
    <xf numFmtId="177" fontId="16" fillId="0" borderId="0" xfId="0" applyNumberFormat="1" applyFont="1" applyFill="1" applyBorder="1" applyAlignment="1">
      <alignment horizontal="right"/>
    </xf>
    <xf numFmtId="179" fontId="16" fillId="0" borderId="0" xfId="0" applyNumberFormat="1" applyFont="1" applyFill="1" applyBorder="1"/>
    <xf numFmtId="0" fontId="14" fillId="0" borderId="0" xfId="2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2" applyFont="1">
      <alignment vertical="center"/>
    </xf>
    <xf numFmtId="41" fontId="17" fillId="0" borderId="2" xfId="0" applyNumberFormat="1" applyFont="1" applyFill="1" applyBorder="1" applyAlignment="1">
      <alignment horizontal="right"/>
    </xf>
    <xf numFmtId="41" fontId="16" fillId="0" borderId="2" xfId="0" applyNumberFormat="1" applyFont="1" applyBorder="1" applyAlignment="1">
      <alignment horizontal="right"/>
    </xf>
    <xf numFmtId="41" fontId="16" fillId="0" borderId="0" xfId="0" applyNumberFormat="1" applyFont="1" applyBorder="1" applyAlignment="1">
      <alignment horizontal="right"/>
    </xf>
    <xf numFmtId="41" fontId="16" fillId="0" borderId="9" xfId="0" applyNumberFormat="1" applyFont="1" applyBorder="1" applyAlignment="1">
      <alignment horizontal="right"/>
    </xf>
    <xf numFmtId="181" fontId="16" fillId="0" borderId="0" xfId="1" applyNumberFormat="1" applyFont="1"/>
    <xf numFmtId="38" fontId="16" fillId="0" borderId="0" xfId="1" applyFont="1" applyAlignment="1">
      <alignment horizontal="right"/>
    </xf>
    <xf numFmtId="181" fontId="16" fillId="0" borderId="0" xfId="1" applyNumberFormat="1" applyFont="1" applyAlignment="1">
      <alignment horizontal="right"/>
    </xf>
    <xf numFmtId="177" fontId="16" fillId="0" borderId="0" xfId="0" applyNumberFormat="1" applyFont="1" applyBorder="1"/>
    <xf numFmtId="181" fontId="16" fillId="0" borderId="0" xfId="1" applyNumberFormat="1" applyFont="1" applyBorder="1"/>
    <xf numFmtId="38" fontId="16" fillId="0" borderId="0" xfId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181" fontId="16" fillId="0" borderId="0" xfId="1" applyNumberFormat="1" applyFont="1" applyBorder="1" applyAlignment="1">
      <alignment horizontal="right"/>
    </xf>
    <xf numFmtId="177" fontId="16" fillId="0" borderId="0" xfId="0" applyNumberFormat="1" applyFont="1" applyFill="1" applyBorder="1"/>
    <xf numFmtId="38" fontId="16" fillId="0" borderId="0" xfId="1" applyFont="1" applyFill="1" applyBorder="1" applyAlignment="1">
      <alignment horizontal="right"/>
    </xf>
    <xf numFmtId="38" fontId="17" fillId="0" borderId="0" xfId="1" applyFont="1" applyBorder="1" applyAlignment="1">
      <alignment horizontal="right"/>
    </xf>
    <xf numFmtId="38" fontId="16" fillId="0" borderId="9" xfId="1" applyFont="1" applyBorder="1" applyAlignment="1">
      <alignment horizontal="right"/>
    </xf>
    <xf numFmtId="41" fontId="17" fillId="0" borderId="0" xfId="0" applyNumberFormat="1" applyFont="1" applyFill="1" applyBorder="1"/>
    <xf numFmtId="41" fontId="16" fillId="0" borderId="0" xfId="0" applyNumberFormat="1" applyFont="1" applyBorder="1"/>
    <xf numFmtId="41" fontId="16" fillId="0" borderId="0" xfId="0" applyNumberFormat="1" applyFont="1" applyFill="1" applyBorder="1" applyAlignment="1">
      <alignment horizontal="right"/>
    </xf>
    <xf numFmtId="0" fontId="19" fillId="0" borderId="0" xfId="0" applyFont="1"/>
    <xf numFmtId="0" fontId="10" fillId="0" borderId="14" xfId="0" applyFont="1" applyBorder="1" applyAlignment="1">
      <alignment horizontal="distributed"/>
    </xf>
    <xf numFmtId="0" fontId="20" fillId="0" borderId="3" xfId="0" applyFont="1" applyBorder="1" applyAlignment="1">
      <alignment horizontal="distributed"/>
    </xf>
    <xf numFmtId="0" fontId="10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distributed"/>
    </xf>
    <xf numFmtId="41" fontId="20" fillId="0" borderId="2" xfId="1" applyNumberFormat="1" applyFont="1" applyFill="1" applyBorder="1" applyAlignment="1">
      <alignment horizontal="right"/>
    </xf>
    <xf numFmtId="41" fontId="20" fillId="0" borderId="0" xfId="1" applyNumberFormat="1" applyFont="1" applyFill="1" applyBorder="1" applyAlignment="1">
      <alignment horizontal="right"/>
    </xf>
    <xf numFmtId="41" fontId="20" fillId="0" borderId="0" xfId="1" applyNumberFormat="1" applyFont="1" applyFill="1" applyAlignment="1">
      <alignment horizontal="right"/>
    </xf>
    <xf numFmtId="41" fontId="20" fillId="0" borderId="0" xfId="0" applyNumberFormat="1" applyFont="1" applyFill="1" applyAlignment="1">
      <alignment horizontal="right"/>
    </xf>
    <xf numFmtId="0" fontId="20" fillId="0" borderId="0" xfId="0" applyFont="1" applyAlignment="1">
      <alignment horizontal="distributed"/>
    </xf>
    <xf numFmtId="41" fontId="8" fillId="0" borderId="0" xfId="0" applyNumberFormat="1" applyFont="1" applyFill="1" applyAlignment="1">
      <alignment horizontal="right"/>
    </xf>
    <xf numFmtId="176" fontId="16" fillId="0" borderId="15" xfId="0" applyNumberFormat="1" applyFont="1" applyFill="1" applyBorder="1" applyAlignment="1">
      <alignment horizontal="right"/>
    </xf>
    <xf numFmtId="41" fontId="10" fillId="0" borderId="6" xfId="1" applyNumberFormat="1" applyFont="1" applyFill="1" applyBorder="1" applyAlignment="1">
      <alignment horizontal="right"/>
    </xf>
    <xf numFmtId="41" fontId="10" fillId="0" borderId="9" xfId="1" applyNumberFormat="1" applyFont="1" applyFill="1" applyBorder="1" applyAlignment="1">
      <alignment horizontal="right"/>
    </xf>
    <xf numFmtId="0" fontId="16" fillId="0" borderId="0" xfId="0" applyFont="1" applyBorder="1"/>
    <xf numFmtId="0" fontId="16" fillId="0" borderId="2" xfId="0" applyFont="1" applyBorder="1"/>
    <xf numFmtId="0" fontId="10" fillId="0" borderId="9" xfId="0" applyFont="1" applyFill="1" applyBorder="1"/>
    <xf numFmtId="0" fontId="10" fillId="0" borderId="14" xfId="0" applyFont="1" applyFill="1" applyBorder="1"/>
    <xf numFmtId="0" fontId="16" fillId="0" borderId="0" xfId="0" applyFont="1" applyFill="1" applyBorder="1"/>
    <xf numFmtId="0" fontId="10" fillId="0" borderId="0" xfId="0" applyFont="1" applyFill="1" applyAlignment="1">
      <alignment horizontal="distributed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0" fillId="0" borderId="9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41" fontId="5" fillId="0" borderId="0" xfId="1" applyNumberFormat="1" applyFont="1" applyFill="1" applyBorder="1" applyAlignment="1">
      <alignment horizontal="right"/>
    </xf>
    <xf numFmtId="41" fontId="5" fillId="0" borderId="0" xfId="0" applyNumberFormat="1" applyFont="1" applyFill="1" applyAlignment="1">
      <alignment horizontal="right"/>
    </xf>
    <xf numFmtId="41" fontId="17" fillId="0" borderId="2" xfId="1" applyNumberFormat="1" applyFont="1" applyFill="1" applyBorder="1" applyAlignment="1">
      <alignment horizontal="right"/>
    </xf>
    <xf numFmtId="41" fontId="17" fillId="0" borderId="0" xfId="1" applyNumberFormat="1" applyFont="1" applyFill="1" applyBorder="1" applyAlignment="1">
      <alignment horizontal="right"/>
    </xf>
    <xf numFmtId="0" fontId="12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0" fillId="0" borderId="0" xfId="2" applyFont="1" applyAlignment="1">
      <alignment horizontal="right" vertical="center"/>
    </xf>
    <xf numFmtId="0" fontId="10" fillId="0" borderId="0" xfId="2" applyFont="1" applyAlignment="1">
      <alignment vertical="center"/>
    </xf>
    <xf numFmtId="0" fontId="10" fillId="0" borderId="8" xfId="0" applyFont="1" applyFill="1" applyBorder="1"/>
    <xf numFmtId="176" fontId="10" fillId="0" borderId="8" xfId="0" applyNumberFormat="1" applyFont="1" applyFill="1" applyBorder="1"/>
    <xf numFmtId="176" fontId="10" fillId="0" borderId="8" xfId="0" applyNumberFormat="1" applyFont="1" applyFill="1" applyBorder="1" applyAlignment="1">
      <alignment horizontal="right"/>
    </xf>
    <xf numFmtId="179" fontId="10" fillId="0" borderId="8" xfId="0" applyNumberFormat="1" applyFont="1" applyFill="1" applyBorder="1"/>
    <xf numFmtId="177" fontId="10" fillId="0" borderId="8" xfId="0" applyNumberFormat="1" applyFont="1" applyFill="1" applyBorder="1" applyAlignment="1">
      <alignment horizontal="right"/>
    </xf>
    <xf numFmtId="0" fontId="10" fillId="0" borderId="8" xfId="0" applyFont="1" applyBorder="1"/>
    <xf numFmtId="0" fontId="5" fillId="0" borderId="8" xfId="0" applyFont="1" applyBorder="1"/>
    <xf numFmtId="0" fontId="5" fillId="0" borderId="16" xfId="0" applyFont="1" applyBorder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8" fontId="10" fillId="0" borderId="9" xfId="1" applyFont="1" applyBorder="1" applyAlignment="1">
      <alignment horizontal="center" vertical="center"/>
    </xf>
    <xf numFmtId="38" fontId="10" fillId="0" borderId="8" xfId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5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8" fontId="10" fillId="0" borderId="10" xfId="1" applyFont="1" applyBorder="1" applyAlignment="1">
      <alignment horizontal="center"/>
    </xf>
    <xf numFmtId="38" fontId="10" fillId="0" borderId="11" xfId="1" applyFont="1" applyBorder="1" applyAlignment="1">
      <alignment horizontal="center"/>
    </xf>
    <xf numFmtId="38" fontId="10" fillId="0" borderId="17" xfId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38" fontId="10" fillId="0" borderId="5" xfId="1" applyFont="1" applyBorder="1" applyAlignment="1">
      <alignment horizontal="center"/>
    </xf>
    <xf numFmtId="38" fontId="10" fillId="0" borderId="8" xfId="1" applyFont="1" applyBorder="1" applyAlignment="1">
      <alignment horizontal="center"/>
    </xf>
    <xf numFmtId="38" fontId="10" fillId="0" borderId="2" xfId="1" applyFont="1" applyBorder="1" applyAlignment="1">
      <alignment horizontal="center"/>
    </xf>
    <xf numFmtId="38" fontId="10" fillId="0" borderId="0" xfId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38" fontId="12" fillId="0" borderId="0" xfId="1" applyFont="1" applyAlignment="1">
      <alignment horizontal="distributed"/>
    </xf>
    <xf numFmtId="38" fontId="10" fillId="0" borderId="8" xfId="1" applyFont="1" applyBorder="1" applyAlignment="1">
      <alignment horizontal="center" vertical="center"/>
    </xf>
    <xf numFmtId="38" fontId="10" fillId="0" borderId="9" xfId="1" applyFont="1" applyBorder="1" applyAlignment="1">
      <alignment horizontal="center" vertical="center"/>
    </xf>
    <xf numFmtId="38" fontId="10" fillId="0" borderId="6" xfId="1" applyFont="1" applyBorder="1" applyAlignment="1">
      <alignment horizontal="center" vertical="center"/>
    </xf>
    <xf numFmtId="38" fontId="10" fillId="0" borderId="10" xfId="1" applyFont="1" applyBorder="1" applyAlignment="1">
      <alignment horizontal="center" vertical="center"/>
    </xf>
    <xf numFmtId="38" fontId="10" fillId="0" borderId="11" xfId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distributed"/>
    </xf>
    <xf numFmtId="0" fontId="12" fillId="0" borderId="0" xfId="0" applyFont="1" applyAlignment="1">
      <alignment horizontal="distributed" vertical="center"/>
    </xf>
    <xf numFmtId="0" fontId="12" fillId="0" borderId="9" xfId="0" applyFont="1" applyFill="1" applyBorder="1" applyAlignment="1">
      <alignment horizontal="distributed" vertical="center"/>
    </xf>
    <xf numFmtId="38" fontId="10" fillId="0" borderId="0" xfId="1" applyFont="1" applyAlignment="1">
      <alignment horizont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1" fontId="0" fillId="2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2" applyFont="1" applyAlignment="1">
      <alignment horizontal="right" vertical="center"/>
    </xf>
    <xf numFmtId="41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2" applyFont="1">
      <alignment vertical="center"/>
    </xf>
    <xf numFmtId="180" fontId="0" fillId="0" borderId="0" xfId="0" applyNumberFormat="1" applyFont="1" applyAlignment="1">
      <alignment horizontal="right" vertical="center"/>
    </xf>
    <xf numFmtId="38" fontId="0" fillId="0" borderId="0" xfId="0" applyNumberFormat="1" applyFont="1"/>
    <xf numFmtId="0" fontId="0" fillId="0" borderId="0" xfId="0" applyBorder="1" applyAlignment="1">
      <alignment horizontal="center"/>
    </xf>
    <xf numFmtId="38" fontId="5" fillId="0" borderId="0" xfId="1" applyFont="1" applyAlignment="1">
      <alignment horizontal="center"/>
    </xf>
    <xf numFmtId="38" fontId="12" fillId="0" borderId="9" xfId="1" applyFont="1" applyBorder="1" applyAlignment="1">
      <alignment horizontal="distributed"/>
    </xf>
    <xf numFmtId="0" fontId="12" fillId="0" borderId="9" xfId="0" applyFont="1" applyBorder="1" applyAlignment="1"/>
    <xf numFmtId="0" fontId="12" fillId="0" borderId="9" xfId="0" applyFont="1" applyBorder="1" applyAlignment="1">
      <alignment horizontal="distributed" vertical="center"/>
    </xf>
  </cellXfs>
  <cellStyles count="4">
    <cellStyle name="桁区切り" xfId="1" builtinId="6"/>
    <cellStyle name="標準" xfId="0" builtinId="0"/>
    <cellStyle name="標準_t112" xfId="2"/>
    <cellStyle name="標準_t11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0" Type="http://schemas.openxmlformats.org/officeDocument/2006/relationships/sharedStrings" Target="sharedStrings.xml" />
  <Relationship Id="rId4" Type="http://schemas.openxmlformats.org/officeDocument/2006/relationships/worksheet" Target="worksheets/sheet4.xml" />
  <Relationship Id="rId9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19</xdr:row>
      <xdr:rowOff>215900</xdr:rowOff>
    </xdr:from>
    <xdr:to>
      <xdr:col>1</xdr:col>
      <xdr:colOff>38100</xdr:colOff>
      <xdr:row>22</xdr:row>
      <xdr:rowOff>0</xdr:rowOff>
    </xdr:to>
    <xdr:sp macro="" textlink="">
      <xdr:nvSpPr>
        <xdr:cNvPr id="7" name="左中かっこ 6"/>
        <xdr:cNvSpPr/>
      </xdr:nvSpPr>
      <xdr:spPr>
        <a:xfrm>
          <a:off x="533400" y="7162800"/>
          <a:ext cx="101600" cy="927100"/>
        </a:xfrm>
        <a:prstGeom prst="lef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546100</xdr:colOff>
      <xdr:row>13</xdr:row>
      <xdr:rowOff>190500</xdr:rowOff>
    </xdr:from>
    <xdr:to>
      <xdr:col>1</xdr:col>
      <xdr:colOff>20319</xdr:colOff>
      <xdr:row>16</xdr:row>
      <xdr:rowOff>12700</xdr:rowOff>
    </xdr:to>
    <xdr:sp macro="" textlink="">
      <xdr:nvSpPr>
        <xdr:cNvPr id="10" name="左中かっこ 9"/>
        <xdr:cNvSpPr/>
      </xdr:nvSpPr>
      <xdr:spPr>
        <a:xfrm>
          <a:off x="546100" y="4851400"/>
          <a:ext cx="71119" cy="9652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546100</xdr:colOff>
      <xdr:row>16</xdr:row>
      <xdr:rowOff>190500</xdr:rowOff>
    </xdr:from>
    <xdr:to>
      <xdr:col>1</xdr:col>
      <xdr:colOff>20319</xdr:colOff>
      <xdr:row>19</xdr:row>
      <xdr:rowOff>12700</xdr:rowOff>
    </xdr:to>
    <xdr:sp macro="" textlink="">
      <xdr:nvSpPr>
        <xdr:cNvPr id="11" name="左中かっこ 10"/>
        <xdr:cNvSpPr/>
      </xdr:nvSpPr>
      <xdr:spPr>
        <a:xfrm>
          <a:off x="546100" y="5994400"/>
          <a:ext cx="71119" cy="9652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558800</xdr:colOff>
      <xdr:row>22</xdr:row>
      <xdr:rowOff>215900</xdr:rowOff>
    </xdr:from>
    <xdr:to>
      <xdr:col>1</xdr:col>
      <xdr:colOff>63500</xdr:colOff>
      <xdr:row>25</xdr:row>
      <xdr:rowOff>0</xdr:rowOff>
    </xdr:to>
    <xdr:sp macro="" textlink="">
      <xdr:nvSpPr>
        <xdr:cNvPr id="12" name="左中かっこ 11"/>
        <xdr:cNvSpPr/>
      </xdr:nvSpPr>
      <xdr:spPr>
        <a:xfrm>
          <a:off x="558800" y="8305800"/>
          <a:ext cx="101600" cy="927100"/>
        </a:xfrm>
        <a:prstGeom prst="lef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546100</xdr:colOff>
      <xdr:row>10</xdr:row>
      <xdr:rowOff>203200</xdr:rowOff>
    </xdr:from>
    <xdr:to>
      <xdr:col>1</xdr:col>
      <xdr:colOff>20319</xdr:colOff>
      <xdr:row>13</xdr:row>
      <xdr:rowOff>25400</xdr:rowOff>
    </xdr:to>
    <xdr:sp macro="" textlink="">
      <xdr:nvSpPr>
        <xdr:cNvPr id="13" name="左中かっこ 12"/>
        <xdr:cNvSpPr/>
      </xdr:nvSpPr>
      <xdr:spPr>
        <a:xfrm>
          <a:off x="546100" y="3721100"/>
          <a:ext cx="71119" cy="9652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546100</xdr:colOff>
      <xdr:row>7</xdr:row>
      <xdr:rowOff>254000</xdr:rowOff>
    </xdr:from>
    <xdr:to>
      <xdr:col>1</xdr:col>
      <xdr:colOff>20319</xdr:colOff>
      <xdr:row>10</xdr:row>
      <xdr:rowOff>12700</xdr:rowOff>
    </xdr:to>
    <xdr:sp macro="" textlink="">
      <xdr:nvSpPr>
        <xdr:cNvPr id="14" name="左中かっこ 13"/>
        <xdr:cNvSpPr/>
      </xdr:nvSpPr>
      <xdr:spPr>
        <a:xfrm>
          <a:off x="546100" y="2565400"/>
          <a:ext cx="71119" cy="9652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546100</xdr:colOff>
      <xdr:row>4</xdr:row>
      <xdr:rowOff>190500</xdr:rowOff>
    </xdr:from>
    <xdr:to>
      <xdr:col>1</xdr:col>
      <xdr:colOff>20319</xdr:colOff>
      <xdr:row>7</xdr:row>
      <xdr:rowOff>12700</xdr:rowOff>
    </xdr:to>
    <xdr:sp macro="" textlink="">
      <xdr:nvSpPr>
        <xdr:cNvPr id="15" name="左中かっこ 14"/>
        <xdr:cNvSpPr/>
      </xdr:nvSpPr>
      <xdr:spPr>
        <a:xfrm>
          <a:off x="546100" y="1358900"/>
          <a:ext cx="71119" cy="9652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6"/>
  <sheetViews>
    <sheetView tabSelected="1" view="pageBreakPreview" topLeftCell="A61" zoomScaleNormal="100" zoomScaleSheetLayoutView="100" workbookViewId="0">
      <selection activeCell="Q3" sqref="Q3:R3"/>
    </sheetView>
  </sheetViews>
  <sheetFormatPr defaultRowHeight="13.5"/>
  <cols>
    <col min="1" max="1" width="4.625" style="265" customWidth="1"/>
    <col min="2" max="3" width="7.375" style="265" customWidth="1"/>
    <col min="4" max="4" width="8.25" style="265" customWidth="1"/>
    <col min="5" max="5" width="7.375" style="265" customWidth="1"/>
    <col min="6" max="6" width="8.25" style="265" customWidth="1"/>
    <col min="7" max="7" width="7.375" style="265" customWidth="1"/>
    <col min="8" max="8" width="8.25" style="265" customWidth="1"/>
    <col min="9" max="18" width="7.375" style="265" customWidth="1"/>
    <col min="19" max="16384" width="9" style="265"/>
  </cols>
  <sheetData>
    <row r="2" spans="1:18" ht="24" customHeight="1">
      <c r="A2" s="258" t="s">
        <v>234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</row>
    <row r="3" spans="1:18">
      <c r="Q3" s="211" t="s">
        <v>14</v>
      </c>
      <c r="R3" s="211"/>
    </row>
    <row r="4" spans="1:18">
      <c r="A4" s="212" t="s">
        <v>3</v>
      </c>
      <c r="B4" s="213"/>
      <c r="C4" s="216" t="s">
        <v>0</v>
      </c>
      <c r="D4" s="213"/>
      <c r="E4" s="216" t="s">
        <v>1</v>
      </c>
      <c r="F4" s="213"/>
      <c r="G4" s="216" t="s">
        <v>188</v>
      </c>
      <c r="H4" s="213"/>
      <c r="I4" s="216" t="s">
        <v>189</v>
      </c>
      <c r="J4" s="213"/>
      <c r="K4" s="216" t="s">
        <v>190</v>
      </c>
      <c r="L4" s="213"/>
      <c r="M4" s="216" t="s">
        <v>191</v>
      </c>
      <c r="N4" s="213"/>
      <c r="O4" s="216" t="s">
        <v>2</v>
      </c>
      <c r="P4" s="213"/>
      <c r="Q4" s="216" t="s">
        <v>187</v>
      </c>
      <c r="R4" s="213"/>
    </row>
    <row r="5" spans="1:18">
      <c r="A5" s="214"/>
      <c r="B5" s="215"/>
      <c r="C5" s="217"/>
      <c r="D5" s="215"/>
      <c r="E5" s="217"/>
      <c r="F5" s="215"/>
      <c r="G5" s="217" t="s">
        <v>6</v>
      </c>
      <c r="H5" s="215"/>
      <c r="I5" s="217" t="s">
        <v>7</v>
      </c>
      <c r="J5" s="215"/>
      <c r="K5" s="217" t="s">
        <v>8</v>
      </c>
      <c r="L5" s="215"/>
      <c r="M5" s="217"/>
      <c r="N5" s="215"/>
      <c r="O5" s="217"/>
      <c r="P5" s="215"/>
      <c r="Q5" s="217"/>
      <c r="R5" s="215"/>
    </row>
    <row r="6" spans="1:18" ht="30" customHeight="1">
      <c r="A6" s="33"/>
      <c r="B6" s="34"/>
      <c r="C6" s="35"/>
      <c r="D6" s="35"/>
      <c r="E6" s="35"/>
      <c r="F6" s="33"/>
      <c r="G6" s="33"/>
      <c r="H6" s="218" t="s">
        <v>121</v>
      </c>
      <c r="I6" s="219"/>
      <c r="J6" s="219"/>
      <c r="K6" s="219"/>
      <c r="L6" s="219"/>
      <c r="M6" s="36"/>
      <c r="N6" s="36"/>
      <c r="O6" s="37"/>
      <c r="P6" s="33"/>
      <c r="Q6" s="33"/>
      <c r="R6" s="33"/>
    </row>
    <row r="7" spans="1:18" ht="14.25" customHeight="1">
      <c r="A7" s="38" t="s">
        <v>12</v>
      </c>
      <c r="B7" s="39">
        <v>40</v>
      </c>
      <c r="C7" s="40"/>
      <c r="D7" s="100">
        <v>60913</v>
      </c>
      <c r="E7" s="100"/>
      <c r="F7" s="101">
        <v>33312</v>
      </c>
      <c r="G7" s="101"/>
      <c r="H7" s="101">
        <v>23574</v>
      </c>
      <c r="I7" s="101"/>
      <c r="J7" s="101">
        <v>1548</v>
      </c>
      <c r="K7" s="101"/>
      <c r="L7" s="101">
        <v>1274</v>
      </c>
      <c r="M7" s="101"/>
      <c r="N7" s="101">
        <v>829</v>
      </c>
      <c r="O7" s="101"/>
      <c r="P7" s="101">
        <v>360</v>
      </c>
      <c r="Q7" s="101"/>
      <c r="R7" s="101">
        <v>16</v>
      </c>
    </row>
    <row r="8" spans="1:18" ht="14.25" customHeight="1">
      <c r="A8" s="33"/>
      <c r="B8" s="41">
        <v>45</v>
      </c>
      <c r="C8" s="35"/>
      <c r="D8" s="100">
        <v>55116</v>
      </c>
      <c r="E8" s="100"/>
      <c r="F8" s="101">
        <v>29512</v>
      </c>
      <c r="G8" s="101"/>
      <c r="H8" s="101">
        <v>21859</v>
      </c>
      <c r="I8" s="101"/>
      <c r="J8" s="101">
        <v>1555</v>
      </c>
      <c r="K8" s="101"/>
      <c r="L8" s="101">
        <v>1168</v>
      </c>
      <c r="M8" s="101"/>
      <c r="N8" s="101">
        <v>669</v>
      </c>
      <c r="O8" s="101"/>
      <c r="P8" s="101">
        <v>328</v>
      </c>
      <c r="Q8" s="101"/>
      <c r="R8" s="101">
        <v>25</v>
      </c>
    </row>
    <row r="9" spans="1:18" ht="14.25" customHeight="1">
      <c r="A9" s="33"/>
      <c r="B9" s="41">
        <v>50</v>
      </c>
      <c r="C9" s="35"/>
      <c r="D9" s="102">
        <v>50419</v>
      </c>
      <c r="E9" s="102"/>
      <c r="F9" s="101">
        <v>28986</v>
      </c>
      <c r="G9" s="101"/>
      <c r="H9" s="101">
        <v>18961</v>
      </c>
      <c r="I9" s="101"/>
      <c r="J9" s="101">
        <v>1125</v>
      </c>
      <c r="K9" s="101"/>
      <c r="L9" s="101">
        <v>674</v>
      </c>
      <c r="M9" s="101"/>
      <c r="N9" s="101">
        <v>463</v>
      </c>
      <c r="O9" s="101"/>
      <c r="P9" s="101">
        <v>172</v>
      </c>
      <c r="Q9" s="101"/>
      <c r="R9" s="101">
        <v>38</v>
      </c>
    </row>
    <row r="10" spans="1:18" ht="14.25" customHeight="1">
      <c r="A10" s="33"/>
      <c r="B10" s="41">
        <v>55</v>
      </c>
      <c r="C10" s="35"/>
      <c r="D10" s="100">
        <v>50203</v>
      </c>
      <c r="E10" s="100"/>
      <c r="F10" s="101">
        <v>24425</v>
      </c>
      <c r="G10" s="101"/>
      <c r="H10" s="101">
        <v>22323</v>
      </c>
      <c r="I10" s="101"/>
      <c r="J10" s="101">
        <v>2078</v>
      </c>
      <c r="K10" s="101"/>
      <c r="L10" s="101">
        <v>767</v>
      </c>
      <c r="M10" s="101"/>
      <c r="N10" s="101">
        <v>606</v>
      </c>
      <c r="O10" s="101"/>
      <c r="P10" s="103" t="s">
        <v>184</v>
      </c>
      <c r="Q10" s="103"/>
      <c r="R10" s="101">
        <v>4</v>
      </c>
    </row>
    <row r="11" spans="1:18" ht="14.25" customHeight="1">
      <c r="A11" s="33"/>
      <c r="B11" s="41">
        <v>60</v>
      </c>
      <c r="C11" s="35"/>
      <c r="D11" s="100">
        <v>44483</v>
      </c>
      <c r="E11" s="100"/>
      <c r="F11" s="101">
        <v>19800</v>
      </c>
      <c r="G11" s="101"/>
      <c r="H11" s="101">
        <v>21196</v>
      </c>
      <c r="I11" s="101"/>
      <c r="J11" s="101">
        <v>2075</v>
      </c>
      <c r="K11" s="101"/>
      <c r="L11" s="101">
        <v>787</v>
      </c>
      <c r="M11" s="101"/>
      <c r="N11" s="101">
        <v>619</v>
      </c>
      <c r="O11" s="101"/>
      <c r="P11" s="103" t="s">
        <v>184</v>
      </c>
      <c r="Q11" s="103"/>
      <c r="R11" s="101">
        <v>6</v>
      </c>
    </row>
    <row r="12" spans="1:18" ht="14.25" customHeight="1">
      <c r="A12" s="33"/>
      <c r="B12" s="41"/>
      <c r="C12" s="35"/>
      <c r="D12" s="100"/>
      <c r="E12" s="100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3"/>
      <c r="Q12" s="103"/>
      <c r="R12" s="101"/>
    </row>
    <row r="13" spans="1:18" ht="14.25" customHeight="1">
      <c r="A13" s="38" t="s">
        <v>11</v>
      </c>
      <c r="B13" s="39">
        <v>2</v>
      </c>
      <c r="C13" s="40"/>
      <c r="D13" s="100">
        <v>33931</v>
      </c>
      <c r="E13" s="100"/>
      <c r="F13" s="101">
        <v>17059</v>
      </c>
      <c r="G13" s="101"/>
      <c r="H13" s="101">
        <v>14491</v>
      </c>
      <c r="I13" s="101"/>
      <c r="J13" s="101">
        <v>1543</v>
      </c>
      <c r="K13" s="101"/>
      <c r="L13" s="101">
        <v>498</v>
      </c>
      <c r="M13" s="101"/>
      <c r="N13" s="101">
        <v>340</v>
      </c>
      <c r="O13" s="101"/>
      <c r="P13" s="103" t="s">
        <v>184</v>
      </c>
      <c r="Q13" s="103"/>
      <c r="R13" s="103" t="s">
        <v>184</v>
      </c>
    </row>
    <row r="14" spans="1:18" ht="14.25" customHeight="1">
      <c r="A14" s="33"/>
      <c r="B14" s="41">
        <v>7</v>
      </c>
      <c r="C14" s="35"/>
      <c r="D14" s="100">
        <v>24184</v>
      </c>
      <c r="E14" s="100"/>
      <c r="F14" s="101">
        <v>12412</v>
      </c>
      <c r="G14" s="101"/>
      <c r="H14" s="101">
        <v>10250</v>
      </c>
      <c r="I14" s="101"/>
      <c r="J14" s="101">
        <v>986</v>
      </c>
      <c r="K14" s="101"/>
      <c r="L14" s="101">
        <v>342</v>
      </c>
      <c r="M14" s="101"/>
      <c r="N14" s="101">
        <v>194</v>
      </c>
      <c r="O14" s="101"/>
      <c r="P14" s="103" t="s">
        <v>184</v>
      </c>
      <c r="Q14" s="103"/>
      <c r="R14" s="103" t="s">
        <v>184</v>
      </c>
    </row>
    <row r="15" spans="1:18" ht="14.25" customHeight="1">
      <c r="A15" s="33"/>
      <c r="B15" s="41">
        <v>10</v>
      </c>
      <c r="C15" s="35"/>
      <c r="D15" s="100">
        <v>22717</v>
      </c>
      <c r="E15" s="100"/>
      <c r="F15" s="101">
        <v>12136</v>
      </c>
      <c r="G15" s="101"/>
      <c r="H15" s="101">
        <v>9220</v>
      </c>
      <c r="I15" s="101"/>
      <c r="J15" s="101">
        <v>884</v>
      </c>
      <c r="K15" s="101"/>
      <c r="L15" s="101">
        <v>303</v>
      </c>
      <c r="M15" s="101"/>
      <c r="N15" s="101">
        <v>164</v>
      </c>
      <c r="O15" s="101"/>
      <c r="P15" s="103" t="s">
        <v>184</v>
      </c>
      <c r="Q15" s="103"/>
      <c r="R15" s="103" t="s">
        <v>184</v>
      </c>
    </row>
    <row r="16" spans="1:18" ht="14.25" customHeight="1">
      <c r="A16" s="33"/>
      <c r="B16" s="41">
        <v>11</v>
      </c>
      <c r="C16" s="35"/>
      <c r="D16" s="100">
        <v>22757</v>
      </c>
      <c r="E16" s="100"/>
      <c r="F16" s="101">
        <v>12189</v>
      </c>
      <c r="G16" s="101"/>
      <c r="H16" s="101">
        <v>9252</v>
      </c>
      <c r="I16" s="101"/>
      <c r="J16" s="101">
        <v>845</v>
      </c>
      <c r="K16" s="101"/>
      <c r="L16" s="101">
        <v>323</v>
      </c>
      <c r="M16" s="101"/>
      <c r="N16" s="101">
        <v>146</v>
      </c>
      <c r="O16" s="101"/>
      <c r="P16" s="103" t="s">
        <v>184</v>
      </c>
      <c r="Q16" s="103"/>
      <c r="R16" s="101">
        <v>2</v>
      </c>
    </row>
    <row r="17" spans="1:18" ht="14.25" customHeight="1">
      <c r="A17" s="33"/>
      <c r="B17" s="41">
        <v>12</v>
      </c>
      <c r="C17" s="35"/>
      <c r="D17" s="100">
        <v>22642</v>
      </c>
      <c r="E17" s="100"/>
      <c r="F17" s="101">
        <v>12101</v>
      </c>
      <c r="G17" s="101"/>
      <c r="H17" s="101">
        <v>9252</v>
      </c>
      <c r="I17" s="101"/>
      <c r="J17" s="101">
        <v>831</v>
      </c>
      <c r="K17" s="101"/>
      <c r="L17" s="101">
        <v>295</v>
      </c>
      <c r="M17" s="101"/>
      <c r="N17" s="101">
        <v>163</v>
      </c>
      <c r="O17" s="101"/>
      <c r="P17" s="103" t="s">
        <v>184</v>
      </c>
      <c r="Q17" s="103"/>
      <c r="R17" s="103" t="s">
        <v>184</v>
      </c>
    </row>
    <row r="18" spans="1:18" ht="14.25" customHeight="1">
      <c r="A18" s="33"/>
      <c r="B18" s="42">
        <v>13</v>
      </c>
      <c r="C18" s="35"/>
      <c r="D18" s="100">
        <v>22665</v>
      </c>
      <c r="E18" s="100"/>
      <c r="F18" s="101">
        <v>12868</v>
      </c>
      <c r="G18" s="101"/>
      <c r="H18" s="101">
        <v>8563</v>
      </c>
      <c r="I18" s="101"/>
      <c r="J18" s="101">
        <v>774</v>
      </c>
      <c r="K18" s="101"/>
      <c r="L18" s="101">
        <v>300</v>
      </c>
      <c r="M18" s="101"/>
      <c r="N18" s="101">
        <v>160</v>
      </c>
      <c r="O18" s="101"/>
      <c r="P18" s="103" t="s">
        <v>184</v>
      </c>
      <c r="Q18" s="103"/>
      <c r="R18" s="103" t="s">
        <v>184</v>
      </c>
    </row>
    <row r="19" spans="1:18" ht="14.25" customHeight="1">
      <c r="A19" s="220" t="s">
        <v>77</v>
      </c>
      <c r="B19" s="221"/>
      <c r="C19" s="35"/>
      <c r="D19" s="100">
        <v>5585</v>
      </c>
      <c r="E19" s="100"/>
      <c r="F19" s="101">
        <v>3213</v>
      </c>
      <c r="G19" s="101"/>
      <c r="H19" s="101">
        <v>2064</v>
      </c>
      <c r="I19" s="101"/>
      <c r="J19" s="101">
        <v>196</v>
      </c>
      <c r="K19" s="101"/>
      <c r="L19" s="101">
        <v>80</v>
      </c>
      <c r="M19" s="101"/>
      <c r="N19" s="101">
        <v>32</v>
      </c>
      <c r="O19" s="101"/>
      <c r="P19" s="103" t="s">
        <v>184</v>
      </c>
      <c r="Q19" s="103"/>
      <c r="R19" s="103" t="s">
        <v>184</v>
      </c>
    </row>
    <row r="20" spans="1:18" ht="14.25" customHeight="1">
      <c r="A20" s="33"/>
      <c r="B20" s="35">
        <v>14</v>
      </c>
      <c r="C20" s="43"/>
      <c r="D20" s="100">
        <v>20834</v>
      </c>
      <c r="E20" s="100"/>
      <c r="F20" s="101">
        <v>12134</v>
      </c>
      <c r="G20" s="101"/>
      <c r="H20" s="101">
        <v>7576</v>
      </c>
      <c r="I20" s="101"/>
      <c r="J20" s="101">
        <v>686</v>
      </c>
      <c r="K20" s="101"/>
      <c r="L20" s="101">
        <v>284</v>
      </c>
      <c r="M20" s="101"/>
      <c r="N20" s="101">
        <v>153</v>
      </c>
      <c r="O20" s="101"/>
      <c r="P20" s="103" t="s">
        <v>13</v>
      </c>
      <c r="Q20" s="103"/>
      <c r="R20" s="103">
        <v>1</v>
      </c>
    </row>
    <row r="21" spans="1:18" ht="14.25" customHeight="1">
      <c r="A21" s="33"/>
      <c r="B21" s="35">
        <v>15</v>
      </c>
      <c r="C21" s="43"/>
      <c r="D21" s="100">
        <v>19413</v>
      </c>
      <c r="E21" s="100"/>
      <c r="F21" s="101">
        <v>11233</v>
      </c>
      <c r="G21" s="101"/>
      <c r="H21" s="101">
        <v>7085</v>
      </c>
      <c r="I21" s="101"/>
      <c r="J21" s="101">
        <v>670</v>
      </c>
      <c r="K21" s="101"/>
      <c r="L21" s="101">
        <v>291</v>
      </c>
      <c r="M21" s="101"/>
      <c r="N21" s="101">
        <v>125</v>
      </c>
      <c r="O21" s="101"/>
      <c r="P21" s="103" t="s">
        <v>13</v>
      </c>
      <c r="Q21" s="103"/>
      <c r="R21" s="103">
        <v>9</v>
      </c>
    </row>
    <row r="22" spans="1:18" ht="14.25" customHeight="1">
      <c r="A22" s="33"/>
      <c r="B22" s="35">
        <v>16</v>
      </c>
      <c r="C22" s="43"/>
      <c r="D22" s="100">
        <v>17748</v>
      </c>
      <c r="E22" s="100"/>
      <c r="F22" s="101">
        <v>10399</v>
      </c>
      <c r="G22" s="101"/>
      <c r="H22" s="101">
        <v>6382</v>
      </c>
      <c r="I22" s="101"/>
      <c r="J22" s="101">
        <v>586</v>
      </c>
      <c r="K22" s="101"/>
      <c r="L22" s="101">
        <v>237</v>
      </c>
      <c r="M22" s="101"/>
      <c r="N22" s="101">
        <v>140</v>
      </c>
      <c r="O22" s="101"/>
      <c r="P22" s="103" t="s">
        <v>13</v>
      </c>
      <c r="Q22" s="103"/>
      <c r="R22" s="103">
        <v>4</v>
      </c>
    </row>
    <row r="23" spans="1:18" ht="14.25" customHeight="1">
      <c r="A23" s="33"/>
      <c r="B23" s="44">
        <v>17</v>
      </c>
      <c r="C23" s="43"/>
      <c r="D23" s="100">
        <v>16622</v>
      </c>
      <c r="E23" s="100"/>
      <c r="F23" s="101">
        <v>9982</v>
      </c>
      <c r="G23" s="101"/>
      <c r="H23" s="101">
        <v>5740</v>
      </c>
      <c r="I23" s="101"/>
      <c r="J23" s="101">
        <v>550</v>
      </c>
      <c r="K23" s="101"/>
      <c r="L23" s="101">
        <v>240</v>
      </c>
      <c r="M23" s="101"/>
      <c r="N23" s="101">
        <v>107</v>
      </c>
      <c r="O23" s="101"/>
      <c r="P23" s="103" t="s">
        <v>184</v>
      </c>
      <c r="Q23" s="103"/>
      <c r="R23" s="103">
        <v>3</v>
      </c>
    </row>
    <row r="24" spans="1:18" ht="14.25" customHeight="1">
      <c r="A24" s="33"/>
      <c r="B24" s="44">
        <v>18</v>
      </c>
      <c r="C24" s="43"/>
      <c r="D24" s="100">
        <v>15022</v>
      </c>
      <c r="E24" s="100"/>
      <c r="F24" s="101">
        <v>9133</v>
      </c>
      <c r="G24" s="101"/>
      <c r="H24" s="101">
        <v>5142</v>
      </c>
      <c r="I24" s="101"/>
      <c r="J24" s="101">
        <v>440</v>
      </c>
      <c r="K24" s="101"/>
      <c r="L24" s="101">
        <v>211</v>
      </c>
      <c r="M24" s="101"/>
      <c r="N24" s="101">
        <v>92</v>
      </c>
      <c r="O24" s="101"/>
      <c r="P24" s="103" t="s">
        <v>184</v>
      </c>
      <c r="Q24" s="103"/>
      <c r="R24" s="103">
        <v>4</v>
      </c>
    </row>
    <row r="25" spans="1:18" ht="14.25" customHeight="1">
      <c r="A25" s="33"/>
      <c r="B25" s="35">
        <v>19</v>
      </c>
      <c r="C25" s="43"/>
      <c r="D25" s="100">
        <v>13606</v>
      </c>
      <c r="E25" s="100"/>
      <c r="F25" s="101">
        <v>8295</v>
      </c>
      <c r="G25" s="101"/>
      <c r="H25" s="101">
        <v>4672</v>
      </c>
      <c r="I25" s="101"/>
      <c r="J25" s="101">
        <v>388</v>
      </c>
      <c r="K25" s="101"/>
      <c r="L25" s="101">
        <v>191</v>
      </c>
      <c r="M25" s="101"/>
      <c r="N25" s="101">
        <v>102</v>
      </c>
      <c r="O25" s="101"/>
      <c r="P25" s="103" t="s">
        <v>13</v>
      </c>
      <c r="Q25" s="103"/>
      <c r="R25" s="103">
        <v>3</v>
      </c>
    </row>
    <row r="26" spans="1:18" ht="14.25" customHeight="1">
      <c r="A26" s="33"/>
      <c r="B26" s="44">
        <v>20</v>
      </c>
      <c r="C26" s="43"/>
      <c r="D26" s="100">
        <v>12785</v>
      </c>
      <c r="E26" s="100"/>
      <c r="F26" s="101">
        <v>7566</v>
      </c>
      <c r="G26" s="101"/>
      <c r="H26" s="101">
        <v>4533</v>
      </c>
      <c r="I26" s="101"/>
      <c r="J26" s="101">
        <v>368</v>
      </c>
      <c r="K26" s="101"/>
      <c r="L26" s="101">
        <v>204</v>
      </c>
      <c r="M26" s="101"/>
      <c r="N26" s="101">
        <v>111</v>
      </c>
      <c r="O26" s="101"/>
      <c r="P26" s="103" t="s">
        <v>184</v>
      </c>
      <c r="Q26" s="103"/>
      <c r="R26" s="103">
        <v>3</v>
      </c>
    </row>
    <row r="27" spans="1:18" ht="14.25" customHeight="1">
      <c r="A27" s="33"/>
      <c r="B27" s="44">
        <v>21</v>
      </c>
      <c r="C27" s="45"/>
      <c r="D27" s="104">
        <v>11540</v>
      </c>
      <c r="E27" s="104"/>
      <c r="F27" s="105">
        <v>6973</v>
      </c>
      <c r="G27" s="105"/>
      <c r="H27" s="105">
        <v>3943</v>
      </c>
      <c r="I27" s="105"/>
      <c r="J27" s="105">
        <v>354</v>
      </c>
      <c r="K27" s="105"/>
      <c r="L27" s="105">
        <v>173</v>
      </c>
      <c r="M27" s="105"/>
      <c r="N27" s="105">
        <v>96</v>
      </c>
      <c r="O27" s="105"/>
      <c r="P27" s="106" t="s">
        <v>184</v>
      </c>
      <c r="Q27" s="106"/>
      <c r="R27" s="106">
        <v>1</v>
      </c>
    </row>
    <row r="28" spans="1:18" ht="14.25" customHeight="1">
      <c r="A28" s="33"/>
      <c r="B28" s="44">
        <v>22</v>
      </c>
      <c r="C28" s="45"/>
      <c r="D28" s="104">
        <v>10645</v>
      </c>
      <c r="E28" s="104"/>
      <c r="F28" s="105">
        <v>6394</v>
      </c>
      <c r="G28" s="105"/>
      <c r="H28" s="105">
        <v>3594</v>
      </c>
      <c r="I28" s="105"/>
      <c r="J28" s="105">
        <v>363</v>
      </c>
      <c r="K28" s="105"/>
      <c r="L28" s="105">
        <v>180</v>
      </c>
      <c r="M28" s="105"/>
      <c r="N28" s="105">
        <v>113</v>
      </c>
      <c r="O28" s="105"/>
      <c r="P28" s="106" t="s">
        <v>184</v>
      </c>
      <c r="Q28" s="106"/>
      <c r="R28" s="106">
        <v>1</v>
      </c>
    </row>
    <row r="29" spans="1:18" ht="14.25" customHeight="1">
      <c r="A29" s="33"/>
      <c r="B29" s="44">
        <v>23</v>
      </c>
      <c r="C29" s="45"/>
      <c r="D29" s="104">
        <v>10236</v>
      </c>
      <c r="E29" s="104"/>
      <c r="F29" s="105">
        <v>6034</v>
      </c>
      <c r="G29" s="105"/>
      <c r="H29" s="105">
        <v>3535</v>
      </c>
      <c r="I29" s="105"/>
      <c r="J29" s="105">
        <v>385</v>
      </c>
      <c r="K29" s="105"/>
      <c r="L29" s="105">
        <v>181</v>
      </c>
      <c r="M29" s="105"/>
      <c r="N29" s="105">
        <v>98</v>
      </c>
      <c r="O29" s="105"/>
      <c r="P29" s="106" t="s">
        <v>184</v>
      </c>
      <c r="Q29" s="106"/>
      <c r="R29" s="106">
        <v>3</v>
      </c>
    </row>
    <row r="30" spans="1:18" ht="14.25" customHeight="1">
      <c r="A30" s="33"/>
      <c r="B30" s="44">
        <v>24</v>
      </c>
      <c r="C30" s="45"/>
      <c r="D30" s="104">
        <v>9725</v>
      </c>
      <c r="E30" s="104"/>
      <c r="F30" s="105">
        <v>5847</v>
      </c>
      <c r="G30" s="105"/>
      <c r="H30" s="105">
        <v>3290</v>
      </c>
      <c r="I30" s="105"/>
      <c r="J30" s="105">
        <v>318</v>
      </c>
      <c r="K30" s="105"/>
      <c r="L30" s="105">
        <v>173</v>
      </c>
      <c r="M30" s="105"/>
      <c r="N30" s="105">
        <v>95</v>
      </c>
      <c r="O30" s="105"/>
      <c r="P30" s="106" t="s">
        <v>184</v>
      </c>
      <c r="Q30" s="106"/>
      <c r="R30" s="106">
        <v>2</v>
      </c>
    </row>
    <row r="31" spans="1:18" ht="14.25" customHeight="1">
      <c r="A31" s="33"/>
      <c r="B31" s="44">
        <v>25</v>
      </c>
      <c r="C31" s="45"/>
      <c r="D31" s="104">
        <v>9047</v>
      </c>
      <c r="E31" s="104"/>
      <c r="F31" s="105">
        <v>5308</v>
      </c>
      <c r="G31" s="105"/>
      <c r="H31" s="105">
        <v>3192</v>
      </c>
      <c r="I31" s="105"/>
      <c r="J31" s="105">
        <v>303</v>
      </c>
      <c r="K31" s="105"/>
      <c r="L31" s="105">
        <v>153</v>
      </c>
      <c r="M31" s="105"/>
      <c r="N31" s="105">
        <v>91</v>
      </c>
      <c r="O31" s="105"/>
      <c r="P31" s="106" t="s">
        <v>9</v>
      </c>
      <c r="Q31" s="106"/>
      <c r="R31" s="106" t="s">
        <v>9</v>
      </c>
    </row>
    <row r="32" spans="1:18" ht="14.25" customHeight="1">
      <c r="A32" s="33"/>
      <c r="B32" s="44">
        <v>26</v>
      </c>
      <c r="C32" s="45"/>
      <c r="D32" s="104">
        <v>8800</v>
      </c>
      <c r="E32" s="104"/>
      <c r="F32" s="105">
        <v>5161</v>
      </c>
      <c r="G32" s="105"/>
      <c r="H32" s="105">
        <v>3117</v>
      </c>
      <c r="I32" s="105"/>
      <c r="J32" s="105">
        <v>276</v>
      </c>
      <c r="K32" s="105"/>
      <c r="L32" s="105">
        <v>159</v>
      </c>
      <c r="M32" s="105"/>
      <c r="N32" s="105">
        <v>86</v>
      </c>
      <c r="O32" s="105"/>
      <c r="P32" s="106" t="s">
        <v>184</v>
      </c>
      <c r="Q32" s="106"/>
      <c r="R32" s="106">
        <v>1</v>
      </c>
    </row>
    <row r="33" spans="1:18" ht="14.25" customHeight="1">
      <c r="A33" s="33"/>
      <c r="B33" s="44">
        <v>27</v>
      </c>
      <c r="C33" s="45"/>
      <c r="D33" s="104">
        <v>8483</v>
      </c>
      <c r="E33" s="104"/>
      <c r="F33" s="105">
        <v>4957</v>
      </c>
      <c r="G33" s="105"/>
      <c r="H33" s="105">
        <v>3040</v>
      </c>
      <c r="I33" s="105"/>
      <c r="J33" s="105">
        <v>244</v>
      </c>
      <c r="K33" s="105"/>
      <c r="L33" s="105">
        <v>142</v>
      </c>
      <c r="M33" s="105"/>
      <c r="N33" s="105">
        <v>92</v>
      </c>
      <c r="O33" s="105"/>
      <c r="P33" s="106" t="s">
        <v>9</v>
      </c>
      <c r="Q33" s="106"/>
      <c r="R33" s="106">
        <v>8</v>
      </c>
    </row>
    <row r="34" spans="1:18" ht="14.25" customHeight="1">
      <c r="A34" s="33"/>
      <c r="B34" s="44"/>
      <c r="C34" s="45"/>
      <c r="D34" s="104"/>
      <c r="E34" s="104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6"/>
      <c r="Q34" s="106"/>
      <c r="R34" s="106"/>
    </row>
    <row r="35" spans="1:18" ht="30" customHeight="1">
      <c r="A35" s="33"/>
      <c r="B35" s="35"/>
      <c r="C35" s="43"/>
      <c r="D35" s="35"/>
      <c r="E35" s="35"/>
      <c r="F35" s="33"/>
      <c r="G35" s="33"/>
      <c r="H35" s="222" t="s">
        <v>122</v>
      </c>
      <c r="I35" s="223"/>
      <c r="J35" s="223"/>
      <c r="K35" s="223"/>
      <c r="L35" s="223"/>
      <c r="M35" s="46"/>
      <c r="N35" s="46"/>
      <c r="O35" s="46"/>
      <c r="P35" s="33"/>
      <c r="Q35" s="33"/>
      <c r="R35" s="33"/>
    </row>
    <row r="36" spans="1:18" ht="14.25" customHeight="1">
      <c r="A36" s="40" t="s">
        <v>12</v>
      </c>
      <c r="B36" s="40">
        <v>40</v>
      </c>
      <c r="C36" s="47"/>
      <c r="D36" s="107">
        <v>100</v>
      </c>
      <c r="E36" s="107"/>
      <c r="F36" s="108">
        <v>54.7</v>
      </c>
      <c r="G36" s="108"/>
      <c r="H36" s="108">
        <v>38.5</v>
      </c>
      <c r="I36" s="108"/>
      <c r="J36" s="108">
        <v>2.5</v>
      </c>
      <c r="K36" s="108"/>
      <c r="L36" s="108">
        <v>2.1</v>
      </c>
      <c r="M36" s="108"/>
      <c r="N36" s="108">
        <v>1.4</v>
      </c>
      <c r="O36" s="108"/>
      <c r="P36" s="108">
        <v>0.6</v>
      </c>
      <c r="Q36" s="108"/>
      <c r="R36" s="108">
        <v>0.1</v>
      </c>
    </row>
    <row r="37" spans="1:18" ht="14.25" customHeight="1">
      <c r="A37" s="35"/>
      <c r="B37" s="35">
        <v>45</v>
      </c>
      <c r="C37" s="43"/>
      <c r="D37" s="107">
        <v>100</v>
      </c>
      <c r="E37" s="107"/>
      <c r="F37" s="108">
        <v>53.5</v>
      </c>
      <c r="G37" s="108"/>
      <c r="H37" s="108">
        <v>39.700000000000003</v>
      </c>
      <c r="I37" s="108"/>
      <c r="J37" s="108">
        <v>2.8</v>
      </c>
      <c r="K37" s="108"/>
      <c r="L37" s="108">
        <v>2.1</v>
      </c>
      <c r="M37" s="108"/>
      <c r="N37" s="108">
        <v>1.2</v>
      </c>
      <c r="O37" s="108"/>
      <c r="P37" s="108">
        <v>0.6</v>
      </c>
      <c r="Q37" s="108"/>
      <c r="R37" s="108">
        <v>0.1</v>
      </c>
    </row>
    <row r="38" spans="1:18" ht="14.25" customHeight="1">
      <c r="A38" s="35"/>
      <c r="B38" s="35">
        <v>50</v>
      </c>
      <c r="C38" s="43"/>
      <c r="D38" s="107">
        <v>100</v>
      </c>
      <c r="E38" s="107"/>
      <c r="F38" s="108">
        <v>57.5</v>
      </c>
      <c r="G38" s="108"/>
      <c r="H38" s="108">
        <v>37.6</v>
      </c>
      <c r="I38" s="108"/>
      <c r="J38" s="108">
        <v>2.2000000000000002</v>
      </c>
      <c r="K38" s="108"/>
      <c r="L38" s="108">
        <v>1.3</v>
      </c>
      <c r="M38" s="108"/>
      <c r="N38" s="108">
        <v>1</v>
      </c>
      <c r="O38" s="108"/>
      <c r="P38" s="108">
        <v>0.3</v>
      </c>
      <c r="Q38" s="108"/>
      <c r="R38" s="108">
        <v>0.1</v>
      </c>
    </row>
    <row r="39" spans="1:18" ht="14.25" customHeight="1">
      <c r="A39" s="35"/>
      <c r="B39" s="35">
        <v>55</v>
      </c>
      <c r="C39" s="43"/>
      <c r="D39" s="107">
        <v>100</v>
      </c>
      <c r="E39" s="107"/>
      <c r="F39" s="108">
        <v>48.7</v>
      </c>
      <c r="G39" s="108"/>
      <c r="H39" s="108">
        <v>44.5</v>
      </c>
      <c r="I39" s="108"/>
      <c r="J39" s="108">
        <v>4.0999999999999996</v>
      </c>
      <c r="K39" s="108"/>
      <c r="L39" s="108">
        <v>1.5</v>
      </c>
      <c r="M39" s="108"/>
      <c r="N39" s="108">
        <v>1.2</v>
      </c>
      <c r="O39" s="108"/>
      <c r="P39" s="103" t="s">
        <v>184</v>
      </c>
      <c r="Q39" s="103"/>
      <c r="R39" s="108">
        <v>0</v>
      </c>
    </row>
    <row r="40" spans="1:18" ht="14.25" customHeight="1">
      <c r="A40" s="35"/>
      <c r="B40" s="35">
        <v>60</v>
      </c>
      <c r="C40" s="43"/>
      <c r="D40" s="107">
        <v>100</v>
      </c>
      <c r="E40" s="107"/>
      <c r="F40" s="108">
        <v>44.5</v>
      </c>
      <c r="G40" s="108"/>
      <c r="H40" s="108">
        <v>47.6</v>
      </c>
      <c r="I40" s="108"/>
      <c r="J40" s="108">
        <v>4.7</v>
      </c>
      <c r="K40" s="108"/>
      <c r="L40" s="108">
        <v>1.8</v>
      </c>
      <c r="M40" s="108"/>
      <c r="N40" s="108">
        <v>1.4</v>
      </c>
      <c r="O40" s="108"/>
      <c r="P40" s="103" t="s">
        <v>184</v>
      </c>
      <c r="Q40" s="103"/>
      <c r="R40" s="108">
        <v>0</v>
      </c>
    </row>
    <row r="41" spans="1:18" ht="14.25" customHeight="1">
      <c r="A41" s="35"/>
      <c r="B41" s="35"/>
      <c r="C41" s="43"/>
      <c r="D41" s="107"/>
      <c r="E41" s="107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3"/>
      <c r="Q41" s="103"/>
      <c r="R41" s="108"/>
    </row>
    <row r="42" spans="1:18" ht="14.25" customHeight="1">
      <c r="A42" s="40" t="s">
        <v>11</v>
      </c>
      <c r="B42" s="40">
        <v>2</v>
      </c>
      <c r="C42" s="47"/>
      <c r="D42" s="107">
        <v>100</v>
      </c>
      <c r="E42" s="107"/>
      <c r="F42" s="108">
        <v>50.3</v>
      </c>
      <c r="G42" s="108"/>
      <c r="H42" s="108">
        <v>42.7</v>
      </c>
      <c r="I42" s="108"/>
      <c r="J42" s="108">
        <v>4.5</v>
      </c>
      <c r="K42" s="108"/>
      <c r="L42" s="108">
        <v>1.5</v>
      </c>
      <c r="M42" s="108"/>
      <c r="N42" s="108">
        <v>1</v>
      </c>
      <c r="O42" s="108"/>
      <c r="P42" s="103" t="s">
        <v>184</v>
      </c>
      <c r="Q42" s="103"/>
      <c r="R42" s="103" t="s">
        <v>184</v>
      </c>
    </row>
    <row r="43" spans="1:18" ht="14.25" customHeight="1">
      <c r="A43" s="35"/>
      <c r="B43" s="35">
        <v>7</v>
      </c>
      <c r="C43" s="43"/>
      <c r="D43" s="107">
        <v>100</v>
      </c>
      <c r="E43" s="107"/>
      <c r="F43" s="108">
        <v>51.3</v>
      </c>
      <c r="G43" s="108"/>
      <c r="H43" s="108">
        <v>42.4</v>
      </c>
      <c r="I43" s="108"/>
      <c r="J43" s="108">
        <v>4.0999999999999996</v>
      </c>
      <c r="K43" s="108"/>
      <c r="L43" s="108">
        <v>1.4</v>
      </c>
      <c r="M43" s="108"/>
      <c r="N43" s="108">
        <v>0.8</v>
      </c>
      <c r="O43" s="108"/>
      <c r="P43" s="103" t="s">
        <v>184</v>
      </c>
      <c r="Q43" s="103"/>
      <c r="R43" s="103" t="s">
        <v>184</v>
      </c>
    </row>
    <row r="44" spans="1:18" ht="14.25" customHeight="1">
      <c r="A44" s="35"/>
      <c r="B44" s="35">
        <v>10</v>
      </c>
      <c r="C44" s="43"/>
      <c r="D44" s="107">
        <v>100</v>
      </c>
      <c r="E44" s="107"/>
      <c r="F44" s="108">
        <v>53.4</v>
      </c>
      <c r="G44" s="108"/>
      <c r="H44" s="108">
        <v>40.6</v>
      </c>
      <c r="I44" s="108"/>
      <c r="J44" s="108">
        <v>3.9</v>
      </c>
      <c r="K44" s="108"/>
      <c r="L44" s="108">
        <v>1.3</v>
      </c>
      <c r="M44" s="108"/>
      <c r="N44" s="108">
        <v>0.7</v>
      </c>
      <c r="O44" s="108"/>
      <c r="P44" s="103" t="s">
        <v>184</v>
      </c>
      <c r="Q44" s="103"/>
      <c r="R44" s="103" t="s">
        <v>184</v>
      </c>
    </row>
    <row r="45" spans="1:18" ht="14.25" customHeight="1">
      <c r="A45" s="35"/>
      <c r="B45" s="35">
        <v>11</v>
      </c>
      <c r="C45" s="43"/>
      <c r="D45" s="107">
        <v>100</v>
      </c>
      <c r="E45" s="107"/>
      <c r="F45" s="107">
        <v>53.6</v>
      </c>
      <c r="G45" s="107"/>
      <c r="H45" s="107">
        <v>40.700000000000003</v>
      </c>
      <c r="I45" s="107"/>
      <c r="J45" s="107">
        <v>3.7</v>
      </c>
      <c r="K45" s="107"/>
      <c r="L45" s="107">
        <v>1.4</v>
      </c>
      <c r="M45" s="107"/>
      <c r="N45" s="107">
        <v>0.6</v>
      </c>
      <c r="O45" s="107"/>
      <c r="P45" s="103" t="s">
        <v>184</v>
      </c>
      <c r="Q45" s="103"/>
      <c r="R45" s="108">
        <v>0</v>
      </c>
    </row>
    <row r="46" spans="1:18" ht="14.25" customHeight="1">
      <c r="A46" s="35"/>
      <c r="B46" s="35">
        <v>12</v>
      </c>
      <c r="C46" s="43"/>
      <c r="D46" s="107">
        <v>100</v>
      </c>
      <c r="E46" s="107"/>
      <c r="F46" s="107">
        <v>53.4</v>
      </c>
      <c r="G46" s="107"/>
      <c r="H46" s="107">
        <v>40.9</v>
      </c>
      <c r="I46" s="107"/>
      <c r="J46" s="107">
        <v>3.7</v>
      </c>
      <c r="K46" s="107"/>
      <c r="L46" s="107">
        <v>1.3</v>
      </c>
      <c r="M46" s="107"/>
      <c r="N46" s="107">
        <v>0.7</v>
      </c>
      <c r="O46" s="107"/>
      <c r="P46" s="109" t="s">
        <v>184</v>
      </c>
      <c r="Q46" s="109"/>
      <c r="R46" s="109" t="s">
        <v>184</v>
      </c>
    </row>
    <row r="47" spans="1:18" ht="14.25" customHeight="1">
      <c r="A47" s="33"/>
      <c r="B47" s="42">
        <v>13</v>
      </c>
      <c r="C47" s="35"/>
      <c r="D47" s="107">
        <v>100</v>
      </c>
      <c r="E47" s="107"/>
      <c r="F47" s="107">
        <v>56.8</v>
      </c>
      <c r="G47" s="107"/>
      <c r="H47" s="107">
        <v>37.799999999999997</v>
      </c>
      <c r="I47" s="107"/>
      <c r="J47" s="107">
        <v>3.4</v>
      </c>
      <c r="K47" s="107"/>
      <c r="L47" s="107">
        <v>1.3</v>
      </c>
      <c r="M47" s="107"/>
      <c r="N47" s="107">
        <v>0.7</v>
      </c>
      <c r="O47" s="107"/>
      <c r="P47" s="109" t="s">
        <v>184</v>
      </c>
      <c r="Q47" s="109"/>
      <c r="R47" s="109" t="s">
        <v>184</v>
      </c>
    </row>
    <row r="48" spans="1:18" ht="14.25" customHeight="1">
      <c r="A48" s="220" t="s">
        <v>77</v>
      </c>
      <c r="B48" s="221"/>
      <c r="C48" s="35"/>
      <c r="D48" s="107">
        <v>100</v>
      </c>
      <c r="E48" s="107"/>
      <c r="F48" s="107">
        <v>57.5</v>
      </c>
      <c r="G48" s="107"/>
      <c r="H48" s="107">
        <v>37</v>
      </c>
      <c r="I48" s="107"/>
      <c r="J48" s="107">
        <v>3.5</v>
      </c>
      <c r="K48" s="107"/>
      <c r="L48" s="107">
        <v>1.4</v>
      </c>
      <c r="M48" s="107"/>
      <c r="N48" s="107">
        <v>0.6</v>
      </c>
      <c r="O48" s="107"/>
      <c r="P48" s="109" t="s">
        <v>184</v>
      </c>
      <c r="Q48" s="109"/>
      <c r="R48" s="109" t="s">
        <v>184</v>
      </c>
    </row>
    <row r="49" spans="1:18" ht="14.25" customHeight="1">
      <c r="A49" s="35"/>
      <c r="B49" s="41">
        <v>14</v>
      </c>
      <c r="C49" s="35"/>
      <c r="D49" s="107">
        <f t="shared" ref="D49:D56" si="0">IF(D20="-","-",ROUND(D20/$D20*100,1))</f>
        <v>100</v>
      </c>
      <c r="E49" s="107"/>
      <c r="F49" s="107">
        <f t="shared" ref="F49:F55" si="1">IF(F20="-","-",ROUND(F20/$D20*100,1))</f>
        <v>58.2</v>
      </c>
      <c r="G49" s="107"/>
      <c r="H49" s="107">
        <f t="shared" ref="H49:H55" si="2">IF(H20="-","-",ROUND(H20/$D20*100,1))</f>
        <v>36.4</v>
      </c>
      <c r="I49" s="107"/>
      <c r="J49" s="107">
        <f t="shared" ref="J49:J55" si="3">IF(J20="-","-",ROUND(J20/$D20*100,1))</f>
        <v>3.3</v>
      </c>
      <c r="K49" s="107"/>
      <c r="L49" s="107">
        <f t="shared" ref="L49:L55" si="4">IF(L20="-","-",ROUND(L20/$D20*100,1))</f>
        <v>1.4</v>
      </c>
      <c r="M49" s="107"/>
      <c r="N49" s="107">
        <f t="shared" ref="N49:N55" si="5">IF(N20="-","-",ROUND(N20/$D20*100,1))</f>
        <v>0.7</v>
      </c>
      <c r="O49" s="107"/>
      <c r="P49" s="109" t="str">
        <f t="shared" ref="P49:P56" si="6">IF(P20="-","-",ROUND(P20/$D20*100,1))</f>
        <v>-</v>
      </c>
      <c r="Q49" s="109"/>
      <c r="R49" s="109">
        <f t="shared" ref="R49:R56" si="7">IF(R20="-","-",ROUND(R20/$D20*100,1))</f>
        <v>0</v>
      </c>
    </row>
    <row r="50" spans="1:18" ht="14.25" customHeight="1">
      <c r="A50" s="35"/>
      <c r="B50" s="41">
        <v>15</v>
      </c>
      <c r="C50" s="35"/>
      <c r="D50" s="107">
        <f t="shared" si="0"/>
        <v>100</v>
      </c>
      <c r="E50" s="107"/>
      <c r="F50" s="107">
        <f t="shared" si="1"/>
        <v>57.9</v>
      </c>
      <c r="G50" s="107"/>
      <c r="H50" s="107">
        <f t="shared" si="2"/>
        <v>36.5</v>
      </c>
      <c r="I50" s="107"/>
      <c r="J50" s="107">
        <f t="shared" si="3"/>
        <v>3.5</v>
      </c>
      <c r="K50" s="107"/>
      <c r="L50" s="107">
        <f t="shared" si="4"/>
        <v>1.5</v>
      </c>
      <c r="M50" s="107"/>
      <c r="N50" s="107">
        <f t="shared" si="5"/>
        <v>0.6</v>
      </c>
      <c r="O50" s="107"/>
      <c r="P50" s="109" t="str">
        <f t="shared" si="6"/>
        <v>-</v>
      </c>
      <c r="Q50" s="109"/>
      <c r="R50" s="109">
        <f t="shared" si="7"/>
        <v>0</v>
      </c>
    </row>
    <row r="51" spans="1:18" ht="14.25" customHeight="1">
      <c r="A51" s="35"/>
      <c r="B51" s="41">
        <v>16</v>
      </c>
      <c r="C51" s="35"/>
      <c r="D51" s="107">
        <f t="shared" si="0"/>
        <v>100</v>
      </c>
      <c r="E51" s="107"/>
      <c r="F51" s="107">
        <f t="shared" si="1"/>
        <v>58.6</v>
      </c>
      <c r="G51" s="107"/>
      <c r="H51" s="107">
        <f t="shared" si="2"/>
        <v>36</v>
      </c>
      <c r="I51" s="107"/>
      <c r="J51" s="107">
        <f t="shared" si="3"/>
        <v>3.3</v>
      </c>
      <c r="K51" s="107"/>
      <c r="L51" s="107">
        <f t="shared" si="4"/>
        <v>1.3</v>
      </c>
      <c r="M51" s="107"/>
      <c r="N51" s="107">
        <f t="shared" si="5"/>
        <v>0.8</v>
      </c>
      <c r="O51" s="107"/>
      <c r="P51" s="109" t="str">
        <f t="shared" si="6"/>
        <v>-</v>
      </c>
      <c r="Q51" s="109"/>
      <c r="R51" s="109">
        <f t="shared" si="7"/>
        <v>0</v>
      </c>
    </row>
    <row r="52" spans="1:18" ht="14.25" customHeight="1">
      <c r="A52" s="35"/>
      <c r="B52" s="41">
        <v>17</v>
      </c>
      <c r="C52" s="35"/>
      <c r="D52" s="107">
        <f t="shared" si="0"/>
        <v>100</v>
      </c>
      <c r="E52" s="107"/>
      <c r="F52" s="107">
        <f t="shared" si="1"/>
        <v>60.1</v>
      </c>
      <c r="G52" s="107"/>
      <c r="H52" s="107">
        <f t="shared" si="2"/>
        <v>34.5</v>
      </c>
      <c r="I52" s="107"/>
      <c r="J52" s="107">
        <f t="shared" si="3"/>
        <v>3.3</v>
      </c>
      <c r="K52" s="107"/>
      <c r="L52" s="107">
        <f t="shared" si="4"/>
        <v>1.4</v>
      </c>
      <c r="M52" s="107"/>
      <c r="N52" s="107">
        <f t="shared" si="5"/>
        <v>0.6</v>
      </c>
      <c r="O52" s="107"/>
      <c r="P52" s="109" t="str">
        <f t="shared" si="6"/>
        <v>-</v>
      </c>
      <c r="Q52" s="109"/>
      <c r="R52" s="109">
        <f t="shared" si="7"/>
        <v>0</v>
      </c>
    </row>
    <row r="53" spans="1:18" ht="14.25" customHeight="1">
      <c r="A53" s="35"/>
      <c r="B53" s="41">
        <v>18</v>
      </c>
      <c r="C53" s="35"/>
      <c r="D53" s="107">
        <f t="shared" si="0"/>
        <v>100</v>
      </c>
      <c r="E53" s="107"/>
      <c r="F53" s="107">
        <f t="shared" si="1"/>
        <v>60.8</v>
      </c>
      <c r="G53" s="107"/>
      <c r="H53" s="107">
        <f t="shared" si="2"/>
        <v>34.200000000000003</v>
      </c>
      <c r="I53" s="107"/>
      <c r="J53" s="107">
        <f t="shared" si="3"/>
        <v>2.9</v>
      </c>
      <c r="K53" s="107"/>
      <c r="L53" s="107">
        <f t="shared" si="4"/>
        <v>1.4</v>
      </c>
      <c r="M53" s="107"/>
      <c r="N53" s="107">
        <f t="shared" si="5"/>
        <v>0.6</v>
      </c>
      <c r="O53" s="107"/>
      <c r="P53" s="109" t="str">
        <f t="shared" si="6"/>
        <v>-</v>
      </c>
      <c r="Q53" s="109"/>
      <c r="R53" s="109">
        <f t="shared" si="7"/>
        <v>0</v>
      </c>
    </row>
    <row r="54" spans="1:18" ht="14.25" customHeight="1">
      <c r="A54" s="35"/>
      <c r="B54" s="41">
        <v>19</v>
      </c>
      <c r="C54" s="35"/>
      <c r="D54" s="107">
        <f t="shared" si="0"/>
        <v>100</v>
      </c>
      <c r="E54" s="107"/>
      <c r="F54" s="107">
        <f t="shared" si="1"/>
        <v>61</v>
      </c>
      <c r="G54" s="107"/>
      <c r="H54" s="107">
        <f t="shared" si="2"/>
        <v>34.299999999999997</v>
      </c>
      <c r="I54" s="107"/>
      <c r="J54" s="107">
        <f t="shared" si="3"/>
        <v>2.9</v>
      </c>
      <c r="K54" s="107"/>
      <c r="L54" s="107">
        <f t="shared" si="4"/>
        <v>1.4</v>
      </c>
      <c r="M54" s="107"/>
      <c r="N54" s="107">
        <f t="shared" si="5"/>
        <v>0.7</v>
      </c>
      <c r="O54" s="107"/>
      <c r="P54" s="109" t="str">
        <f t="shared" si="6"/>
        <v>-</v>
      </c>
      <c r="Q54" s="109"/>
      <c r="R54" s="109">
        <f t="shared" si="7"/>
        <v>0</v>
      </c>
    </row>
    <row r="55" spans="1:18" ht="14.25" customHeight="1">
      <c r="A55" s="35"/>
      <c r="B55" s="41">
        <v>20</v>
      </c>
      <c r="C55" s="35"/>
      <c r="D55" s="107">
        <f t="shared" si="0"/>
        <v>100</v>
      </c>
      <c r="E55" s="107"/>
      <c r="F55" s="107">
        <f t="shared" si="1"/>
        <v>59.2</v>
      </c>
      <c r="G55" s="107"/>
      <c r="H55" s="107">
        <f t="shared" si="2"/>
        <v>35.5</v>
      </c>
      <c r="I55" s="107"/>
      <c r="J55" s="107">
        <f t="shared" si="3"/>
        <v>2.9</v>
      </c>
      <c r="K55" s="107"/>
      <c r="L55" s="107">
        <f t="shared" si="4"/>
        <v>1.6</v>
      </c>
      <c r="M55" s="107"/>
      <c r="N55" s="107">
        <f t="shared" si="5"/>
        <v>0.9</v>
      </c>
      <c r="O55" s="107"/>
      <c r="P55" s="109" t="str">
        <f t="shared" si="6"/>
        <v>-</v>
      </c>
      <c r="Q55" s="109"/>
      <c r="R55" s="109">
        <f t="shared" si="7"/>
        <v>0</v>
      </c>
    </row>
    <row r="56" spans="1:18" ht="14.25" customHeight="1">
      <c r="A56" s="35"/>
      <c r="B56" s="42">
        <v>21</v>
      </c>
      <c r="C56" s="45"/>
      <c r="D56" s="110">
        <f t="shared" si="0"/>
        <v>100</v>
      </c>
      <c r="E56" s="110"/>
      <c r="F56" s="110">
        <v>60.4</v>
      </c>
      <c r="G56" s="110"/>
      <c r="H56" s="110">
        <v>34.200000000000003</v>
      </c>
      <c r="I56" s="110"/>
      <c r="J56" s="110">
        <v>3.1</v>
      </c>
      <c r="K56" s="110"/>
      <c r="L56" s="110">
        <v>1.5</v>
      </c>
      <c r="M56" s="110"/>
      <c r="N56" s="110">
        <v>0.8</v>
      </c>
      <c r="O56" s="110"/>
      <c r="P56" s="111" t="str">
        <f t="shared" si="6"/>
        <v>-</v>
      </c>
      <c r="Q56" s="111"/>
      <c r="R56" s="109">
        <f t="shared" si="7"/>
        <v>0</v>
      </c>
    </row>
    <row r="57" spans="1:18" ht="14.25" customHeight="1">
      <c r="A57" s="35"/>
      <c r="B57" s="42">
        <v>22</v>
      </c>
      <c r="C57" s="44"/>
      <c r="D57" s="110">
        <f t="shared" ref="D57:D62" si="8">IF(D28="-","-",ROUND(D28/$D28*100,1))</f>
        <v>100</v>
      </c>
      <c r="E57" s="110"/>
      <c r="F57" s="110">
        <v>60</v>
      </c>
      <c r="G57" s="110"/>
      <c r="H57" s="110">
        <v>33.799999999999997</v>
      </c>
      <c r="I57" s="110"/>
      <c r="J57" s="110">
        <v>3.4</v>
      </c>
      <c r="K57" s="110"/>
      <c r="L57" s="110">
        <v>1.7</v>
      </c>
      <c r="M57" s="110"/>
      <c r="N57" s="110">
        <v>1.1000000000000001</v>
      </c>
      <c r="O57" s="110"/>
      <c r="P57" s="112" t="s">
        <v>184</v>
      </c>
      <c r="Q57" s="111"/>
      <c r="R57" s="111">
        <f>IF(R27="-","-",ROUND(R27/$D27*100,1))</f>
        <v>0</v>
      </c>
    </row>
    <row r="58" spans="1:18" ht="14.25" customHeight="1">
      <c r="A58" s="35"/>
      <c r="B58" s="42">
        <v>23</v>
      </c>
      <c r="C58" s="44"/>
      <c r="D58" s="110">
        <f t="shared" si="8"/>
        <v>100</v>
      </c>
      <c r="E58" s="110"/>
      <c r="F58" s="110">
        <f>IF(F29="-","-",ROUND(F29/$D29*100,1))</f>
        <v>58.9</v>
      </c>
      <c r="G58" s="110"/>
      <c r="H58" s="110">
        <f>IF(H29="-","-",ROUND(H29/$D29*100,1))</f>
        <v>34.5</v>
      </c>
      <c r="I58" s="110"/>
      <c r="J58" s="110">
        <f>IF(J29="-","-",ROUND(J29/$D29*100,1))</f>
        <v>3.8</v>
      </c>
      <c r="K58" s="110"/>
      <c r="L58" s="110">
        <f>IF(L29="-","-",ROUND(L29/$D29*100,1))</f>
        <v>1.8</v>
      </c>
      <c r="M58" s="110"/>
      <c r="N58" s="110">
        <f>IF(N29="-","-",ROUND(N29/$D29*100,1))</f>
        <v>1</v>
      </c>
      <c r="O58" s="110"/>
      <c r="P58" s="113" t="s">
        <v>184</v>
      </c>
      <c r="Q58" s="111"/>
      <c r="R58" s="111">
        <f>IF(R28="-","-",ROUND(R28/$D28*100,1))</f>
        <v>0</v>
      </c>
    </row>
    <row r="59" spans="1:18" ht="14.25" customHeight="1">
      <c r="A59" s="35"/>
      <c r="B59" s="42">
        <v>24</v>
      </c>
      <c r="C59" s="44"/>
      <c r="D59" s="110">
        <f t="shared" si="8"/>
        <v>100</v>
      </c>
      <c r="E59" s="110"/>
      <c r="F59" s="110">
        <f>IF(F30="-","-",ROUND(F30/$D30*100,1))</f>
        <v>60.1</v>
      </c>
      <c r="G59" s="110"/>
      <c r="H59" s="110">
        <f>IF(H30="-","-",ROUND(H30/$D30*100,1))</f>
        <v>33.799999999999997</v>
      </c>
      <c r="I59" s="110"/>
      <c r="J59" s="110">
        <f>IF(J30="-","-",ROUND(J30/$D30*100,1))</f>
        <v>3.3</v>
      </c>
      <c r="K59" s="110"/>
      <c r="L59" s="110">
        <f>IF(L30="-","-",ROUND(L30/$D30*100,1))</f>
        <v>1.8</v>
      </c>
      <c r="M59" s="110"/>
      <c r="N59" s="110">
        <f>IF(N30="-","-",ROUND(N30/$D30*100,1))</f>
        <v>1</v>
      </c>
      <c r="O59" s="110"/>
      <c r="P59" s="113" t="s">
        <v>9</v>
      </c>
      <c r="Q59" s="111"/>
      <c r="R59" s="110">
        <f>IF(R30="-","-",ROUND(R30/$D30*100,1))</f>
        <v>0</v>
      </c>
    </row>
    <row r="60" spans="1:18" ht="14.25" customHeight="1">
      <c r="A60" s="35"/>
      <c r="B60" s="42">
        <v>25</v>
      </c>
      <c r="C60" s="44"/>
      <c r="D60" s="110">
        <f t="shared" si="8"/>
        <v>100</v>
      </c>
      <c r="E60" s="110"/>
      <c r="F60" s="110">
        <f>IF(F31="-","-",ROUND(F31/$D31*100,1))</f>
        <v>58.7</v>
      </c>
      <c r="G60" s="110"/>
      <c r="H60" s="110">
        <f>IF(H31="-","-",ROUND(H31/$D31*100,1))</f>
        <v>35.299999999999997</v>
      </c>
      <c r="I60" s="110"/>
      <c r="J60" s="110">
        <f>IF(J31="-","-",ROUND(J31/$D31*100,1))</f>
        <v>3.3</v>
      </c>
      <c r="K60" s="110"/>
      <c r="L60" s="110">
        <f>IF(L31="-","-",ROUND(L31/$D31*100,1))</f>
        <v>1.7</v>
      </c>
      <c r="M60" s="110"/>
      <c r="N60" s="110">
        <f>IF(N31="-","-",ROUND(N31/$D31*100,1))</f>
        <v>1</v>
      </c>
      <c r="O60" s="110"/>
      <c r="P60" s="113" t="s">
        <v>9</v>
      </c>
      <c r="Q60" s="111"/>
      <c r="R60" s="110">
        <v>0</v>
      </c>
    </row>
    <row r="61" spans="1:18" ht="14.25" customHeight="1">
      <c r="A61" s="35"/>
      <c r="B61" s="42">
        <v>26</v>
      </c>
      <c r="C61" s="44"/>
      <c r="D61" s="110">
        <f t="shared" si="8"/>
        <v>100</v>
      </c>
      <c r="E61" s="110"/>
      <c r="F61" s="110">
        <f>IF(F32="-","-",ROUND(F32/$D32*100,1))</f>
        <v>58.6</v>
      </c>
      <c r="G61" s="110"/>
      <c r="H61" s="110">
        <f>IF(H32="-","-",ROUND(H32/$D32*100,1))</f>
        <v>35.4</v>
      </c>
      <c r="I61" s="110"/>
      <c r="J61" s="110">
        <f>IF(J32="-","-",ROUND(J32/$D32*100,1))</f>
        <v>3.1</v>
      </c>
      <c r="K61" s="110"/>
      <c r="L61" s="110">
        <f>IF(L32="-","-",ROUND(L32/$D32*100,1))</f>
        <v>1.8</v>
      </c>
      <c r="M61" s="110"/>
      <c r="N61" s="110">
        <f>IF(N32="-","-",ROUND(N32/$D32*100,1))</f>
        <v>1</v>
      </c>
      <c r="O61" s="110"/>
      <c r="P61" s="113" t="s">
        <v>9</v>
      </c>
      <c r="Q61" s="111"/>
      <c r="R61" s="110">
        <v>0</v>
      </c>
    </row>
    <row r="62" spans="1:18" ht="14.25" customHeight="1">
      <c r="A62" s="51"/>
      <c r="B62" s="174">
        <v>27</v>
      </c>
      <c r="C62" s="173"/>
      <c r="D62" s="114">
        <f t="shared" si="8"/>
        <v>100</v>
      </c>
      <c r="E62" s="114"/>
      <c r="F62" s="114">
        <f>IF(F33="-","-",ROUND(F33/$D33*100,1))</f>
        <v>58.4</v>
      </c>
      <c r="G62" s="114"/>
      <c r="H62" s="114">
        <f>IF(H33="-","-",ROUND(H33/$D33*100,1))</f>
        <v>35.799999999999997</v>
      </c>
      <c r="I62" s="114"/>
      <c r="J62" s="114">
        <f>IF(J33="-","-",ROUND(J33/$D33*100,1))</f>
        <v>2.9</v>
      </c>
      <c r="K62" s="114"/>
      <c r="L62" s="114">
        <f>IF(L33="-","-",ROUND(L33/$D33*100,1))</f>
        <v>1.7</v>
      </c>
      <c r="M62" s="114"/>
      <c r="N62" s="114">
        <f>IF(N33="-","-",ROUND(N33/$D33*100,1))</f>
        <v>1.1000000000000001</v>
      </c>
      <c r="O62" s="114"/>
      <c r="P62" s="115" t="str">
        <f>IF(P33="-","-",ROUND(P33/$D33*100,1))</f>
        <v>-</v>
      </c>
      <c r="Q62" s="115"/>
      <c r="R62" s="115">
        <f>IF(R33="-","-",ROUND(R33/$D33*100,1))</f>
        <v>0.1</v>
      </c>
    </row>
    <row r="63" spans="1:18">
      <c r="A63" s="35"/>
      <c r="B63" s="44"/>
      <c r="C63" s="44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82"/>
      <c r="Q63" s="49"/>
      <c r="R63" s="48"/>
    </row>
    <row r="64" spans="1:18">
      <c r="A64" s="33"/>
      <c r="B64" s="188" t="s">
        <v>197</v>
      </c>
      <c r="C64" s="186" t="s">
        <v>198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186"/>
      <c r="P64" s="186"/>
      <c r="Q64" s="186"/>
      <c r="R64" s="35"/>
    </row>
    <row r="65" spans="1:18">
      <c r="A65" s="33"/>
      <c r="B65" s="20"/>
      <c r="C65" s="52" t="s">
        <v>196</v>
      </c>
      <c r="D65" s="187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186"/>
      <c r="P65" s="186"/>
      <c r="Q65" s="186"/>
      <c r="R65" s="35"/>
    </row>
    <row r="66" spans="1:18">
      <c r="A66" s="33"/>
      <c r="B66" s="188" t="s">
        <v>200</v>
      </c>
      <c r="C66" s="52" t="s">
        <v>199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35"/>
    </row>
  </sheetData>
  <mergeCells count="15">
    <mergeCell ref="H6:L6"/>
    <mergeCell ref="A19:B19"/>
    <mergeCell ref="H35:L35"/>
    <mergeCell ref="A48:B48"/>
    <mergeCell ref="A2:R2"/>
    <mergeCell ref="Q3:R3"/>
    <mergeCell ref="A4:B5"/>
    <mergeCell ref="C4:D5"/>
    <mergeCell ref="E4:F5"/>
    <mergeCell ref="G4:H5"/>
    <mergeCell ref="I4:J5"/>
    <mergeCell ref="K4:L5"/>
    <mergeCell ref="M4:N5"/>
    <mergeCell ref="O4:P5"/>
    <mergeCell ref="Q4:R5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8"/>
  <sheetViews>
    <sheetView view="pageBreakPreview" zoomScale="75" zoomScaleNormal="100" workbookViewId="0">
      <pane ySplit="4" topLeftCell="A44" activePane="bottomLeft" state="frozen"/>
      <selection activeCell="E41" sqref="E41"/>
      <selection pane="bottomLeft" activeCell="A2" sqref="A2"/>
    </sheetView>
  </sheetViews>
  <sheetFormatPr defaultRowHeight="13.5"/>
  <cols>
    <col min="1" max="1" width="4.625" style="279" customWidth="1"/>
    <col min="2" max="2" width="6.625" style="279" customWidth="1"/>
    <col min="3" max="11" width="8.625" style="279" customWidth="1"/>
    <col min="12" max="12" width="11.125" style="279" customWidth="1"/>
    <col min="13" max="19" width="8.625" style="279" customWidth="1"/>
    <col min="20" max="22" width="9" style="279"/>
    <col min="23" max="29" width="11" style="279" bestFit="1" customWidth="1"/>
    <col min="30" max="30" width="10.625" style="279" bestFit="1" customWidth="1"/>
    <col min="31" max="16384" width="9" style="279"/>
  </cols>
  <sheetData>
    <row r="1" spans="1:31" ht="24" customHeight="1">
      <c r="A1" s="258" t="s">
        <v>233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</row>
    <row r="2" spans="1:3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</row>
    <row r="3" spans="1:3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59" t="s">
        <v>14</v>
      </c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</row>
    <row r="4" spans="1:31" ht="40.5">
      <c r="A4" s="224" t="s">
        <v>3</v>
      </c>
      <c r="B4" s="225"/>
      <c r="C4" s="53" t="s">
        <v>15</v>
      </c>
      <c r="D4" s="54" t="s">
        <v>175</v>
      </c>
      <c r="E4" s="53">
        <v>13</v>
      </c>
      <c r="F4" s="53">
        <v>14</v>
      </c>
      <c r="G4" s="54" t="s">
        <v>16</v>
      </c>
      <c r="H4" s="54">
        <v>15</v>
      </c>
      <c r="I4" s="54">
        <v>16</v>
      </c>
      <c r="J4" s="54">
        <v>17</v>
      </c>
      <c r="K4" s="54">
        <v>18</v>
      </c>
      <c r="L4" s="54" t="s">
        <v>17</v>
      </c>
      <c r="M4" s="54" t="s">
        <v>18</v>
      </c>
      <c r="N4" s="54" t="s">
        <v>19</v>
      </c>
      <c r="O4" s="54" t="s">
        <v>20</v>
      </c>
      <c r="P4" s="54" t="s">
        <v>21</v>
      </c>
      <c r="Q4" s="54" t="s">
        <v>22</v>
      </c>
      <c r="R4" s="54" t="s">
        <v>23</v>
      </c>
      <c r="S4" s="55" t="s">
        <v>24</v>
      </c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</row>
    <row r="5" spans="1:31" s="135" customFormat="1" ht="30" customHeight="1">
      <c r="A5" s="136"/>
      <c r="B5" s="136"/>
      <c r="C5" s="226" t="s">
        <v>192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</row>
    <row r="6" spans="1:31" ht="14.25" customHeight="1">
      <c r="A6" s="38" t="s">
        <v>12</v>
      </c>
      <c r="B6" s="50">
        <v>40</v>
      </c>
      <c r="C6" s="116">
        <v>60913</v>
      </c>
      <c r="D6" s="100"/>
      <c r="E6" s="100"/>
      <c r="F6" s="100"/>
      <c r="G6" s="102" t="s">
        <v>185</v>
      </c>
      <c r="H6" s="102" t="s">
        <v>185</v>
      </c>
      <c r="I6" s="102" t="s">
        <v>185</v>
      </c>
      <c r="J6" s="102" t="s">
        <v>185</v>
      </c>
      <c r="K6" s="102" t="s">
        <v>185</v>
      </c>
      <c r="L6" s="101">
        <v>1342</v>
      </c>
      <c r="M6" s="101">
        <v>12934</v>
      </c>
      <c r="N6" s="101">
        <v>18432</v>
      </c>
      <c r="O6" s="101">
        <v>15381</v>
      </c>
      <c r="P6" s="101">
        <v>8510</v>
      </c>
      <c r="Q6" s="101">
        <v>3838</v>
      </c>
      <c r="R6" s="101">
        <v>452</v>
      </c>
      <c r="S6" s="117">
        <v>24</v>
      </c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</row>
    <row r="7" spans="1:31" ht="14.25" customHeight="1">
      <c r="A7" s="33"/>
      <c r="B7" s="56">
        <v>45</v>
      </c>
      <c r="C7" s="116">
        <v>55116</v>
      </c>
      <c r="D7" s="100"/>
      <c r="E7" s="100"/>
      <c r="F7" s="100"/>
      <c r="G7" s="102" t="s">
        <v>185</v>
      </c>
      <c r="H7" s="102" t="s">
        <v>185</v>
      </c>
      <c r="I7" s="102" t="s">
        <v>185</v>
      </c>
      <c r="J7" s="102" t="s">
        <v>185</v>
      </c>
      <c r="K7" s="102" t="s">
        <v>185</v>
      </c>
      <c r="L7" s="101">
        <v>1664</v>
      </c>
      <c r="M7" s="101">
        <v>13516</v>
      </c>
      <c r="N7" s="101">
        <v>15109</v>
      </c>
      <c r="O7" s="101">
        <v>13039</v>
      </c>
      <c r="P7" s="101">
        <v>8256</v>
      </c>
      <c r="Q7" s="101">
        <v>3109</v>
      </c>
      <c r="R7" s="101">
        <v>323</v>
      </c>
      <c r="S7" s="117">
        <v>100</v>
      </c>
      <c r="T7" s="265"/>
      <c r="U7" s="265"/>
      <c r="V7" s="265"/>
      <c r="W7" s="265"/>
      <c r="X7" s="265"/>
      <c r="Y7" s="266"/>
      <c r="Z7" s="265"/>
      <c r="AA7" s="265"/>
      <c r="AB7" s="265"/>
      <c r="AC7" s="265"/>
      <c r="AD7" s="265"/>
      <c r="AE7" s="265"/>
    </row>
    <row r="8" spans="1:31" ht="14.25" customHeight="1">
      <c r="A8" s="33"/>
      <c r="B8" s="56">
        <v>50</v>
      </c>
      <c r="C8" s="116">
        <v>50419</v>
      </c>
      <c r="D8" s="100"/>
      <c r="E8" s="100"/>
      <c r="F8" s="100"/>
      <c r="G8" s="102" t="s">
        <v>185</v>
      </c>
      <c r="H8" s="102" t="s">
        <v>185</v>
      </c>
      <c r="I8" s="102" t="s">
        <v>185</v>
      </c>
      <c r="J8" s="102" t="s">
        <v>185</v>
      </c>
      <c r="K8" s="102" t="s">
        <v>185</v>
      </c>
      <c r="L8" s="101">
        <v>1474</v>
      </c>
      <c r="M8" s="101">
        <v>10829</v>
      </c>
      <c r="N8" s="101">
        <v>14052</v>
      </c>
      <c r="O8" s="101">
        <v>12328</v>
      </c>
      <c r="P8" s="101">
        <v>8087</v>
      </c>
      <c r="Q8" s="101">
        <v>3321</v>
      </c>
      <c r="R8" s="101">
        <v>286</v>
      </c>
      <c r="S8" s="117">
        <v>42</v>
      </c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</row>
    <row r="9" spans="1:31" ht="14.25" customHeight="1">
      <c r="A9" s="33"/>
      <c r="B9" s="56">
        <v>55</v>
      </c>
      <c r="C9" s="116">
        <v>50203</v>
      </c>
      <c r="D9" s="100"/>
      <c r="E9" s="100"/>
      <c r="F9" s="100"/>
      <c r="G9" s="102" t="s">
        <v>185</v>
      </c>
      <c r="H9" s="102" t="s">
        <v>185</v>
      </c>
      <c r="I9" s="102" t="s">
        <v>185</v>
      </c>
      <c r="J9" s="102" t="s">
        <v>185</v>
      </c>
      <c r="K9" s="102" t="s">
        <v>185</v>
      </c>
      <c r="L9" s="101">
        <v>2530</v>
      </c>
      <c r="M9" s="101">
        <v>10384</v>
      </c>
      <c r="N9" s="101">
        <v>11636</v>
      </c>
      <c r="O9" s="101">
        <v>13520</v>
      </c>
      <c r="P9" s="101">
        <v>8625</v>
      </c>
      <c r="Q9" s="101">
        <v>3162</v>
      </c>
      <c r="R9" s="101">
        <v>330</v>
      </c>
      <c r="S9" s="117">
        <v>16</v>
      </c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</row>
    <row r="10" spans="1:31" ht="14.25" customHeight="1">
      <c r="A10" s="33"/>
      <c r="B10" s="56">
        <v>60</v>
      </c>
      <c r="C10" s="116">
        <v>44483</v>
      </c>
      <c r="D10" s="100"/>
      <c r="E10" s="100"/>
      <c r="F10" s="100"/>
      <c r="G10" s="102" t="s">
        <v>185</v>
      </c>
      <c r="H10" s="102" t="s">
        <v>185</v>
      </c>
      <c r="I10" s="102" t="s">
        <v>185</v>
      </c>
      <c r="J10" s="102" t="s">
        <v>185</v>
      </c>
      <c r="K10" s="102" t="s">
        <v>185</v>
      </c>
      <c r="L10" s="101">
        <v>3298</v>
      </c>
      <c r="M10" s="101">
        <v>9348</v>
      </c>
      <c r="N10" s="101">
        <v>7492</v>
      </c>
      <c r="O10" s="101">
        <v>11129</v>
      </c>
      <c r="P10" s="101">
        <v>9794</v>
      </c>
      <c r="Q10" s="101">
        <v>3171</v>
      </c>
      <c r="R10" s="101">
        <v>249</v>
      </c>
      <c r="S10" s="117">
        <v>2</v>
      </c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</row>
    <row r="11" spans="1:31" ht="14.25" customHeight="1">
      <c r="A11" s="33"/>
      <c r="B11" s="33"/>
      <c r="C11" s="116"/>
      <c r="D11" s="100"/>
      <c r="E11" s="100"/>
      <c r="F11" s="100"/>
      <c r="G11" s="102"/>
      <c r="H11" s="102"/>
      <c r="I11" s="102"/>
      <c r="J11" s="102"/>
      <c r="K11" s="102"/>
      <c r="L11" s="101"/>
      <c r="M11" s="101"/>
      <c r="N11" s="101"/>
      <c r="O11" s="101"/>
      <c r="P11" s="101"/>
      <c r="Q11" s="101"/>
      <c r="R11" s="101"/>
      <c r="S11" s="117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</row>
    <row r="12" spans="1:31" ht="14.25" customHeight="1">
      <c r="A12" s="38" t="s">
        <v>11</v>
      </c>
      <c r="B12" s="38">
        <v>2</v>
      </c>
      <c r="C12" s="116">
        <v>33931</v>
      </c>
      <c r="D12" s="100"/>
      <c r="E12" s="100"/>
      <c r="F12" s="100"/>
      <c r="G12" s="102" t="s">
        <v>185</v>
      </c>
      <c r="H12" s="102" t="s">
        <v>185</v>
      </c>
      <c r="I12" s="102" t="s">
        <v>185</v>
      </c>
      <c r="J12" s="102" t="s">
        <v>185</v>
      </c>
      <c r="K12" s="102" t="s">
        <v>185</v>
      </c>
      <c r="L12" s="101">
        <v>3366</v>
      </c>
      <c r="M12" s="101">
        <v>8328</v>
      </c>
      <c r="N12" s="101">
        <v>5973</v>
      </c>
      <c r="O12" s="101">
        <v>6203</v>
      </c>
      <c r="P12" s="101">
        <v>6654</v>
      </c>
      <c r="Q12" s="101">
        <v>3219</v>
      </c>
      <c r="R12" s="101">
        <v>188</v>
      </c>
      <c r="S12" s="118" t="s">
        <v>184</v>
      </c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</row>
    <row r="13" spans="1:31" ht="14.25" customHeight="1">
      <c r="A13" s="33"/>
      <c r="B13" s="33">
        <v>7</v>
      </c>
      <c r="C13" s="116">
        <v>24184</v>
      </c>
      <c r="D13" s="100"/>
      <c r="E13" s="100"/>
      <c r="F13" s="100"/>
      <c r="G13" s="102" t="s">
        <v>185</v>
      </c>
      <c r="H13" s="102" t="s">
        <v>185</v>
      </c>
      <c r="I13" s="102" t="s">
        <v>185</v>
      </c>
      <c r="J13" s="102" t="s">
        <v>185</v>
      </c>
      <c r="K13" s="102" t="s">
        <v>185</v>
      </c>
      <c r="L13" s="101">
        <v>2230</v>
      </c>
      <c r="M13" s="101">
        <v>6755</v>
      </c>
      <c r="N13" s="101">
        <v>4803</v>
      </c>
      <c r="O13" s="101">
        <v>4341</v>
      </c>
      <c r="P13" s="101">
        <v>3806</v>
      </c>
      <c r="Q13" s="101">
        <v>2017</v>
      </c>
      <c r="R13" s="101">
        <v>232</v>
      </c>
      <c r="S13" s="118" t="s">
        <v>184</v>
      </c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</row>
    <row r="14" spans="1:31" ht="14.25" customHeight="1">
      <c r="A14" s="33"/>
      <c r="B14" s="33">
        <v>10</v>
      </c>
      <c r="C14" s="116">
        <v>22717</v>
      </c>
      <c r="D14" s="100"/>
      <c r="E14" s="100"/>
      <c r="F14" s="100"/>
      <c r="G14" s="102" t="s">
        <v>185</v>
      </c>
      <c r="H14" s="102" t="s">
        <v>185</v>
      </c>
      <c r="I14" s="102" t="s">
        <v>185</v>
      </c>
      <c r="J14" s="102" t="s">
        <v>185</v>
      </c>
      <c r="K14" s="102" t="s">
        <v>185</v>
      </c>
      <c r="L14" s="101">
        <v>2794</v>
      </c>
      <c r="M14" s="101">
        <v>6514</v>
      </c>
      <c r="N14" s="101">
        <v>4862</v>
      </c>
      <c r="O14" s="101">
        <v>3714</v>
      </c>
      <c r="P14" s="101">
        <v>3245</v>
      </c>
      <c r="Q14" s="101">
        <v>1443</v>
      </c>
      <c r="R14" s="101">
        <v>143</v>
      </c>
      <c r="S14" s="117">
        <v>2</v>
      </c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</row>
    <row r="15" spans="1:31" ht="14.25" customHeight="1">
      <c r="A15" s="33"/>
      <c r="B15" s="33">
        <v>11</v>
      </c>
      <c r="C15" s="116">
        <v>22757</v>
      </c>
      <c r="D15" s="100"/>
      <c r="E15" s="100"/>
      <c r="F15" s="100"/>
      <c r="G15" s="102" t="s">
        <v>185</v>
      </c>
      <c r="H15" s="102" t="s">
        <v>185</v>
      </c>
      <c r="I15" s="102" t="s">
        <v>185</v>
      </c>
      <c r="J15" s="102" t="s">
        <v>185</v>
      </c>
      <c r="K15" s="102" t="s">
        <v>185</v>
      </c>
      <c r="L15" s="101">
        <v>3120</v>
      </c>
      <c r="M15" s="101">
        <v>6553</v>
      </c>
      <c r="N15" s="101">
        <v>4831</v>
      </c>
      <c r="O15" s="101">
        <v>3693</v>
      </c>
      <c r="P15" s="101">
        <v>3104</v>
      </c>
      <c r="Q15" s="101">
        <v>1312</v>
      </c>
      <c r="R15" s="101">
        <v>144</v>
      </c>
      <c r="S15" s="118" t="s">
        <v>184</v>
      </c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</row>
    <row r="16" spans="1:31" ht="14.25" customHeight="1">
      <c r="A16" s="33"/>
      <c r="B16" s="33">
        <v>12</v>
      </c>
      <c r="C16" s="116">
        <v>22642</v>
      </c>
      <c r="D16" s="100"/>
      <c r="E16" s="100"/>
      <c r="F16" s="100"/>
      <c r="G16" s="102" t="s">
        <v>185</v>
      </c>
      <c r="H16" s="102" t="s">
        <v>185</v>
      </c>
      <c r="I16" s="102" t="s">
        <v>185</v>
      </c>
      <c r="J16" s="102" t="s">
        <v>185</v>
      </c>
      <c r="K16" s="102" t="s">
        <v>185</v>
      </c>
      <c r="L16" s="101">
        <v>3373</v>
      </c>
      <c r="M16" s="101">
        <v>6626</v>
      </c>
      <c r="N16" s="101">
        <v>4803</v>
      </c>
      <c r="O16" s="101">
        <v>3647</v>
      </c>
      <c r="P16" s="101">
        <v>2807</v>
      </c>
      <c r="Q16" s="101">
        <v>1276</v>
      </c>
      <c r="R16" s="101">
        <v>110</v>
      </c>
      <c r="S16" s="118" t="s">
        <v>184</v>
      </c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</row>
    <row r="17" spans="1:31" ht="14.25" customHeight="1">
      <c r="A17" s="33"/>
      <c r="B17" s="42">
        <v>13</v>
      </c>
      <c r="C17" s="116">
        <v>22665</v>
      </c>
      <c r="D17" s="100"/>
      <c r="E17" s="100"/>
      <c r="F17" s="100"/>
      <c r="G17" s="102" t="s">
        <v>185</v>
      </c>
      <c r="H17" s="102" t="s">
        <v>185</v>
      </c>
      <c r="I17" s="102" t="s">
        <v>185</v>
      </c>
      <c r="J17" s="102" t="s">
        <v>185</v>
      </c>
      <c r="K17" s="102" t="s">
        <v>185</v>
      </c>
      <c r="L17" s="101">
        <v>3527</v>
      </c>
      <c r="M17" s="101">
        <v>6391</v>
      </c>
      <c r="N17" s="101">
        <v>4977</v>
      </c>
      <c r="O17" s="101">
        <v>3701</v>
      </c>
      <c r="P17" s="101">
        <v>2779</v>
      </c>
      <c r="Q17" s="101">
        <v>1175</v>
      </c>
      <c r="R17" s="101">
        <v>115</v>
      </c>
      <c r="S17" s="118" t="s">
        <v>184</v>
      </c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</row>
    <row r="18" spans="1:31" ht="14.25" customHeight="1">
      <c r="A18" s="220" t="s">
        <v>77</v>
      </c>
      <c r="B18" s="221"/>
      <c r="C18" s="116">
        <v>5585</v>
      </c>
      <c r="D18" s="100"/>
      <c r="E18" s="100"/>
      <c r="F18" s="100"/>
      <c r="G18" s="102" t="s">
        <v>185</v>
      </c>
      <c r="H18" s="102" t="s">
        <v>185</v>
      </c>
      <c r="I18" s="102" t="s">
        <v>185</v>
      </c>
      <c r="J18" s="102" t="s">
        <v>185</v>
      </c>
      <c r="K18" s="102" t="s">
        <v>185</v>
      </c>
      <c r="L18" s="101">
        <v>869</v>
      </c>
      <c r="M18" s="101">
        <v>1576</v>
      </c>
      <c r="N18" s="101">
        <v>1183</v>
      </c>
      <c r="O18" s="101">
        <v>966</v>
      </c>
      <c r="P18" s="101">
        <v>706</v>
      </c>
      <c r="Q18" s="101">
        <v>257</v>
      </c>
      <c r="R18" s="101">
        <v>28</v>
      </c>
      <c r="S18" s="118" t="s">
        <v>184</v>
      </c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</row>
    <row r="19" spans="1:31" ht="14.25" customHeight="1">
      <c r="A19" s="33"/>
      <c r="B19" s="33">
        <v>14</v>
      </c>
      <c r="C19" s="119">
        <v>20834</v>
      </c>
      <c r="D19" s="120"/>
      <c r="E19" s="120"/>
      <c r="F19" s="120"/>
      <c r="G19" s="102" t="s">
        <v>185</v>
      </c>
      <c r="H19" s="102" t="s">
        <v>185</v>
      </c>
      <c r="I19" s="102" t="s">
        <v>185</v>
      </c>
      <c r="J19" s="102" t="s">
        <v>185</v>
      </c>
      <c r="K19" s="102" t="s">
        <v>185</v>
      </c>
      <c r="L19" s="121">
        <v>3231</v>
      </c>
      <c r="M19" s="121">
        <v>5736</v>
      </c>
      <c r="N19" s="121">
        <v>4580</v>
      </c>
      <c r="O19" s="121">
        <v>3612</v>
      </c>
      <c r="P19" s="121">
        <v>2506</v>
      </c>
      <c r="Q19" s="121">
        <v>1070</v>
      </c>
      <c r="R19" s="121">
        <v>99</v>
      </c>
      <c r="S19" s="122" t="s">
        <v>13</v>
      </c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</row>
    <row r="20" spans="1:31" ht="14.25" customHeight="1">
      <c r="A20" s="33"/>
      <c r="B20" s="33">
        <v>15</v>
      </c>
      <c r="C20" s="119">
        <v>19413</v>
      </c>
      <c r="D20" s="120"/>
      <c r="E20" s="120"/>
      <c r="F20" s="120"/>
      <c r="G20" s="120">
        <v>30</v>
      </c>
      <c r="H20" s="120">
        <v>104</v>
      </c>
      <c r="I20" s="120">
        <v>316</v>
      </c>
      <c r="J20" s="120">
        <v>497</v>
      </c>
      <c r="K20" s="121">
        <v>768</v>
      </c>
      <c r="L20" s="121">
        <v>1042</v>
      </c>
      <c r="M20" s="121">
        <v>5315</v>
      </c>
      <c r="N20" s="121">
        <v>4259</v>
      </c>
      <c r="O20" s="121">
        <v>3519</v>
      </c>
      <c r="P20" s="121">
        <v>2406</v>
      </c>
      <c r="Q20" s="121">
        <v>1063</v>
      </c>
      <c r="R20" s="122">
        <v>87</v>
      </c>
      <c r="S20" s="123">
        <v>7</v>
      </c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</row>
    <row r="21" spans="1:31" ht="14.25" customHeight="1">
      <c r="A21" s="33"/>
      <c r="B21" s="33">
        <v>16</v>
      </c>
      <c r="C21" s="119">
        <v>17748</v>
      </c>
      <c r="D21" s="120"/>
      <c r="E21" s="120"/>
      <c r="F21" s="120"/>
      <c r="G21" s="120">
        <v>40</v>
      </c>
      <c r="H21" s="120">
        <v>82</v>
      </c>
      <c r="I21" s="120">
        <v>248</v>
      </c>
      <c r="J21" s="120">
        <v>374</v>
      </c>
      <c r="K21" s="121">
        <v>642</v>
      </c>
      <c r="L21" s="121">
        <v>940</v>
      </c>
      <c r="M21" s="121">
        <v>4924</v>
      </c>
      <c r="N21" s="121">
        <v>3814</v>
      </c>
      <c r="O21" s="121">
        <v>3323</v>
      </c>
      <c r="P21" s="121">
        <v>2385</v>
      </c>
      <c r="Q21" s="121">
        <v>894</v>
      </c>
      <c r="R21" s="122">
        <v>79</v>
      </c>
      <c r="S21" s="123">
        <v>3</v>
      </c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</row>
    <row r="22" spans="1:31" ht="14.25" customHeight="1">
      <c r="A22" s="33"/>
      <c r="B22" s="33">
        <v>17</v>
      </c>
      <c r="C22" s="119">
        <v>16622</v>
      </c>
      <c r="D22" s="120"/>
      <c r="E22" s="120"/>
      <c r="F22" s="120"/>
      <c r="G22" s="120">
        <v>28</v>
      </c>
      <c r="H22" s="120">
        <v>53</v>
      </c>
      <c r="I22" s="120">
        <v>195</v>
      </c>
      <c r="J22" s="120">
        <v>348</v>
      </c>
      <c r="K22" s="121">
        <v>570</v>
      </c>
      <c r="L22" s="121">
        <v>734</v>
      </c>
      <c r="M22" s="121">
        <v>4689</v>
      </c>
      <c r="N22" s="121">
        <v>3515</v>
      </c>
      <c r="O22" s="121">
        <v>3244</v>
      </c>
      <c r="P22" s="121">
        <v>2263</v>
      </c>
      <c r="Q22" s="121">
        <v>893</v>
      </c>
      <c r="R22" s="122">
        <v>89</v>
      </c>
      <c r="S22" s="121">
        <v>1</v>
      </c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</row>
    <row r="23" spans="1:31" ht="14.25" customHeight="1">
      <c r="A23" s="33"/>
      <c r="B23" s="33">
        <v>18</v>
      </c>
      <c r="C23" s="119">
        <v>15022</v>
      </c>
      <c r="D23" s="120"/>
      <c r="E23" s="120"/>
      <c r="F23" s="120"/>
      <c r="G23" s="120">
        <v>18</v>
      </c>
      <c r="H23" s="120">
        <v>54</v>
      </c>
      <c r="I23" s="120">
        <v>122</v>
      </c>
      <c r="J23" s="120">
        <v>294</v>
      </c>
      <c r="K23" s="121">
        <v>438</v>
      </c>
      <c r="L23" s="121">
        <v>654</v>
      </c>
      <c r="M23" s="121">
        <v>4171</v>
      </c>
      <c r="N23" s="121">
        <v>3237</v>
      </c>
      <c r="O23" s="121">
        <v>2991</v>
      </c>
      <c r="P23" s="121">
        <v>2132</v>
      </c>
      <c r="Q23" s="121">
        <v>843</v>
      </c>
      <c r="R23" s="122">
        <v>65</v>
      </c>
      <c r="S23" s="121">
        <v>3</v>
      </c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</row>
    <row r="24" spans="1:31" ht="14.25" customHeight="1">
      <c r="A24" s="33"/>
      <c r="B24" s="33">
        <v>19</v>
      </c>
      <c r="C24" s="119">
        <v>13606</v>
      </c>
      <c r="D24" s="120"/>
      <c r="E24" s="120"/>
      <c r="F24" s="120"/>
      <c r="G24" s="120">
        <v>21</v>
      </c>
      <c r="H24" s="120">
        <v>46</v>
      </c>
      <c r="I24" s="120">
        <v>149</v>
      </c>
      <c r="J24" s="120">
        <v>230</v>
      </c>
      <c r="K24" s="121">
        <v>370</v>
      </c>
      <c r="L24" s="121">
        <v>559</v>
      </c>
      <c r="M24" s="121">
        <v>3792</v>
      </c>
      <c r="N24" s="121">
        <v>2980</v>
      </c>
      <c r="O24" s="121">
        <v>2735</v>
      </c>
      <c r="P24" s="121">
        <v>1937</v>
      </c>
      <c r="Q24" s="121">
        <v>720</v>
      </c>
      <c r="R24" s="122">
        <v>64</v>
      </c>
      <c r="S24" s="121">
        <v>3</v>
      </c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</row>
    <row r="25" spans="1:31" ht="14.25" customHeight="1">
      <c r="A25" s="33"/>
      <c r="B25" s="33">
        <v>20</v>
      </c>
      <c r="C25" s="119">
        <v>12785</v>
      </c>
      <c r="D25" s="120"/>
      <c r="E25" s="120"/>
      <c r="F25" s="120"/>
      <c r="G25" s="124">
        <v>14</v>
      </c>
      <c r="H25" s="124">
        <v>55</v>
      </c>
      <c r="I25" s="124">
        <v>158</v>
      </c>
      <c r="J25" s="124">
        <v>199</v>
      </c>
      <c r="K25" s="125">
        <v>402</v>
      </c>
      <c r="L25" s="121">
        <v>493</v>
      </c>
      <c r="M25" s="121">
        <v>3266</v>
      </c>
      <c r="N25" s="121">
        <v>2691</v>
      </c>
      <c r="O25" s="121">
        <v>2600</v>
      </c>
      <c r="P25" s="121">
        <v>2033</v>
      </c>
      <c r="Q25" s="121">
        <v>790</v>
      </c>
      <c r="R25" s="122">
        <v>84</v>
      </c>
      <c r="S25" s="122" t="s">
        <v>184</v>
      </c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</row>
    <row r="26" spans="1:31" ht="14.25" customHeight="1">
      <c r="A26" s="33"/>
      <c r="B26" s="56">
        <v>21</v>
      </c>
      <c r="C26" s="126">
        <v>11540</v>
      </c>
      <c r="D26" s="127"/>
      <c r="E26" s="127"/>
      <c r="F26" s="127"/>
      <c r="G26" s="127">
        <v>17</v>
      </c>
      <c r="H26" s="127">
        <v>52</v>
      </c>
      <c r="I26" s="127">
        <v>135</v>
      </c>
      <c r="J26" s="127">
        <v>218</v>
      </c>
      <c r="K26" s="128">
        <v>320</v>
      </c>
      <c r="L26" s="128">
        <v>468</v>
      </c>
      <c r="M26" s="128">
        <v>2968</v>
      </c>
      <c r="N26" s="128">
        <v>2497</v>
      </c>
      <c r="O26" s="128">
        <v>2128</v>
      </c>
      <c r="P26" s="128">
        <v>1923</v>
      </c>
      <c r="Q26" s="128">
        <v>759</v>
      </c>
      <c r="R26" s="112">
        <v>55</v>
      </c>
      <c r="S26" s="112" t="s">
        <v>184</v>
      </c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</row>
    <row r="27" spans="1:31" ht="14.25" customHeight="1">
      <c r="A27" s="33"/>
      <c r="B27" s="56">
        <v>22</v>
      </c>
      <c r="C27" s="126">
        <v>10645</v>
      </c>
      <c r="D27" s="127"/>
      <c r="E27" s="127"/>
      <c r="F27" s="127"/>
      <c r="G27" s="127">
        <v>17</v>
      </c>
      <c r="H27" s="127">
        <v>57</v>
      </c>
      <c r="I27" s="127">
        <v>118</v>
      </c>
      <c r="J27" s="127">
        <v>214</v>
      </c>
      <c r="K27" s="128">
        <v>296</v>
      </c>
      <c r="L27" s="128">
        <v>431</v>
      </c>
      <c r="M27" s="128">
        <v>2641</v>
      </c>
      <c r="N27" s="128">
        <v>2300</v>
      </c>
      <c r="O27" s="128">
        <v>2050</v>
      </c>
      <c r="P27" s="128">
        <v>1761</v>
      </c>
      <c r="Q27" s="128">
        <v>705</v>
      </c>
      <c r="R27" s="112">
        <v>54</v>
      </c>
      <c r="S27" s="129">
        <v>1</v>
      </c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</row>
    <row r="28" spans="1:31" ht="14.25" customHeight="1">
      <c r="A28" s="33"/>
      <c r="B28" s="56">
        <v>23</v>
      </c>
      <c r="C28" s="126">
        <v>10236</v>
      </c>
      <c r="D28" s="127"/>
      <c r="E28" s="127"/>
      <c r="F28" s="127"/>
      <c r="G28" s="127">
        <v>22</v>
      </c>
      <c r="H28" s="127">
        <v>55</v>
      </c>
      <c r="I28" s="127">
        <v>156</v>
      </c>
      <c r="J28" s="127">
        <v>209</v>
      </c>
      <c r="K28" s="128">
        <v>295</v>
      </c>
      <c r="L28" s="128">
        <v>442</v>
      </c>
      <c r="M28" s="128">
        <v>2472</v>
      </c>
      <c r="N28" s="128">
        <v>2210</v>
      </c>
      <c r="O28" s="128">
        <v>1951</v>
      </c>
      <c r="P28" s="128">
        <v>1732</v>
      </c>
      <c r="Q28" s="128">
        <v>642</v>
      </c>
      <c r="R28" s="112">
        <v>50</v>
      </c>
      <c r="S28" s="112" t="s">
        <v>184</v>
      </c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</row>
    <row r="29" spans="1:31" ht="14.25" customHeight="1">
      <c r="A29" s="56"/>
      <c r="B29" s="56">
        <v>24</v>
      </c>
      <c r="C29" s="126">
        <v>9725</v>
      </c>
      <c r="D29" s="127"/>
      <c r="E29" s="127"/>
      <c r="F29" s="127"/>
      <c r="G29" s="127">
        <v>15</v>
      </c>
      <c r="H29" s="127">
        <v>48</v>
      </c>
      <c r="I29" s="127">
        <v>136</v>
      </c>
      <c r="J29" s="127">
        <v>204</v>
      </c>
      <c r="K29" s="128">
        <v>290</v>
      </c>
      <c r="L29" s="128">
        <v>407</v>
      </c>
      <c r="M29" s="128">
        <v>2371</v>
      </c>
      <c r="N29" s="128">
        <v>2050</v>
      </c>
      <c r="O29" s="128">
        <v>1856</v>
      </c>
      <c r="P29" s="128">
        <v>1579</v>
      </c>
      <c r="Q29" s="128">
        <v>709</v>
      </c>
      <c r="R29" s="112">
        <v>60</v>
      </c>
      <c r="S29" s="112" t="s">
        <v>184</v>
      </c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</row>
    <row r="30" spans="1:31" ht="14.25" customHeight="1">
      <c r="A30" s="56"/>
      <c r="B30" s="56">
        <v>25</v>
      </c>
      <c r="C30" s="126">
        <v>9047</v>
      </c>
      <c r="D30" s="127">
        <v>2</v>
      </c>
      <c r="E30" s="102" t="s">
        <v>9</v>
      </c>
      <c r="F30" s="127">
        <v>13</v>
      </c>
      <c r="G30" s="168"/>
      <c r="H30" s="127">
        <v>40</v>
      </c>
      <c r="I30" s="127">
        <v>142</v>
      </c>
      <c r="J30" s="127">
        <v>179</v>
      </c>
      <c r="K30" s="128">
        <v>271</v>
      </c>
      <c r="L30" s="128">
        <v>409</v>
      </c>
      <c r="M30" s="128">
        <v>2120</v>
      </c>
      <c r="N30" s="128">
        <v>1921</v>
      </c>
      <c r="O30" s="128">
        <v>1685</v>
      </c>
      <c r="P30" s="128">
        <v>1521</v>
      </c>
      <c r="Q30" s="128">
        <v>690</v>
      </c>
      <c r="R30" s="112">
        <v>54</v>
      </c>
      <c r="S30" s="112" t="s">
        <v>184</v>
      </c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</row>
    <row r="31" spans="1:31" ht="14.25" customHeight="1">
      <c r="A31" s="56"/>
      <c r="B31" s="56">
        <v>26</v>
      </c>
      <c r="C31" s="126">
        <v>8800</v>
      </c>
      <c r="D31" s="127">
        <v>1</v>
      </c>
      <c r="E31" s="102">
        <v>2</v>
      </c>
      <c r="F31" s="127">
        <v>12</v>
      </c>
      <c r="G31" s="168"/>
      <c r="H31" s="127">
        <v>44</v>
      </c>
      <c r="I31" s="127">
        <v>97</v>
      </c>
      <c r="J31" s="127">
        <v>158</v>
      </c>
      <c r="K31" s="128">
        <v>249</v>
      </c>
      <c r="L31" s="128">
        <v>407</v>
      </c>
      <c r="M31" s="128">
        <v>2162</v>
      </c>
      <c r="N31" s="128">
        <v>1748</v>
      </c>
      <c r="O31" s="128">
        <v>1681</v>
      </c>
      <c r="P31" s="128">
        <v>1500</v>
      </c>
      <c r="Q31" s="128">
        <v>671</v>
      </c>
      <c r="R31" s="112">
        <v>68</v>
      </c>
      <c r="S31" s="112" t="s">
        <v>9</v>
      </c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</row>
    <row r="32" spans="1:31" ht="14.25" customHeight="1">
      <c r="A32" s="56"/>
      <c r="B32" s="56">
        <v>27</v>
      </c>
      <c r="C32" s="126">
        <v>8483</v>
      </c>
      <c r="D32" s="127">
        <v>1</v>
      </c>
      <c r="E32" s="131">
        <v>3</v>
      </c>
      <c r="F32" s="127">
        <v>6</v>
      </c>
      <c r="G32" s="168"/>
      <c r="H32" s="127">
        <v>21</v>
      </c>
      <c r="I32" s="127">
        <v>88</v>
      </c>
      <c r="J32" s="127">
        <v>135</v>
      </c>
      <c r="K32" s="128">
        <v>224</v>
      </c>
      <c r="L32" s="128">
        <v>375</v>
      </c>
      <c r="M32" s="128">
        <v>2006</v>
      </c>
      <c r="N32" s="128">
        <v>1724</v>
      </c>
      <c r="O32" s="128">
        <v>1670</v>
      </c>
      <c r="P32" s="128">
        <v>1454</v>
      </c>
      <c r="Q32" s="128">
        <v>702</v>
      </c>
      <c r="R32" s="112">
        <v>60</v>
      </c>
      <c r="S32" s="112">
        <v>14</v>
      </c>
      <c r="T32" s="128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</row>
    <row r="33" spans="1:31" ht="14.25" customHeight="1">
      <c r="A33" s="56"/>
      <c r="B33" s="56"/>
      <c r="C33" s="126"/>
      <c r="D33" s="127"/>
      <c r="E33" s="131"/>
      <c r="F33" s="127"/>
      <c r="G33" s="111"/>
      <c r="H33" s="127"/>
      <c r="I33" s="127"/>
      <c r="J33" s="127"/>
      <c r="K33" s="128"/>
      <c r="L33" s="128"/>
      <c r="M33" s="128"/>
      <c r="N33" s="128"/>
      <c r="O33" s="128"/>
      <c r="P33" s="128"/>
      <c r="Q33" s="128"/>
      <c r="R33" s="112"/>
      <c r="S33" s="112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</row>
    <row r="34" spans="1:31" s="135" customFormat="1" ht="30" customHeight="1">
      <c r="A34" s="204"/>
      <c r="B34" s="204"/>
      <c r="C34" s="228" t="s">
        <v>25</v>
      </c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</row>
    <row r="35" spans="1:31" ht="14.25">
      <c r="A35" s="50" t="s">
        <v>12</v>
      </c>
      <c r="B35" s="50">
        <v>40</v>
      </c>
      <c r="C35" s="130">
        <v>41.6</v>
      </c>
      <c r="D35" s="110"/>
      <c r="E35" s="110"/>
      <c r="F35" s="110"/>
      <c r="G35" s="131" t="s">
        <v>185</v>
      </c>
      <c r="H35" s="131" t="s">
        <v>185</v>
      </c>
      <c r="I35" s="131" t="s">
        <v>185</v>
      </c>
      <c r="J35" s="131" t="s">
        <v>185</v>
      </c>
      <c r="K35" s="131" t="s">
        <v>185</v>
      </c>
      <c r="L35" s="132">
        <v>4.5</v>
      </c>
      <c r="M35" s="132">
        <v>54.3</v>
      </c>
      <c r="N35" s="132">
        <v>81.900000000000006</v>
      </c>
      <c r="O35" s="132">
        <v>71.400000000000006</v>
      </c>
      <c r="P35" s="132">
        <v>44.6</v>
      </c>
      <c r="Q35" s="132">
        <v>23.5</v>
      </c>
      <c r="R35" s="132">
        <v>3.4</v>
      </c>
      <c r="S35" s="111" t="s">
        <v>27</v>
      </c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</row>
    <row r="36" spans="1:31" ht="21.75" customHeight="1">
      <c r="A36" s="56"/>
      <c r="B36" s="56">
        <v>45</v>
      </c>
      <c r="C36" s="130">
        <v>36.4</v>
      </c>
      <c r="D36" s="110"/>
      <c r="E36" s="110"/>
      <c r="F36" s="110"/>
      <c r="G36" s="131" t="s">
        <v>185</v>
      </c>
      <c r="H36" s="131" t="s">
        <v>185</v>
      </c>
      <c r="I36" s="131" t="s">
        <v>185</v>
      </c>
      <c r="J36" s="131" t="s">
        <v>185</v>
      </c>
      <c r="K36" s="131" t="s">
        <v>185</v>
      </c>
      <c r="L36" s="132">
        <v>6.7</v>
      </c>
      <c r="M36" s="132">
        <v>49.1</v>
      </c>
      <c r="N36" s="132">
        <v>66.400000000000006</v>
      </c>
      <c r="O36" s="132">
        <v>60.4</v>
      </c>
      <c r="P36" s="132">
        <v>40.1</v>
      </c>
      <c r="Q36" s="132">
        <v>17.100000000000001</v>
      </c>
      <c r="R36" s="132">
        <v>2.1</v>
      </c>
      <c r="S36" s="111" t="s">
        <v>27</v>
      </c>
      <c r="T36" s="265"/>
      <c r="U36" s="265"/>
      <c r="V36" s="265"/>
      <c r="W36" s="280"/>
      <c r="X36" s="280"/>
      <c r="Y36" s="280"/>
      <c r="Z36" s="280"/>
      <c r="AA36" s="280"/>
      <c r="AB36" s="280"/>
      <c r="AC36" s="280"/>
      <c r="AD36" s="265"/>
      <c r="AE36" s="265"/>
    </row>
    <row r="37" spans="1:31" ht="14.25">
      <c r="A37" s="56"/>
      <c r="B37" s="56">
        <v>50</v>
      </c>
      <c r="C37" s="130">
        <v>33.5</v>
      </c>
      <c r="D37" s="110"/>
      <c r="E37" s="110"/>
      <c r="F37" s="110"/>
      <c r="G37" s="131" t="s">
        <v>185</v>
      </c>
      <c r="H37" s="131" t="s">
        <v>185</v>
      </c>
      <c r="I37" s="131" t="s">
        <v>185</v>
      </c>
      <c r="J37" s="131" t="s">
        <v>185</v>
      </c>
      <c r="K37" s="131" t="s">
        <v>185</v>
      </c>
      <c r="L37" s="132">
        <v>7.6</v>
      </c>
      <c r="M37" s="132">
        <v>46.5</v>
      </c>
      <c r="N37" s="132">
        <v>52.5</v>
      </c>
      <c r="O37" s="132">
        <v>55.7</v>
      </c>
      <c r="P37" s="132">
        <v>38.799999999999997</v>
      </c>
      <c r="Q37" s="132">
        <v>16.7</v>
      </c>
      <c r="R37" s="132">
        <v>1.6</v>
      </c>
      <c r="S37" s="111" t="s">
        <v>27</v>
      </c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</row>
    <row r="38" spans="1:31" ht="14.25">
      <c r="A38" s="56"/>
      <c r="B38" s="56">
        <v>55</v>
      </c>
      <c r="C38" s="130">
        <v>33.1</v>
      </c>
      <c r="D38" s="110"/>
      <c r="E38" s="110"/>
      <c r="F38" s="110"/>
      <c r="G38" s="131" t="s">
        <v>185</v>
      </c>
      <c r="H38" s="131" t="s">
        <v>185</v>
      </c>
      <c r="I38" s="131" t="s">
        <v>185</v>
      </c>
      <c r="J38" s="131" t="s">
        <v>185</v>
      </c>
      <c r="K38" s="131" t="s">
        <v>185</v>
      </c>
      <c r="L38" s="132">
        <v>12.6</v>
      </c>
      <c r="M38" s="132">
        <v>54.3</v>
      </c>
      <c r="N38" s="132">
        <v>49.2</v>
      </c>
      <c r="O38" s="132">
        <v>50.6</v>
      </c>
      <c r="P38" s="132">
        <v>39.200000000000003</v>
      </c>
      <c r="Q38" s="132">
        <v>15.4</v>
      </c>
      <c r="R38" s="132">
        <v>1.7</v>
      </c>
      <c r="S38" s="111" t="s">
        <v>27</v>
      </c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</row>
    <row r="39" spans="1:31" ht="14.25">
      <c r="A39" s="56"/>
      <c r="B39" s="56">
        <v>60</v>
      </c>
      <c r="C39" s="130">
        <v>29.5</v>
      </c>
      <c r="D39" s="110"/>
      <c r="E39" s="110"/>
      <c r="F39" s="110"/>
      <c r="G39" s="131" t="s">
        <v>185</v>
      </c>
      <c r="H39" s="131" t="s">
        <v>185</v>
      </c>
      <c r="I39" s="131" t="s">
        <v>185</v>
      </c>
      <c r="J39" s="131" t="s">
        <v>185</v>
      </c>
      <c r="K39" s="131" t="s">
        <v>185</v>
      </c>
      <c r="L39" s="132">
        <v>16.3</v>
      </c>
      <c r="M39" s="132">
        <v>48.5</v>
      </c>
      <c r="N39" s="132">
        <v>39.299999999999997</v>
      </c>
      <c r="O39" s="132">
        <v>47.7</v>
      </c>
      <c r="P39" s="132">
        <v>37.1</v>
      </c>
      <c r="Q39" s="132">
        <v>14.7</v>
      </c>
      <c r="R39" s="132">
        <v>1.2</v>
      </c>
      <c r="S39" s="111" t="s">
        <v>27</v>
      </c>
      <c r="T39" s="265"/>
      <c r="U39" s="265"/>
      <c r="V39" s="265"/>
      <c r="W39" s="265" t="s">
        <v>63</v>
      </c>
      <c r="X39" s="265"/>
      <c r="Y39" s="265"/>
      <c r="Z39" s="265"/>
      <c r="AA39" s="265"/>
      <c r="AB39" s="265"/>
      <c r="AC39" s="265"/>
      <c r="AD39" s="265"/>
      <c r="AE39" s="265"/>
    </row>
    <row r="40" spans="1:31" ht="14.25">
      <c r="A40" s="56"/>
      <c r="B40" s="56"/>
      <c r="C40" s="130"/>
      <c r="D40" s="110"/>
      <c r="E40" s="110"/>
      <c r="F40" s="110"/>
      <c r="G40" s="131"/>
      <c r="H40" s="131"/>
      <c r="I40" s="131"/>
      <c r="J40" s="131"/>
      <c r="K40" s="131"/>
      <c r="L40" s="132"/>
      <c r="M40" s="132"/>
      <c r="N40" s="132"/>
      <c r="O40" s="132"/>
      <c r="P40" s="132"/>
      <c r="Q40" s="132"/>
      <c r="R40" s="132"/>
      <c r="S40" s="111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</row>
    <row r="41" spans="1:31" ht="14.25">
      <c r="A41" s="50" t="s">
        <v>11</v>
      </c>
      <c r="B41" s="50">
        <v>2</v>
      </c>
      <c r="C41" s="130">
        <v>22.8</v>
      </c>
      <c r="D41" s="110"/>
      <c r="E41" s="110"/>
      <c r="F41" s="110"/>
      <c r="G41" s="131" t="s">
        <v>185</v>
      </c>
      <c r="H41" s="131" t="s">
        <v>185</v>
      </c>
      <c r="I41" s="131" t="s">
        <v>185</v>
      </c>
      <c r="J41" s="131" t="s">
        <v>185</v>
      </c>
      <c r="K41" s="131" t="s">
        <v>185</v>
      </c>
      <c r="L41" s="132">
        <v>15.5</v>
      </c>
      <c r="M41" s="132">
        <v>44.4</v>
      </c>
      <c r="N41" s="132">
        <v>32.200000000000003</v>
      </c>
      <c r="O41" s="132">
        <v>33.5</v>
      </c>
      <c r="P41" s="132">
        <v>29.2</v>
      </c>
      <c r="Q41" s="132">
        <v>12.5</v>
      </c>
      <c r="R41" s="132">
        <v>0.9</v>
      </c>
      <c r="S41" s="111" t="s">
        <v>27</v>
      </c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</row>
    <row r="42" spans="1:31" ht="14.25">
      <c r="A42" s="56"/>
      <c r="B42" s="56">
        <v>7</v>
      </c>
      <c r="C42" s="130">
        <v>16.899999999999999</v>
      </c>
      <c r="D42" s="110"/>
      <c r="E42" s="110"/>
      <c r="F42" s="110"/>
      <c r="G42" s="131" t="s">
        <v>185</v>
      </c>
      <c r="H42" s="131" t="s">
        <v>185</v>
      </c>
      <c r="I42" s="131" t="s">
        <v>185</v>
      </c>
      <c r="J42" s="131" t="s">
        <v>185</v>
      </c>
      <c r="K42" s="131" t="s">
        <v>185</v>
      </c>
      <c r="L42" s="132">
        <v>11.6</v>
      </c>
      <c r="M42" s="132">
        <v>32.6</v>
      </c>
      <c r="N42" s="132">
        <v>25.8</v>
      </c>
      <c r="O42" s="132">
        <v>23.3</v>
      </c>
      <c r="P42" s="132">
        <v>20.6</v>
      </c>
      <c r="Q42" s="132">
        <v>8.9</v>
      </c>
      <c r="R42" s="132">
        <v>0.9</v>
      </c>
      <c r="S42" s="111" t="s">
        <v>27</v>
      </c>
      <c r="T42" s="265"/>
      <c r="U42" s="265"/>
      <c r="V42" s="15"/>
      <c r="W42" s="15" t="s">
        <v>123</v>
      </c>
      <c r="X42" s="15" t="s">
        <v>33</v>
      </c>
      <c r="Y42" s="16" t="s">
        <v>34</v>
      </c>
      <c r="Z42" s="15" t="s">
        <v>35</v>
      </c>
      <c r="AA42" s="17" t="s">
        <v>36</v>
      </c>
      <c r="AB42" s="15" t="s">
        <v>37</v>
      </c>
      <c r="AC42" s="15" t="s">
        <v>38</v>
      </c>
      <c r="AD42" s="15" t="s">
        <v>124</v>
      </c>
      <c r="AE42" s="265"/>
    </row>
    <row r="43" spans="1:31" ht="14.25">
      <c r="A43" s="56"/>
      <c r="B43" s="56">
        <v>10</v>
      </c>
      <c r="C43" s="130">
        <v>16.3</v>
      </c>
      <c r="D43" s="110"/>
      <c r="E43" s="110"/>
      <c r="F43" s="110"/>
      <c r="G43" s="131" t="s">
        <v>185</v>
      </c>
      <c r="H43" s="131" t="s">
        <v>185</v>
      </c>
      <c r="I43" s="131" t="s">
        <v>185</v>
      </c>
      <c r="J43" s="131" t="s">
        <v>185</v>
      </c>
      <c r="K43" s="131" t="s">
        <v>185</v>
      </c>
      <c r="L43" s="132">
        <f t="shared" ref="L43:R45" si="0">ROUND(L14/W43,1)</f>
        <v>16.2</v>
      </c>
      <c r="M43" s="132">
        <f t="shared" si="0"/>
        <v>31.9</v>
      </c>
      <c r="N43" s="132">
        <f t="shared" si="0"/>
        <v>24.2</v>
      </c>
      <c r="O43" s="132">
        <f t="shared" si="0"/>
        <v>20</v>
      </c>
      <c r="P43" s="132">
        <f t="shared" si="0"/>
        <v>17.600000000000001</v>
      </c>
      <c r="Q43" s="132">
        <f t="shared" si="0"/>
        <v>7.5</v>
      </c>
      <c r="R43" s="132">
        <f t="shared" si="0"/>
        <v>0.6</v>
      </c>
      <c r="S43" s="111" t="s">
        <v>27</v>
      </c>
      <c r="T43" s="265"/>
      <c r="U43" s="265"/>
      <c r="V43" s="18">
        <v>10</v>
      </c>
      <c r="W43" s="19">
        <v>173</v>
      </c>
      <c r="X43" s="19">
        <v>204</v>
      </c>
      <c r="Y43" s="19">
        <v>201</v>
      </c>
      <c r="Z43" s="19">
        <v>186</v>
      </c>
      <c r="AA43" s="19">
        <v>184</v>
      </c>
      <c r="AB43" s="19">
        <v>193</v>
      </c>
      <c r="AC43" s="19">
        <v>255</v>
      </c>
      <c r="AD43" s="281">
        <f>SUM(W43:AC43)</f>
        <v>1396</v>
      </c>
      <c r="AE43" s="265"/>
    </row>
    <row r="44" spans="1:31" ht="14.25">
      <c r="A44" s="56"/>
      <c r="B44" s="44">
        <v>11</v>
      </c>
      <c r="C44" s="130">
        <v>16.600000000000001</v>
      </c>
      <c r="D44" s="110"/>
      <c r="E44" s="110"/>
      <c r="F44" s="110"/>
      <c r="G44" s="131" t="s">
        <v>185</v>
      </c>
      <c r="H44" s="131" t="s">
        <v>185</v>
      </c>
      <c r="I44" s="131" t="s">
        <v>185</v>
      </c>
      <c r="J44" s="131" t="s">
        <v>185</v>
      </c>
      <c r="K44" s="131" t="s">
        <v>185</v>
      </c>
      <c r="L44" s="132">
        <f t="shared" si="0"/>
        <v>18.7</v>
      </c>
      <c r="M44" s="132">
        <f t="shared" si="0"/>
        <v>33.1</v>
      </c>
      <c r="N44" s="132">
        <f t="shared" si="0"/>
        <v>23.6</v>
      </c>
      <c r="O44" s="132">
        <f t="shared" si="0"/>
        <v>19.7</v>
      </c>
      <c r="P44" s="132">
        <f t="shared" si="0"/>
        <v>16.899999999999999</v>
      </c>
      <c r="Q44" s="132">
        <f t="shared" si="0"/>
        <v>7</v>
      </c>
      <c r="R44" s="132">
        <f t="shared" si="0"/>
        <v>0.6</v>
      </c>
      <c r="S44" s="111" t="s">
        <v>27</v>
      </c>
      <c r="T44" s="265"/>
      <c r="U44" s="265"/>
      <c r="V44" s="18">
        <v>11</v>
      </c>
      <c r="W44" s="19">
        <v>167</v>
      </c>
      <c r="X44" s="19">
        <v>198</v>
      </c>
      <c r="Y44" s="19">
        <v>205</v>
      </c>
      <c r="Z44" s="19">
        <v>187</v>
      </c>
      <c r="AA44" s="19">
        <v>184</v>
      </c>
      <c r="AB44" s="19">
        <v>188</v>
      </c>
      <c r="AC44" s="19">
        <v>239</v>
      </c>
      <c r="AD44" s="281">
        <f t="shared" ref="AD44:AD56" si="1">SUM(W44:AC44)</f>
        <v>1368</v>
      </c>
      <c r="AE44" s="265"/>
    </row>
    <row r="45" spans="1:31" ht="14.25">
      <c r="A45" s="56"/>
      <c r="B45" s="44">
        <v>12</v>
      </c>
      <c r="C45" s="130">
        <v>16.899999999999999</v>
      </c>
      <c r="D45" s="110"/>
      <c r="E45" s="110"/>
      <c r="F45" s="110"/>
      <c r="G45" s="131" t="s">
        <v>185</v>
      </c>
      <c r="H45" s="131" t="s">
        <v>185</v>
      </c>
      <c r="I45" s="131" t="s">
        <v>185</v>
      </c>
      <c r="J45" s="131" t="s">
        <v>185</v>
      </c>
      <c r="K45" s="131" t="s">
        <v>185</v>
      </c>
      <c r="L45" s="132">
        <f t="shared" si="0"/>
        <v>20.2</v>
      </c>
      <c r="M45" s="132">
        <f t="shared" si="0"/>
        <v>37.200000000000003</v>
      </c>
      <c r="N45" s="132">
        <f t="shared" si="0"/>
        <v>23.8</v>
      </c>
      <c r="O45" s="132">
        <f t="shared" si="0"/>
        <v>19.600000000000001</v>
      </c>
      <c r="P45" s="132">
        <f t="shared" si="0"/>
        <v>15.2</v>
      </c>
      <c r="Q45" s="132">
        <f t="shared" si="0"/>
        <v>6.9</v>
      </c>
      <c r="R45" s="132">
        <f t="shared" si="0"/>
        <v>0.5</v>
      </c>
      <c r="S45" s="111" t="s">
        <v>27</v>
      </c>
      <c r="T45" s="265"/>
      <c r="U45" s="265"/>
      <c r="V45" s="18">
        <v>12</v>
      </c>
      <c r="W45" s="265">
        <v>166.83500000000001</v>
      </c>
      <c r="X45" s="265">
        <v>178.35499999999999</v>
      </c>
      <c r="Y45" s="265">
        <v>202.20699999999999</v>
      </c>
      <c r="Z45" s="265">
        <v>185.95400000000001</v>
      </c>
      <c r="AA45" s="265">
        <v>185.19800000000001</v>
      </c>
      <c r="AB45" s="265">
        <v>184.03800000000001</v>
      </c>
      <c r="AC45" s="265">
        <v>224.15</v>
      </c>
      <c r="AD45" s="281">
        <f t="shared" si="1"/>
        <v>1326.7370000000001</v>
      </c>
      <c r="AE45" s="265"/>
    </row>
    <row r="46" spans="1:31" ht="14.25">
      <c r="A46" s="56"/>
      <c r="B46" s="42">
        <v>13</v>
      </c>
      <c r="C46" s="130">
        <v>17.399999999999999</v>
      </c>
      <c r="D46" s="110"/>
      <c r="E46" s="110"/>
      <c r="F46" s="110"/>
      <c r="G46" s="131" t="s">
        <v>185</v>
      </c>
      <c r="H46" s="131" t="s">
        <v>185</v>
      </c>
      <c r="I46" s="131" t="s">
        <v>185</v>
      </c>
      <c r="J46" s="131" t="s">
        <v>185</v>
      </c>
      <c r="K46" s="131" t="s">
        <v>185</v>
      </c>
      <c r="L46" s="132">
        <v>21.8</v>
      </c>
      <c r="M46" s="132">
        <v>37.1</v>
      </c>
      <c r="N46" s="132">
        <v>24.8</v>
      </c>
      <c r="O46" s="132">
        <v>19.100000000000001</v>
      </c>
      <c r="P46" s="132">
        <v>16.399999999999999</v>
      </c>
      <c r="Q46" s="132">
        <v>6.4</v>
      </c>
      <c r="R46" s="132">
        <v>0.5</v>
      </c>
      <c r="S46" s="111" t="s">
        <v>27</v>
      </c>
      <c r="T46" s="265"/>
      <c r="U46" s="265"/>
      <c r="V46" s="18"/>
      <c r="W46" s="265"/>
      <c r="X46" s="265"/>
      <c r="Y46" s="265"/>
      <c r="Z46" s="265"/>
      <c r="AA46" s="265"/>
      <c r="AB46" s="265"/>
      <c r="AC46" s="265"/>
      <c r="AD46" s="281"/>
      <c r="AE46" s="265"/>
    </row>
    <row r="47" spans="1:31" ht="14.25">
      <c r="A47" s="220" t="s">
        <v>77</v>
      </c>
      <c r="B47" s="221"/>
      <c r="C47" s="131" t="s">
        <v>185</v>
      </c>
      <c r="D47" s="131"/>
      <c r="E47" s="131"/>
      <c r="F47" s="131"/>
      <c r="G47" s="131" t="s">
        <v>185</v>
      </c>
      <c r="H47" s="131" t="s">
        <v>185</v>
      </c>
      <c r="I47" s="131" t="s">
        <v>185</v>
      </c>
      <c r="J47" s="131" t="s">
        <v>185</v>
      </c>
      <c r="K47" s="131" t="s">
        <v>185</v>
      </c>
      <c r="L47" s="131" t="s">
        <v>185</v>
      </c>
      <c r="M47" s="131" t="s">
        <v>185</v>
      </c>
      <c r="N47" s="131" t="s">
        <v>185</v>
      </c>
      <c r="O47" s="131" t="s">
        <v>185</v>
      </c>
      <c r="P47" s="131" t="s">
        <v>185</v>
      </c>
      <c r="Q47" s="131" t="s">
        <v>185</v>
      </c>
      <c r="R47" s="131" t="s">
        <v>185</v>
      </c>
      <c r="S47" s="131" t="s">
        <v>185</v>
      </c>
      <c r="T47" s="265"/>
      <c r="U47" s="265"/>
      <c r="V47" s="18"/>
      <c r="W47" s="265"/>
      <c r="X47" s="265"/>
      <c r="Y47" s="265"/>
      <c r="Z47" s="265"/>
      <c r="AA47" s="265"/>
      <c r="AB47" s="265"/>
      <c r="AC47" s="265"/>
      <c r="AD47" s="281"/>
      <c r="AE47" s="265"/>
    </row>
    <row r="48" spans="1:31" ht="14.25">
      <c r="A48" s="44"/>
      <c r="B48" s="44">
        <v>14</v>
      </c>
      <c r="C48" s="130">
        <v>16.2</v>
      </c>
      <c r="D48" s="110"/>
      <c r="E48" s="110"/>
      <c r="F48" s="110"/>
      <c r="G48" s="131" t="s">
        <v>185</v>
      </c>
      <c r="H48" s="131" t="s">
        <v>185</v>
      </c>
      <c r="I48" s="131" t="s">
        <v>185</v>
      </c>
      <c r="J48" s="131" t="s">
        <v>185</v>
      </c>
      <c r="K48" s="131" t="s">
        <v>185</v>
      </c>
      <c r="L48" s="132">
        <f t="shared" ref="L48:R48" si="2">ROUND(L19/W48,1)</f>
        <v>21</v>
      </c>
      <c r="M48" s="132">
        <f t="shared" si="2"/>
        <v>33.299999999999997</v>
      </c>
      <c r="N48" s="132">
        <f t="shared" si="2"/>
        <v>23.2</v>
      </c>
      <c r="O48" s="132">
        <f t="shared" si="2"/>
        <v>18.399999999999999</v>
      </c>
      <c r="P48" s="132">
        <f t="shared" si="2"/>
        <v>13.6</v>
      </c>
      <c r="Q48" s="132">
        <f t="shared" si="2"/>
        <v>5.9</v>
      </c>
      <c r="R48" s="132">
        <f t="shared" si="2"/>
        <v>0.5</v>
      </c>
      <c r="S48" s="133" t="s">
        <v>27</v>
      </c>
      <c r="T48" s="275"/>
      <c r="U48" s="275"/>
      <c r="V48" s="18">
        <v>14</v>
      </c>
      <c r="W48" s="19">
        <v>154</v>
      </c>
      <c r="X48" s="19">
        <v>172</v>
      </c>
      <c r="Y48" s="19">
        <v>197</v>
      </c>
      <c r="Z48" s="19">
        <v>196</v>
      </c>
      <c r="AA48" s="19">
        <v>184</v>
      </c>
      <c r="AB48" s="19">
        <v>182</v>
      </c>
      <c r="AC48" s="19">
        <v>201</v>
      </c>
      <c r="AD48" s="281">
        <f t="shared" si="1"/>
        <v>1286</v>
      </c>
      <c r="AE48" s="275"/>
    </row>
    <row r="49" spans="1:31" ht="14.25">
      <c r="A49" s="44"/>
      <c r="B49" s="44">
        <v>15</v>
      </c>
      <c r="C49" s="130">
        <v>15.3</v>
      </c>
      <c r="D49" s="110"/>
      <c r="E49" s="110"/>
      <c r="F49" s="110"/>
      <c r="G49" s="111" t="s">
        <v>27</v>
      </c>
      <c r="H49" s="111" t="s">
        <v>27</v>
      </c>
      <c r="I49" s="111" t="s">
        <v>27</v>
      </c>
      <c r="J49" s="111" t="s">
        <v>27</v>
      </c>
      <c r="K49" s="111" t="s">
        <v>27</v>
      </c>
      <c r="L49" s="134">
        <f t="shared" ref="L49:L61" si="3">ROUND(SUM(G20:L20)/W49,1)</f>
        <v>18.899999999999999</v>
      </c>
      <c r="M49" s="110">
        <f t="shared" ref="M49:M59" si="4">ROUND(M20/X49,1)</f>
        <v>31.4</v>
      </c>
      <c r="N49" s="110">
        <f t="shared" ref="N49:N59" si="5">ROUND(N20/Y49,1)</f>
        <v>22.3</v>
      </c>
      <c r="O49" s="110">
        <f t="shared" ref="O49:O59" si="6">ROUND(O20/Z49,1)</f>
        <v>17.7</v>
      </c>
      <c r="P49" s="110">
        <f t="shared" ref="P49:P59" si="7">ROUND(P20/AA49,1)</f>
        <v>13</v>
      </c>
      <c r="Q49" s="110">
        <f t="shared" ref="Q49:Q59" si="8">ROUND(Q20/AB49,1)</f>
        <v>5.8</v>
      </c>
      <c r="R49" s="110">
        <f t="shared" ref="R49:R59" si="9">ROUND(R20/AC49,1)</f>
        <v>0.5</v>
      </c>
      <c r="S49" s="133" t="s">
        <v>27</v>
      </c>
      <c r="T49" s="265"/>
      <c r="U49" s="265"/>
      <c r="V49" s="18">
        <v>15</v>
      </c>
      <c r="W49" s="19">
        <v>146</v>
      </c>
      <c r="X49" s="19">
        <v>169</v>
      </c>
      <c r="Y49" s="19">
        <v>191</v>
      </c>
      <c r="Z49" s="19">
        <v>199</v>
      </c>
      <c r="AA49" s="19">
        <v>185</v>
      </c>
      <c r="AB49" s="19">
        <v>183</v>
      </c>
      <c r="AC49" s="19">
        <v>192</v>
      </c>
      <c r="AD49" s="281">
        <f t="shared" si="1"/>
        <v>1265</v>
      </c>
      <c r="AE49" s="265"/>
    </row>
    <row r="50" spans="1:31" ht="14.25">
      <c r="A50" s="44"/>
      <c r="B50" s="44">
        <v>16</v>
      </c>
      <c r="C50" s="130">
        <v>14.3</v>
      </c>
      <c r="D50" s="110"/>
      <c r="E50" s="110"/>
      <c r="F50" s="110"/>
      <c r="G50" s="111" t="s">
        <v>27</v>
      </c>
      <c r="H50" s="111" t="s">
        <v>27</v>
      </c>
      <c r="I50" s="111" t="s">
        <v>27</v>
      </c>
      <c r="J50" s="111" t="s">
        <v>27</v>
      </c>
      <c r="K50" s="111" t="s">
        <v>27</v>
      </c>
      <c r="L50" s="134">
        <f t="shared" si="3"/>
        <v>16.899999999999999</v>
      </c>
      <c r="M50" s="110">
        <f t="shared" si="4"/>
        <v>29.7</v>
      </c>
      <c r="N50" s="110">
        <f t="shared" si="5"/>
        <v>20.7</v>
      </c>
      <c r="O50" s="110">
        <f t="shared" si="6"/>
        <v>16.5</v>
      </c>
      <c r="P50" s="110">
        <f t="shared" si="7"/>
        <v>12.8</v>
      </c>
      <c r="Q50" s="110">
        <f t="shared" si="8"/>
        <v>4.9000000000000004</v>
      </c>
      <c r="R50" s="110">
        <f t="shared" si="9"/>
        <v>0.4</v>
      </c>
      <c r="S50" s="133" t="s">
        <v>27</v>
      </c>
      <c r="T50" s="265"/>
      <c r="U50" s="265"/>
      <c r="V50" s="18">
        <v>16</v>
      </c>
      <c r="W50" s="19">
        <v>138</v>
      </c>
      <c r="X50" s="19">
        <v>166</v>
      </c>
      <c r="Y50" s="19">
        <v>184</v>
      </c>
      <c r="Z50" s="19">
        <v>201</v>
      </c>
      <c r="AA50" s="19">
        <v>186</v>
      </c>
      <c r="AB50" s="19">
        <v>183</v>
      </c>
      <c r="AC50" s="19">
        <v>187</v>
      </c>
      <c r="AD50" s="281">
        <f t="shared" si="1"/>
        <v>1245</v>
      </c>
      <c r="AE50" s="265"/>
    </row>
    <row r="51" spans="1:31" ht="14.25">
      <c r="A51" s="44"/>
      <c r="B51" s="44">
        <v>17</v>
      </c>
      <c r="C51" s="130">
        <f>C22/AD51</f>
        <v>13.580065359477125</v>
      </c>
      <c r="D51" s="110"/>
      <c r="E51" s="110"/>
      <c r="F51" s="110"/>
      <c r="G51" s="111" t="s">
        <v>27</v>
      </c>
      <c r="H51" s="111" t="s">
        <v>27</v>
      </c>
      <c r="I51" s="111" t="s">
        <v>27</v>
      </c>
      <c r="J51" s="111" t="s">
        <v>27</v>
      </c>
      <c r="K51" s="111" t="s">
        <v>27</v>
      </c>
      <c r="L51" s="134">
        <f t="shared" si="3"/>
        <v>13.6</v>
      </c>
      <c r="M51" s="110">
        <f t="shared" si="4"/>
        <v>30.1</v>
      </c>
      <c r="N51" s="110">
        <f t="shared" si="5"/>
        <v>20.2</v>
      </c>
      <c r="O51" s="110">
        <f t="shared" si="6"/>
        <v>16.100000000000001</v>
      </c>
      <c r="P51" s="110">
        <f t="shared" si="7"/>
        <v>12.2</v>
      </c>
      <c r="Q51" s="110">
        <f t="shared" si="8"/>
        <v>4.8</v>
      </c>
      <c r="R51" s="110">
        <f t="shared" si="9"/>
        <v>0.5</v>
      </c>
      <c r="S51" s="133" t="s">
        <v>27</v>
      </c>
      <c r="T51" s="265"/>
      <c r="U51" s="265"/>
      <c r="V51" s="18">
        <v>17</v>
      </c>
      <c r="W51" s="19">
        <v>141.80000000000001</v>
      </c>
      <c r="X51" s="19">
        <v>156</v>
      </c>
      <c r="Y51" s="19">
        <v>174</v>
      </c>
      <c r="Z51" s="19">
        <v>201</v>
      </c>
      <c r="AA51" s="19">
        <v>185</v>
      </c>
      <c r="AB51" s="19">
        <v>184.2</v>
      </c>
      <c r="AC51" s="19">
        <v>182</v>
      </c>
      <c r="AD51" s="281">
        <f t="shared" si="1"/>
        <v>1224</v>
      </c>
      <c r="AE51" s="265"/>
    </row>
    <row r="52" spans="1:31" ht="14.25">
      <c r="A52" s="44"/>
      <c r="B52" s="44">
        <v>18</v>
      </c>
      <c r="C52" s="130">
        <f>C23/AD52</f>
        <v>12.435430463576159</v>
      </c>
      <c r="D52" s="110"/>
      <c r="E52" s="110"/>
      <c r="F52" s="110"/>
      <c r="G52" s="111" t="s">
        <v>27</v>
      </c>
      <c r="H52" s="111" t="s">
        <v>27</v>
      </c>
      <c r="I52" s="111" t="s">
        <v>27</v>
      </c>
      <c r="J52" s="111" t="s">
        <v>27</v>
      </c>
      <c r="K52" s="111" t="s">
        <v>27</v>
      </c>
      <c r="L52" s="134">
        <f t="shared" si="3"/>
        <v>11.6</v>
      </c>
      <c r="M52" s="110">
        <f t="shared" si="4"/>
        <v>27.1</v>
      </c>
      <c r="N52" s="110">
        <f t="shared" si="5"/>
        <v>19.3</v>
      </c>
      <c r="O52" s="110">
        <f t="shared" si="6"/>
        <v>15</v>
      </c>
      <c r="P52" s="110">
        <f t="shared" si="7"/>
        <v>11</v>
      </c>
      <c r="Q52" s="110">
        <f t="shared" si="8"/>
        <v>4.7</v>
      </c>
      <c r="R52" s="110">
        <f t="shared" si="9"/>
        <v>0.4</v>
      </c>
      <c r="S52" s="133" t="s">
        <v>27</v>
      </c>
      <c r="T52" s="265"/>
      <c r="U52" s="265"/>
      <c r="V52" s="18">
        <v>18</v>
      </c>
      <c r="W52" s="19">
        <v>136</v>
      </c>
      <c r="X52" s="19">
        <v>154</v>
      </c>
      <c r="Y52" s="19">
        <v>168</v>
      </c>
      <c r="Z52" s="19">
        <v>199</v>
      </c>
      <c r="AA52" s="19">
        <v>193</v>
      </c>
      <c r="AB52" s="19">
        <v>178</v>
      </c>
      <c r="AC52" s="19">
        <v>180</v>
      </c>
      <c r="AD52" s="281">
        <f t="shared" si="1"/>
        <v>1208</v>
      </c>
      <c r="AE52" s="265"/>
    </row>
    <row r="53" spans="1:31" ht="14.25">
      <c r="A53" s="44"/>
      <c r="B53" s="44">
        <v>19</v>
      </c>
      <c r="C53" s="130">
        <f>C24/AD53</f>
        <v>11.395309882747069</v>
      </c>
      <c r="D53" s="110"/>
      <c r="E53" s="110"/>
      <c r="F53" s="110"/>
      <c r="G53" s="111" t="s">
        <v>27</v>
      </c>
      <c r="H53" s="111" t="s">
        <v>27</v>
      </c>
      <c r="I53" s="111" t="s">
        <v>27</v>
      </c>
      <c r="J53" s="111" t="s">
        <v>27</v>
      </c>
      <c r="K53" s="111" t="s">
        <v>27</v>
      </c>
      <c r="L53" s="134">
        <f t="shared" si="3"/>
        <v>10.5</v>
      </c>
      <c r="M53" s="110">
        <f t="shared" si="4"/>
        <v>24.9</v>
      </c>
      <c r="N53" s="110">
        <f t="shared" si="5"/>
        <v>18.3</v>
      </c>
      <c r="O53" s="110">
        <f t="shared" si="6"/>
        <v>14.1</v>
      </c>
      <c r="P53" s="110">
        <f t="shared" si="7"/>
        <v>10</v>
      </c>
      <c r="Q53" s="110">
        <f t="shared" si="8"/>
        <v>4</v>
      </c>
      <c r="R53" s="110">
        <f t="shared" si="9"/>
        <v>0.4</v>
      </c>
      <c r="S53" s="133" t="s">
        <v>27</v>
      </c>
      <c r="T53" s="265"/>
      <c r="U53" s="265"/>
      <c r="V53" s="18">
        <v>19</v>
      </c>
      <c r="W53" s="19">
        <v>131</v>
      </c>
      <c r="X53" s="19">
        <v>152</v>
      </c>
      <c r="Y53" s="19">
        <v>163</v>
      </c>
      <c r="Z53" s="19">
        <v>194</v>
      </c>
      <c r="AA53" s="19">
        <v>193</v>
      </c>
      <c r="AB53" s="19">
        <v>181</v>
      </c>
      <c r="AC53" s="19">
        <v>180</v>
      </c>
      <c r="AD53" s="281">
        <f t="shared" si="1"/>
        <v>1194</v>
      </c>
      <c r="AE53" s="265"/>
    </row>
    <row r="54" spans="1:31" ht="14.25">
      <c r="A54" s="44"/>
      <c r="B54" s="44">
        <v>20</v>
      </c>
      <c r="C54" s="130">
        <f>C25/AD54</f>
        <v>10.880851063829788</v>
      </c>
      <c r="D54" s="110"/>
      <c r="E54" s="110"/>
      <c r="F54" s="110"/>
      <c r="G54" s="111" t="s">
        <v>27</v>
      </c>
      <c r="H54" s="111" t="s">
        <v>27</v>
      </c>
      <c r="I54" s="111" t="s">
        <v>27</v>
      </c>
      <c r="J54" s="111" t="s">
        <v>27</v>
      </c>
      <c r="K54" s="111" t="s">
        <v>27</v>
      </c>
      <c r="L54" s="134">
        <f t="shared" si="3"/>
        <v>10.6</v>
      </c>
      <c r="M54" s="110">
        <f t="shared" si="4"/>
        <v>22.1</v>
      </c>
      <c r="N54" s="110">
        <f t="shared" si="5"/>
        <v>16.899999999999999</v>
      </c>
      <c r="O54" s="110">
        <f t="shared" si="6"/>
        <v>13.9</v>
      </c>
      <c r="P54" s="110">
        <f t="shared" si="7"/>
        <v>10.4</v>
      </c>
      <c r="Q54" s="110">
        <f t="shared" si="8"/>
        <v>4.4000000000000004</v>
      </c>
      <c r="R54" s="110">
        <f t="shared" si="9"/>
        <v>0.5</v>
      </c>
      <c r="S54" s="133" t="s">
        <v>27</v>
      </c>
      <c r="T54" s="265"/>
      <c r="U54" s="265"/>
      <c r="V54" s="18">
        <v>20</v>
      </c>
      <c r="W54" s="19">
        <v>125</v>
      </c>
      <c r="X54" s="19">
        <v>148</v>
      </c>
      <c r="Y54" s="19">
        <v>159</v>
      </c>
      <c r="Z54" s="19">
        <v>187</v>
      </c>
      <c r="AA54" s="19">
        <v>195</v>
      </c>
      <c r="AB54" s="19">
        <v>181</v>
      </c>
      <c r="AC54" s="19">
        <v>180</v>
      </c>
      <c r="AD54" s="281">
        <f t="shared" si="1"/>
        <v>1175</v>
      </c>
      <c r="AE54" s="265"/>
    </row>
    <row r="55" spans="1:31" ht="14.25">
      <c r="A55" s="44"/>
      <c r="B55" s="44">
        <v>21</v>
      </c>
      <c r="C55" s="130">
        <v>9.9</v>
      </c>
      <c r="D55" s="110"/>
      <c r="E55" s="110"/>
      <c r="F55" s="110"/>
      <c r="G55" s="111" t="s">
        <v>27</v>
      </c>
      <c r="H55" s="111" t="s">
        <v>27</v>
      </c>
      <c r="I55" s="111" t="s">
        <v>27</v>
      </c>
      <c r="J55" s="111" t="s">
        <v>27</v>
      </c>
      <c r="K55" s="111" t="s">
        <v>27</v>
      </c>
      <c r="L55" s="134">
        <f t="shared" si="3"/>
        <v>10</v>
      </c>
      <c r="M55" s="110">
        <f t="shared" si="4"/>
        <v>20.8</v>
      </c>
      <c r="N55" s="110">
        <f t="shared" si="5"/>
        <v>15.9</v>
      </c>
      <c r="O55" s="110">
        <f t="shared" si="6"/>
        <v>11.9</v>
      </c>
      <c r="P55" s="110">
        <f t="shared" si="7"/>
        <v>9.6999999999999993</v>
      </c>
      <c r="Q55" s="110">
        <f t="shared" si="8"/>
        <v>4.2</v>
      </c>
      <c r="R55" s="110">
        <f t="shared" si="9"/>
        <v>0.3</v>
      </c>
      <c r="S55" s="133" t="s">
        <v>27</v>
      </c>
      <c r="T55" s="265"/>
      <c r="U55" s="265"/>
      <c r="V55" s="18">
        <v>21</v>
      </c>
      <c r="W55" s="19">
        <v>121</v>
      </c>
      <c r="X55" s="19">
        <v>143</v>
      </c>
      <c r="Y55" s="19">
        <v>157</v>
      </c>
      <c r="Z55" s="19">
        <v>179</v>
      </c>
      <c r="AA55" s="19">
        <v>198</v>
      </c>
      <c r="AB55" s="19">
        <v>182</v>
      </c>
      <c r="AC55" s="19">
        <v>179</v>
      </c>
      <c r="AD55" s="281">
        <f t="shared" si="1"/>
        <v>1159</v>
      </c>
      <c r="AE55" s="265"/>
    </row>
    <row r="56" spans="1:31" ht="14.25">
      <c r="A56" s="44"/>
      <c r="B56" s="44">
        <v>22</v>
      </c>
      <c r="C56" s="130">
        <v>9.3000000000000007</v>
      </c>
      <c r="D56" s="110"/>
      <c r="E56" s="110"/>
      <c r="F56" s="110"/>
      <c r="G56" s="111" t="s">
        <v>27</v>
      </c>
      <c r="H56" s="111" t="s">
        <v>27</v>
      </c>
      <c r="I56" s="111" t="s">
        <v>27</v>
      </c>
      <c r="J56" s="111" t="s">
        <v>27</v>
      </c>
      <c r="K56" s="111" t="s">
        <v>27</v>
      </c>
      <c r="L56" s="134">
        <f t="shared" si="3"/>
        <v>9</v>
      </c>
      <c r="M56" s="110">
        <f t="shared" si="4"/>
        <v>20.2</v>
      </c>
      <c r="N56" s="110">
        <f t="shared" si="5"/>
        <v>15.6</v>
      </c>
      <c r="O56" s="110">
        <f t="shared" si="6"/>
        <v>12</v>
      </c>
      <c r="P56" s="110">
        <f t="shared" si="7"/>
        <v>8.8000000000000007</v>
      </c>
      <c r="Q56" s="110">
        <f t="shared" si="8"/>
        <v>3.8</v>
      </c>
      <c r="R56" s="110">
        <f t="shared" si="9"/>
        <v>0.3</v>
      </c>
      <c r="S56" s="133" t="s">
        <v>27</v>
      </c>
      <c r="T56" s="265"/>
      <c r="U56" s="265"/>
      <c r="V56" s="18">
        <v>22</v>
      </c>
      <c r="W56" s="19">
        <v>126</v>
      </c>
      <c r="X56" s="19">
        <v>131</v>
      </c>
      <c r="Y56" s="19">
        <v>147</v>
      </c>
      <c r="Z56" s="19">
        <v>171</v>
      </c>
      <c r="AA56" s="19">
        <v>200</v>
      </c>
      <c r="AB56" s="19">
        <v>184</v>
      </c>
      <c r="AC56" s="19">
        <v>182</v>
      </c>
      <c r="AD56" s="281">
        <f t="shared" si="1"/>
        <v>1141</v>
      </c>
      <c r="AE56" s="265"/>
    </row>
    <row r="57" spans="1:31" ht="14.25">
      <c r="A57" s="44"/>
      <c r="B57" s="44">
        <v>23</v>
      </c>
      <c r="C57" s="130">
        <f>C28/AD57</f>
        <v>9.0825199645075418</v>
      </c>
      <c r="D57" s="110"/>
      <c r="E57" s="110"/>
      <c r="F57" s="110"/>
      <c r="G57" s="111" t="s">
        <v>27</v>
      </c>
      <c r="H57" s="111" t="s">
        <v>27</v>
      </c>
      <c r="I57" s="111" t="s">
        <v>27</v>
      </c>
      <c r="J57" s="111" t="s">
        <v>27</v>
      </c>
      <c r="K57" s="111" t="s">
        <v>27</v>
      </c>
      <c r="L57" s="134">
        <f t="shared" si="3"/>
        <v>9.4</v>
      </c>
      <c r="M57" s="110">
        <f t="shared" si="4"/>
        <v>19.3</v>
      </c>
      <c r="N57" s="110">
        <f t="shared" si="5"/>
        <v>15.5</v>
      </c>
      <c r="O57" s="110">
        <f t="shared" si="6"/>
        <v>11.9</v>
      </c>
      <c r="P57" s="110">
        <f t="shared" si="7"/>
        <v>8.6999999999999993</v>
      </c>
      <c r="Q57" s="110">
        <f t="shared" si="8"/>
        <v>3.3</v>
      </c>
      <c r="R57" s="110">
        <f t="shared" si="9"/>
        <v>0.3</v>
      </c>
      <c r="S57" s="133" t="s">
        <v>27</v>
      </c>
      <c r="T57" s="265"/>
      <c r="U57" s="265"/>
      <c r="V57" s="18">
        <v>23</v>
      </c>
      <c r="W57" s="19">
        <v>125</v>
      </c>
      <c r="X57" s="19">
        <v>128</v>
      </c>
      <c r="Y57" s="19">
        <v>143</v>
      </c>
      <c r="Z57" s="19">
        <v>164</v>
      </c>
      <c r="AA57" s="19">
        <v>198</v>
      </c>
      <c r="AB57" s="19">
        <v>192</v>
      </c>
      <c r="AC57" s="19">
        <v>177</v>
      </c>
      <c r="AD57" s="281">
        <f>SUM(W57:AC57)</f>
        <v>1127</v>
      </c>
      <c r="AE57" s="265"/>
    </row>
    <row r="58" spans="1:31" ht="14.25">
      <c r="A58" s="44"/>
      <c r="B58" s="42">
        <v>24</v>
      </c>
      <c r="C58" s="110">
        <f>C29/AD58</f>
        <v>8.7770758122743686</v>
      </c>
      <c r="D58" s="110"/>
      <c r="E58" s="110"/>
      <c r="F58" s="110"/>
      <c r="G58" s="111" t="s">
        <v>27</v>
      </c>
      <c r="H58" s="111" t="s">
        <v>27</v>
      </c>
      <c r="I58" s="111" t="s">
        <v>27</v>
      </c>
      <c r="J58" s="111" t="s">
        <v>27</v>
      </c>
      <c r="K58" s="111" t="s">
        <v>27</v>
      </c>
      <c r="L58" s="134">
        <f t="shared" si="3"/>
        <v>9</v>
      </c>
      <c r="M58" s="110">
        <f t="shared" si="4"/>
        <v>18.8</v>
      </c>
      <c r="N58" s="110">
        <f t="shared" si="5"/>
        <v>14.7</v>
      </c>
      <c r="O58" s="110">
        <f t="shared" si="6"/>
        <v>11.7</v>
      </c>
      <c r="P58" s="110">
        <f t="shared" si="7"/>
        <v>8.1999999999999993</v>
      </c>
      <c r="Q58" s="110">
        <f t="shared" si="8"/>
        <v>3.7</v>
      </c>
      <c r="R58" s="110">
        <f t="shared" si="9"/>
        <v>0.3</v>
      </c>
      <c r="S58" s="133" t="s">
        <v>27</v>
      </c>
      <c r="T58" s="265"/>
      <c r="U58" s="265"/>
      <c r="V58" s="18">
        <v>24</v>
      </c>
      <c r="W58" s="19">
        <v>122</v>
      </c>
      <c r="X58" s="19">
        <v>126</v>
      </c>
      <c r="Y58" s="19">
        <v>139</v>
      </c>
      <c r="Z58" s="19">
        <v>158</v>
      </c>
      <c r="AA58" s="19">
        <v>192</v>
      </c>
      <c r="AB58" s="19">
        <v>192</v>
      </c>
      <c r="AC58" s="19">
        <v>179</v>
      </c>
      <c r="AD58" s="281">
        <f>SUM(W58:AC58)</f>
        <v>1108</v>
      </c>
      <c r="AE58" s="265"/>
    </row>
    <row r="59" spans="1:31" ht="14.25">
      <c r="A59" s="44"/>
      <c r="B59" s="42">
        <v>25</v>
      </c>
      <c r="C59" s="110">
        <f>C30/AD59</f>
        <v>8.2923923006416125</v>
      </c>
      <c r="D59" s="111" t="s">
        <v>27</v>
      </c>
      <c r="E59" s="111" t="s">
        <v>27</v>
      </c>
      <c r="F59" s="111" t="s">
        <v>27</v>
      </c>
      <c r="G59" s="168"/>
      <c r="H59" s="111" t="s">
        <v>27</v>
      </c>
      <c r="I59" s="111" t="s">
        <v>27</v>
      </c>
      <c r="J59" s="111" t="s">
        <v>27</v>
      </c>
      <c r="K59" s="111" t="s">
        <v>27</v>
      </c>
      <c r="L59" s="134">
        <f t="shared" si="3"/>
        <v>8.6999999999999993</v>
      </c>
      <c r="M59" s="110">
        <f t="shared" si="4"/>
        <v>17.2</v>
      </c>
      <c r="N59" s="110">
        <f t="shared" si="5"/>
        <v>14.2</v>
      </c>
      <c r="O59" s="110">
        <f t="shared" si="6"/>
        <v>11.1</v>
      </c>
      <c r="P59" s="110">
        <f t="shared" si="7"/>
        <v>8.1999999999999993</v>
      </c>
      <c r="Q59" s="110">
        <f t="shared" si="8"/>
        <v>3.5</v>
      </c>
      <c r="R59" s="110">
        <f t="shared" si="9"/>
        <v>0.3</v>
      </c>
      <c r="S59" s="133" t="s">
        <v>27</v>
      </c>
      <c r="T59" s="265"/>
      <c r="U59" s="265"/>
      <c r="V59" s="18">
        <v>25</v>
      </c>
      <c r="W59" s="19">
        <v>120</v>
      </c>
      <c r="X59" s="19">
        <v>123</v>
      </c>
      <c r="Y59" s="19">
        <v>135</v>
      </c>
      <c r="Z59" s="19">
        <v>152</v>
      </c>
      <c r="AA59" s="19">
        <v>186</v>
      </c>
      <c r="AB59" s="19">
        <v>195</v>
      </c>
      <c r="AC59" s="19">
        <v>180</v>
      </c>
      <c r="AD59" s="281">
        <f>SUM(W59:AC59)</f>
        <v>1091</v>
      </c>
      <c r="AE59" s="265"/>
    </row>
    <row r="60" spans="1:31" ht="14.25">
      <c r="A60" s="44"/>
      <c r="B60" s="42">
        <v>26</v>
      </c>
      <c r="C60" s="110">
        <v>8.1999999999999993</v>
      </c>
      <c r="D60" s="111" t="s">
        <v>27</v>
      </c>
      <c r="E60" s="111" t="s">
        <v>27</v>
      </c>
      <c r="F60" s="111" t="s">
        <v>27</v>
      </c>
      <c r="G60" s="168"/>
      <c r="H60" s="111" t="s">
        <v>27</v>
      </c>
      <c r="I60" s="111" t="s">
        <v>27</v>
      </c>
      <c r="J60" s="111" t="s">
        <v>27</v>
      </c>
      <c r="K60" s="111" t="s">
        <v>27</v>
      </c>
      <c r="L60" s="134">
        <f t="shared" si="3"/>
        <v>8.1999999999999993</v>
      </c>
      <c r="M60" s="110">
        <f t="shared" ref="M60:P61" si="10">ROUND(M31/X60,1)</f>
        <v>17.7</v>
      </c>
      <c r="N60" s="110">
        <f t="shared" si="10"/>
        <v>13.3</v>
      </c>
      <c r="O60" s="110">
        <f t="shared" si="10"/>
        <v>11.4</v>
      </c>
      <c r="P60" s="110">
        <f t="shared" si="10"/>
        <v>8.4</v>
      </c>
      <c r="Q60" s="110">
        <v>3.4</v>
      </c>
      <c r="R60" s="110">
        <v>0.4</v>
      </c>
      <c r="S60" s="133" t="s">
        <v>27</v>
      </c>
      <c r="T60" s="265"/>
      <c r="U60" s="265"/>
      <c r="V60" s="18">
        <v>26</v>
      </c>
      <c r="W60" s="19">
        <v>117</v>
      </c>
      <c r="X60" s="19">
        <v>122</v>
      </c>
      <c r="Y60" s="19">
        <v>131</v>
      </c>
      <c r="Z60" s="19">
        <v>148</v>
      </c>
      <c r="AA60" s="19">
        <v>178</v>
      </c>
      <c r="AB60" s="19">
        <v>197</v>
      </c>
      <c r="AC60" s="19">
        <v>182</v>
      </c>
      <c r="AD60" s="281">
        <f>SUM(W60:AC60)</f>
        <v>1075</v>
      </c>
      <c r="AE60" s="265"/>
    </row>
    <row r="61" spans="1:31" ht="14.25">
      <c r="A61" s="44"/>
      <c r="B61" s="42">
        <v>27</v>
      </c>
      <c r="C61" s="110">
        <f>(C32/AD61)*1000</f>
        <v>8.0555178350475334</v>
      </c>
      <c r="D61" s="111" t="s">
        <v>27</v>
      </c>
      <c r="E61" s="111" t="s">
        <v>27</v>
      </c>
      <c r="F61" s="111" t="s">
        <v>27</v>
      </c>
      <c r="G61" s="168"/>
      <c r="H61" s="111" t="s">
        <v>27</v>
      </c>
      <c r="I61" s="111" t="s">
        <v>27</v>
      </c>
      <c r="J61" s="111" t="s">
        <v>27</v>
      </c>
      <c r="K61" s="111" t="s">
        <v>27</v>
      </c>
      <c r="L61" s="134">
        <f t="shared" si="3"/>
        <v>0</v>
      </c>
      <c r="M61" s="110">
        <f>ROUND(M32/X61,1)</f>
        <v>0</v>
      </c>
      <c r="N61" s="110">
        <f t="shared" si="10"/>
        <v>0</v>
      </c>
      <c r="O61" s="110">
        <f t="shared" si="10"/>
        <v>0</v>
      </c>
      <c r="P61" s="110">
        <f t="shared" si="10"/>
        <v>0</v>
      </c>
      <c r="Q61" s="110">
        <f>ROUND(Q32/AB61,1)</f>
        <v>0</v>
      </c>
      <c r="R61" s="110">
        <f>ROUND(R32/AC61,1)</f>
        <v>0</v>
      </c>
      <c r="S61" s="133" t="s">
        <v>27</v>
      </c>
      <c r="T61" s="265"/>
      <c r="U61" s="265"/>
      <c r="V61" s="18">
        <v>27</v>
      </c>
      <c r="W61" s="19">
        <v>115902</v>
      </c>
      <c r="X61" s="19">
        <v>116309</v>
      </c>
      <c r="Y61" s="19">
        <v>124511</v>
      </c>
      <c r="Z61" s="19">
        <v>145798</v>
      </c>
      <c r="AA61" s="19">
        <v>170855</v>
      </c>
      <c r="AB61" s="19">
        <v>198150</v>
      </c>
      <c r="AC61" s="19">
        <v>181542</v>
      </c>
      <c r="AD61" s="281">
        <f>SUM(W61:AC61)</f>
        <v>1053067</v>
      </c>
      <c r="AE61" s="265"/>
    </row>
    <row r="62" spans="1:31">
      <c r="A62" s="191"/>
      <c r="B62" s="191"/>
      <c r="C62" s="192"/>
      <c r="D62" s="192"/>
      <c r="E62" s="192"/>
      <c r="F62" s="192"/>
      <c r="G62" s="193"/>
      <c r="H62" s="193"/>
      <c r="I62" s="193"/>
      <c r="J62" s="193"/>
      <c r="K62" s="193"/>
      <c r="L62" s="194"/>
      <c r="M62" s="192"/>
      <c r="N62" s="192"/>
      <c r="O62" s="192"/>
      <c r="P62" s="192"/>
      <c r="Q62" s="192"/>
      <c r="R62" s="192"/>
      <c r="S62" s="195"/>
      <c r="T62" s="265"/>
      <c r="U62" s="265"/>
      <c r="V62" s="18"/>
      <c r="W62" s="19"/>
      <c r="X62" s="19"/>
      <c r="Y62" s="19"/>
      <c r="Z62" s="19"/>
      <c r="AA62" s="19"/>
      <c r="AB62" s="19"/>
      <c r="AC62" s="19"/>
      <c r="AD62" s="281"/>
      <c r="AE62" s="265"/>
    </row>
    <row r="63" spans="1:31">
      <c r="A63" s="33"/>
      <c r="B63" s="189" t="s">
        <v>197</v>
      </c>
      <c r="C63" s="33" t="s">
        <v>208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</row>
    <row r="64" spans="1:31">
      <c r="A64" s="33"/>
      <c r="C64" s="33" t="s">
        <v>207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</row>
    <row r="65" spans="1:35">
      <c r="A65" s="33"/>
      <c r="B65" s="189" t="s">
        <v>200</v>
      </c>
      <c r="C65" s="33" t="s">
        <v>202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</row>
    <row r="66" spans="1:35">
      <c r="A66" s="33"/>
      <c r="B66" s="189" t="s">
        <v>206</v>
      </c>
      <c r="C66" s="33" t="s">
        <v>203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265"/>
      <c r="U66" s="20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</row>
    <row r="67" spans="1:35">
      <c r="A67" s="33"/>
      <c r="B67" s="189" t="s">
        <v>205</v>
      </c>
      <c r="C67" s="33" t="s">
        <v>209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</row>
    <row r="68" spans="1:35">
      <c r="B68" s="189" t="s">
        <v>204</v>
      </c>
      <c r="C68" s="137" t="s">
        <v>201</v>
      </c>
    </row>
  </sheetData>
  <mergeCells count="6">
    <mergeCell ref="A1:S1"/>
    <mergeCell ref="A4:B4"/>
    <mergeCell ref="A18:B18"/>
    <mergeCell ref="A47:B47"/>
    <mergeCell ref="C5:S5"/>
    <mergeCell ref="C34:S34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showZeros="0" view="pageBreakPreview" zoomScale="75" zoomScaleNormal="100" workbookViewId="0">
      <pane ySplit="4" topLeftCell="A23" activePane="bottomLeft" state="frozen"/>
      <selection activeCell="E41" sqref="E41"/>
      <selection pane="bottomLeft" activeCell="K7" sqref="K7"/>
    </sheetView>
  </sheetViews>
  <sheetFormatPr defaultRowHeight="13.5"/>
  <cols>
    <col min="1" max="1" width="7.875" style="179" customWidth="1"/>
    <col min="2" max="2" width="23.625" style="265" customWidth="1"/>
    <col min="3" max="3" width="11.5" style="265" bestFit="1" customWidth="1"/>
    <col min="4" max="4" width="6.25" style="265" customWidth="1"/>
    <col min="5" max="5" width="5.75" style="265" customWidth="1"/>
    <col min="6" max="6" width="5.625" style="265" customWidth="1"/>
    <col min="7" max="7" width="6.25" style="265" customWidth="1"/>
    <col min="8" max="8" width="7.25" style="265" customWidth="1"/>
    <col min="9" max="9" width="7.375" style="265" customWidth="1"/>
    <col min="10" max="10" width="6.75" style="265" customWidth="1"/>
    <col min="11" max="11" width="6.875" style="265" customWidth="1"/>
    <col min="12" max="12" width="9.625" style="265" customWidth="1"/>
    <col min="13" max="13" width="9" style="265" customWidth="1"/>
    <col min="14" max="14" width="9.25" style="266" customWidth="1"/>
    <col min="15" max="15" width="9" style="266" customWidth="1"/>
    <col min="16" max="16" width="6.875" style="266" customWidth="1"/>
    <col min="17" max="17" width="7.75" style="265" customWidth="1"/>
    <col min="18" max="19" width="6" style="265" customWidth="1"/>
    <col min="20" max="16384" width="9" style="265"/>
  </cols>
  <sheetData>
    <row r="1" spans="1:21" ht="24" customHeight="1">
      <c r="A1" s="258" t="s">
        <v>232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</row>
    <row r="2" spans="1:21" ht="19.5" customHeight="1">
      <c r="C2" s="157"/>
      <c r="D2" s="32"/>
      <c r="E2" s="32"/>
      <c r="R2" s="260" t="s">
        <v>135</v>
      </c>
      <c r="S2" s="260"/>
    </row>
    <row r="3" spans="1:21" ht="19.5" customHeight="1">
      <c r="R3" s="261" t="s">
        <v>194</v>
      </c>
      <c r="S3" s="261"/>
    </row>
    <row r="4" spans="1:21" s="267" customFormat="1" ht="27.75" customHeight="1">
      <c r="A4" s="230" t="s">
        <v>136</v>
      </c>
      <c r="B4" s="231"/>
      <c r="C4" s="54" t="s">
        <v>15</v>
      </c>
      <c r="D4" s="54" t="s">
        <v>175</v>
      </c>
      <c r="E4" s="54" t="s">
        <v>176</v>
      </c>
      <c r="F4" s="54" t="s">
        <v>177</v>
      </c>
      <c r="G4" s="54" t="s">
        <v>28</v>
      </c>
      <c r="H4" s="54" t="s">
        <v>29</v>
      </c>
      <c r="I4" s="54" t="s">
        <v>30</v>
      </c>
      <c r="J4" s="54" t="s">
        <v>31</v>
      </c>
      <c r="K4" s="54" t="s">
        <v>32</v>
      </c>
      <c r="L4" s="54" t="s">
        <v>178</v>
      </c>
      <c r="M4" s="54" t="s">
        <v>179</v>
      </c>
      <c r="N4" s="54" t="s">
        <v>180</v>
      </c>
      <c r="O4" s="54" t="s">
        <v>181</v>
      </c>
      <c r="P4" s="54" t="s">
        <v>182</v>
      </c>
      <c r="Q4" s="54" t="s">
        <v>183</v>
      </c>
      <c r="R4" s="54" t="s">
        <v>39</v>
      </c>
      <c r="S4" s="206" t="s">
        <v>40</v>
      </c>
    </row>
    <row r="5" spans="1:21" s="3" customFormat="1" ht="35.1" customHeight="1">
      <c r="A5" s="205"/>
      <c r="B5" s="161" t="s">
        <v>137</v>
      </c>
      <c r="C5" s="162">
        <f>SUM(C8,C11,C14,C17,C20,C23)</f>
        <v>8483</v>
      </c>
      <c r="D5" s="163">
        <f>SUM(D8,D11,D14,D17,D20,D23)</f>
        <v>1</v>
      </c>
      <c r="E5" s="163">
        <f t="shared" ref="E5:S5" si="0">SUM(E8,E11,E14,E17,E20,E23)</f>
        <v>3</v>
      </c>
      <c r="F5" s="163">
        <f t="shared" si="0"/>
        <v>6</v>
      </c>
      <c r="G5" s="163">
        <f t="shared" si="0"/>
        <v>21</v>
      </c>
      <c r="H5" s="163">
        <f t="shared" si="0"/>
        <v>88</v>
      </c>
      <c r="I5" s="163">
        <f t="shared" si="0"/>
        <v>135</v>
      </c>
      <c r="J5" s="163">
        <f t="shared" si="0"/>
        <v>224</v>
      </c>
      <c r="K5" s="163">
        <f t="shared" si="0"/>
        <v>375</v>
      </c>
      <c r="L5" s="163">
        <f t="shared" si="0"/>
        <v>2006</v>
      </c>
      <c r="M5" s="163">
        <f t="shared" si="0"/>
        <v>1724</v>
      </c>
      <c r="N5" s="163">
        <f t="shared" si="0"/>
        <v>1670</v>
      </c>
      <c r="O5" s="163">
        <f t="shared" si="0"/>
        <v>1454</v>
      </c>
      <c r="P5" s="163">
        <f t="shared" si="0"/>
        <v>702</v>
      </c>
      <c r="Q5" s="163">
        <f t="shared" si="0"/>
        <v>59</v>
      </c>
      <c r="R5" s="163">
        <f t="shared" si="0"/>
        <v>1</v>
      </c>
      <c r="S5" s="163">
        <f t="shared" si="0"/>
        <v>14</v>
      </c>
      <c r="T5" s="31">
        <f>SUM(D5:S5)</f>
        <v>8483</v>
      </c>
      <c r="U5" s="268"/>
    </row>
    <row r="6" spans="1:21" s="269" customFormat="1" ht="35.1" customHeight="1">
      <c r="A6" s="65" t="s">
        <v>41</v>
      </c>
      <c r="B6" s="58" t="s">
        <v>138</v>
      </c>
      <c r="C6" s="59">
        <f>SUM(C9,C12,C15,C18,C21,C24)</f>
        <v>8483</v>
      </c>
      <c r="D6" s="64">
        <f>SUM(D8,D11,D14,D17,D20,D23)</f>
        <v>1</v>
      </c>
      <c r="E6" s="64">
        <f>SUM(E8,E11,E14,E17,E20,E23)</f>
        <v>3</v>
      </c>
      <c r="F6" s="64">
        <f t="shared" ref="F6:S6" si="1">SUM(F8,F11,F14,F17,F20,F23)</f>
        <v>6</v>
      </c>
      <c r="G6" s="64">
        <f t="shared" si="1"/>
        <v>21</v>
      </c>
      <c r="H6" s="64">
        <f t="shared" si="1"/>
        <v>88</v>
      </c>
      <c r="I6" s="64">
        <f t="shared" si="1"/>
        <v>135</v>
      </c>
      <c r="J6" s="64">
        <f t="shared" si="1"/>
        <v>224</v>
      </c>
      <c r="K6" s="64">
        <f t="shared" si="1"/>
        <v>375</v>
      </c>
      <c r="L6" s="64">
        <f t="shared" si="1"/>
        <v>2006</v>
      </c>
      <c r="M6" s="64">
        <f t="shared" si="1"/>
        <v>1724</v>
      </c>
      <c r="N6" s="64">
        <f t="shared" si="1"/>
        <v>1670</v>
      </c>
      <c r="O6" s="64">
        <f t="shared" si="1"/>
        <v>1454</v>
      </c>
      <c r="P6" s="64">
        <f t="shared" si="1"/>
        <v>702</v>
      </c>
      <c r="Q6" s="64">
        <f t="shared" si="1"/>
        <v>59</v>
      </c>
      <c r="R6" s="64">
        <f t="shared" si="1"/>
        <v>1</v>
      </c>
      <c r="S6" s="64">
        <f t="shared" si="1"/>
        <v>14</v>
      </c>
      <c r="T6" s="31">
        <f t="shared" ref="T6:T25" si="2">SUM(D6:S6)</f>
        <v>8483</v>
      </c>
      <c r="U6" s="268"/>
    </row>
    <row r="7" spans="1:21" s="269" customFormat="1" ht="20.100000000000001" customHeight="1">
      <c r="A7" s="205"/>
      <c r="B7" s="58" t="s">
        <v>42</v>
      </c>
      <c r="C7" s="59" t="s">
        <v>9</v>
      </c>
      <c r="D7" s="64" t="s">
        <v>9</v>
      </c>
      <c r="E7" s="64" t="s">
        <v>9</v>
      </c>
      <c r="F7" s="61" t="s">
        <v>9</v>
      </c>
      <c r="G7" s="61" t="s">
        <v>9</v>
      </c>
      <c r="H7" s="61" t="s">
        <v>9</v>
      </c>
      <c r="I7" s="61" t="s">
        <v>9</v>
      </c>
      <c r="J7" s="61" t="s">
        <v>9</v>
      </c>
      <c r="K7" s="61" t="s">
        <v>9</v>
      </c>
      <c r="L7" s="61" t="s">
        <v>9</v>
      </c>
      <c r="M7" s="61" t="s">
        <v>9</v>
      </c>
      <c r="N7" s="61" t="s">
        <v>9</v>
      </c>
      <c r="O7" s="61" t="s">
        <v>9</v>
      </c>
      <c r="P7" s="61" t="s">
        <v>9</v>
      </c>
      <c r="Q7" s="61" t="s">
        <v>9</v>
      </c>
      <c r="R7" s="61" t="s">
        <v>9</v>
      </c>
      <c r="S7" s="61" t="s">
        <v>9</v>
      </c>
      <c r="T7" s="31">
        <f t="shared" si="2"/>
        <v>0</v>
      </c>
      <c r="U7" s="268"/>
    </row>
    <row r="8" spans="1:21" s="3" customFormat="1" ht="39.950000000000003" customHeight="1">
      <c r="A8" s="160"/>
      <c r="B8" s="166" t="s">
        <v>41</v>
      </c>
      <c r="C8" s="162">
        <f>SUM(D8:S8)</f>
        <v>4957</v>
      </c>
      <c r="D8" s="163" t="s">
        <v>9</v>
      </c>
      <c r="E8" s="163" t="s">
        <v>9</v>
      </c>
      <c r="F8" s="163">
        <v>3</v>
      </c>
      <c r="G8" s="164">
        <v>5</v>
      </c>
      <c r="H8" s="164">
        <v>38</v>
      </c>
      <c r="I8" s="164">
        <v>56</v>
      </c>
      <c r="J8" s="164">
        <v>103</v>
      </c>
      <c r="K8" s="164">
        <v>203</v>
      </c>
      <c r="L8" s="164">
        <v>1083</v>
      </c>
      <c r="M8" s="164">
        <v>1033</v>
      </c>
      <c r="N8" s="165">
        <v>1037</v>
      </c>
      <c r="O8" s="165">
        <v>906</v>
      </c>
      <c r="P8" s="165">
        <v>449</v>
      </c>
      <c r="Q8" s="165">
        <v>34</v>
      </c>
      <c r="R8" s="165">
        <v>1</v>
      </c>
      <c r="S8" s="165">
        <v>6</v>
      </c>
      <c r="T8" s="31">
        <f t="shared" si="2"/>
        <v>4957</v>
      </c>
      <c r="U8" s="268"/>
    </row>
    <row r="9" spans="1:21" s="269" customFormat="1" ht="35.1" customHeight="1">
      <c r="A9" s="177" t="s">
        <v>43</v>
      </c>
      <c r="B9" s="58" t="s">
        <v>138</v>
      </c>
      <c r="C9" s="59">
        <f>SUM(D9:S9)</f>
        <v>4957</v>
      </c>
      <c r="D9" s="64" t="s">
        <v>9</v>
      </c>
      <c r="E9" s="64" t="s">
        <v>9</v>
      </c>
      <c r="F9" s="64">
        <v>3</v>
      </c>
      <c r="G9" s="60">
        <v>5</v>
      </c>
      <c r="H9" s="60">
        <v>38</v>
      </c>
      <c r="I9" s="60">
        <v>56</v>
      </c>
      <c r="J9" s="60">
        <v>103</v>
      </c>
      <c r="K9" s="60">
        <v>203</v>
      </c>
      <c r="L9" s="60">
        <v>1083</v>
      </c>
      <c r="M9" s="60">
        <v>1033</v>
      </c>
      <c r="N9" s="61">
        <v>1037</v>
      </c>
      <c r="O9" s="61">
        <v>906</v>
      </c>
      <c r="P9" s="61">
        <v>449</v>
      </c>
      <c r="Q9" s="61">
        <v>34</v>
      </c>
      <c r="R9" s="61">
        <v>1</v>
      </c>
      <c r="S9" s="61">
        <v>6</v>
      </c>
      <c r="T9" s="31">
        <f t="shared" si="2"/>
        <v>4957</v>
      </c>
      <c r="U9" s="268"/>
    </row>
    <row r="10" spans="1:21" s="269" customFormat="1" ht="20.100000000000001" customHeight="1">
      <c r="A10" s="177" t="s">
        <v>44</v>
      </c>
      <c r="B10" s="58" t="s">
        <v>42</v>
      </c>
      <c r="C10" s="59" t="s">
        <v>9</v>
      </c>
      <c r="D10" s="64" t="s">
        <v>9</v>
      </c>
      <c r="E10" s="64" t="s">
        <v>9</v>
      </c>
      <c r="F10" s="64" t="s">
        <v>9</v>
      </c>
      <c r="G10" s="64" t="s">
        <v>9</v>
      </c>
      <c r="H10" s="64" t="s">
        <v>9</v>
      </c>
      <c r="I10" s="64" t="s">
        <v>9</v>
      </c>
      <c r="J10" s="64" t="s">
        <v>9</v>
      </c>
      <c r="K10" s="64" t="s">
        <v>9</v>
      </c>
      <c r="L10" s="64" t="s">
        <v>9</v>
      </c>
      <c r="M10" s="64" t="s">
        <v>9</v>
      </c>
      <c r="N10" s="64" t="s">
        <v>9</v>
      </c>
      <c r="O10" s="64" t="s">
        <v>9</v>
      </c>
      <c r="P10" s="64" t="s">
        <v>9</v>
      </c>
      <c r="Q10" s="64" t="s">
        <v>9</v>
      </c>
      <c r="R10" s="64" t="s">
        <v>9</v>
      </c>
      <c r="S10" s="64" t="s">
        <v>9</v>
      </c>
      <c r="T10" s="31">
        <f t="shared" si="2"/>
        <v>0</v>
      </c>
      <c r="U10" s="268"/>
    </row>
    <row r="11" spans="1:21" s="3" customFormat="1" ht="35.1" customHeight="1">
      <c r="A11" s="205" t="s">
        <v>45</v>
      </c>
      <c r="B11" s="159" t="s">
        <v>41</v>
      </c>
      <c r="C11" s="162">
        <f>SUM(D11:S11)</f>
        <v>3040</v>
      </c>
      <c r="D11" s="163" t="s">
        <v>9</v>
      </c>
      <c r="E11" s="163">
        <v>3</v>
      </c>
      <c r="F11" s="163">
        <v>2</v>
      </c>
      <c r="G11" s="163">
        <v>12</v>
      </c>
      <c r="H11" s="163">
        <v>32</v>
      </c>
      <c r="I11" s="163">
        <v>66</v>
      </c>
      <c r="J11" s="163">
        <v>99</v>
      </c>
      <c r="K11" s="163">
        <v>151</v>
      </c>
      <c r="L11" s="163">
        <v>777</v>
      </c>
      <c r="M11" s="163">
        <v>607</v>
      </c>
      <c r="N11" s="165">
        <v>562</v>
      </c>
      <c r="O11" s="165">
        <v>484</v>
      </c>
      <c r="P11" s="165">
        <v>219</v>
      </c>
      <c r="Q11" s="165">
        <v>19</v>
      </c>
      <c r="R11" s="165" t="s">
        <v>9</v>
      </c>
      <c r="S11" s="165">
        <v>7</v>
      </c>
      <c r="T11" s="31">
        <f t="shared" si="2"/>
        <v>3040</v>
      </c>
      <c r="U11" s="268"/>
    </row>
    <row r="12" spans="1:21" s="269" customFormat="1" ht="35.1" customHeight="1">
      <c r="A12" s="65" t="s">
        <v>139</v>
      </c>
      <c r="B12" s="58" t="s">
        <v>52</v>
      </c>
      <c r="C12" s="59">
        <f>SUM(D12:S12)</f>
        <v>3040</v>
      </c>
      <c r="D12" s="64" t="s">
        <v>9</v>
      </c>
      <c r="E12" s="64">
        <v>3</v>
      </c>
      <c r="F12" s="60">
        <v>2</v>
      </c>
      <c r="G12" s="60">
        <v>12</v>
      </c>
      <c r="H12" s="60">
        <v>32</v>
      </c>
      <c r="I12" s="60">
        <v>66</v>
      </c>
      <c r="J12" s="60">
        <v>99</v>
      </c>
      <c r="K12" s="60">
        <v>151</v>
      </c>
      <c r="L12" s="60">
        <v>777</v>
      </c>
      <c r="M12" s="60">
        <v>607</v>
      </c>
      <c r="N12" s="60">
        <v>562</v>
      </c>
      <c r="O12" s="61">
        <v>484</v>
      </c>
      <c r="P12" s="60">
        <v>219</v>
      </c>
      <c r="Q12" s="60">
        <v>19</v>
      </c>
      <c r="R12" s="60" t="s">
        <v>9</v>
      </c>
      <c r="S12" s="61">
        <v>7</v>
      </c>
      <c r="T12" s="31">
        <f t="shared" si="2"/>
        <v>3040</v>
      </c>
      <c r="U12" s="268"/>
    </row>
    <row r="13" spans="1:21" s="269" customFormat="1" ht="20.100000000000001" customHeight="1">
      <c r="A13" s="177" t="s">
        <v>46</v>
      </c>
      <c r="B13" s="58" t="s">
        <v>42</v>
      </c>
      <c r="C13" s="59" t="s">
        <v>9</v>
      </c>
      <c r="D13" s="64" t="s">
        <v>9</v>
      </c>
      <c r="E13" s="64" t="s">
        <v>9</v>
      </c>
      <c r="F13" s="64" t="s">
        <v>9</v>
      </c>
      <c r="G13" s="64" t="s">
        <v>9</v>
      </c>
      <c r="H13" s="64" t="s">
        <v>9</v>
      </c>
      <c r="I13" s="64" t="s">
        <v>9</v>
      </c>
      <c r="J13" s="64" t="s">
        <v>9</v>
      </c>
      <c r="K13" s="64" t="s">
        <v>9</v>
      </c>
      <c r="L13" s="64" t="s">
        <v>9</v>
      </c>
      <c r="M13" s="64" t="s">
        <v>9</v>
      </c>
      <c r="N13" s="64" t="s">
        <v>9</v>
      </c>
      <c r="O13" s="64" t="s">
        <v>9</v>
      </c>
      <c r="P13" s="64" t="s">
        <v>9</v>
      </c>
      <c r="Q13" s="64" t="s">
        <v>9</v>
      </c>
      <c r="R13" s="64" t="s">
        <v>9</v>
      </c>
      <c r="S13" s="61" t="s">
        <v>9</v>
      </c>
      <c r="T13" s="31">
        <f t="shared" si="2"/>
        <v>0</v>
      </c>
      <c r="U13" s="268"/>
    </row>
    <row r="14" spans="1:21" s="3" customFormat="1" ht="35.1" customHeight="1">
      <c r="A14" s="205" t="s">
        <v>47</v>
      </c>
      <c r="B14" s="166" t="s">
        <v>41</v>
      </c>
      <c r="C14" s="162">
        <f>SUM(D14:S14)</f>
        <v>244</v>
      </c>
      <c r="D14" s="163" t="s">
        <v>9</v>
      </c>
      <c r="E14" s="163" t="s">
        <v>9</v>
      </c>
      <c r="F14" s="163" t="s">
        <v>9</v>
      </c>
      <c r="G14" s="163">
        <v>1</v>
      </c>
      <c r="H14" s="163">
        <v>11</v>
      </c>
      <c r="I14" s="163">
        <v>8</v>
      </c>
      <c r="J14" s="163">
        <v>9</v>
      </c>
      <c r="K14" s="163">
        <v>12</v>
      </c>
      <c r="L14" s="163">
        <v>79</v>
      </c>
      <c r="M14" s="163">
        <v>44</v>
      </c>
      <c r="N14" s="165">
        <v>29</v>
      </c>
      <c r="O14" s="165">
        <v>35</v>
      </c>
      <c r="P14" s="165">
        <v>14</v>
      </c>
      <c r="Q14" s="165">
        <v>2</v>
      </c>
      <c r="R14" s="165" t="s">
        <v>9</v>
      </c>
      <c r="S14" s="165" t="s">
        <v>9</v>
      </c>
      <c r="T14" s="31">
        <f t="shared" si="2"/>
        <v>244</v>
      </c>
      <c r="U14" s="270"/>
    </row>
    <row r="15" spans="1:21" s="269" customFormat="1" ht="35.1" customHeight="1">
      <c r="A15" s="65" t="s">
        <v>139</v>
      </c>
      <c r="B15" s="58" t="s">
        <v>138</v>
      </c>
      <c r="C15" s="59">
        <f>SUM(D15:S15)</f>
        <v>244</v>
      </c>
      <c r="D15" s="64" t="s">
        <v>9</v>
      </c>
      <c r="E15" s="64" t="s">
        <v>9</v>
      </c>
      <c r="F15" s="60" t="s">
        <v>9</v>
      </c>
      <c r="G15" s="60">
        <v>1</v>
      </c>
      <c r="H15" s="60">
        <v>11</v>
      </c>
      <c r="I15" s="60">
        <v>8</v>
      </c>
      <c r="J15" s="60">
        <v>9</v>
      </c>
      <c r="K15" s="60">
        <v>12</v>
      </c>
      <c r="L15" s="60">
        <v>79</v>
      </c>
      <c r="M15" s="61">
        <v>44</v>
      </c>
      <c r="N15" s="61">
        <v>29</v>
      </c>
      <c r="O15" s="61">
        <v>35</v>
      </c>
      <c r="P15" s="61">
        <v>14</v>
      </c>
      <c r="Q15" s="61">
        <v>2</v>
      </c>
      <c r="R15" s="57" t="s">
        <v>9</v>
      </c>
      <c r="S15" s="61" t="s">
        <v>9</v>
      </c>
      <c r="T15" s="31">
        <f t="shared" si="2"/>
        <v>244</v>
      </c>
      <c r="U15" s="268"/>
    </row>
    <row r="16" spans="1:21" s="269" customFormat="1" ht="20.100000000000001" customHeight="1">
      <c r="A16" s="177" t="s">
        <v>48</v>
      </c>
      <c r="B16" s="58" t="s">
        <v>42</v>
      </c>
      <c r="C16" s="62" t="s">
        <v>9</v>
      </c>
      <c r="D16" s="99" t="s">
        <v>9</v>
      </c>
      <c r="E16" s="99" t="s">
        <v>9</v>
      </c>
      <c r="F16" s="99" t="s">
        <v>9</v>
      </c>
      <c r="G16" s="99" t="s">
        <v>9</v>
      </c>
      <c r="H16" s="99" t="s">
        <v>9</v>
      </c>
      <c r="I16" s="99" t="s">
        <v>9</v>
      </c>
      <c r="J16" s="99" t="s">
        <v>9</v>
      </c>
      <c r="K16" s="99" t="s">
        <v>9</v>
      </c>
      <c r="L16" s="99" t="s">
        <v>9</v>
      </c>
      <c r="M16" s="99" t="s">
        <v>9</v>
      </c>
      <c r="N16" s="99" t="s">
        <v>9</v>
      </c>
      <c r="O16" s="99" t="s">
        <v>9</v>
      </c>
      <c r="P16" s="99" t="s">
        <v>9</v>
      </c>
      <c r="Q16" s="99" t="s">
        <v>9</v>
      </c>
      <c r="R16" s="61" t="s">
        <v>9</v>
      </c>
      <c r="S16" s="61" t="s">
        <v>9</v>
      </c>
      <c r="T16" s="31">
        <f t="shared" si="2"/>
        <v>0</v>
      </c>
      <c r="U16" s="268"/>
    </row>
    <row r="17" spans="1:21" s="3" customFormat="1" ht="35.1" customHeight="1">
      <c r="A17" s="205" t="s">
        <v>49</v>
      </c>
      <c r="B17" s="166" t="s">
        <v>41</v>
      </c>
      <c r="C17" s="162">
        <f>SUM(D17:S17)</f>
        <v>142</v>
      </c>
      <c r="D17" s="163" t="s">
        <v>9</v>
      </c>
      <c r="E17" s="163" t="s">
        <v>9</v>
      </c>
      <c r="F17" s="163">
        <v>1</v>
      </c>
      <c r="G17" s="163">
        <v>1</v>
      </c>
      <c r="H17" s="163">
        <v>3</v>
      </c>
      <c r="I17" s="163">
        <v>1</v>
      </c>
      <c r="J17" s="163">
        <v>8</v>
      </c>
      <c r="K17" s="163">
        <v>5</v>
      </c>
      <c r="L17" s="163">
        <v>47</v>
      </c>
      <c r="M17" s="163">
        <v>22</v>
      </c>
      <c r="N17" s="165">
        <v>24</v>
      </c>
      <c r="O17" s="165">
        <v>15</v>
      </c>
      <c r="P17" s="165">
        <v>12</v>
      </c>
      <c r="Q17" s="165">
        <v>2</v>
      </c>
      <c r="R17" s="165" t="s">
        <v>9</v>
      </c>
      <c r="S17" s="165">
        <v>1</v>
      </c>
      <c r="T17" s="31">
        <f t="shared" si="2"/>
        <v>142</v>
      </c>
      <c r="U17" s="268"/>
    </row>
    <row r="18" spans="1:21" s="269" customFormat="1" ht="35.1" customHeight="1">
      <c r="A18" s="65" t="s">
        <v>139</v>
      </c>
      <c r="B18" s="58" t="s">
        <v>138</v>
      </c>
      <c r="C18" s="59">
        <f>SUM(D18:S18)</f>
        <v>142</v>
      </c>
      <c r="D18" s="64" t="s">
        <v>9</v>
      </c>
      <c r="E18" s="64" t="s">
        <v>9</v>
      </c>
      <c r="F18" s="182">
        <v>1</v>
      </c>
      <c r="G18" s="182">
        <v>1</v>
      </c>
      <c r="H18" s="182">
        <v>3</v>
      </c>
      <c r="I18" s="182">
        <v>1</v>
      </c>
      <c r="J18" s="182">
        <v>8</v>
      </c>
      <c r="K18" s="182">
        <v>5</v>
      </c>
      <c r="L18" s="182">
        <v>47</v>
      </c>
      <c r="M18" s="182">
        <v>22</v>
      </c>
      <c r="N18" s="183">
        <v>24</v>
      </c>
      <c r="O18" s="183">
        <v>15</v>
      </c>
      <c r="P18" s="183">
        <v>12</v>
      </c>
      <c r="Q18" s="183">
        <v>2</v>
      </c>
      <c r="R18" s="64" t="s">
        <v>9</v>
      </c>
      <c r="S18" s="61">
        <v>1</v>
      </c>
      <c r="T18" s="31">
        <f t="shared" si="2"/>
        <v>142</v>
      </c>
      <c r="U18" s="268"/>
    </row>
    <row r="19" spans="1:21" s="269" customFormat="1" ht="20.100000000000001" customHeight="1">
      <c r="A19" s="177" t="s">
        <v>50</v>
      </c>
      <c r="B19" s="58" t="s">
        <v>42</v>
      </c>
      <c r="C19" s="59" t="s">
        <v>9</v>
      </c>
      <c r="D19" s="63" t="s">
        <v>9</v>
      </c>
      <c r="E19" s="63" t="s">
        <v>9</v>
      </c>
      <c r="F19" s="63" t="s">
        <v>9</v>
      </c>
      <c r="G19" s="63" t="s">
        <v>9</v>
      </c>
      <c r="H19" s="63" t="s">
        <v>9</v>
      </c>
      <c r="I19" s="63" t="s">
        <v>9</v>
      </c>
      <c r="J19" s="63" t="s">
        <v>9</v>
      </c>
      <c r="K19" s="63" t="s">
        <v>9</v>
      </c>
      <c r="L19" s="63" t="s">
        <v>9</v>
      </c>
      <c r="M19" s="63" t="s">
        <v>9</v>
      </c>
      <c r="N19" s="63" t="s">
        <v>9</v>
      </c>
      <c r="O19" s="63" t="s">
        <v>9</v>
      </c>
      <c r="P19" s="63" t="s">
        <v>9</v>
      </c>
      <c r="Q19" s="63" t="s">
        <v>9</v>
      </c>
      <c r="R19" s="60" t="s">
        <v>9</v>
      </c>
      <c r="S19" s="60" t="s">
        <v>9</v>
      </c>
      <c r="T19" s="31">
        <f t="shared" si="2"/>
        <v>0</v>
      </c>
      <c r="U19" s="268"/>
    </row>
    <row r="20" spans="1:21" s="3" customFormat="1" ht="35.1" customHeight="1">
      <c r="A20" s="205" t="s">
        <v>51</v>
      </c>
      <c r="B20" s="159" t="s">
        <v>41</v>
      </c>
      <c r="C20" s="163">
        <f>SUM(D20:S20)</f>
        <v>92</v>
      </c>
      <c r="D20" s="63" t="s">
        <v>9</v>
      </c>
      <c r="E20" s="63" t="s">
        <v>9</v>
      </c>
      <c r="F20" s="63" t="s">
        <v>9</v>
      </c>
      <c r="G20" s="163">
        <v>1</v>
      </c>
      <c r="H20" s="163">
        <v>3</v>
      </c>
      <c r="I20" s="163">
        <v>4</v>
      </c>
      <c r="J20" s="163">
        <v>5</v>
      </c>
      <c r="K20" s="163">
        <v>4</v>
      </c>
      <c r="L20" s="163">
        <v>17</v>
      </c>
      <c r="M20" s="163">
        <v>17</v>
      </c>
      <c r="N20" s="165">
        <v>18</v>
      </c>
      <c r="O20" s="165">
        <v>13</v>
      </c>
      <c r="P20" s="165">
        <v>8</v>
      </c>
      <c r="Q20" s="165">
        <v>2</v>
      </c>
      <c r="R20" s="165" t="s">
        <v>9</v>
      </c>
      <c r="S20" s="167" t="s">
        <v>9</v>
      </c>
      <c r="T20" s="31">
        <f t="shared" si="2"/>
        <v>92</v>
      </c>
      <c r="U20" s="268"/>
    </row>
    <row r="21" spans="1:21" s="269" customFormat="1" ht="35.1" customHeight="1">
      <c r="A21" s="65" t="s">
        <v>168</v>
      </c>
      <c r="B21" s="66" t="s">
        <v>138</v>
      </c>
      <c r="C21" s="60">
        <f>SUM(D21:S21)</f>
        <v>92</v>
      </c>
      <c r="D21" s="60" t="s">
        <v>9</v>
      </c>
      <c r="E21" s="60" t="s">
        <v>9</v>
      </c>
      <c r="F21" s="60" t="s">
        <v>9</v>
      </c>
      <c r="G21" s="64">
        <v>1</v>
      </c>
      <c r="H21" s="64">
        <v>3</v>
      </c>
      <c r="I21" s="64">
        <v>4</v>
      </c>
      <c r="J21" s="64">
        <v>5</v>
      </c>
      <c r="K21" s="64">
        <v>4</v>
      </c>
      <c r="L21" s="64">
        <v>17</v>
      </c>
      <c r="M21" s="64">
        <v>17</v>
      </c>
      <c r="N21" s="61">
        <v>18</v>
      </c>
      <c r="O21" s="61">
        <v>13</v>
      </c>
      <c r="P21" s="61">
        <v>8</v>
      </c>
      <c r="Q21" s="61">
        <v>2</v>
      </c>
      <c r="R21" s="61" t="s">
        <v>9</v>
      </c>
      <c r="S21" s="61" t="s">
        <v>9</v>
      </c>
      <c r="T21" s="31">
        <f t="shared" si="2"/>
        <v>92</v>
      </c>
      <c r="U21" s="268"/>
    </row>
    <row r="22" spans="1:21" s="269" customFormat="1" ht="20.100000000000001" customHeight="1">
      <c r="A22" s="177" t="s">
        <v>134</v>
      </c>
      <c r="B22" s="58" t="s">
        <v>42</v>
      </c>
      <c r="C22" s="59" t="s">
        <v>9</v>
      </c>
      <c r="D22" s="64" t="s">
        <v>9</v>
      </c>
      <c r="E22" s="64" t="s">
        <v>9</v>
      </c>
      <c r="F22" s="64" t="s">
        <v>9</v>
      </c>
      <c r="G22" s="64" t="s">
        <v>9</v>
      </c>
      <c r="H22" s="64" t="s">
        <v>9</v>
      </c>
      <c r="I22" s="64" t="s">
        <v>9</v>
      </c>
      <c r="J22" s="64" t="s">
        <v>9</v>
      </c>
      <c r="K22" s="64" t="s">
        <v>9</v>
      </c>
      <c r="L22" s="64" t="s">
        <v>9</v>
      </c>
      <c r="M22" s="64" t="s">
        <v>9</v>
      </c>
      <c r="N22" s="64" t="s">
        <v>9</v>
      </c>
      <c r="O22" s="64" t="s">
        <v>9</v>
      </c>
      <c r="P22" s="64" t="s">
        <v>9</v>
      </c>
      <c r="Q22" s="64" t="s">
        <v>9</v>
      </c>
      <c r="R22" s="64" t="s">
        <v>9</v>
      </c>
      <c r="S22" s="61" t="s">
        <v>9</v>
      </c>
      <c r="T22" s="31">
        <f t="shared" si="2"/>
        <v>0</v>
      </c>
      <c r="U22" s="268"/>
    </row>
    <row r="23" spans="1:21" s="269" customFormat="1" ht="35.1" customHeight="1">
      <c r="A23" s="67"/>
      <c r="B23" s="159" t="s">
        <v>41</v>
      </c>
      <c r="C23" s="184">
        <f>SUM(D23:S23)</f>
        <v>8</v>
      </c>
      <c r="D23" s="185">
        <v>1</v>
      </c>
      <c r="E23" s="64" t="s">
        <v>9</v>
      </c>
      <c r="F23" s="64" t="s">
        <v>9</v>
      </c>
      <c r="G23" s="185">
        <v>1</v>
      </c>
      <c r="H23" s="185">
        <v>1</v>
      </c>
      <c r="I23" s="64" t="s">
        <v>9</v>
      </c>
      <c r="J23" s="64" t="s">
        <v>9</v>
      </c>
      <c r="K23" s="64" t="s">
        <v>9</v>
      </c>
      <c r="L23" s="185">
        <v>3</v>
      </c>
      <c r="M23" s="185">
        <v>1</v>
      </c>
      <c r="N23" s="64" t="s">
        <v>9</v>
      </c>
      <c r="O23" s="185">
        <v>1</v>
      </c>
      <c r="P23" s="64" t="s">
        <v>9</v>
      </c>
      <c r="Q23" s="64" t="s">
        <v>9</v>
      </c>
      <c r="R23" s="64" t="s">
        <v>9</v>
      </c>
      <c r="S23" s="64" t="s">
        <v>9</v>
      </c>
      <c r="T23" s="31">
        <f t="shared" si="2"/>
        <v>8</v>
      </c>
      <c r="U23" s="268"/>
    </row>
    <row r="24" spans="1:21" s="269" customFormat="1" ht="35.1" customHeight="1">
      <c r="A24" s="178" t="s">
        <v>187</v>
      </c>
      <c r="B24" s="66" t="s">
        <v>138</v>
      </c>
      <c r="C24" s="59">
        <f>SUM(D24:S24)</f>
        <v>8</v>
      </c>
      <c r="D24" s="64">
        <v>1</v>
      </c>
      <c r="E24" s="64" t="s">
        <v>9</v>
      </c>
      <c r="F24" s="64" t="s">
        <v>9</v>
      </c>
      <c r="G24" s="64">
        <v>1</v>
      </c>
      <c r="H24" s="64">
        <v>1</v>
      </c>
      <c r="I24" s="64" t="s">
        <v>9</v>
      </c>
      <c r="J24" s="64" t="s">
        <v>9</v>
      </c>
      <c r="K24" s="64" t="s">
        <v>9</v>
      </c>
      <c r="L24" s="64">
        <v>3</v>
      </c>
      <c r="M24" s="64">
        <v>1</v>
      </c>
      <c r="N24" s="64" t="s">
        <v>9</v>
      </c>
      <c r="O24" s="64">
        <v>1</v>
      </c>
      <c r="P24" s="64" t="s">
        <v>9</v>
      </c>
      <c r="Q24" s="64" t="s">
        <v>9</v>
      </c>
      <c r="R24" s="64" t="s">
        <v>9</v>
      </c>
      <c r="S24" s="64" t="s">
        <v>9</v>
      </c>
      <c r="T24" s="31">
        <f t="shared" si="2"/>
        <v>8</v>
      </c>
      <c r="U24" s="268"/>
    </row>
    <row r="25" spans="1:21" s="3" customFormat="1" ht="20.100000000000001" customHeight="1">
      <c r="A25" s="180"/>
      <c r="B25" s="158" t="s">
        <v>42</v>
      </c>
      <c r="C25" s="169" t="s">
        <v>9</v>
      </c>
      <c r="D25" s="170" t="s">
        <v>9</v>
      </c>
      <c r="E25" s="170" t="s">
        <v>9</v>
      </c>
      <c r="F25" s="170" t="s">
        <v>9</v>
      </c>
      <c r="G25" s="170" t="s">
        <v>9</v>
      </c>
      <c r="H25" s="170" t="s">
        <v>9</v>
      </c>
      <c r="I25" s="170" t="s">
        <v>9</v>
      </c>
      <c r="J25" s="170" t="s">
        <v>9</v>
      </c>
      <c r="K25" s="170" t="s">
        <v>9</v>
      </c>
      <c r="L25" s="170" t="s">
        <v>9</v>
      </c>
      <c r="M25" s="170" t="s">
        <v>9</v>
      </c>
      <c r="N25" s="170" t="s">
        <v>9</v>
      </c>
      <c r="O25" s="170" t="s">
        <v>9</v>
      </c>
      <c r="P25" s="170" t="s">
        <v>9</v>
      </c>
      <c r="Q25" s="170" t="s">
        <v>9</v>
      </c>
      <c r="R25" s="170" t="s">
        <v>9</v>
      </c>
      <c r="S25" s="170" t="s">
        <v>9</v>
      </c>
      <c r="T25" s="31">
        <f t="shared" si="2"/>
        <v>0</v>
      </c>
      <c r="U25" s="268"/>
    </row>
    <row r="26" spans="1:21" ht="12" customHeight="1">
      <c r="A26" s="205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67"/>
      <c r="O26" s="67"/>
      <c r="P26" s="67"/>
      <c r="Q26" s="33"/>
      <c r="R26" s="33"/>
      <c r="S26" s="33"/>
    </row>
    <row r="27" spans="1:21" ht="19.5" customHeight="1">
      <c r="A27" s="264" t="s">
        <v>197</v>
      </c>
      <c r="B27" s="271" t="s">
        <v>220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67"/>
      <c r="O27" s="67"/>
      <c r="P27" s="67"/>
      <c r="Q27" s="33"/>
      <c r="R27" s="33"/>
      <c r="S27" s="33"/>
    </row>
    <row r="28" spans="1:21" ht="19.5" customHeight="1">
      <c r="B28" s="272" t="s">
        <v>221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67"/>
      <c r="O28" s="67"/>
      <c r="P28" s="67"/>
      <c r="Q28" s="33"/>
      <c r="R28" s="33"/>
      <c r="S28" s="33"/>
    </row>
    <row r="29" spans="1:21" ht="19.5" customHeight="1">
      <c r="A29" s="273" t="s">
        <v>223</v>
      </c>
      <c r="B29" s="190" t="s">
        <v>222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274"/>
      <c r="N29" s="274"/>
      <c r="O29" s="274"/>
      <c r="P29" s="274"/>
      <c r="Q29" s="274"/>
      <c r="R29" s="274"/>
      <c r="S29" s="274"/>
    </row>
    <row r="30" spans="1:21">
      <c r="A30" s="181"/>
      <c r="B30" s="275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7"/>
      <c r="O30" s="277"/>
      <c r="P30" s="277"/>
      <c r="Q30" s="275"/>
      <c r="R30" s="275"/>
      <c r="S30" s="275"/>
    </row>
    <row r="31" spans="1:21">
      <c r="A31" s="181"/>
      <c r="B31" s="275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7"/>
      <c r="O31" s="277"/>
      <c r="P31" s="277"/>
      <c r="Q31" s="275"/>
      <c r="R31" s="275"/>
      <c r="S31" s="275"/>
    </row>
    <row r="32" spans="1:21">
      <c r="A32" s="181"/>
      <c r="B32" s="275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7"/>
      <c r="O32" s="277"/>
      <c r="P32" s="277"/>
      <c r="Q32" s="275"/>
      <c r="R32" s="275"/>
      <c r="S32" s="275"/>
    </row>
    <row r="33" spans="1:19">
      <c r="A33" s="181"/>
      <c r="B33" s="275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7"/>
      <c r="O33" s="277"/>
      <c r="P33" s="277"/>
      <c r="Q33" s="275"/>
      <c r="R33" s="275"/>
      <c r="S33" s="275"/>
    </row>
    <row r="34" spans="1:19">
      <c r="A34" s="181"/>
      <c r="B34" s="275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7"/>
      <c r="O34" s="277"/>
      <c r="P34" s="277"/>
      <c r="Q34" s="275"/>
      <c r="R34" s="275"/>
      <c r="S34" s="275"/>
    </row>
    <row r="35" spans="1:19">
      <c r="A35" s="181"/>
      <c r="B35" s="275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7"/>
      <c r="O35" s="277"/>
      <c r="P35" s="277"/>
      <c r="Q35" s="275"/>
      <c r="R35" s="275"/>
      <c r="S35" s="275"/>
    </row>
    <row r="36" spans="1:19">
      <c r="A36" s="181"/>
      <c r="B36" s="275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7"/>
      <c r="O36" s="277"/>
      <c r="P36" s="277"/>
      <c r="Q36" s="275"/>
      <c r="R36" s="275"/>
      <c r="S36" s="275"/>
    </row>
    <row r="37" spans="1:19">
      <c r="A37" s="181"/>
      <c r="B37" s="275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7"/>
      <c r="O37" s="277"/>
      <c r="P37" s="277"/>
      <c r="Q37" s="275"/>
      <c r="R37" s="275"/>
      <c r="S37" s="275"/>
    </row>
    <row r="38" spans="1:19">
      <c r="A38" s="181"/>
      <c r="B38" s="275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7"/>
      <c r="O38" s="277"/>
      <c r="P38" s="277"/>
      <c r="Q38" s="275"/>
      <c r="R38" s="275"/>
      <c r="S38" s="275"/>
    </row>
    <row r="39" spans="1:19"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</row>
    <row r="40" spans="1:19"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</row>
    <row r="41" spans="1:19"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</row>
    <row r="42" spans="1:19"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</row>
    <row r="43" spans="1:19"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</row>
    <row r="44" spans="1:19"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</row>
    <row r="45" spans="1:19"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</row>
    <row r="46" spans="1:19"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</row>
    <row r="47" spans="1:19"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</row>
    <row r="48" spans="1:19"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</row>
    <row r="49" spans="3:13"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</row>
  </sheetData>
  <mergeCells count="4">
    <mergeCell ref="R2:S2"/>
    <mergeCell ref="R3:S3"/>
    <mergeCell ref="A4:B4"/>
    <mergeCell ref="A1:S1"/>
  </mergeCells>
  <phoneticPr fontId="2"/>
  <pageMargins left="0.78700000000000003" right="0.78700000000000003" top="0.98399999999999999" bottom="0.98399999999999999" header="0.51200000000000001" footer="0.5120000000000000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view="pageBreakPreview" zoomScaleNormal="100" zoomScaleSheetLayoutView="100" workbookViewId="0">
      <pane ySplit="7" topLeftCell="A17" activePane="bottomLeft" state="frozen"/>
      <selection activeCell="E41" sqref="E41"/>
      <selection pane="bottomLeft" activeCell="B2" sqref="B2"/>
    </sheetView>
  </sheetViews>
  <sheetFormatPr defaultRowHeight="13.5"/>
  <cols>
    <col min="1" max="1" width="1.5" customWidth="1"/>
    <col min="2" max="2" width="11.125" customWidth="1"/>
    <col min="3" max="3" width="1.625" customWidth="1"/>
    <col min="4" max="4" width="10.25" customWidth="1"/>
    <col min="5" max="10" width="9.875" customWidth="1"/>
  </cols>
  <sheetData>
    <row r="1" spans="1:12" ht="24" customHeight="1">
      <c r="B1" s="232" t="s">
        <v>231</v>
      </c>
      <c r="C1" s="233"/>
      <c r="D1" s="233"/>
      <c r="E1" s="233"/>
      <c r="F1" s="233"/>
      <c r="G1" s="233"/>
      <c r="H1" s="233"/>
      <c r="I1" s="233"/>
      <c r="J1" s="233"/>
    </row>
    <row r="2" spans="1:12" ht="13.5" customHeight="1">
      <c r="J2" s="259" t="s">
        <v>56</v>
      </c>
    </row>
    <row r="3" spans="1:12">
      <c r="J3" s="259" t="s">
        <v>194</v>
      </c>
    </row>
    <row r="4" spans="1:12">
      <c r="A4" s="212" t="s">
        <v>140</v>
      </c>
      <c r="B4" s="212"/>
      <c r="C4" s="213"/>
      <c r="D4" s="234" t="s">
        <v>0</v>
      </c>
      <c r="E4" s="234" t="s">
        <v>1</v>
      </c>
      <c r="F4" s="68" t="s">
        <v>4</v>
      </c>
      <c r="G4" s="68" t="s">
        <v>5</v>
      </c>
      <c r="H4" s="68" t="s">
        <v>10</v>
      </c>
      <c r="I4" s="68" t="s">
        <v>186</v>
      </c>
      <c r="J4" s="216" t="s">
        <v>193</v>
      </c>
    </row>
    <row r="5" spans="1:12">
      <c r="A5" s="214"/>
      <c r="B5" s="214"/>
      <c r="C5" s="215"/>
      <c r="D5" s="235"/>
      <c r="E5" s="235"/>
      <c r="F5" s="70" t="s">
        <v>6</v>
      </c>
      <c r="G5" s="70" t="s">
        <v>7</v>
      </c>
      <c r="H5" s="70" t="s">
        <v>8</v>
      </c>
      <c r="I5" s="70" t="s">
        <v>53</v>
      </c>
      <c r="J5" s="217"/>
    </row>
    <row r="6" spans="1:12">
      <c r="A6" s="33"/>
      <c r="B6" s="58"/>
      <c r="C6" s="58"/>
      <c r="D6" s="71"/>
      <c r="E6" s="38"/>
      <c r="F6" s="38"/>
      <c r="G6" s="38"/>
      <c r="H6" s="38"/>
      <c r="I6" s="38"/>
      <c r="J6" s="38"/>
    </row>
    <row r="7" spans="1:12" ht="14.25" customHeight="1">
      <c r="A7" s="33"/>
      <c r="B7" s="58" t="s">
        <v>141</v>
      </c>
      <c r="C7" s="58"/>
      <c r="D7" s="72">
        <v>8483</v>
      </c>
      <c r="E7" s="57">
        <v>4957</v>
      </c>
      <c r="F7" s="57">
        <v>3040</v>
      </c>
      <c r="G7" s="57">
        <v>244</v>
      </c>
      <c r="H7" s="57">
        <v>142</v>
      </c>
      <c r="I7" s="57">
        <v>92</v>
      </c>
      <c r="J7" s="57">
        <v>8</v>
      </c>
      <c r="K7" s="26"/>
      <c r="L7" s="26"/>
    </row>
    <row r="8" spans="1:12" ht="15" customHeight="1">
      <c r="A8" s="33"/>
      <c r="B8" s="58" t="s">
        <v>142</v>
      </c>
      <c r="C8" s="58"/>
      <c r="D8" s="73">
        <v>4245</v>
      </c>
      <c r="E8" s="74">
        <v>2409</v>
      </c>
      <c r="F8" s="74">
        <v>1573</v>
      </c>
      <c r="G8" s="74">
        <v>128</v>
      </c>
      <c r="H8" s="74">
        <v>78</v>
      </c>
      <c r="I8" s="74">
        <v>57</v>
      </c>
      <c r="J8" s="74" t="s">
        <v>9</v>
      </c>
      <c r="K8" s="26">
        <f>SUM(E8:J8)</f>
        <v>4245</v>
      </c>
      <c r="L8" s="26"/>
    </row>
    <row r="9" spans="1:12">
      <c r="A9" s="33"/>
      <c r="B9" s="58" t="s">
        <v>143</v>
      </c>
      <c r="C9" s="58"/>
      <c r="D9" s="73">
        <v>154</v>
      </c>
      <c r="E9" s="74">
        <v>115</v>
      </c>
      <c r="F9" s="74">
        <v>28</v>
      </c>
      <c r="G9" s="74">
        <v>5</v>
      </c>
      <c r="H9" s="74">
        <v>2</v>
      </c>
      <c r="I9" s="74">
        <v>4</v>
      </c>
      <c r="J9" s="74" t="s">
        <v>9</v>
      </c>
      <c r="K9" s="26">
        <f>SUM(E9:J9)</f>
        <v>154</v>
      </c>
      <c r="L9" s="26"/>
    </row>
    <row r="10" spans="1:12">
      <c r="A10" s="33"/>
      <c r="B10" s="58" t="s">
        <v>144</v>
      </c>
      <c r="C10" s="58"/>
      <c r="D10" s="73">
        <v>679</v>
      </c>
      <c r="E10" s="74">
        <v>293</v>
      </c>
      <c r="F10" s="74">
        <v>342</v>
      </c>
      <c r="G10" s="74">
        <v>15</v>
      </c>
      <c r="H10" s="74">
        <v>18</v>
      </c>
      <c r="I10" s="74">
        <v>11</v>
      </c>
      <c r="J10" s="74" t="s">
        <v>9</v>
      </c>
      <c r="K10" s="26">
        <f>SUM(E10:J10)</f>
        <v>679</v>
      </c>
      <c r="L10" s="26"/>
    </row>
    <row r="11" spans="1:12">
      <c r="A11" s="33"/>
      <c r="B11" s="58" t="s">
        <v>54</v>
      </c>
      <c r="C11" s="58"/>
      <c r="D11" s="73">
        <v>1093</v>
      </c>
      <c r="E11" s="74">
        <v>739</v>
      </c>
      <c r="F11" s="74">
        <v>317</v>
      </c>
      <c r="G11" s="74">
        <v>29</v>
      </c>
      <c r="H11" s="74" t="s">
        <v>9</v>
      </c>
      <c r="I11" s="74" t="s">
        <v>9</v>
      </c>
      <c r="J11" s="74">
        <v>8</v>
      </c>
      <c r="K11" s="26">
        <f>SUM(E11:J11)</f>
        <v>1093</v>
      </c>
      <c r="L11" s="26"/>
    </row>
    <row r="12" spans="1:12">
      <c r="A12" s="33"/>
      <c r="B12" s="58" t="s">
        <v>145</v>
      </c>
      <c r="C12" s="58"/>
      <c r="D12" s="73">
        <v>134</v>
      </c>
      <c r="E12" s="74">
        <v>77</v>
      </c>
      <c r="F12" s="74">
        <v>54</v>
      </c>
      <c r="G12" s="74">
        <v>1</v>
      </c>
      <c r="H12" s="74" t="s">
        <v>9</v>
      </c>
      <c r="I12" s="74">
        <v>2</v>
      </c>
      <c r="J12" s="74" t="s">
        <v>9</v>
      </c>
      <c r="K12" s="26">
        <f t="shared" ref="K12:K38" si="0">SUM(E12:J12)</f>
        <v>134</v>
      </c>
      <c r="L12" s="26"/>
    </row>
    <row r="13" spans="1:12">
      <c r="A13" s="33"/>
      <c r="B13" s="58" t="s">
        <v>146</v>
      </c>
      <c r="C13" s="58"/>
      <c r="D13" s="73">
        <v>206</v>
      </c>
      <c r="E13" s="74">
        <v>114</v>
      </c>
      <c r="F13" s="74">
        <v>77</v>
      </c>
      <c r="G13" s="74">
        <v>10</v>
      </c>
      <c r="H13" s="74">
        <v>5</v>
      </c>
      <c r="I13" s="74" t="s">
        <v>9</v>
      </c>
      <c r="J13" s="74" t="s">
        <v>9</v>
      </c>
      <c r="K13" s="26">
        <f t="shared" si="0"/>
        <v>206</v>
      </c>
      <c r="L13" s="26"/>
    </row>
    <row r="14" spans="1:12">
      <c r="A14" s="33"/>
      <c r="B14" s="58" t="s">
        <v>147</v>
      </c>
      <c r="C14" s="58"/>
      <c r="D14" s="73">
        <v>138</v>
      </c>
      <c r="E14" s="74">
        <v>88</v>
      </c>
      <c r="F14" s="74">
        <v>44</v>
      </c>
      <c r="G14" s="74">
        <v>4</v>
      </c>
      <c r="H14" s="74">
        <v>2</v>
      </c>
      <c r="I14" s="74" t="s">
        <v>9</v>
      </c>
      <c r="J14" s="74" t="s">
        <v>9</v>
      </c>
      <c r="K14" s="26">
        <f t="shared" si="0"/>
        <v>138</v>
      </c>
      <c r="L14" s="26"/>
    </row>
    <row r="15" spans="1:12">
      <c r="A15" s="33"/>
      <c r="B15" s="58" t="s">
        <v>148</v>
      </c>
      <c r="C15" s="66"/>
      <c r="D15" s="75">
        <v>42</v>
      </c>
      <c r="E15" s="74">
        <v>35</v>
      </c>
      <c r="F15" s="74">
        <v>5</v>
      </c>
      <c r="G15" s="74">
        <v>1</v>
      </c>
      <c r="H15" s="74" t="s">
        <v>9</v>
      </c>
      <c r="I15" s="74">
        <v>1</v>
      </c>
      <c r="J15" s="74" t="s">
        <v>9</v>
      </c>
      <c r="K15" s="26">
        <f t="shared" si="0"/>
        <v>42</v>
      </c>
      <c r="L15" s="26"/>
    </row>
    <row r="16" spans="1:12">
      <c r="A16" s="33"/>
      <c r="B16" s="58" t="s">
        <v>57</v>
      </c>
      <c r="C16" s="66"/>
      <c r="D16" s="74" t="s">
        <v>9</v>
      </c>
      <c r="E16" s="74" t="s">
        <v>9</v>
      </c>
      <c r="F16" s="74" t="s">
        <v>9</v>
      </c>
      <c r="G16" s="74" t="s">
        <v>9</v>
      </c>
      <c r="H16" s="74" t="s">
        <v>9</v>
      </c>
      <c r="I16" s="74" t="s">
        <v>9</v>
      </c>
      <c r="J16" s="74" t="s">
        <v>9</v>
      </c>
      <c r="K16" s="26">
        <f t="shared" si="0"/>
        <v>0</v>
      </c>
      <c r="L16" s="26"/>
    </row>
    <row r="17" spans="1:12">
      <c r="A17" s="33"/>
      <c r="B17" s="58" t="s">
        <v>149</v>
      </c>
      <c r="C17" s="58"/>
      <c r="D17" s="73">
        <v>1</v>
      </c>
      <c r="E17" s="75">
        <v>1</v>
      </c>
      <c r="F17" s="74" t="s">
        <v>9</v>
      </c>
      <c r="G17" s="74" t="s">
        <v>9</v>
      </c>
      <c r="H17" s="74" t="s">
        <v>9</v>
      </c>
      <c r="I17" s="74" t="s">
        <v>9</v>
      </c>
      <c r="J17" s="74" t="s">
        <v>9</v>
      </c>
      <c r="K17" s="26">
        <f t="shared" si="0"/>
        <v>1</v>
      </c>
      <c r="L17" s="26"/>
    </row>
    <row r="18" spans="1:12">
      <c r="A18" s="33"/>
      <c r="B18" s="58" t="s">
        <v>150</v>
      </c>
      <c r="C18" s="58"/>
      <c r="D18" s="73">
        <v>1</v>
      </c>
      <c r="E18" s="74" t="s">
        <v>9</v>
      </c>
      <c r="F18" s="74">
        <v>1</v>
      </c>
      <c r="G18" s="74" t="s">
        <v>9</v>
      </c>
      <c r="H18" s="74" t="s">
        <v>9</v>
      </c>
      <c r="I18" s="74" t="s">
        <v>9</v>
      </c>
      <c r="J18" s="74" t="s">
        <v>9</v>
      </c>
      <c r="K18" s="26">
        <f t="shared" si="0"/>
        <v>1</v>
      </c>
      <c r="L18" s="26"/>
    </row>
    <row r="19" spans="1:12">
      <c r="A19" s="33"/>
      <c r="B19" s="58" t="s">
        <v>151</v>
      </c>
      <c r="C19" s="66"/>
      <c r="D19" s="74" t="s">
        <v>9</v>
      </c>
      <c r="E19" s="74" t="s">
        <v>9</v>
      </c>
      <c r="F19" s="74" t="s">
        <v>9</v>
      </c>
      <c r="G19" s="74" t="s">
        <v>9</v>
      </c>
      <c r="H19" s="74" t="s">
        <v>9</v>
      </c>
      <c r="I19" s="74" t="s">
        <v>9</v>
      </c>
      <c r="J19" s="74" t="s">
        <v>9</v>
      </c>
      <c r="K19" s="26">
        <f t="shared" si="0"/>
        <v>0</v>
      </c>
      <c r="L19" s="26"/>
    </row>
    <row r="20" spans="1:12">
      <c r="A20" s="33"/>
      <c r="B20" s="58" t="s">
        <v>152</v>
      </c>
      <c r="C20" s="66"/>
      <c r="D20" s="74" t="s">
        <v>9</v>
      </c>
      <c r="E20" s="74" t="s">
        <v>9</v>
      </c>
      <c r="F20" s="74" t="s">
        <v>9</v>
      </c>
      <c r="G20" s="74" t="s">
        <v>9</v>
      </c>
      <c r="H20" s="74" t="s">
        <v>9</v>
      </c>
      <c r="I20" s="74" t="s">
        <v>9</v>
      </c>
      <c r="J20" s="74" t="s">
        <v>9</v>
      </c>
      <c r="K20" s="26">
        <f t="shared" si="0"/>
        <v>0</v>
      </c>
      <c r="L20" s="26"/>
    </row>
    <row r="21" spans="1:12">
      <c r="A21" s="33"/>
      <c r="B21" s="58" t="s">
        <v>153</v>
      </c>
      <c r="C21" s="66"/>
      <c r="D21" s="74" t="s">
        <v>9</v>
      </c>
      <c r="E21" s="74" t="s">
        <v>9</v>
      </c>
      <c r="F21" s="74" t="s">
        <v>9</v>
      </c>
      <c r="G21" s="74" t="s">
        <v>9</v>
      </c>
      <c r="H21" s="74" t="s">
        <v>9</v>
      </c>
      <c r="I21" s="74" t="s">
        <v>9</v>
      </c>
      <c r="J21" s="74" t="s">
        <v>9</v>
      </c>
      <c r="K21" s="26">
        <f t="shared" si="0"/>
        <v>0</v>
      </c>
      <c r="L21" s="26"/>
    </row>
    <row r="22" spans="1:12">
      <c r="A22" s="33"/>
      <c r="B22" s="58" t="s">
        <v>58</v>
      </c>
      <c r="C22" s="66"/>
      <c r="D22" s="75">
        <v>3</v>
      </c>
      <c r="E22" s="74" t="s">
        <v>9</v>
      </c>
      <c r="F22" s="74" t="s">
        <v>9</v>
      </c>
      <c r="G22" s="74">
        <v>1</v>
      </c>
      <c r="H22" s="74" t="s">
        <v>9</v>
      </c>
      <c r="I22" s="74">
        <v>2</v>
      </c>
      <c r="J22" s="74" t="s">
        <v>9</v>
      </c>
      <c r="K22" s="26">
        <f t="shared" si="0"/>
        <v>3</v>
      </c>
      <c r="L22" s="26"/>
    </row>
    <row r="23" spans="1:12">
      <c r="A23" s="33"/>
      <c r="B23" s="58" t="s">
        <v>154</v>
      </c>
      <c r="C23" s="58"/>
      <c r="D23" s="73">
        <v>3</v>
      </c>
      <c r="E23" s="74" t="s">
        <v>9</v>
      </c>
      <c r="F23" s="74">
        <v>3</v>
      </c>
      <c r="G23" s="74" t="s">
        <v>9</v>
      </c>
      <c r="H23" s="74" t="s">
        <v>9</v>
      </c>
      <c r="I23" s="74" t="s">
        <v>9</v>
      </c>
      <c r="J23" s="74" t="s">
        <v>9</v>
      </c>
      <c r="K23" s="26">
        <f t="shared" si="0"/>
        <v>3</v>
      </c>
      <c r="L23" s="26"/>
    </row>
    <row r="24" spans="1:12">
      <c r="A24" s="33"/>
      <c r="B24" s="176" t="s">
        <v>155</v>
      </c>
      <c r="C24" s="176"/>
      <c r="D24" s="62">
        <v>8</v>
      </c>
      <c r="E24" s="61">
        <v>4</v>
      </c>
      <c r="F24" s="61">
        <v>3</v>
      </c>
      <c r="G24" s="61" t="s">
        <v>9</v>
      </c>
      <c r="H24" s="61">
        <v>1</v>
      </c>
      <c r="I24" s="61" t="s">
        <v>9</v>
      </c>
      <c r="J24" s="61" t="s">
        <v>9</v>
      </c>
      <c r="K24" s="26">
        <f t="shared" si="0"/>
        <v>8</v>
      </c>
      <c r="L24" s="26"/>
    </row>
    <row r="25" spans="1:12">
      <c r="A25" s="33"/>
      <c r="B25" s="58" t="s">
        <v>156</v>
      </c>
      <c r="C25" s="58"/>
      <c r="D25" s="73">
        <v>426</v>
      </c>
      <c r="E25" s="74">
        <v>207</v>
      </c>
      <c r="F25" s="74">
        <v>178</v>
      </c>
      <c r="G25" s="74">
        <v>19</v>
      </c>
      <c r="H25" s="74">
        <v>17</v>
      </c>
      <c r="I25" s="74">
        <v>5</v>
      </c>
      <c r="J25" s="74" t="s">
        <v>9</v>
      </c>
      <c r="K25" s="26">
        <f t="shared" si="0"/>
        <v>426</v>
      </c>
      <c r="L25" s="26"/>
    </row>
    <row r="26" spans="1:12">
      <c r="A26" s="33"/>
      <c r="B26" s="58" t="s">
        <v>157</v>
      </c>
      <c r="C26" s="58"/>
      <c r="D26" s="73" t="s">
        <v>9</v>
      </c>
      <c r="E26" s="74" t="s">
        <v>9</v>
      </c>
      <c r="F26" s="74" t="s">
        <v>9</v>
      </c>
      <c r="G26" s="74" t="s">
        <v>9</v>
      </c>
      <c r="H26" s="74" t="s">
        <v>9</v>
      </c>
      <c r="I26" s="74" t="s">
        <v>9</v>
      </c>
      <c r="J26" s="74" t="s">
        <v>9</v>
      </c>
      <c r="K26" s="26">
        <f t="shared" si="0"/>
        <v>0</v>
      </c>
      <c r="L26" s="26"/>
    </row>
    <row r="27" spans="1:12">
      <c r="A27" s="33"/>
      <c r="B27" s="58" t="s">
        <v>158</v>
      </c>
      <c r="C27" s="58"/>
      <c r="D27" s="73" t="s">
        <v>9</v>
      </c>
      <c r="E27" s="74" t="s">
        <v>9</v>
      </c>
      <c r="F27" s="74" t="s">
        <v>9</v>
      </c>
      <c r="G27" s="74" t="s">
        <v>9</v>
      </c>
      <c r="H27" s="74" t="s">
        <v>9</v>
      </c>
      <c r="I27" s="74" t="s">
        <v>9</v>
      </c>
      <c r="J27" s="74" t="s">
        <v>9</v>
      </c>
      <c r="K27" s="26">
        <f t="shared" si="0"/>
        <v>0</v>
      </c>
      <c r="L27" s="26"/>
    </row>
    <row r="28" spans="1:12">
      <c r="A28" s="33"/>
      <c r="B28" s="58" t="s">
        <v>159</v>
      </c>
      <c r="C28" s="58"/>
      <c r="D28" s="73">
        <v>551</v>
      </c>
      <c r="E28" s="74">
        <v>278</v>
      </c>
      <c r="F28" s="74">
        <v>246</v>
      </c>
      <c r="G28" s="74">
        <v>13</v>
      </c>
      <c r="H28" s="74">
        <v>11</v>
      </c>
      <c r="I28" s="74">
        <v>3</v>
      </c>
      <c r="J28" s="74" t="s">
        <v>9</v>
      </c>
      <c r="K28" s="26">
        <f t="shared" si="0"/>
        <v>551</v>
      </c>
      <c r="L28" s="26"/>
    </row>
    <row r="29" spans="1:12">
      <c r="A29" s="33"/>
      <c r="B29" s="58" t="s">
        <v>160</v>
      </c>
      <c r="C29" s="66"/>
      <c r="D29" s="75">
        <v>471</v>
      </c>
      <c r="E29" s="74">
        <v>427</v>
      </c>
      <c r="F29" s="74">
        <v>26</v>
      </c>
      <c r="G29" s="74">
        <v>9</v>
      </c>
      <c r="H29" s="74">
        <v>4</v>
      </c>
      <c r="I29" s="74">
        <v>5</v>
      </c>
      <c r="J29" s="74" t="s">
        <v>9</v>
      </c>
      <c r="K29" s="26">
        <f t="shared" si="0"/>
        <v>471</v>
      </c>
      <c r="L29" s="26"/>
    </row>
    <row r="30" spans="1:12">
      <c r="A30" s="33"/>
      <c r="B30" s="58" t="s">
        <v>161</v>
      </c>
      <c r="C30" s="66"/>
      <c r="D30" s="74" t="s">
        <v>9</v>
      </c>
      <c r="E30" s="74" t="s">
        <v>9</v>
      </c>
      <c r="F30" s="74" t="s">
        <v>9</v>
      </c>
      <c r="G30" s="74" t="s">
        <v>9</v>
      </c>
      <c r="H30" s="74" t="s">
        <v>9</v>
      </c>
      <c r="I30" s="74" t="s">
        <v>9</v>
      </c>
      <c r="J30" s="74" t="s">
        <v>9</v>
      </c>
      <c r="K30" s="26">
        <f t="shared" si="0"/>
        <v>0</v>
      </c>
      <c r="L30" s="26"/>
    </row>
    <row r="31" spans="1:12">
      <c r="A31" s="33"/>
      <c r="B31" s="58" t="s">
        <v>162</v>
      </c>
      <c r="C31" s="58"/>
      <c r="D31" s="73">
        <v>65</v>
      </c>
      <c r="E31" s="74">
        <v>37</v>
      </c>
      <c r="F31" s="74">
        <v>28</v>
      </c>
      <c r="G31" s="74" t="s">
        <v>9</v>
      </c>
      <c r="H31" s="74" t="s">
        <v>9</v>
      </c>
      <c r="I31" s="74" t="s">
        <v>9</v>
      </c>
      <c r="J31" s="74" t="s">
        <v>9</v>
      </c>
      <c r="K31" s="26">
        <f t="shared" si="0"/>
        <v>65</v>
      </c>
      <c r="L31" s="26"/>
    </row>
    <row r="32" spans="1:12">
      <c r="A32" s="33"/>
      <c r="B32" s="58" t="s">
        <v>163</v>
      </c>
      <c r="C32" s="58"/>
      <c r="D32" s="73">
        <v>48</v>
      </c>
      <c r="E32" s="74">
        <v>29</v>
      </c>
      <c r="F32" s="74">
        <v>19</v>
      </c>
      <c r="G32" s="74" t="s">
        <v>9</v>
      </c>
      <c r="H32" s="74" t="s">
        <v>9</v>
      </c>
      <c r="I32" s="74" t="s">
        <v>9</v>
      </c>
      <c r="J32" s="74" t="s">
        <v>9</v>
      </c>
      <c r="K32" s="26">
        <f t="shared" si="0"/>
        <v>48</v>
      </c>
      <c r="L32" s="26"/>
    </row>
    <row r="33" spans="1:14">
      <c r="A33" s="33"/>
      <c r="B33" s="58" t="s">
        <v>164</v>
      </c>
      <c r="C33" s="58"/>
      <c r="D33" s="73">
        <v>214</v>
      </c>
      <c r="E33" s="74">
        <v>103</v>
      </c>
      <c r="F33" s="74">
        <v>96</v>
      </c>
      <c r="G33" s="74">
        <v>9</v>
      </c>
      <c r="H33" s="74">
        <v>4</v>
      </c>
      <c r="I33" s="74">
        <v>2</v>
      </c>
      <c r="J33" s="74" t="s">
        <v>9</v>
      </c>
      <c r="K33" s="26">
        <f t="shared" si="0"/>
        <v>214</v>
      </c>
      <c r="L33" s="26"/>
    </row>
    <row r="34" spans="1:14">
      <c r="A34" s="33"/>
      <c r="B34" s="58" t="s">
        <v>165</v>
      </c>
      <c r="C34" s="58"/>
      <c r="D34" s="73" t="s">
        <v>9</v>
      </c>
      <c r="E34" s="74" t="s">
        <v>9</v>
      </c>
      <c r="F34" s="74" t="s">
        <v>9</v>
      </c>
      <c r="G34" s="74" t="s">
        <v>9</v>
      </c>
      <c r="H34" s="74" t="s">
        <v>9</v>
      </c>
      <c r="I34" s="74" t="s">
        <v>9</v>
      </c>
      <c r="J34" s="74" t="s">
        <v>9</v>
      </c>
      <c r="K34" s="26">
        <f t="shared" si="0"/>
        <v>0</v>
      </c>
      <c r="L34" s="26"/>
    </row>
    <row r="35" spans="1:14">
      <c r="A35" s="33"/>
      <c r="B35" s="58" t="s">
        <v>166</v>
      </c>
      <c r="C35" s="58"/>
      <c r="D35" s="73">
        <v>1</v>
      </c>
      <c r="E35" s="74">
        <v>1</v>
      </c>
      <c r="F35" s="74" t="s">
        <v>9</v>
      </c>
      <c r="G35" s="74" t="s">
        <v>9</v>
      </c>
      <c r="H35" s="74" t="s">
        <v>9</v>
      </c>
      <c r="I35" s="74" t="s">
        <v>9</v>
      </c>
      <c r="J35" s="74" t="s">
        <v>9</v>
      </c>
      <c r="K35" s="26">
        <f t="shared" si="0"/>
        <v>1</v>
      </c>
      <c r="L35" s="26"/>
    </row>
    <row r="36" spans="1:14">
      <c r="A36" s="33"/>
      <c r="B36" s="76" t="s">
        <v>167</v>
      </c>
      <c r="C36" s="76"/>
      <c r="D36" s="73" t="s">
        <v>9</v>
      </c>
      <c r="E36" s="75" t="s">
        <v>9</v>
      </c>
      <c r="F36" s="75" t="s">
        <v>9</v>
      </c>
      <c r="G36" s="75" t="s">
        <v>9</v>
      </c>
      <c r="H36" s="75" t="s">
        <v>9</v>
      </c>
      <c r="I36" s="75" t="s">
        <v>9</v>
      </c>
      <c r="J36" s="75" t="s">
        <v>9</v>
      </c>
      <c r="K36" s="26">
        <f t="shared" si="0"/>
        <v>0</v>
      </c>
      <c r="L36" s="26"/>
      <c r="M36" s="1"/>
      <c r="N36" s="1"/>
    </row>
    <row r="37" spans="1:14">
      <c r="A37" s="51"/>
      <c r="B37" s="77" t="s">
        <v>55</v>
      </c>
      <c r="C37" s="77"/>
      <c r="D37" s="78" t="s">
        <v>9</v>
      </c>
      <c r="E37" s="79" t="s">
        <v>9</v>
      </c>
      <c r="F37" s="79" t="s">
        <v>9</v>
      </c>
      <c r="G37" s="79" t="s">
        <v>9</v>
      </c>
      <c r="H37" s="79" t="s">
        <v>9</v>
      </c>
      <c r="I37" s="79" t="s">
        <v>9</v>
      </c>
      <c r="J37" s="79" t="s">
        <v>9</v>
      </c>
      <c r="K37" s="26">
        <f t="shared" si="0"/>
        <v>0</v>
      </c>
      <c r="L37" s="26"/>
      <c r="M37" s="1"/>
      <c r="N37" s="1"/>
    </row>
    <row r="38" spans="1:14">
      <c r="D38" s="26">
        <f>SUM(D8:D37)</f>
        <v>8483</v>
      </c>
      <c r="E38" s="26">
        <f t="shared" ref="E38:J38" si="1">SUM(E8:E37)</f>
        <v>4957</v>
      </c>
      <c r="F38" s="26">
        <f t="shared" si="1"/>
        <v>3040</v>
      </c>
      <c r="G38" s="26">
        <f t="shared" si="1"/>
        <v>244</v>
      </c>
      <c r="H38" s="26">
        <f t="shared" si="1"/>
        <v>142</v>
      </c>
      <c r="I38" s="26">
        <f t="shared" si="1"/>
        <v>92</v>
      </c>
      <c r="J38" s="26">
        <f t="shared" si="1"/>
        <v>8</v>
      </c>
      <c r="K38" s="26">
        <f t="shared" si="0"/>
        <v>8483</v>
      </c>
      <c r="L38" s="27"/>
      <c r="M38" s="1"/>
      <c r="N38" s="1"/>
    </row>
    <row r="39" spans="1:14">
      <c r="E39" s="26"/>
      <c r="F39" s="26"/>
      <c r="G39" s="26"/>
      <c r="H39" s="26"/>
      <c r="I39" s="26"/>
      <c r="J39" s="26"/>
    </row>
  </sheetData>
  <mergeCells count="5">
    <mergeCell ref="B1:J1"/>
    <mergeCell ref="A4:C5"/>
    <mergeCell ref="D4:D5"/>
    <mergeCell ref="E4:E5"/>
    <mergeCell ref="J4:J5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view="pageBreakPreview" zoomScaleNormal="100" workbookViewId="0">
      <pane ySplit="5" topLeftCell="A33" activePane="bottomLeft" state="frozen"/>
      <selection activeCell="E41" sqref="E41"/>
      <selection pane="bottomLeft" activeCell="L14" sqref="L14"/>
    </sheetView>
  </sheetViews>
  <sheetFormatPr defaultRowHeight="13.5"/>
  <cols>
    <col min="1" max="1" width="6.75" style="2" customWidth="1"/>
    <col min="2" max="2" width="4.875" style="2" customWidth="1"/>
    <col min="3" max="3" width="6.375" style="2" customWidth="1"/>
    <col min="4" max="4" width="9.125" style="2" customWidth="1"/>
    <col min="5" max="5" width="7.5" style="2" customWidth="1"/>
    <col min="6" max="6" width="10.625" style="2" customWidth="1"/>
    <col min="7" max="7" width="9" style="2"/>
    <col min="8" max="8" width="9.375" style="2" customWidth="1"/>
    <col min="9" max="9" width="9" style="2"/>
    <col min="10" max="10" width="10" style="2" customWidth="1"/>
    <col min="11" max="11" width="11.25" style="2" customWidth="1"/>
    <col min="12" max="12" width="9" style="2"/>
    <col min="13" max="20" width="6.625" style="2" customWidth="1"/>
    <col min="21" max="21" width="8.5" style="2" customWidth="1"/>
    <col min="22" max="16384" width="9" style="2"/>
  </cols>
  <sheetData>
    <row r="1" spans="1:11" ht="24" customHeight="1">
      <c r="A1" s="262" t="s">
        <v>230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9.5" customHeight="1">
      <c r="D2" s="4"/>
      <c r="E2" s="4"/>
      <c r="F2" s="4"/>
      <c r="G2" s="4"/>
      <c r="H2" s="4"/>
      <c r="J2" s="285"/>
      <c r="K2" s="286" t="s">
        <v>235</v>
      </c>
    </row>
    <row r="3" spans="1:11" s="5" customFormat="1" ht="14.25" customHeight="1">
      <c r="A3" s="212" t="s">
        <v>59</v>
      </c>
      <c r="B3" s="213"/>
      <c r="C3" s="83"/>
      <c r="D3" s="210" t="s">
        <v>60</v>
      </c>
      <c r="E3" s="238" t="s">
        <v>61</v>
      </c>
      <c r="F3" s="239"/>
      <c r="G3" s="239"/>
      <c r="H3" s="239"/>
      <c r="I3" s="240"/>
      <c r="J3" s="241" t="s">
        <v>62</v>
      </c>
      <c r="K3" s="242"/>
    </row>
    <row r="4" spans="1:11" s="6" customFormat="1" ht="14.25" customHeight="1">
      <c r="A4" s="236"/>
      <c r="B4" s="237"/>
      <c r="C4" s="84" t="s">
        <v>41</v>
      </c>
      <c r="D4" s="85" t="s">
        <v>63</v>
      </c>
      <c r="E4" s="86" t="s">
        <v>41</v>
      </c>
      <c r="F4" s="86" t="s">
        <v>64</v>
      </c>
      <c r="G4" s="86" t="s">
        <v>65</v>
      </c>
      <c r="H4" s="207" t="s">
        <v>66</v>
      </c>
      <c r="I4" s="207" t="s">
        <v>67</v>
      </c>
      <c r="J4" s="207" t="s">
        <v>68</v>
      </c>
      <c r="K4" s="202" t="s">
        <v>69</v>
      </c>
    </row>
    <row r="5" spans="1:11" s="6" customFormat="1" ht="14.25" customHeight="1">
      <c r="A5" s="214"/>
      <c r="B5" s="215"/>
      <c r="C5" s="208"/>
      <c r="D5" s="209" t="s">
        <v>70</v>
      </c>
      <c r="E5" s="87"/>
      <c r="F5" s="87"/>
      <c r="G5" s="87"/>
      <c r="H5" s="208" t="s">
        <v>71</v>
      </c>
      <c r="I5" s="208" t="s">
        <v>72</v>
      </c>
      <c r="J5" s="208"/>
      <c r="K5" s="203" t="s">
        <v>73</v>
      </c>
    </row>
    <row r="6" spans="1:11" ht="14.25">
      <c r="A6" s="33" t="s">
        <v>74</v>
      </c>
      <c r="B6" s="80">
        <v>40</v>
      </c>
      <c r="C6" s="117">
        <v>3038</v>
      </c>
      <c r="D6" s="142">
        <v>104.6</v>
      </c>
      <c r="E6" s="117">
        <v>2989</v>
      </c>
      <c r="F6" s="143">
        <v>34</v>
      </c>
      <c r="G6" s="143">
        <v>2</v>
      </c>
      <c r="H6" s="117">
        <v>1270</v>
      </c>
      <c r="I6" s="117">
        <v>1683</v>
      </c>
      <c r="J6" s="122">
        <v>48</v>
      </c>
      <c r="K6" s="122">
        <v>1</v>
      </c>
    </row>
    <row r="7" spans="1:11" ht="21.75" customHeight="1">
      <c r="A7" s="33"/>
      <c r="B7" s="41">
        <v>45</v>
      </c>
      <c r="C7" s="117">
        <v>1599</v>
      </c>
      <c r="D7" s="144">
        <v>54</v>
      </c>
      <c r="E7" s="117">
        <v>1574</v>
      </c>
      <c r="F7" s="143">
        <v>6</v>
      </c>
      <c r="G7" s="143">
        <v>5</v>
      </c>
      <c r="H7" s="117">
        <v>748</v>
      </c>
      <c r="I7" s="117">
        <v>815</v>
      </c>
      <c r="J7" s="122">
        <v>21</v>
      </c>
      <c r="K7" s="122">
        <v>4</v>
      </c>
    </row>
    <row r="8" spans="1:11" ht="14.25">
      <c r="A8" s="33"/>
      <c r="B8" s="41">
        <v>50</v>
      </c>
      <c r="C8" s="117">
        <v>947</v>
      </c>
      <c r="D8" s="144">
        <v>32.1</v>
      </c>
      <c r="E8" s="117">
        <v>947</v>
      </c>
      <c r="F8" s="143">
        <v>6</v>
      </c>
      <c r="G8" s="143">
        <v>1</v>
      </c>
      <c r="H8" s="117">
        <v>434</v>
      </c>
      <c r="I8" s="117">
        <v>506</v>
      </c>
      <c r="J8" s="122" t="s">
        <v>9</v>
      </c>
      <c r="K8" s="122" t="s">
        <v>9</v>
      </c>
    </row>
    <row r="9" spans="1:11" ht="14.25">
      <c r="A9" s="33"/>
      <c r="B9" s="41">
        <v>55</v>
      </c>
      <c r="C9" s="117">
        <v>988</v>
      </c>
      <c r="D9" s="144">
        <v>33.1</v>
      </c>
      <c r="E9" s="117">
        <v>985</v>
      </c>
      <c r="F9" s="143">
        <v>3</v>
      </c>
      <c r="G9" s="143">
        <v>2</v>
      </c>
      <c r="H9" s="117">
        <v>331</v>
      </c>
      <c r="I9" s="117">
        <v>649</v>
      </c>
      <c r="J9" s="122" t="s">
        <v>9</v>
      </c>
      <c r="K9" s="122">
        <v>3</v>
      </c>
    </row>
    <row r="10" spans="1:11" ht="14.25">
      <c r="A10" s="33"/>
      <c r="B10" s="41">
        <v>60</v>
      </c>
      <c r="C10" s="117">
        <v>557</v>
      </c>
      <c r="D10" s="144">
        <v>18.899999999999999</v>
      </c>
      <c r="E10" s="117">
        <v>556</v>
      </c>
      <c r="F10" s="143" t="s">
        <v>9</v>
      </c>
      <c r="G10" s="143" t="s">
        <v>9</v>
      </c>
      <c r="H10" s="117">
        <v>201</v>
      </c>
      <c r="I10" s="117">
        <v>355</v>
      </c>
      <c r="J10" s="122" t="s">
        <v>9</v>
      </c>
      <c r="K10" s="122">
        <v>1</v>
      </c>
    </row>
    <row r="11" spans="1:11" ht="14.25">
      <c r="A11" s="33"/>
      <c r="B11" s="41">
        <v>63</v>
      </c>
      <c r="C11" s="117">
        <v>434</v>
      </c>
      <c r="D11" s="144">
        <v>15</v>
      </c>
      <c r="E11" s="117">
        <v>433</v>
      </c>
      <c r="F11" s="143" t="s">
        <v>9</v>
      </c>
      <c r="G11" s="143" t="s">
        <v>9</v>
      </c>
      <c r="H11" s="117">
        <v>129</v>
      </c>
      <c r="I11" s="117">
        <v>304</v>
      </c>
      <c r="J11" s="122" t="s">
        <v>9</v>
      </c>
      <c r="K11" s="122">
        <v>1</v>
      </c>
    </row>
    <row r="12" spans="1:11" ht="21.75" customHeight="1">
      <c r="A12" s="33" t="s">
        <v>75</v>
      </c>
      <c r="B12" s="39">
        <v>1</v>
      </c>
      <c r="C12" s="117">
        <v>445</v>
      </c>
      <c r="D12" s="144">
        <v>15.4</v>
      </c>
      <c r="E12" s="117">
        <v>444</v>
      </c>
      <c r="F12" s="143">
        <v>2</v>
      </c>
      <c r="G12" s="143" t="s">
        <v>9</v>
      </c>
      <c r="H12" s="117">
        <v>119</v>
      </c>
      <c r="I12" s="117">
        <v>323</v>
      </c>
      <c r="J12" s="122">
        <v>1</v>
      </c>
      <c r="K12" s="122" t="s">
        <v>9</v>
      </c>
    </row>
    <row r="13" spans="1:11" ht="14.25">
      <c r="A13" s="33"/>
      <c r="B13" s="41">
        <v>2</v>
      </c>
      <c r="C13" s="117">
        <v>416</v>
      </c>
      <c r="D13" s="144">
        <v>14.4</v>
      </c>
      <c r="E13" s="117">
        <v>416</v>
      </c>
      <c r="F13" s="143">
        <v>1</v>
      </c>
      <c r="G13" s="143" t="s">
        <v>9</v>
      </c>
      <c r="H13" s="117">
        <v>109</v>
      </c>
      <c r="I13" s="117">
        <v>306</v>
      </c>
      <c r="J13" s="122" t="s">
        <v>9</v>
      </c>
      <c r="K13" s="122" t="s">
        <v>9</v>
      </c>
    </row>
    <row r="14" spans="1:11" ht="14.25">
      <c r="A14" s="33"/>
      <c r="B14" s="41">
        <v>3</v>
      </c>
      <c r="C14" s="117">
        <v>342</v>
      </c>
      <c r="D14" s="144">
        <v>12</v>
      </c>
      <c r="E14" s="117">
        <v>342</v>
      </c>
      <c r="F14" s="143" t="s">
        <v>9</v>
      </c>
      <c r="G14" s="143" t="s">
        <v>9</v>
      </c>
      <c r="H14" s="117">
        <v>72</v>
      </c>
      <c r="I14" s="117">
        <v>270</v>
      </c>
      <c r="J14" s="122" t="s">
        <v>9</v>
      </c>
      <c r="K14" s="122" t="s">
        <v>9</v>
      </c>
    </row>
    <row r="15" spans="1:11" ht="14.25">
      <c r="A15" s="33"/>
      <c r="B15" s="41">
        <v>4</v>
      </c>
      <c r="C15" s="117">
        <v>322</v>
      </c>
      <c r="D15" s="144">
        <v>11.3</v>
      </c>
      <c r="E15" s="117">
        <v>322</v>
      </c>
      <c r="F15" s="143" t="s">
        <v>9</v>
      </c>
      <c r="G15" s="143" t="s">
        <v>9</v>
      </c>
      <c r="H15" s="117">
        <v>61</v>
      </c>
      <c r="I15" s="117">
        <v>261</v>
      </c>
      <c r="J15" s="122" t="s">
        <v>9</v>
      </c>
      <c r="K15" s="122" t="s">
        <v>9</v>
      </c>
    </row>
    <row r="16" spans="1:11" ht="14.25">
      <c r="A16" s="33"/>
      <c r="B16" s="41">
        <v>5</v>
      </c>
      <c r="C16" s="117">
        <v>330</v>
      </c>
      <c r="D16" s="142">
        <v>11.6</v>
      </c>
      <c r="E16" s="117">
        <v>330</v>
      </c>
      <c r="F16" s="143">
        <v>1</v>
      </c>
      <c r="G16" s="143" t="s">
        <v>9</v>
      </c>
      <c r="H16" s="117">
        <v>56</v>
      </c>
      <c r="I16" s="117">
        <v>187</v>
      </c>
      <c r="J16" s="122" t="s">
        <v>9</v>
      </c>
      <c r="K16" s="122" t="s">
        <v>9</v>
      </c>
    </row>
    <row r="17" spans="1:21" ht="21.75" customHeight="1">
      <c r="A17" s="33"/>
      <c r="B17" s="41">
        <v>6</v>
      </c>
      <c r="C17" s="117">
        <v>244</v>
      </c>
      <c r="D17" s="142">
        <v>8.6</v>
      </c>
      <c r="E17" s="117">
        <v>244</v>
      </c>
      <c r="F17" s="143">
        <v>1</v>
      </c>
      <c r="G17" s="143" t="s">
        <v>9</v>
      </c>
      <c r="H17" s="117">
        <v>56</v>
      </c>
      <c r="I17" s="117">
        <v>187</v>
      </c>
      <c r="J17" s="122" t="s">
        <v>9</v>
      </c>
      <c r="K17" s="122" t="s">
        <v>9</v>
      </c>
    </row>
    <row r="18" spans="1:21" ht="14.25">
      <c r="A18" s="33"/>
      <c r="B18" s="41">
        <v>7</v>
      </c>
      <c r="C18" s="117">
        <v>206</v>
      </c>
      <c r="D18" s="144">
        <v>7.4</v>
      </c>
      <c r="E18" s="117">
        <v>206</v>
      </c>
      <c r="F18" s="143" t="s">
        <v>9</v>
      </c>
      <c r="G18" s="143" t="s">
        <v>9</v>
      </c>
      <c r="H18" s="117">
        <v>47</v>
      </c>
      <c r="I18" s="117">
        <v>159</v>
      </c>
      <c r="J18" s="122" t="s">
        <v>9</v>
      </c>
      <c r="K18" s="122" t="s">
        <v>9</v>
      </c>
    </row>
    <row r="19" spans="1:21" ht="14.25">
      <c r="A19" s="33"/>
      <c r="B19" s="41">
        <v>8</v>
      </c>
      <c r="C19" s="117">
        <v>175</v>
      </c>
      <c r="D19" s="142">
        <v>6.2</v>
      </c>
      <c r="E19" s="117">
        <v>175</v>
      </c>
      <c r="F19" s="143" t="s">
        <v>9</v>
      </c>
      <c r="G19" s="143" t="s">
        <v>9</v>
      </c>
      <c r="H19" s="117">
        <v>26</v>
      </c>
      <c r="I19" s="117">
        <v>149</v>
      </c>
      <c r="J19" s="122" t="s">
        <v>9</v>
      </c>
      <c r="K19" s="122" t="s">
        <v>9</v>
      </c>
    </row>
    <row r="20" spans="1:21" ht="14.25">
      <c r="A20" s="33"/>
      <c r="B20" s="41">
        <v>9</v>
      </c>
      <c r="C20" s="117">
        <v>405</v>
      </c>
      <c r="D20" s="142">
        <v>14.5</v>
      </c>
      <c r="E20" s="117">
        <v>405</v>
      </c>
      <c r="F20" s="143" t="s">
        <v>9</v>
      </c>
      <c r="G20" s="143" t="s">
        <v>9</v>
      </c>
      <c r="H20" s="117">
        <v>113</v>
      </c>
      <c r="I20" s="117">
        <v>292</v>
      </c>
      <c r="J20" s="122" t="s">
        <v>9</v>
      </c>
      <c r="K20" s="122" t="s">
        <v>9</v>
      </c>
    </row>
    <row r="21" spans="1:21" ht="14.25">
      <c r="A21" s="33"/>
      <c r="B21" s="41">
        <v>10</v>
      </c>
      <c r="C21" s="117">
        <v>331</v>
      </c>
      <c r="D21" s="142">
        <v>12.1</v>
      </c>
      <c r="E21" s="117">
        <v>331</v>
      </c>
      <c r="F21" s="143" t="s">
        <v>168</v>
      </c>
      <c r="G21" s="143" t="s">
        <v>168</v>
      </c>
      <c r="H21" s="117">
        <v>95</v>
      </c>
      <c r="I21" s="117">
        <v>236</v>
      </c>
      <c r="J21" s="122" t="s">
        <v>168</v>
      </c>
      <c r="K21" s="122" t="s">
        <v>168</v>
      </c>
    </row>
    <row r="22" spans="1:21" ht="13.5" customHeight="1">
      <c r="A22" s="33"/>
      <c r="B22" s="41">
        <v>11</v>
      </c>
      <c r="C22" s="117">
        <v>356</v>
      </c>
      <c r="D22" s="142">
        <v>13.2</v>
      </c>
      <c r="E22" s="117">
        <v>356</v>
      </c>
      <c r="F22" s="143" t="s">
        <v>168</v>
      </c>
      <c r="G22" s="143" t="s">
        <v>168</v>
      </c>
      <c r="H22" s="117">
        <v>96</v>
      </c>
      <c r="I22" s="117">
        <v>260</v>
      </c>
      <c r="J22" s="122" t="s">
        <v>168</v>
      </c>
      <c r="K22" s="122" t="s">
        <v>168</v>
      </c>
    </row>
    <row r="23" spans="1:21" ht="12" customHeight="1">
      <c r="A23" s="33"/>
      <c r="B23" s="41">
        <v>12</v>
      </c>
      <c r="C23" s="117">
        <v>307</v>
      </c>
      <c r="D23" s="142">
        <v>11.7</v>
      </c>
      <c r="E23" s="117">
        <v>307</v>
      </c>
      <c r="F23" s="143" t="s">
        <v>76</v>
      </c>
      <c r="G23" s="143" t="s">
        <v>76</v>
      </c>
      <c r="H23" s="117">
        <v>96</v>
      </c>
      <c r="I23" s="117">
        <v>211</v>
      </c>
      <c r="J23" s="122" t="s">
        <v>76</v>
      </c>
      <c r="K23" s="122" t="s">
        <v>76</v>
      </c>
    </row>
    <row r="24" spans="1:21" ht="14.25">
      <c r="A24" s="35"/>
      <c r="B24" s="41">
        <v>13</v>
      </c>
      <c r="C24" s="145">
        <v>298</v>
      </c>
      <c r="D24" s="146">
        <v>11.6</v>
      </c>
      <c r="E24" s="145">
        <v>298</v>
      </c>
      <c r="F24" s="147" t="s">
        <v>168</v>
      </c>
      <c r="G24" s="147" t="s">
        <v>168</v>
      </c>
      <c r="H24" s="145">
        <v>104</v>
      </c>
      <c r="I24" s="145">
        <v>194</v>
      </c>
      <c r="J24" s="148" t="s">
        <v>168</v>
      </c>
      <c r="K24" s="148" t="s">
        <v>168</v>
      </c>
    </row>
    <row r="25" spans="1:21" s="7" customFormat="1" ht="14.25">
      <c r="A25" s="33"/>
      <c r="B25" s="39" t="s">
        <v>77</v>
      </c>
      <c r="C25" s="145">
        <v>63</v>
      </c>
      <c r="D25" s="149" t="s">
        <v>26</v>
      </c>
      <c r="E25" s="145">
        <v>63</v>
      </c>
      <c r="F25" s="147" t="s">
        <v>76</v>
      </c>
      <c r="G25" s="147" t="s">
        <v>76</v>
      </c>
      <c r="H25" s="145">
        <v>25</v>
      </c>
      <c r="I25" s="145">
        <v>38</v>
      </c>
      <c r="J25" s="148" t="s">
        <v>76</v>
      </c>
      <c r="K25" s="148" t="s">
        <v>76</v>
      </c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4.25">
      <c r="A26" s="35"/>
      <c r="B26" s="41">
        <v>14</v>
      </c>
      <c r="C26" s="145">
        <v>252</v>
      </c>
      <c r="D26" s="146">
        <v>9.9</v>
      </c>
      <c r="E26" s="145">
        <v>252</v>
      </c>
      <c r="F26" s="147" t="s">
        <v>76</v>
      </c>
      <c r="G26" s="147" t="s">
        <v>76</v>
      </c>
      <c r="H26" s="145">
        <v>107</v>
      </c>
      <c r="I26" s="145">
        <v>145</v>
      </c>
      <c r="J26" s="148" t="s">
        <v>76</v>
      </c>
      <c r="K26" s="148" t="s">
        <v>76</v>
      </c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3.5" customHeight="1">
      <c r="A27" s="35"/>
      <c r="B27" s="41">
        <v>15</v>
      </c>
      <c r="C27" s="145">
        <v>239</v>
      </c>
      <c r="D27" s="146">
        <v>9.6</v>
      </c>
      <c r="E27" s="145">
        <v>239</v>
      </c>
      <c r="F27" s="147" t="s">
        <v>76</v>
      </c>
      <c r="G27" s="147" t="s">
        <v>76</v>
      </c>
      <c r="H27" s="145">
        <v>77</v>
      </c>
      <c r="I27" s="145">
        <v>162</v>
      </c>
      <c r="J27" s="148" t="s">
        <v>76</v>
      </c>
      <c r="K27" s="148" t="s">
        <v>76</v>
      </c>
    </row>
    <row r="28" spans="1:21" ht="13.5" customHeight="1">
      <c r="A28" s="35"/>
      <c r="B28" s="41">
        <v>16</v>
      </c>
      <c r="C28" s="145">
        <v>212</v>
      </c>
      <c r="D28" s="146">
        <v>8.6</v>
      </c>
      <c r="E28" s="145">
        <v>212</v>
      </c>
      <c r="F28" s="147" t="s">
        <v>76</v>
      </c>
      <c r="G28" s="147" t="s">
        <v>76</v>
      </c>
      <c r="H28" s="145">
        <v>69</v>
      </c>
      <c r="I28" s="145">
        <v>143</v>
      </c>
      <c r="J28" s="148" t="s">
        <v>76</v>
      </c>
      <c r="K28" s="148" t="s">
        <v>76</v>
      </c>
    </row>
    <row r="29" spans="1:21" ht="14.25">
      <c r="A29" s="35"/>
      <c r="B29" s="41">
        <v>17</v>
      </c>
      <c r="C29" s="145">
        <v>197</v>
      </c>
      <c r="D29" s="146">
        <v>9.3000000000000007</v>
      </c>
      <c r="E29" s="145">
        <v>197</v>
      </c>
      <c r="F29" s="147" t="s">
        <v>168</v>
      </c>
      <c r="G29" s="147" t="s">
        <v>168</v>
      </c>
      <c r="H29" s="145">
        <v>65</v>
      </c>
      <c r="I29" s="145">
        <v>132</v>
      </c>
      <c r="J29" s="148" t="s">
        <v>76</v>
      </c>
      <c r="K29" s="148" t="s">
        <v>76</v>
      </c>
    </row>
    <row r="30" spans="1:21" ht="14.25" customHeight="1">
      <c r="A30" s="35"/>
      <c r="B30" s="41">
        <v>18</v>
      </c>
      <c r="C30" s="145">
        <v>198</v>
      </c>
      <c r="D30" s="146">
        <v>9.4</v>
      </c>
      <c r="E30" s="145">
        <v>198</v>
      </c>
      <c r="F30" s="147" t="s">
        <v>168</v>
      </c>
      <c r="G30" s="147" t="s">
        <v>168</v>
      </c>
      <c r="H30" s="145">
        <v>34</v>
      </c>
      <c r="I30" s="145">
        <v>164</v>
      </c>
      <c r="J30" s="148" t="s">
        <v>76</v>
      </c>
      <c r="K30" s="148" t="s">
        <v>76</v>
      </c>
      <c r="M30" s="2" t="s">
        <v>125</v>
      </c>
      <c r="T30" s="2" t="s">
        <v>132</v>
      </c>
    </row>
    <row r="31" spans="1:21" ht="14.25">
      <c r="A31" s="35"/>
      <c r="B31" s="41">
        <v>19</v>
      </c>
      <c r="C31" s="145">
        <v>193</v>
      </c>
      <c r="D31" s="146">
        <v>9.3000000000000007</v>
      </c>
      <c r="E31" s="145">
        <v>193</v>
      </c>
      <c r="F31" s="147" t="s">
        <v>76</v>
      </c>
      <c r="G31" s="147" t="s">
        <v>76</v>
      </c>
      <c r="H31" s="145">
        <v>48</v>
      </c>
      <c r="I31" s="145">
        <v>145</v>
      </c>
      <c r="J31" s="148" t="s">
        <v>76</v>
      </c>
      <c r="K31" s="148" t="s">
        <v>76</v>
      </c>
      <c r="N31" s="21" t="s">
        <v>126</v>
      </c>
      <c r="O31" s="21" t="s">
        <v>127</v>
      </c>
      <c r="P31" s="21" t="s">
        <v>128</v>
      </c>
      <c r="Q31" s="21" t="s">
        <v>129</v>
      </c>
      <c r="R31" s="21" t="s">
        <v>130</v>
      </c>
      <c r="S31" s="21" t="s">
        <v>131</v>
      </c>
      <c r="T31" s="21" t="s">
        <v>133</v>
      </c>
      <c r="U31" s="2" t="s">
        <v>124</v>
      </c>
    </row>
    <row r="32" spans="1:21" ht="14.25">
      <c r="A32" s="35"/>
      <c r="B32" s="41">
        <v>20</v>
      </c>
      <c r="C32" s="145">
        <v>211</v>
      </c>
      <c r="D32" s="146">
        <f t="shared" ref="D32:D38" si="0">C32/(U32/100)</f>
        <v>10.203094777562862</v>
      </c>
      <c r="E32" s="145">
        <v>211</v>
      </c>
      <c r="F32" s="147" t="s">
        <v>76</v>
      </c>
      <c r="G32" s="147" t="s">
        <v>76</v>
      </c>
      <c r="H32" s="145">
        <v>57</v>
      </c>
      <c r="I32" s="145">
        <v>154</v>
      </c>
      <c r="J32" s="148" t="s">
        <v>76</v>
      </c>
      <c r="K32" s="148" t="s">
        <v>76</v>
      </c>
      <c r="M32" s="2">
        <v>20</v>
      </c>
      <c r="N32" s="198"/>
      <c r="O32" s="21">
        <v>302</v>
      </c>
      <c r="P32" s="21">
        <v>318</v>
      </c>
      <c r="Q32" s="21">
        <v>370</v>
      </c>
      <c r="R32" s="21">
        <v>383</v>
      </c>
      <c r="S32" s="21">
        <v>348</v>
      </c>
      <c r="T32" s="21">
        <v>347</v>
      </c>
      <c r="U32" s="2">
        <f>SUM(N32:T32)</f>
        <v>2068</v>
      </c>
    </row>
    <row r="33" spans="1:22" ht="14.25">
      <c r="A33" s="35"/>
      <c r="B33" s="41">
        <v>21</v>
      </c>
      <c r="C33" s="150">
        <v>188</v>
      </c>
      <c r="D33" s="146">
        <f t="shared" si="0"/>
        <v>9.206660137120469</v>
      </c>
      <c r="E33" s="145">
        <v>186</v>
      </c>
      <c r="F33" s="147" t="s">
        <v>76</v>
      </c>
      <c r="G33" s="147" t="s">
        <v>76</v>
      </c>
      <c r="H33" s="145">
        <v>36</v>
      </c>
      <c r="I33" s="145">
        <v>152</v>
      </c>
      <c r="J33" s="148" t="s">
        <v>76</v>
      </c>
      <c r="K33" s="148" t="s">
        <v>76</v>
      </c>
      <c r="M33" s="2">
        <v>21</v>
      </c>
      <c r="N33" s="198"/>
      <c r="O33" s="21">
        <v>291</v>
      </c>
      <c r="P33" s="21">
        <v>314</v>
      </c>
      <c r="Q33" s="21">
        <v>355</v>
      </c>
      <c r="R33" s="21">
        <v>388</v>
      </c>
      <c r="S33" s="21">
        <v>349</v>
      </c>
      <c r="T33" s="21">
        <v>345</v>
      </c>
      <c r="U33" s="2">
        <f t="shared" ref="U33:U38" si="1">SUM(N33:T33)</f>
        <v>2042</v>
      </c>
    </row>
    <row r="34" spans="1:22" ht="14.25">
      <c r="A34" s="35"/>
      <c r="B34" s="42">
        <v>22</v>
      </c>
      <c r="C34" s="150">
        <v>172</v>
      </c>
      <c r="D34" s="146">
        <f t="shared" si="0"/>
        <v>8.6302057200200704</v>
      </c>
      <c r="E34" s="150">
        <v>172</v>
      </c>
      <c r="F34" s="151" t="s">
        <v>76</v>
      </c>
      <c r="G34" s="151" t="s">
        <v>76</v>
      </c>
      <c r="H34" s="150">
        <v>30</v>
      </c>
      <c r="I34" s="150">
        <v>142</v>
      </c>
      <c r="J34" s="113" t="s">
        <v>76</v>
      </c>
      <c r="K34" s="113" t="s">
        <v>76</v>
      </c>
      <c r="M34" s="2">
        <v>22</v>
      </c>
      <c r="N34" s="198"/>
      <c r="O34" s="21">
        <v>265</v>
      </c>
      <c r="P34" s="21">
        <v>290</v>
      </c>
      <c r="Q34" s="21">
        <v>339</v>
      </c>
      <c r="R34" s="21">
        <v>394</v>
      </c>
      <c r="S34" s="21">
        <v>355</v>
      </c>
      <c r="T34" s="21">
        <v>350</v>
      </c>
      <c r="U34" s="2">
        <f t="shared" si="1"/>
        <v>1993</v>
      </c>
    </row>
    <row r="35" spans="1:22" ht="14.25">
      <c r="A35" s="35"/>
      <c r="B35" s="42">
        <v>23</v>
      </c>
      <c r="C35" s="150">
        <v>200</v>
      </c>
      <c r="D35" s="146">
        <f t="shared" si="0"/>
        <v>10.167768174885612</v>
      </c>
      <c r="E35" s="150">
        <v>200</v>
      </c>
      <c r="F35" s="151" t="s">
        <v>76</v>
      </c>
      <c r="G35" s="151" t="s">
        <v>76</v>
      </c>
      <c r="H35" s="150">
        <v>41</v>
      </c>
      <c r="I35" s="150">
        <v>159</v>
      </c>
      <c r="J35" s="113" t="s">
        <v>76</v>
      </c>
      <c r="K35" s="113" t="s">
        <v>76</v>
      </c>
      <c r="M35" s="2">
        <v>23</v>
      </c>
      <c r="N35" s="198"/>
      <c r="O35" s="21">
        <v>258</v>
      </c>
      <c r="P35" s="21">
        <v>284</v>
      </c>
      <c r="Q35" s="21">
        <v>324</v>
      </c>
      <c r="R35" s="21">
        <v>390</v>
      </c>
      <c r="S35" s="21">
        <v>372</v>
      </c>
      <c r="T35" s="21">
        <v>339</v>
      </c>
      <c r="U35" s="2">
        <f t="shared" si="1"/>
        <v>1967</v>
      </c>
    </row>
    <row r="36" spans="1:22" ht="14.25">
      <c r="A36" s="35"/>
      <c r="B36" s="42">
        <v>24</v>
      </c>
      <c r="C36" s="150">
        <v>191</v>
      </c>
      <c r="D36" s="146">
        <f t="shared" si="0"/>
        <v>9.8251028806584362</v>
      </c>
      <c r="E36" s="150">
        <v>191</v>
      </c>
      <c r="F36" s="151" t="s">
        <v>76</v>
      </c>
      <c r="G36" s="151" t="s">
        <v>76</v>
      </c>
      <c r="H36" s="150">
        <v>46</v>
      </c>
      <c r="I36" s="150">
        <v>145</v>
      </c>
      <c r="J36" s="113" t="s">
        <v>76</v>
      </c>
      <c r="K36" s="113" t="s">
        <v>76</v>
      </c>
      <c r="M36" s="2">
        <v>24</v>
      </c>
      <c r="N36" s="198"/>
      <c r="O36" s="21">
        <v>255</v>
      </c>
      <c r="P36" s="21">
        <v>277</v>
      </c>
      <c r="Q36" s="21">
        <v>312</v>
      </c>
      <c r="R36" s="21">
        <v>380</v>
      </c>
      <c r="S36" s="21">
        <v>376</v>
      </c>
      <c r="T36" s="21">
        <v>344</v>
      </c>
      <c r="U36" s="2">
        <f t="shared" si="1"/>
        <v>1944</v>
      </c>
    </row>
    <row r="37" spans="1:22" ht="13.5" customHeight="1">
      <c r="A37" s="35"/>
      <c r="B37" s="41">
        <v>25</v>
      </c>
      <c r="C37" s="172">
        <v>169</v>
      </c>
      <c r="D37" s="146">
        <f t="shared" si="0"/>
        <v>8.8066701406982801</v>
      </c>
      <c r="E37" s="171">
        <v>169</v>
      </c>
      <c r="F37" s="151" t="s">
        <v>76</v>
      </c>
      <c r="G37" s="151" t="s">
        <v>76</v>
      </c>
      <c r="H37" s="171">
        <v>45</v>
      </c>
      <c r="I37" s="171">
        <v>124</v>
      </c>
      <c r="J37" s="113" t="s">
        <v>76</v>
      </c>
      <c r="K37" s="113" t="s">
        <v>76</v>
      </c>
      <c r="M37" s="2">
        <v>25</v>
      </c>
      <c r="N37" s="198"/>
      <c r="O37" s="21">
        <v>251</v>
      </c>
      <c r="P37" s="21">
        <v>270</v>
      </c>
      <c r="Q37" s="21">
        <v>301</v>
      </c>
      <c r="R37" s="21">
        <v>367</v>
      </c>
      <c r="S37" s="21">
        <v>383</v>
      </c>
      <c r="T37" s="21">
        <v>347</v>
      </c>
      <c r="U37" s="2">
        <f t="shared" si="1"/>
        <v>1919</v>
      </c>
    </row>
    <row r="38" spans="1:22" ht="13.5" customHeight="1">
      <c r="A38" s="35"/>
      <c r="B38" s="41">
        <v>26</v>
      </c>
      <c r="C38" s="171">
        <v>145</v>
      </c>
      <c r="D38" s="146">
        <f t="shared" si="0"/>
        <v>7.663847780126849</v>
      </c>
      <c r="E38" s="171">
        <v>145</v>
      </c>
      <c r="F38" s="151" t="s">
        <v>76</v>
      </c>
      <c r="G38" s="151" t="s">
        <v>76</v>
      </c>
      <c r="H38" s="171">
        <v>33</v>
      </c>
      <c r="I38" s="171">
        <v>112</v>
      </c>
      <c r="J38" s="113" t="s">
        <v>76</v>
      </c>
      <c r="K38" s="113" t="s">
        <v>76</v>
      </c>
      <c r="M38" s="2">
        <v>26</v>
      </c>
      <c r="N38" s="198"/>
      <c r="O38" s="21">
        <v>249</v>
      </c>
      <c r="P38" s="21">
        <v>262</v>
      </c>
      <c r="Q38" s="21">
        <v>292</v>
      </c>
      <c r="R38" s="21">
        <v>351</v>
      </c>
      <c r="S38" s="21">
        <v>388</v>
      </c>
      <c r="T38" s="21">
        <v>350</v>
      </c>
      <c r="U38" s="2">
        <f t="shared" si="1"/>
        <v>1892</v>
      </c>
    </row>
    <row r="39" spans="1:22" ht="13.5" customHeight="1">
      <c r="A39" s="35"/>
      <c r="B39" s="42">
        <v>27</v>
      </c>
      <c r="C39" s="175">
        <v>175</v>
      </c>
      <c r="D39" s="146">
        <f>(C39/U39)*100000</f>
        <v>9.4648774622878715</v>
      </c>
      <c r="E39" s="175">
        <v>175</v>
      </c>
      <c r="F39" s="151"/>
      <c r="G39" s="151"/>
      <c r="H39" s="175">
        <v>50</v>
      </c>
      <c r="I39" s="175">
        <v>125</v>
      </c>
      <c r="J39" s="113" t="s">
        <v>76</v>
      </c>
      <c r="K39" s="113" t="s">
        <v>76</v>
      </c>
      <c r="M39" s="2">
        <v>27</v>
      </c>
      <c r="N39" s="198"/>
      <c r="O39" s="21">
        <v>234274</v>
      </c>
      <c r="P39" s="21">
        <v>247587</v>
      </c>
      <c r="Q39" s="21">
        <v>287674</v>
      </c>
      <c r="R39" s="21">
        <v>337369</v>
      </c>
      <c r="S39" s="21">
        <v>391243</v>
      </c>
      <c r="T39" s="21">
        <v>350794</v>
      </c>
      <c r="U39" s="2">
        <f>SUM(N39:T39)</f>
        <v>1848941</v>
      </c>
      <c r="V39" s="2" t="s">
        <v>210</v>
      </c>
    </row>
    <row r="40" spans="1:22">
      <c r="A40" s="196"/>
      <c r="B40" s="197"/>
      <c r="C40" s="197"/>
      <c r="D40" s="197"/>
      <c r="E40" s="197"/>
      <c r="F40" s="197"/>
      <c r="G40" s="197"/>
      <c r="H40" s="197"/>
      <c r="I40" s="197"/>
      <c r="J40" s="197"/>
      <c r="K40" s="197"/>
    </row>
    <row r="41" spans="1:22" ht="13.5" customHeight="1">
      <c r="A41" s="201" t="s">
        <v>212</v>
      </c>
      <c r="B41" s="200" t="s">
        <v>214</v>
      </c>
      <c r="D41" s="199"/>
      <c r="E41" s="199"/>
      <c r="F41" s="199"/>
      <c r="G41" s="199"/>
      <c r="H41" s="199"/>
      <c r="I41" s="199"/>
      <c r="J41" s="199"/>
      <c r="K41" s="199"/>
    </row>
    <row r="42" spans="1:22">
      <c r="B42" s="33" t="s">
        <v>215</v>
      </c>
      <c r="D42" s="33"/>
      <c r="E42" s="33"/>
      <c r="F42" s="33"/>
      <c r="G42" s="33"/>
      <c r="H42" s="33"/>
      <c r="I42" s="33"/>
      <c r="J42" s="33"/>
      <c r="K42" s="33"/>
    </row>
    <row r="43" spans="1:22">
      <c r="A43" s="263" t="s">
        <v>200</v>
      </c>
      <c r="B43" s="33" t="s">
        <v>227</v>
      </c>
      <c r="D43" s="33"/>
      <c r="E43" s="33"/>
      <c r="F43" s="33"/>
      <c r="G43" s="33"/>
      <c r="H43" s="33"/>
      <c r="I43" s="33"/>
      <c r="J43" s="33"/>
      <c r="K43" s="33"/>
    </row>
    <row r="44" spans="1:22">
      <c r="A44" s="263"/>
      <c r="B44" s="33" t="s">
        <v>225</v>
      </c>
      <c r="D44" s="33"/>
      <c r="E44" s="33"/>
      <c r="F44" s="33"/>
      <c r="G44" s="33"/>
      <c r="H44" s="33"/>
      <c r="I44" s="33"/>
      <c r="J44" s="33"/>
      <c r="K44" s="33"/>
    </row>
    <row r="45" spans="1:22">
      <c r="A45" s="264" t="s">
        <v>213</v>
      </c>
      <c r="B45" s="33" t="s">
        <v>217</v>
      </c>
      <c r="D45" s="33"/>
      <c r="E45" s="33"/>
      <c r="F45" s="33"/>
      <c r="G45" s="33"/>
      <c r="H45" s="33"/>
      <c r="I45" s="33"/>
      <c r="J45" s="33"/>
      <c r="K45" s="33"/>
    </row>
    <row r="46" spans="1:22">
      <c r="B46" s="33" t="s">
        <v>216</v>
      </c>
      <c r="D46" s="33"/>
      <c r="E46" s="33"/>
      <c r="F46" s="33"/>
      <c r="G46" s="33"/>
      <c r="H46" s="33"/>
      <c r="I46" s="33"/>
      <c r="J46" s="33"/>
      <c r="K46" s="33"/>
    </row>
    <row r="47" spans="1:22">
      <c r="B47" s="33" t="s">
        <v>211</v>
      </c>
      <c r="D47" s="33"/>
      <c r="E47" s="33"/>
      <c r="F47" s="33"/>
      <c r="G47" s="33"/>
      <c r="H47" s="33"/>
      <c r="I47" s="33"/>
      <c r="J47" s="33"/>
      <c r="K47" s="33"/>
    </row>
    <row r="48" spans="1:22">
      <c r="A48" s="38" t="s">
        <v>224</v>
      </c>
      <c r="B48" s="33" t="s">
        <v>218</v>
      </c>
      <c r="D48" s="33"/>
      <c r="E48" s="33"/>
      <c r="F48" s="33"/>
      <c r="G48" s="33"/>
      <c r="H48" s="33"/>
      <c r="I48" s="33"/>
      <c r="J48" s="33"/>
      <c r="K48" s="33"/>
    </row>
    <row r="49" spans="2:3">
      <c r="B49" s="2" t="s">
        <v>219</v>
      </c>
      <c r="C49" s="33"/>
    </row>
  </sheetData>
  <mergeCells count="4">
    <mergeCell ref="A3:B5"/>
    <mergeCell ref="E3:I3"/>
    <mergeCell ref="J3:K3"/>
    <mergeCell ref="A1:K1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topLeftCell="A13" zoomScaleNormal="100" workbookViewId="0">
      <selection activeCell="L20" sqref="L20"/>
    </sheetView>
  </sheetViews>
  <sheetFormatPr defaultRowHeight="13.5"/>
  <cols>
    <col min="1" max="1" width="6.75" style="8" customWidth="1"/>
    <col min="2" max="2" width="4.875" style="8" customWidth="1"/>
    <col min="3" max="3" width="6.375" style="8" customWidth="1"/>
    <col min="4" max="4" width="9.875" style="8" customWidth="1"/>
    <col min="5" max="5" width="9.625" style="8" customWidth="1"/>
    <col min="6" max="6" width="11.25" style="8" customWidth="1"/>
    <col min="7" max="7" width="9.625" style="8" customWidth="1"/>
    <col min="8" max="8" width="11" style="8" customWidth="1"/>
    <col min="9" max="9" width="11.125" style="8" customWidth="1"/>
    <col min="10" max="10" width="9" style="8"/>
    <col min="11" max="11" width="9.625" style="8" customWidth="1"/>
    <col min="12" max="16384" width="9" style="8"/>
  </cols>
  <sheetData>
    <row r="1" spans="1:11" ht="24" customHeight="1">
      <c r="A1" s="262" t="s">
        <v>228</v>
      </c>
      <c r="B1" s="283"/>
      <c r="C1" s="283"/>
      <c r="D1" s="283"/>
      <c r="E1" s="283"/>
      <c r="F1" s="283"/>
      <c r="G1" s="283"/>
      <c r="H1" s="283"/>
      <c r="I1" s="283"/>
      <c r="J1" s="2"/>
      <c r="K1" s="2"/>
    </row>
    <row r="2" spans="1:11" ht="13.5" customHeight="1">
      <c r="A2" s="2"/>
      <c r="B2" s="4"/>
      <c r="C2" s="2"/>
      <c r="D2" s="2"/>
      <c r="E2" s="2"/>
      <c r="F2" s="4"/>
      <c r="G2" s="2"/>
      <c r="H2" s="251" t="s">
        <v>14</v>
      </c>
      <c r="I2" s="251"/>
      <c r="J2" s="2"/>
      <c r="K2" s="2"/>
    </row>
    <row r="3" spans="1:11">
      <c r="A3" s="2"/>
      <c r="B3" s="2"/>
      <c r="C3" s="2"/>
      <c r="D3" s="4"/>
      <c r="E3" s="2"/>
      <c r="F3" s="4"/>
      <c r="G3" s="2"/>
      <c r="H3" s="284" t="s">
        <v>194</v>
      </c>
      <c r="I3" s="284"/>
      <c r="J3" s="2"/>
      <c r="K3" s="2"/>
    </row>
    <row r="4" spans="1:11">
      <c r="A4" s="212" t="s">
        <v>78</v>
      </c>
      <c r="B4" s="212"/>
      <c r="C4" s="213"/>
      <c r="D4" s="252" t="s">
        <v>41</v>
      </c>
      <c r="E4" s="252"/>
      <c r="F4" s="238" t="s">
        <v>79</v>
      </c>
      <c r="G4" s="239"/>
      <c r="H4" s="239"/>
      <c r="I4" s="239"/>
      <c r="J4" s="2"/>
      <c r="K4" s="2"/>
    </row>
    <row r="5" spans="1:11">
      <c r="A5" s="214"/>
      <c r="B5" s="214"/>
      <c r="C5" s="215"/>
      <c r="D5" s="253"/>
      <c r="E5" s="253"/>
      <c r="F5" s="254" t="s">
        <v>80</v>
      </c>
      <c r="G5" s="253"/>
      <c r="H5" s="255" t="s">
        <v>81</v>
      </c>
      <c r="I5" s="256"/>
      <c r="J5" s="2"/>
      <c r="K5" s="2"/>
    </row>
    <row r="6" spans="1:11">
      <c r="A6" s="247"/>
      <c r="B6" s="247"/>
      <c r="C6" s="248"/>
      <c r="D6" s="243" t="s">
        <v>82</v>
      </c>
      <c r="E6" s="244"/>
      <c r="F6" s="244"/>
      <c r="G6" s="244"/>
      <c r="H6" s="244"/>
      <c r="I6" s="244"/>
      <c r="J6" s="2"/>
      <c r="K6" s="2"/>
    </row>
    <row r="7" spans="1:11">
      <c r="A7" s="247" t="s">
        <v>83</v>
      </c>
      <c r="B7" s="247"/>
      <c r="C7" s="248"/>
      <c r="D7" s="91"/>
      <c r="E7" s="81" t="s">
        <v>13</v>
      </c>
      <c r="F7" s="81"/>
      <c r="G7" s="81" t="s">
        <v>13</v>
      </c>
      <c r="H7" s="81"/>
      <c r="I7" s="81" t="s">
        <v>13</v>
      </c>
      <c r="J7" s="22"/>
      <c r="K7" s="23"/>
    </row>
    <row r="8" spans="1:11">
      <c r="A8" s="247" t="s">
        <v>84</v>
      </c>
      <c r="B8" s="247"/>
      <c r="C8" s="248"/>
      <c r="D8" s="43"/>
      <c r="E8" s="81" t="s">
        <v>13</v>
      </c>
      <c r="F8" s="81"/>
      <c r="G8" s="81" t="s">
        <v>13</v>
      </c>
      <c r="H8" s="81"/>
      <c r="I8" s="81" t="s">
        <v>13</v>
      </c>
      <c r="J8" s="24"/>
      <c r="K8" s="2"/>
    </row>
    <row r="9" spans="1:11">
      <c r="A9" s="247" t="s">
        <v>169</v>
      </c>
      <c r="B9" s="247"/>
      <c r="C9" s="248"/>
      <c r="D9" s="43"/>
      <c r="E9" s="81" t="s">
        <v>13</v>
      </c>
      <c r="F9" s="81"/>
      <c r="G9" s="81" t="s">
        <v>13</v>
      </c>
      <c r="H9" s="81"/>
      <c r="I9" s="81" t="s">
        <v>13</v>
      </c>
      <c r="J9" s="24"/>
      <c r="K9" s="2"/>
    </row>
    <row r="10" spans="1:11">
      <c r="A10" s="247" t="s">
        <v>170</v>
      </c>
      <c r="B10" s="247"/>
      <c r="C10" s="248"/>
      <c r="D10" s="43"/>
      <c r="E10" s="81" t="s">
        <v>13</v>
      </c>
      <c r="F10" s="81"/>
      <c r="G10" s="81" t="s">
        <v>13</v>
      </c>
      <c r="H10" s="81"/>
      <c r="I10" s="81" t="s">
        <v>13</v>
      </c>
      <c r="J10" s="24"/>
      <c r="K10" s="2"/>
    </row>
    <row r="11" spans="1:11">
      <c r="A11" s="247" t="s">
        <v>171</v>
      </c>
      <c r="B11" s="247"/>
      <c r="C11" s="248"/>
      <c r="D11" s="43"/>
      <c r="E11" s="81" t="s">
        <v>13</v>
      </c>
      <c r="F11" s="81"/>
      <c r="G11" s="81" t="s">
        <v>13</v>
      </c>
      <c r="H11" s="81"/>
      <c r="I11" s="81" t="s">
        <v>13</v>
      </c>
      <c r="J11" s="24"/>
      <c r="K11" s="2"/>
    </row>
    <row r="12" spans="1:11">
      <c r="A12" s="247" t="s">
        <v>172</v>
      </c>
      <c r="B12" s="247"/>
      <c r="C12" s="248"/>
      <c r="D12" s="43"/>
      <c r="E12" s="81" t="s">
        <v>13</v>
      </c>
      <c r="F12" s="81"/>
      <c r="G12" s="81" t="s">
        <v>13</v>
      </c>
      <c r="H12" s="81"/>
      <c r="I12" s="81" t="s">
        <v>13</v>
      </c>
      <c r="J12" s="24"/>
      <c r="K12" s="2"/>
    </row>
    <row r="13" spans="1:11">
      <c r="A13" s="247" t="s">
        <v>173</v>
      </c>
      <c r="B13" s="247"/>
      <c r="C13" s="248"/>
      <c r="D13" s="43"/>
      <c r="E13" s="81" t="s">
        <v>13</v>
      </c>
      <c r="F13" s="81"/>
      <c r="G13" s="81" t="s">
        <v>13</v>
      </c>
      <c r="H13" s="81"/>
      <c r="I13" s="81" t="s">
        <v>13</v>
      </c>
      <c r="J13" s="24"/>
      <c r="K13" s="2"/>
    </row>
    <row r="14" spans="1:11">
      <c r="A14" s="247" t="s">
        <v>174</v>
      </c>
      <c r="B14" s="247"/>
      <c r="C14" s="248"/>
      <c r="D14" s="43"/>
      <c r="E14" s="81" t="s">
        <v>13</v>
      </c>
      <c r="F14" s="81"/>
      <c r="G14" s="81" t="s">
        <v>13</v>
      </c>
      <c r="H14" s="81"/>
      <c r="I14" s="81" t="s">
        <v>13</v>
      </c>
      <c r="J14" s="24"/>
      <c r="K14" s="2"/>
    </row>
    <row r="15" spans="1:11">
      <c r="A15" s="247" t="s">
        <v>85</v>
      </c>
      <c r="B15" s="247"/>
      <c r="C15" s="248"/>
      <c r="D15" s="43"/>
      <c r="E15" s="81" t="s">
        <v>13</v>
      </c>
      <c r="F15" s="81"/>
      <c r="G15" s="81" t="s">
        <v>13</v>
      </c>
      <c r="H15" s="81"/>
      <c r="I15" s="81" t="s">
        <v>13</v>
      </c>
      <c r="J15" s="24"/>
      <c r="K15" s="2"/>
    </row>
    <row r="16" spans="1:11">
      <c r="A16" s="247" t="s">
        <v>86</v>
      </c>
      <c r="B16" s="247"/>
      <c r="C16" s="248"/>
      <c r="D16" s="43"/>
      <c r="E16" s="81" t="s">
        <v>13</v>
      </c>
      <c r="F16" s="81"/>
      <c r="G16" s="81" t="s">
        <v>13</v>
      </c>
      <c r="H16" s="81"/>
      <c r="I16" s="81" t="s">
        <v>13</v>
      </c>
      <c r="J16" s="24"/>
      <c r="K16" s="2"/>
    </row>
    <row r="17" spans="1:11">
      <c r="A17" s="247"/>
      <c r="B17" s="247"/>
      <c r="C17" s="248"/>
      <c r="D17" s="245" t="s">
        <v>87</v>
      </c>
      <c r="E17" s="246"/>
      <c r="F17" s="246"/>
      <c r="G17" s="246"/>
      <c r="H17" s="246"/>
      <c r="I17" s="246"/>
      <c r="J17" s="2"/>
      <c r="K17" s="2"/>
    </row>
    <row r="18" spans="1:11" ht="14.25">
      <c r="A18" s="247" t="s">
        <v>83</v>
      </c>
      <c r="B18" s="247"/>
      <c r="C18" s="248"/>
      <c r="D18" s="92"/>
      <c r="E18" s="152">
        <v>175</v>
      </c>
      <c r="F18" s="152"/>
      <c r="G18" s="152">
        <v>50</v>
      </c>
      <c r="H18" s="152"/>
      <c r="I18" s="152">
        <v>125</v>
      </c>
      <c r="J18" s="9"/>
      <c r="K18" s="2"/>
    </row>
    <row r="19" spans="1:11" ht="14.25">
      <c r="A19" s="247" t="s">
        <v>84</v>
      </c>
      <c r="B19" s="247"/>
      <c r="C19" s="248"/>
      <c r="D19" s="93"/>
      <c r="E19" s="147" t="s">
        <v>9</v>
      </c>
      <c r="F19" s="147"/>
      <c r="G19" s="147" t="s">
        <v>9</v>
      </c>
      <c r="H19" s="147"/>
      <c r="I19" s="147" t="s">
        <v>9</v>
      </c>
      <c r="J19" s="9"/>
      <c r="K19" s="2"/>
    </row>
    <row r="20" spans="1:11" ht="14.25">
      <c r="A20" s="247" t="s">
        <v>169</v>
      </c>
      <c r="B20" s="247"/>
      <c r="C20" s="248"/>
      <c r="D20" s="93"/>
      <c r="E20" s="147">
        <v>3</v>
      </c>
      <c r="F20" s="147"/>
      <c r="G20" s="147">
        <v>2</v>
      </c>
      <c r="H20" s="147"/>
      <c r="I20" s="147">
        <v>1</v>
      </c>
      <c r="J20" s="9">
        <f>SUM(G20:I20)</f>
        <v>3</v>
      </c>
      <c r="K20" s="2"/>
    </row>
    <row r="21" spans="1:11" ht="14.25">
      <c r="A21" s="247" t="s">
        <v>170</v>
      </c>
      <c r="B21" s="247"/>
      <c r="C21" s="248"/>
      <c r="D21" s="93"/>
      <c r="E21" s="147">
        <v>31</v>
      </c>
      <c r="F21" s="147"/>
      <c r="G21" s="147">
        <v>8</v>
      </c>
      <c r="H21" s="147"/>
      <c r="I21" s="147">
        <v>23</v>
      </c>
      <c r="J21" s="9">
        <f t="shared" ref="J21:J27" si="0">SUM(G21:I21)</f>
        <v>31</v>
      </c>
      <c r="K21" s="2"/>
    </row>
    <row r="22" spans="1:11" ht="14.25">
      <c r="A22" s="247" t="s">
        <v>171</v>
      </c>
      <c r="B22" s="247"/>
      <c r="C22" s="248"/>
      <c r="D22" s="93"/>
      <c r="E22" s="147">
        <v>68</v>
      </c>
      <c r="F22" s="147"/>
      <c r="G22" s="147">
        <v>19</v>
      </c>
      <c r="H22" s="147"/>
      <c r="I22" s="147">
        <v>49</v>
      </c>
      <c r="J22" s="9">
        <f t="shared" si="0"/>
        <v>68</v>
      </c>
      <c r="K22" s="2"/>
    </row>
    <row r="23" spans="1:11" ht="14.25">
      <c r="A23" s="247" t="s">
        <v>172</v>
      </c>
      <c r="B23" s="247"/>
      <c r="C23" s="248"/>
      <c r="D23" s="93"/>
      <c r="E23" s="147">
        <v>57</v>
      </c>
      <c r="F23" s="147"/>
      <c r="G23" s="147">
        <v>17</v>
      </c>
      <c r="H23" s="147"/>
      <c r="I23" s="147">
        <v>40</v>
      </c>
      <c r="J23" s="9">
        <f t="shared" si="0"/>
        <v>57</v>
      </c>
      <c r="K23" s="2"/>
    </row>
    <row r="24" spans="1:11" ht="14.25">
      <c r="A24" s="247" t="s">
        <v>173</v>
      </c>
      <c r="B24" s="247"/>
      <c r="C24" s="248"/>
      <c r="D24" s="93"/>
      <c r="E24" s="147">
        <v>16</v>
      </c>
      <c r="F24" s="147"/>
      <c r="G24" s="147">
        <v>4</v>
      </c>
      <c r="H24" s="147"/>
      <c r="I24" s="147">
        <v>12</v>
      </c>
      <c r="J24" s="9">
        <f t="shared" si="0"/>
        <v>16</v>
      </c>
      <c r="K24" s="2"/>
    </row>
    <row r="25" spans="1:11" ht="14.25">
      <c r="A25" s="247" t="s">
        <v>174</v>
      </c>
      <c r="B25" s="247"/>
      <c r="C25" s="248"/>
      <c r="D25" s="93"/>
      <c r="E25" s="147" t="s">
        <v>9</v>
      </c>
      <c r="F25" s="147"/>
      <c r="G25" s="147" t="s">
        <v>9</v>
      </c>
      <c r="H25" s="147"/>
      <c r="I25" s="147" t="s">
        <v>9</v>
      </c>
      <c r="J25" s="9">
        <f t="shared" si="0"/>
        <v>0</v>
      </c>
      <c r="K25" s="2"/>
    </row>
    <row r="26" spans="1:11" ht="14.25">
      <c r="A26" s="247" t="s">
        <v>85</v>
      </c>
      <c r="B26" s="247"/>
      <c r="C26" s="248"/>
      <c r="D26" s="93"/>
      <c r="E26" s="147" t="s">
        <v>13</v>
      </c>
      <c r="F26" s="147"/>
      <c r="G26" s="147" t="s">
        <v>13</v>
      </c>
      <c r="H26" s="147"/>
      <c r="I26" s="147" t="s">
        <v>13</v>
      </c>
      <c r="J26" s="9">
        <f t="shared" si="0"/>
        <v>0</v>
      </c>
      <c r="K26" s="2"/>
    </row>
    <row r="27" spans="1:11" ht="14.25">
      <c r="A27" s="249" t="s">
        <v>86</v>
      </c>
      <c r="B27" s="249"/>
      <c r="C27" s="250"/>
      <c r="D27" s="95"/>
      <c r="E27" s="153" t="s">
        <v>13</v>
      </c>
      <c r="F27" s="153"/>
      <c r="G27" s="153" t="s">
        <v>13</v>
      </c>
      <c r="H27" s="153"/>
      <c r="I27" s="153" t="s">
        <v>13</v>
      </c>
      <c r="J27" s="9">
        <f t="shared" si="0"/>
        <v>0</v>
      </c>
      <c r="K27" s="2"/>
    </row>
    <row r="28" spans="1:11">
      <c r="A28" s="2"/>
      <c r="B28" s="2"/>
      <c r="C28" s="2"/>
      <c r="D28" s="2"/>
      <c r="E28" s="30"/>
      <c r="F28" s="2"/>
      <c r="G28" s="30"/>
      <c r="H28" s="2"/>
      <c r="I28" s="30"/>
      <c r="J28" s="2"/>
      <c r="K28" s="2"/>
    </row>
    <row r="29" spans="1:11">
      <c r="E29" s="28">
        <f>SUM(E20:E28)</f>
        <v>175</v>
      </c>
      <c r="G29" s="28">
        <f>SUM(G20:G28)</f>
        <v>50</v>
      </c>
      <c r="I29" s="28">
        <f>SUM(I20:I28)</f>
        <v>125</v>
      </c>
      <c r="J29" s="28"/>
    </row>
  </sheetData>
  <mergeCells count="32">
    <mergeCell ref="A1:I1"/>
    <mergeCell ref="H2:I2"/>
    <mergeCell ref="H3:I3"/>
    <mergeCell ref="A4:C5"/>
    <mergeCell ref="D4:E5"/>
    <mergeCell ref="F4:I4"/>
    <mergeCell ref="F5:G5"/>
    <mergeCell ref="H5:I5"/>
    <mergeCell ref="A26:C26"/>
    <mergeCell ref="A27:C27"/>
    <mergeCell ref="A17:C17"/>
    <mergeCell ref="A18:C18"/>
    <mergeCell ref="A19:C19"/>
    <mergeCell ref="A20:C20"/>
    <mergeCell ref="A21:C21"/>
    <mergeCell ref="A25:C25"/>
    <mergeCell ref="A11:C11"/>
    <mergeCell ref="A12:C12"/>
    <mergeCell ref="A13:C13"/>
    <mergeCell ref="A14:C14"/>
    <mergeCell ref="A15:C15"/>
    <mergeCell ref="A16:C16"/>
    <mergeCell ref="D6:I6"/>
    <mergeCell ref="D17:I17"/>
    <mergeCell ref="A22:C22"/>
    <mergeCell ref="A23:C23"/>
    <mergeCell ref="A24:C24"/>
    <mergeCell ref="A6:C6"/>
    <mergeCell ref="A7:C7"/>
    <mergeCell ref="A8:C8"/>
    <mergeCell ref="A9:C9"/>
    <mergeCell ref="A10:C10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Zeros="0" view="pageBreakPreview" zoomScaleNormal="100" workbookViewId="0">
      <pane ySplit="5" topLeftCell="A24" activePane="bottomLeft" state="frozen"/>
      <selection activeCell="C2" sqref="C2"/>
      <selection pane="bottomLeft" activeCell="H15" sqref="H15"/>
    </sheetView>
  </sheetViews>
  <sheetFormatPr defaultRowHeight="13.5"/>
  <cols>
    <col min="1" max="1" width="1.75" style="10" customWidth="1"/>
    <col min="2" max="2" width="11" style="11" customWidth="1"/>
    <col min="3" max="3" width="1.875" style="11" customWidth="1"/>
    <col min="4" max="4" width="14.25" style="11" customWidth="1"/>
    <col min="5" max="6" width="17.75" style="11" customWidth="1"/>
    <col min="7" max="7" width="2.75" style="11" customWidth="1"/>
    <col min="8" max="16384" width="9" style="10"/>
  </cols>
  <sheetData>
    <row r="1" spans="1:9" ht="24" customHeight="1">
      <c r="A1" s="247" t="s">
        <v>229</v>
      </c>
      <c r="B1" s="282"/>
      <c r="C1" s="282"/>
      <c r="D1" s="282"/>
      <c r="E1" s="282"/>
      <c r="F1" s="282"/>
    </row>
    <row r="2" spans="1:9">
      <c r="F2" s="96" t="s">
        <v>14</v>
      </c>
    </row>
    <row r="3" spans="1:9">
      <c r="F3" s="96" t="s">
        <v>195</v>
      </c>
    </row>
    <row r="4" spans="1:9">
      <c r="A4" s="212" t="s">
        <v>89</v>
      </c>
      <c r="B4" s="212"/>
      <c r="C4" s="213"/>
      <c r="D4" s="234" t="s">
        <v>41</v>
      </c>
      <c r="E4" s="241" t="s">
        <v>79</v>
      </c>
      <c r="F4" s="242"/>
    </row>
    <row r="5" spans="1:9" s="13" customFormat="1">
      <c r="A5" s="214"/>
      <c r="B5" s="214"/>
      <c r="C5" s="215"/>
      <c r="D5" s="257"/>
      <c r="E5" s="69" t="s">
        <v>80</v>
      </c>
      <c r="F5" s="88" t="s">
        <v>90</v>
      </c>
      <c r="G5" s="12"/>
    </row>
    <row r="6" spans="1:9" ht="14.25">
      <c r="A6" s="33"/>
      <c r="B6" s="97" t="s">
        <v>91</v>
      </c>
      <c r="C6" s="98"/>
      <c r="D6" s="138">
        <v>175</v>
      </c>
      <c r="E6" s="154">
        <v>50</v>
      </c>
      <c r="F6" s="154">
        <v>125</v>
      </c>
      <c r="H6" s="29">
        <f>SUM(E6:G6)</f>
        <v>175</v>
      </c>
      <c r="I6" s="29"/>
    </row>
    <row r="7" spans="1:9" ht="14.25">
      <c r="A7" s="33"/>
      <c r="B7" s="76" t="s">
        <v>92</v>
      </c>
      <c r="C7" s="89"/>
      <c r="D7" s="139">
        <v>50</v>
      </c>
      <c r="E7" s="155">
        <v>27</v>
      </c>
      <c r="F7" s="155">
        <v>23</v>
      </c>
      <c r="H7" s="29">
        <f t="shared" ref="H7:H36" si="0">SUM(E7:G7)</f>
        <v>50</v>
      </c>
      <c r="I7" s="29"/>
    </row>
    <row r="8" spans="1:9" ht="14.25">
      <c r="A8" s="33"/>
      <c r="B8" s="76" t="s">
        <v>93</v>
      </c>
      <c r="C8" s="89"/>
      <c r="D8" s="139">
        <v>2</v>
      </c>
      <c r="E8" s="140" t="s">
        <v>9</v>
      </c>
      <c r="F8" s="140">
        <v>2</v>
      </c>
      <c r="H8" s="29">
        <f t="shared" si="0"/>
        <v>2</v>
      </c>
      <c r="I8" s="29"/>
    </row>
    <row r="9" spans="1:9" ht="14.25">
      <c r="A9" s="33"/>
      <c r="B9" s="76" t="s">
        <v>94</v>
      </c>
      <c r="C9" s="89"/>
      <c r="D9" s="139">
        <v>16</v>
      </c>
      <c r="E9" s="156">
        <v>6</v>
      </c>
      <c r="F9" s="156">
        <v>10</v>
      </c>
      <c r="H9" s="29">
        <f t="shared" si="0"/>
        <v>16</v>
      </c>
      <c r="I9" s="29"/>
    </row>
    <row r="10" spans="1:9" ht="14.25">
      <c r="A10" s="33"/>
      <c r="B10" s="76" t="s">
        <v>95</v>
      </c>
      <c r="C10" s="89"/>
      <c r="D10" s="139">
        <v>7</v>
      </c>
      <c r="E10" s="140" t="s">
        <v>9</v>
      </c>
      <c r="F10" s="140">
        <v>7</v>
      </c>
      <c r="H10" s="29">
        <f t="shared" si="0"/>
        <v>7</v>
      </c>
      <c r="I10" s="29"/>
    </row>
    <row r="11" spans="1:9" ht="14.25">
      <c r="A11" s="33"/>
      <c r="B11" s="76" t="s">
        <v>88</v>
      </c>
      <c r="C11" s="89"/>
      <c r="D11" s="139" t="s">
        <v>9</v>
      </c>
      <c r="E11" s="140" t="s">
        <v>9</v>
      </c>
      <c r="F11" s="140" t="s">
        <v>9</v>
      </c>
      <c r="H11" s="29">
        <f t="shared" si="0"/>
        <v>0</v>
      </c>
      <c r="I11" s="29"/>
    </row>
    <row r="12" spans="1:9" ht="14.25">
      <c r="A12" s="33"/>
      <c r="B12" s="76" t="s">
        <v>96</v>
      </c>
      <c r="C12" s="89"/>
      <c r="D12" s="139">
        <v>16</v>
      </c>
      <c r="E12" s="140">
        <v>1</v>
      </c>
      <c r="F12" s="140">
        <v>15</v>
      </c>
      <c r="H12" s="29">
        <f t="shared" si="0"/>
        <v>16</v>
      </c>
      <c r="I12" s="29"/>
    </row>
    <row r="13" spans="1:9" ht="14.25">
      <c r="A13" s="33"/>
      <c r="B13" s="76" t="s">
        <v>97</v>
      </c>
      <c r="C13" s="89"/>
      <c r="D13" s="139">
        <v>2</v>
      </c>
      <c r="E13" s="140" t="s">
        <v>9</v>
      </c>
      <c r="F13" s="140">
        <v>2</v>
      </c>
      <c r="H13" s="29">
        <f t="shared" si="0"/>
        <v>2</v>
      </c>
      <c r="I13" s="29"/>
    </row>
    <row r="14" spans="1:9" ht="14.25">
      <c r="A14" s="33"/>
      <c r="B14" s="76" t="s">
        <v>98</v>
      </c>
      <c r="C14" s="89"/>
      <c r="D14" s="139">
        <v>9</v>
      </c>
      <c r="E14" s="140">
        <v>2</v>
      </c>
      <c r="F14" s="140">
        <v>7</v>
      </c>
      <c r="H14" s="29">
        <f t="shared" si="0"/>
        <v>9</v>
      </c>
      <c r="I14" s="29"/>
    </row>
    <row r="15" spans="1:9" ht="14.25">
      <c r="A15" s="33"/>
      <c r="B15" s="76" t="s">
        <v>99</v>
      </c>
      <c r="C15" s="89"/>
      <c r="D15" s="139" t="s">
        <v>9</v>
      </c>
      <c r="E15" s="140" t="s">
        <v>9</v>
      </c>
      <c r="F15" s="140" t="s">
        <v>9</v>
      </c>
      <c r="H15" s="29">
        <f t="shared" si="0"/>
        <v>0</v>
      </c>
      <c r="I15" s="29"/>
    </row>
    <row r="16" spans="1:9" ht="14.25">
      <c r="A16" s="33"/>
      <c r="B16" s="76" t="s">
        <v>100</v>
      </c>
      <c r="C16" s="89"/>
      <c r="D16" s="139" t="s">
        <v>9</v>
      </c>
      <c r="E16" s="140" t="s">
        <v>9</v>
      </c>
      <c r="F16" s="140" t="s">
        <v>9</v>
      </c>
      <c r="H16" s="29">
        <f t="shared" si="0"/>
        <v>0</v>
      </c>
      <c r="I16" s="29"/>
    </row>
    <row r="17" spans="1:9" ht="14.25">
      <c r="A17" s="33"/>
      <c r="B17" s="76" t="s">
        <v>101</v>
      </c>
      <c r="C17" s="90"/>
      <c r="D17" s="140">
        <v>4</v>
      </c>
      <c r="E17" s="140" t="s">
        <v>9</v>
      </c>
      <c r="F17" s="140">
        <v>4</v>
      </c>
      <c r="H17" s="29">
        <f t="shared" si="0"/>
        <v>4</v>
      </c>
      <c r="I17" s="29"/>
    </row>
    <row r="18" spans="1:9" ht="14.25">
      <c r="A18" s="33"/>
      <c r="B18" s="76" t="s">
        <v>102</v>
      </c>
      <c r="C18" s="90"/>
      <c r="D18" s="140" t="s">
        <v>9</v>
      </c>
      <c r="E18" s="140" t="s">
        <v>9</v>
      </c>
      <c r="F18" s="140" t="s">
        <v>9</v>
      </c>
      <c r="H18" s="29">
        <f t="shared" si="0"/>
        <v>0</v>
      </c>
      <c r="I18" s="29"/>
    </row>
    <row r="19" spans="1:9" ht="14.25">
      <c r="A19" s="33"/>
      <c r="B19" s="76" t="s">
        <v>103</v>
      </c>
      <c r="C19" s="90"/>
      <c r="D19" s="140">
        <v>3</v>
      </c>
      <c r="E19" s="140">
        <v>3</v>
      </c>
      <c r="F19" s="140" t="s">
        <v>9</v>
      </c>
      <c r="H19" s="29">
        <f t="shared" si="0"/>
        <v>3</v>
      </c>
      <c r="I19" s="29"/>
    </row>
    <row r="20" spans="1:9" ht="14.25">
      <c r="A20" s="33"/>
      <c r="B20" s="76" t="s">
        <v>104</v>
      </c>
      <c r="C20" s="90"/>
      <c r="D20" s="140" t="s">
        <v>9</v>
      </c>
      <c r="E20" s="140" t="s">
        <v>9</v>
      </c>
      <c r="F20" s="140" t="s">
        <v>9</v>
      </c>
      <c r="H20" s="29">
        <f t="shared" si="0"/>
        <v>0</v>
      </c>
      <c r="I20" s="29"/>
    </row>
    <row r="21" spans="1:9" ht="14.25">
      <c r="A21" s="33"/>
      <c r="B21" s="76" t="s">
        <v>105</v>
      </c>
      <c r="C21" s="89"/>
      <c r="D21" s="139" t="s">
        <v>9</v>
      </c>
      <c r="E21" s="140" t="s">
        <v>9</v>
      </c>
      <c r="F21" s="140" t="s">
        <v>9</v>
      </c>
      <c r="H21" s="29">
        <f t="shared" si="0"/>
        <v>0</v>
      </c>
      <c r="I21" s="29"/>
    </row>
    <row r="22" spans="1:9" ht="14.25">
      <c r="A22" s="33"/>
      <c r="B22" s="76" t="s">
        <v>106</v>
      </c>
      <c r="C22" s="89"/>
      <c r="D22" s="139" t="s">
        <v>9</v>
      </c>
      <c r="E22" s="140" t="s">
        <v>9</v>
      </c>
      <c r="F22" s="140" t="s">
        <v>9</v>
      </c>
      <c r="H22" s="29">
        <f t="shared" si="0"/>
        <v>0</v>
      </c>
      <c r="I22" s="29"/>
    </row>
    <row r="23" spans="1:9" ht="14.25">
      <c r="A23" s="33"/>
      <c r="B23" s="76" t="s">
        <v>107</v>
      </c>
      <c r="C23" s="90"/>
      <c r="D23" s="140">
        <v>11</v>
      </c>
      <c r="E23" s="140" t="s">
        <v>9</v>
      </c>
      <c r="F23" s="140">
        <v>11</v>
      </c>
      <c r="H23" s="29">
        <f t="shared" si="0"/>
        <v>11</v>
      </c>
      <c r="I23" s="29"/>
    </row>
    <row r="24" spans="1:9" ht="14.25">
      <c r="A24" s="33"/>
      <c r="B24" s="76" t="s">
        <v>108</v>
      </c>
      <c r="C24" s="90"/>
      <c r="D24" s="140" t="s">
        <v>9</v>
      </c>
      <c r="E24" s="140" t="s">
        <v>9</v>
      </c>
      <c r="F24" s="140" t="s">
        <v>9</v>
      </c>
      <c r="H24" s="29">
        <f t="shared" si="0"/>
        <v>0</v>
      </c>
      <c r="I24" s="29"/>
    </row>
    <row r="25" spans="1:9" ht="14.25">
      <c r="A25" s="33"/>
      <c r="B25" s="76" t="s">
        <v>109</v>
      </c>
      <c r="C25" s="90"/>
      <c r="D25" s="140" t="s">
        <v>9</v>
      </c>
      <c r="E25" s="140" t="s">
        <v>9</v>
      </c>
      <c r="F25" s="140" t="s">
        <v>9</v>
      </c>
      <c r="H25" s="29">
        <f t="shared" si="0"/>
        <v>0</v>
      </c>
      <c r="I25" s="29"/>
    </row>
    <row r="26" spans="1:9" ht="14.25">
      <c r="A26" s="33"/>
      <c r="B26" s="76" t="s">
        <v>110</v>
      </c>
      <c r="C26" s="90"/>
      <c r="D26" s="140" t="s">
        <v>9</v>
      </c>
      <c r="E26" s="140" t="s">
        <v>9</v>
      </c>
      <c r="F26" s="140" t="s">
        <v>9</v>
      </c>
      <c r="H26" s="29">
        <f t="shared" si="0"/>
        <v>0</v>
      </c>
      <c r="I26" s="29"/>
    </row>
    <row r="27" spans="1:9" ht="14.25">
      <c r="A27" s="33"/>
      <c r="B27" s="76" t="s">
        <v>111</v>
      </c>
      <c r="C27" s="90"/>
      <c r="D27" s="140">
        <v>21</v>
      </c>
      <c r="E27" s="155">
        <v>5</v>
      </c>
      <c r="F27" s="155">
        <v>16</v>
      </c>
      <c r="H27" s="29">
        <f t="shared" si="0"/>
        <v>21</v>
      </c>
      <c r="I27" s="29"/>
    </row>
    <row r="28" spans="1:9" ht="14.25">
      <c r="A28" s="33"/>
      <c r="B28" s="76" t="s">
        <v>112</v>
      </c>
      <c r="C28" s="90"/>
      <c r="D28" s="140">
        <v>13</v>
      </c>
      <c r="E28" s="140" t="s">
        <v>9</v>
      </c>
      <c r="F28" s="140">
        <v>13</v>
      </c>
      <c r="H28" s="29">
        <f t="shared" si="0"/>
        <v>13</v>
      </c>
      <c r="I28" s="29"/>
    </row>
    <row r="29" spans="1:9" ht="14.25">
      <c r="A29" s="33"/>
      <c r="B29" s="76" t="s">
        <v>113</v>
      </c>
      <c r="C29" s="90"/>
      <c r="D29" s="140" t="s">
        <v>9</v>
      </c>
      <c r="E29" s="140" t="s">
        <v>9</v>
      </c>
      <c r="F29" s="140" t="s">
        <v>9</v>
      </c>
      <c r="H29" s="29">
        <f t="shared" si="0"/>
        <v>0</v>
      </c>
      <c r="I29" s="29"/>
    </row>
    <row r="30" spans="1:9" ht="14.25">
      <c r="A30" s="33"/>
      <c r="B30" s="76" t="s">
        <v>114</v>
      </c>
      <c r="C30" s="90"/>
      <c r="D30" s="140">
        <v>3</v>
      </c>
      <c r="E30" s="140">
        <v>3</v>
      </c>
      <c r="F30" s="140" t="s">
        <v>9</v>
      </c>
      <c r="H30" s="29">
        <f t="shared" si="0"/>
        <v>3</v>
      </c>
      <c r="I30" s="29"/>
    </row>
    <row r="31" spans="1:9" ht="14.25">
      <c r="A31" s="33"/>
      <c r="B31" s="76" t="s">
        <v>115</v>
      </c>
      <c r="C31" s="90"/>
      <c r="D31" s="140" t="s">
        <v>9</v>
      </c>
      <c r="E31" s="140" t="s">
        <v>9</v>
      </c>
      <c r="F31" s="140" t="s">
        <v>9</v>
      </c>
      <c r="H31" s="29">
        <f t="shared" si="0"/>
        <v>0</v>
      </c>
      <c r="I31" s="29"/>
    </row>
    <row r="32" spans="1:9" ht="14.25">
      <c r="A32" s="33"/>
      <c r="B32" s="76" t="s">
        <v>116</v>
      </c>
      <c r="C32" s="90"/>
      <c r="D32" s="140">
        <v>15</v>
      </c>
      <c r="E32" s="140" t="s">
        <v>9</v>
      </c>
      <c r="F32" s="140">
        <v>15</v>
      </c>
      <c r="H32" s="29">
        <f t="shared" si="0"/>
        <v>15</v>
      </c>
      <c r="I32" s="29"/>
    </row>
    <row r="33" spans="1:9" ht="14.25">
      <c r="A33" s="33"/>
      <c r="B33" s="76" t="s">
        <v>117</v>
      </c>
      <c r="C33" s="90"/>
      <c r="D33" s="140" t="s">
        <v>9</v>
      </c>
      <c r="E33" s="140" t="s">
        <v>9</v>
      </c>
      <c r="F33" s="140" t="s">
        <v>226</v>
      </c>
      <c r="H33" s="29">
        <f t="shared" si="0"/>
        <v>0</v>
      </c>
      <c r="I33" s="29"/>
    </row>
    <row r="34" spans="1:9" ht="14.25">
      <c r="A34" s="33"/>
      <c r="B34" s="76" t="s">
        <v>118</v>
      </c>
      <c r="C34" s="90"/>
      <c r="D34" s="140">
        <v>3</v>
      </c>
      <c r="E34" s="140">
        <v>3</v>
      </c>
      <c r="F34" s="140" t="s">
        <v>9</v>
      </c>
      <c r="H34" s="29">
        <f t="shared" si="0"/>
        <v>3</v>
      </c>
      <c r="I34" s="29"/>
    </row>
    <row r="35" spans="1:9" ht="14.25">
      <c r="A35" s="33"/>
      <c r="B35" s="76" t="s">
        <v>119</v>
      </c>
      <c r="C35" s="90"/>
      <c r="D35" s="140" t="s">
        <v>9</v>
      </c>
      <c r="E35" s="140" t="s">
        <v>9</v>
      </c>
      <c r="F35" s="140" t="s">
        <v>9</v>
      </c>
      <c r="H35" s="29">
        <f t="shared" si="0"/>
        <v>0</v>
      </c>
      <c r="I35" s="29"/>
    </row>
    <row r="36" spans="1:9" ht="14.25">
      <c r="A36" s="51"/>
      <c r="B36" s="77" t="s">
        <v>120</v>
      </c>
      <c r="C36" s="94"/>
      <c r="D36" s="141" t="s">
        <v>9</v>
      </c>
      <c r="E36" s="141" t="s">
        <v>9</v>
      </c>
      <c r="F36" s="141" t="s">
        <v>9</v>
      </c>
      <c r="H36" s="29">
        <f t="shared" si="0"/>
        <v>0</v>
      </c>
      <c r="I36" s="29"/>
    </row>
    <row r="37" spans="1:9">
      <c r="B37" s="14"/>
      <c r="D37" s="25"/>
      <c r="E37" s="25"/>
      <c r="F37" s="25"/>
      <c r="G37" s="25"/>
      <c r="H37" s="29"/>
    </row>
    <row r="38" spans="1:9">
      <c r="D38" s="25">
        <f>SUM(D7:D37)</f>
        <v>175</v>
      </c>
      <c r="E38" s="25">
        <f>SUM(E7:E37)</f>
        <v>50</v>
      </c>
      <c r="F38" s="25">
        <f>SUM(F7:F37)</f>
        <v>125</v>
      </c>
    </row>
  </sheetData>
  <mergeCells count="4">
    <mergeCell ref="A4:C5"/>
    <mergeCell ref="D4:D5"/>
    <mergeCell ref="E4:F4"/>
    <mergeCell ref="A1:F1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