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5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6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Cp1903-14014\観光局外付けhdd（m)\主査（観光統計）\１観光統計業務\05 来道者輸送実績\H30\★当月－これを更新して各月コピーを保存H26\"/>
    </mc:Choice>
  </mc:AlternateContent>
  <bookViews>
    <workbookView xWindow="-120" yWindow="165" windowWidth="15480" windowHeight="6525" tabRatio="843"/>
  </bookViews>
  <sheets>
    <sheet name="合計" sheetId="4" r:id="rId1"/>
    <sheet name="直接入国外国人の推移（北海道）" sheetId="9" r:id="rId2"/>
    <sheet name="来道者輸送実績" sheetId="1" r:id="rId3"/>
    <sheet name="発地空港別来道者数" sheetId="2" r:id="rId4"/>
    <sheet name="着地空港別来道者数 " sheetId="3" r:id="rId5"/>
    <sheet name="航空機" sheetId="5" r:id="rId6"/>
    <sheet name="ＪＲ" sheetId="6" r:id="rId7"/>
    <sheet name="フェリー" sheetId="7" r:id="rId8"/>
    <sheet name="訪日外国人の推移（全国）" sheetId="13" r:id="rId9"/>
  </sheets>
  <definedNames>
    <definedName name="_xlnm.Print_Area" localSheetId="6">ＪＲ!$A$1:$R$23</definedName>
    <definedName name="_xlnm.Print_Area" localSheetId="7">フェリー!$A$1:$Q$27</definedName>
    <definedName name="_xlnm.Print_Area" localSheetId="5">航空機!$A$1:$Q$37</definedName>
    <definedName name="_xlnm.Print_Area" localSheetId="0">合計!$A$1:$Q$30</definedName>
    <definedName name="_xlnm.Print_Area" localSheetId="4">'着地空港別来道者数 '!$A$1:$O$52</definedName>
    <definedName name="_xlnm.Print_Area" localSheetId="1">'直接入国外国人の推移（北海道）'!$A$1:$Q$42</definedName>
    <definedName name="_xlnm.Print_Area" localSheetId="3">発地空港別来道者数!$A$1:$O$28</definedName>
    <definedName name="_xlnm.Print_Area" localSheetId="8">'訪日外国人の推移（全国）'!$N$1:$CW$79</definedName>
    <definedName name="_xlnm.Print_Area" localSheetId="2">来道者輸送実績!$A$1:$R$21</definedName>
  </definedNames>
  <calcPr calcId="162913"/>
</workbook>
</file>

<file path=xl/calcChain.xml><?xml version="1.0" encoding="utf-8"?>
<calcChain xmlns="http://schemas.openxmlformats.org/spreadsheetml/2006/main">
  <c r="K19" i="1" l="1"/>
  <c r="G19" i="1"/>
  <c r="C19" i="1"/>
  <c r="O23" i="4" l="1"/>
  <c r="O24" i="4"/>
  <c r="CV83" i="13"/>
  <c r="CV84" i="13"/>
  <c r="CV85" i="13"/>
  <c r="CV86" i="13"/>
  <c r="CV87" i="13"/>
  <c r="CV88" i="13"/>
  <c r="CV89" i="13"/>
  <c r="CV90" i="13"/>
  <c r="CV91" i="13"/>
  <c r="CV13" i="13"/>
  <c r="CU12" i="13" l="1"/>
  <c r="CU83" i="13" s="1"/>
  <c r="CU84" i="13"/>
  <c r="CU85" i="13"/>
  <c r="CU86" i="13"/>
  <c r="CU87" i="13"/>
  <c r="CU88" i="13"/>
  <c r="CU89" i="13"/>
  <c r="CU90" i="13"/>
  <c r="CU91" i="13"/>
  <c r="CT84" i="13" l="1"/>
  <c r="CT85" i="13"/>
  <c r="CT86" i="13"/>
  <c r="CT87" i="13"/>
  <c r="CT88" i="13"/>
  <c r="CT89" i="13"/>
  <c r="CT90" i="13"/>
  <c r="CT91" i="13"/>
  <c r="CT12" i="13" l="1"/>
  <c r="CT83" i="13" s="1"/>
  <c r="CS84" i="13" l="1"/>
  <c r="CS85" i="13"/>
  <c r="CS86" i="13"/>
  <c r="CS87" i="13"/>
  <c r="CS88" i="13"/>
  <c r="CS89" i="13"/>
  <c r="CS90" i="13"/>
  <c r="CS91" i="13"/>
  <c r="CS12" i="13"/>
  <c r="CS83" i="13" s="1"/>
  <c r="CR12" i="13" l="1"/>
  <c r="CR83" i="13"/>
  <c r="CQ84" i="13"/>
  <c r="CR84" i="13"/>
  <c r="CQ85" i="13"/>
  <c r="CR85" i="13"/>
  <c r="CQ86" i="13"/>
  <c r="CR86" i="13"/>
  <c r="CQ87" i="13"/>
  <c r="CR87" i="13"/>
  <c r="CQ88" i="13"/>
  <c r="CR88" i="13"/>
  <c r="CQ89" i="13"/>
  <c r="CR89" i="13"/>
  <c r="CQ90" i="13"/>
  <c r="CR90" i="13"/>
  <c r="CQ91" i="13"/>
  <c r="CR91" i="13"/>
  <c r="CQ12" i="13" l="1"/>
  <c r="CQ83" i="13" s="1"/>
  <c r="CQ92" i="13"/>
  <c r="CP12" i="13" l="1"/>
  <c r="CP83" i="13"/>
  <c r="CP84" i="13"/>
  <c r="CP85" i="13"/>
  <c r="CP86" i="13"/>
  <c r="CP87" i="13"/>
  <c r="CP88" i="13"/>
  <c r="CP89" i="13"/>
  <c r="CP90" i="13"/>
  <c r="CP91" i="13"/>
  <c r="CP92" i="13"/>
  <c r="CO84" i="13" l="1"/>
  <c r="CO85" i="13"/>
  <c r="CO86" i="13"/>
  <c r="CO87" i="13"/>
  <c r="CO88" i="13"/>
  <c r="CO89" i="13"/>
  <c r="CO90" i="13"/>
  <c r="CO91" i="13"/>
  <c r="CO12" i="13"/>
  <c r="CO83" i="13" s="1"/>
  <c r="CO92" i="13"/>
  <c r="CN84" i="13" l="1"/>
  <c r="CN85" i="13"/>
  <c r="CN86" i="13"/>
  <c r="CN87" i="13"/>
  <c r="CN88" i="13"/>
  <c r="CN89" i="13"/>
  <c r="CN90" i="13"/>
  <c r="CN91" i="13"/>
  <c r="CN92" i="13"/>
  <c r="CN12" i="13"/>
  <c r="CN83" i="13" s="1"/>
  <c r="C15" i="3" l="1"/>
  <c r="D15" i="3"/>
  <c r="E15" i="3"/>
  <c r="CL92" i="13" l="1"/>
  <c r="CL84" i="13"/>
  <c r="CL85" i="13"/>
  <c r="CL86" i="13"/>
  <c r="CL87" i="13"/>
  <c r="CL88" i="13"/>
  <c r="CL89" i="13"/>
  <c r="CL90" i="13"/>
  <c r="CL91" i="13"/>
  <c r="CL12" i="13"/>
  <c r="CL83" i="13" s="1"/>
  <c r="L19" i="1" l="1"/>
  <c r="H19" i="1"/>
  <c r="D19" i="1"/>
  <c r="CM12" i="13" l="1"/>
  <c r="CM83" i="13" s="1"/>
  <c r="CM84" i="13"/>
  <c r="CM85" i="13"/>
  <c r="CM86" i="13"/>
  <c r="CM87" i="13"/>
  <c r="CM88" i="13"/>
  <c r="CM89" i="13"/>
  <c r="CM90" i="13"/>
  <c r="CM91" i="13"/>
  <c r="CM92" i="13"/>
  <c r="CK84" i="13" l="1"/>
  <c r="CK85" i="13"/>
  <c r="CK86" i="13"/>
  <c r="CK87" i="13"/>
  <c r="CK88" i="13"/>
  <c r="CK89" i="13"/>
  <c r="CK90" i="13"/>
  <c r="CK91" i="13"/>
  <c r="CK92" i="13"/>
  <c r="CK12" i="13"/>
  <c r="CK83" i="13" s="1"/>
  <c r="O20" i="6" l="1"/>
  <c r="O18" i="6"/>
  <c r="O22" i="4" l="1"/>
  <c r="M37" i="9" l="1"/>
  <c r="M38" i="9"/>
  <c r="N39" i="9"/>
  <c r="N38" i="9"/>
  <c r="N37" i="9"/>
  <c r="CJ84" i="13" l="1"/>
  <c r="CJ85" i="13"/>
  <c r="CJ86" i="13"/>
  <c r="CJ87" i="13"/>
  <c r="CJ88" i="13"/>
  <c r="CJ89" i="13"/>
  <c r="CJ90" i="13"/>
  <c r="CJ91" i="13"/>
  <c r="CJ92" i="13"/>
  <c r="CJ12" i="13"/>
  <c r="CJ83" i="13" s="1"/>
  <c r="P36" i="9" l="1"/>
  <c r="P35" i="9"/>
  <c r="P34" i="9"/>
  <c r="P33" i="9"/>
  <c r="CI84" i="13" l="1"/>
  <c r="CI85" i="13"/>
  <c r="CI86" i="13"/>
  <c r="CI87" i="13"/>
  <c r="CI88" i="13"/>
  <c r="CI89" i="13"/>
  <c r="CI90" i="13"/>
  <c r="CI91" i="13"/>
  <c r="CI92" i="13"/>
  <c r="CI12" i="13"/>
  <c r="CI83" i="13" s="1"/>
  <c r="P20" i="4" l="1"/>
  <c r="P21" i="4"/>
  <c r="P22" i="4"/>
  <c r="P23" i="4"/>
  <c r="CH84" i="13" l="1"/>
  <c r="CH85" i="13"/>
  <c r="CH86" i="13"/>
  <c r="CH87" i="13"/>
  <c r="CH88" i="13"/>
  <c r="CH89" i="13"/>
  <c r="CH90" i="13"/>
  <c r="CH91" i="13"/>
  <c r="CH92" i="13"/>
  <c r="CH12" i="13"/>
  <c r="CH83" i="13" s="1"/>
  <c r="CG84" i="13" l="1"/>
  <c r="CG85" i="13"/>
  <c r="CG86" i="13"/>
  <c r="CG87" i="13"/>
  <c r="CG88" i="13"/>
  <c r="CG89" i="13"/>
  <c r="CG90" i="13"/>
  <c r="CG91" i="13"/>
  <c r="CG92" i="13"/>
  <c r="CG12" i="13"/>
  <c r="CG83" i="13" s="1"/>
  <c r="N26" i="2" l="1"/>
  <c r="M26" i="2"/>
  <c r="CF12" i="13" l="1"/>
  <c r="CF83" i="13" s="1"/>
  <c r="CF84" i="13"/>
  <c r="CF85" i="13"/>
  <c r="CF86" i="13"/>
  <c r="CF87" i="13"/>
  <c r="CF88" i="13"/>
  <c r="CF89" i="13"/>
  <c r="CF90" i="13"/>
  <c r="CF91" i="13"/>
  <c r="CF92" i="13"/>
  <c r="I39" i="9" l="1"/>
  <c r="I38" i="9"/>
  <c r="I37" i="9"/>
  <c r="CE84" i="13" l="1"/>
  <c r="CE85" i="13"/>
  <c r="CE86" i="13"/>
  <c r="CE87" i="13"/>
  <c r="CE88" i="13"/>
  <c r="CE89" i="13"/>
  <c r="CE90" i="13"/>
  <c r="CE91" i="13"/>
  <c r="CE92" i="13"/>
  <c r="CE12" i="13"/>
  <c r="CE83" i="13" s="1"/>
  <c r="CD84" i="13" l="1"/>
  <c r="CD85" i="13"/>
  <c r="CD86" i="13"/>
  <c r="CD87" i="13"/>
  <c r="CD88" i="13"/>
  <c r="CD89" i="13"/>
  <c r="CD90" i="13"/>
  <c r="CD91" i="13"/>
  <c r="CD92" i="13"/>
  <c r="CD12" i="13"/>
  <c r="CD83" i="13" s="1"/>
  <c r="O21" i="6" l="1"/>
  <c r="CC84" i="13" l="1"/>
  <c r="CC85" i="13"/>
  <c r="CC86" i="13"/>
  <c r="CC87" i="13"/>
  <c r="CC88" i="13"/>
  <c r="CC89" i="13"/>
  <c r="CC90" i="13"/>
  <c r="CC91" i="13"/>
  <c r="CC92" i="13"/>
  <c r="CC12" i="13"/>
  <c r="CC83" i="13" s="1"/>
  <c r="F37" i="9" l="1"/>
  <c r="F38" i="9"/>
  <c r="F39" i="9"/>
  <c r="CB84" i="13" l="1"/>
  <c r="CB85" i="13"/>
  <c r="CB86" i="13"/>
  <c r="CB87" i="13"/>
  <c r="CB88" i="13"/>
  <c r="CB89" i="13"/>
  <c r="CB90" i="13"/>
  <c r="CB91" i="13"/>
  <c r="CB92" i="13"/>
  <c r="CB12" i="13"/>
  <c r="CB83" i="13" s="1"/>
  <c r="E37" i="9" l="1"/>
  <c r="E38" i="9"/>
  <c r="E39" i="9"/>
  <c r="CA84" i="13" l="1"/>
  <c r="CA85" i="13"/>
  <c r="CA86" i="13"/>
  <c r="CA87" i="13"/>
  <c r="CA88" i="13"/>
  <c r="CA89" i="13"/>
  <c r="CA90" i="13"/>
  <c r="CA91" i="13"/>
  <c r="CA92" i="13"/>
  <c r="CA12" i="13"/>
  <c r="CA83" i="13" s="1"/>
  <c r="D39" i="9" l="1"/>
  <c r="D38" i="9"/>
  <c r="D37" i="9"/>
  <c r="BZ12" i="13" l="1"/>
  <c r="BZ83" i="13" s="1"/>
  <c r="BZ84" i="13"/>
  <c r="BZ85" i="13"/>
  <c r="BZ86" i="13"/>
  <c r="BZ87" i="13"/>
  <c r="BZ88" i="13"/>
  <c r="BZ89" i="13"/>
  <c r="BZ90" i="13"/>
  <c r="BZ91" i="13"/>
  <c r="BZ92" i="13"/>
  <c r="P18" i="1" l="1"/>
  <c r="P17" i="1"/>
  <c r="P16" i="1"/>
  <c r="P15" i="1"/>
  <c r="P14" i="1"/>
  <c r="P13" i="1"/>
  <c r="P12" i="1"/>
  <c r="P11" i="1"/>
  <c r="P10" i="1"/>
  <c r="P9" i="1"/>
  <c r="P8" i="1"/>
  <c r="P7" i="1"/>
  <c r="BY84" i="13" l="1"/>
  <c r="BY85" i="13"/>
  <c r="BY86" i="13"/>
  <c r="BY87" i="13"/>
  <c r="BY88" i="13"/>
  <c r="BY89" i="13"/>
  <c r="BY90" i="13"/>
  <c r="BY91" i="13"/>
  <c r="BY92" i="13"/>
  <c r="BY12" i="13"/>
  <c r="BY83" i="13" s="1"/>
  <c r="P19" i="1"/>
  <c r="BX84" i="13" l="1"/>
  <c r="BX85" i="13"/>
  <c r="BX86" i="13"/>
  <c r="BX87" i="13"/>
  <c r="BX88" i="13"/>
  <c r="BX89" i="13"/>
  <c r="BX90" i="13"/>
  <c r="BX91" i="13"/>
  <c r="BX92" i="13"/>
  <c r="O36" i="9" l="1"/>
  <c r="BX12" i="13" l="1"/>
  <c r="BX83" i="13" s="1"/>
  <c r="BW84" i="13" l="1"/>
  <c r="BW85" i="13"/>
  <c r="BW86" i="13"/>
  <c r="BW87" i="13"/>
  <c r="BW88" i="13"/>
  <c r="BW89" i="13"/>
  <c r="BW90" i="13"/>
  <c r="BW91" i="13"/>
  <c r="BW92" i="13"/>
  <c r="BW12" i="13"/>
  <c r="BW83" i="13" s="1"/>
  <c r="L37" i="9" l="1"/>
  <c r="L38" i="9"/>
  <c r="BV12" i="13" l="1"/>
  <c r="BV83" i="13" l="1"/>
  <c r="BV84" i="13"/>
  <c r="BV85" i="13"/>
  <c r="BV86" i="13"/>
  <c r="BV87" i="13"/>
  <c r="BV88" i="13"/>
  <c r="BV89" i="13"/>
  <c r="BV90" i="13"/>
  <c r="BV91" i="13"/>
  <c r="BV92" i="13"/>
  <c r="L47" i="3"/>
  <c r="L46" i="3"/>
  <c r="O4" i="2"/>
  <c r="O16" i="1"/>
  <c r="Q16" i="1" s="1"/>
  <c r="N16" i="1"/>
  <c r="M16" i="1"/>
  <c r="J16" i="1"/>
  <c r="I16" i="1"/>
  <c r="F16" i="1"/>
  <c r="E16" i="1"/>
  <c r="P37" i="9"/>
  <c r="P38" i="9"/>
  <c r="P24" i="4"/>
  <c r="P26" i="4"/>
  <c r="L48" i="3" l="1"/>
  <c r="R16" i="1"/>
  <c r="P25" i="4"/>
  <c r="BU84" i="13" l="1"/>
  <c r="BU85" i="13"/>
  <c r="BU86" i="13"/>
  <c r="BU87" i="13"/>
  <c r="BU88" i="13"/>
  <c r="BU89" i="13"/>
  <c r="BU90" i="13"/>
  <c r="BU91" i="13"/>
  <c r="BU92" i="13"/>
  <c r="BU12" i="13"/>
  <c r="BU83" i="13" s="1"/>
  <c r="BT12" i="13" l="1"/>
  <c r="BT83" i="13" s="1"/>
  <c r="BT84" i="13"/>
  <c r="BT85" i="13"/>
  <c r="BT86" i="13"/>
  <c r="BT87" i="13"/>
  <c r="BT88" i="13"/>
  <c r="BT89" i="13"/>
  <c r="BT90" i="13"/>
  <c r="BT91" i="13"/>
  <c r="BT92" i="13"/>
  <c r="BS84" i="13" l="1"/>
  <c r="BS85" i="13"/>
  <c r="BS86" i="13"/>
  <c r="BS87" i="13"/>
  <c r="BS88" i="13"/>
  <c r="BS89" i="13"/>
  <c r="BS90" i="13"/>
  <c r="BS91" i="13"/>
  <c r="BS92" i="13"/>
  <c r="BS12" i="13"/>
  <c r="BS83" i="13" s="1"/>
  <c r="I15" i="2"/>
  <c r="I6" i="2"/>
  <c r="I9" i="2"/>
  <c r="I12" i="2"/>
  <c r="I18" i="2"/>
  <c r="I21" i="2"/>
  <c r="I24" i="2"/>
  <c r="H39" i="9" l="1"/>
  <c r="H38" i="9"/>
  <c r="H37" i="9"/>
  <c r="BR12" i="13" l="1"/>
  <c r="BR83" i="13" s="1"/>
  <c r="BR92" i="13"/>
  <c r="BR84" i="13"/>
  <c r="BR85" i="13"/>
  <c r="BR86" i="13"/>
  <c r="BR87" i="13"/>
  <c r="BR88" i="13"/>
  <c r="BR89" i="13"/>
  <c r="BR90" i="13"/>
  <c r="BR91" i="13"/>
  <c r="G37" i="9" l="1"/>
  <c r="G38" i="9"/>
  <c r="G39" i="9"/>
  <c r="BQ84" i="13" l="1"/>
  <c r="BQ85" i="13"/>
  <c r="BQ86" i="13"/>
  <c r="BQ87" i="13"/>
  <c r="BQ88" i="13"/>
  <c r="BQ89" i="13"/>
  <c r="BQ90" i="13"/>
  <c r="BQ91" i="13"/>
  <c r="BQ92" i="13"/>
  <c r="BQ12" i="13"/>
  <c r="BQ83" i="13" s="1"/>
  <c r="BP84" i="13" l="1"/>
  <c r="BP85" i="13"/>
  <c r="BP86" i="13"/>
  <c r="BP87" i="13"/>
  <c r="BP88" i="13"/>
  <c r="BP89" i="13"/>
  <c r="BP90" i="13"/>
  <c r="BP91" i="13"/>
  <c r="BP92" i="13"/>
  <c r="BP12" i="13" l="1"/>
  <c r="BP83" i="13" s="1"/>
  <c r="BO84" i="13" l="1"/>
  <c r="BO85" i="13"/>
  <c r="BO86" i="13"/>
  <c r="BO87" i="13"/>
  <c r="BO88" i="13"/>
  <c r="BO89" i="13"/>
  <c r="BO90" i="13"/>
  <c r="BO91" i="13"/>
  <c r="BO92" i="13"/>
  <c r="BO12" i="13"/>
  <c r="BO83" i="13" s="1"/>
  <c r="BN84" i="13" l="1"/>
  <c r="BN85" i="13"/>
  <c r="BN86" i="13"/>
  <c r="BN87" i="13"/>
  <c r="BN88" i="13"/>
  <c r="BN89" i="13"/>
  <c r="BN90" i="13"/>
  <c r="BN91" i="13"/>
  <c r="BN92" i="13"/>
  <c r="BN12" i="13"/>
  <c r="BN83" i="13" s="1"/>
  <c r="BM84" i="13" l="1"/>
  <c r="BM85" i="13"/>
  <c r="BM86" i="13"/>
  <c r="BM87" i="13"/>
  <c r="BM88" i="13"/>
  <c r="BM89" i="13"/>
  <c r="BM90" i="13"/>
  <c r="BM91" i="13"/>
  <c r="BM92" i="13"/>
  <c r="BM12" i="13"/>
  <c r="BM83" i="13" s="1"/>
  <c r="O24" i="7" l="1"/>
  <c r="O23" i="7"/>
  <c r="O22" i="7"/>
  <c r="O34" i="5"/>
  <c r="O33" i="5"/>
  <c r="O32" i="5"/>
  <c r="O35" i="9"/>
  <c r="O34" i="9"/>
  <c r="O33" i="9"/>
  <c r="BL92" i="13" l="1"/>
  <c r="BL91" i="13"/>
  <c r="BL90" i="13"/>
  <c r="BL89" i="13"/>
  <c r="BL88" i="13"/>
  <c r="BL87" i="13"/>
  <c r="BL86" i="13"/>
  <c r="BL85" i="13"/>
  <c r="BL84" i="13"/>
  <c r="BL12" i="13"/>
  <c r="BL83" i="13" s="1"/>
  <c r="O25" i="7"/>
  <c r="O35" i="5"/>
  <c r="N50" i="3"/>
  <c r="N49" i="3"/>
  <c r="N47" i="3"/>
  <c r="N46" i="3"/>
  <c r="O38" i="9"/>
  <c r="N25" i="4"/>
  <c r="N26" i="4"/>
  <c r="N48" i="3" l="1"/>
  <c r="N51" i="3"/>
  <c r="O37" i="9"/>
  <c r="BK84" i="13" l="1"/>
  <c r="BK85" i="13"/>
  <c r="BK86" i="13"/>
  <c r="BK87" i="13"/>
  <c r="BK88" i="13"/>
  <c r="BK89" i="13"/>
  <c r="BK90" i="13"/>
  <c r="BK91" i="13"/>
  <c r="BK92" i="13"/>
  <c r="BK12" i="13"/>
  <c r="BK83" i="13" s="1"/>
  <c r="P22" i="7" l="1"/>
  <c r="P23" i="7"/>
  <c r="P24" i="7"/>
  <c r="P25" i="7"/>
  <c r="P18" i="6"/>
  <c r="P19" i="6"/>
  <c r="P20" i="6"/>
  <c r="P21" i="6"/>
  <c r="P33" i="5"/>
  <c r="P34" i="5"/>
  <c r="P35" i="5"/>
  <c r="P32" i="5"/>
  <c r="M25" i="4" l="1"/>
  <c r="M26" i="4"/>
  <c r="BJ12" i="13" l="1"/>
  <c r="L25" i="4"/>
  <c r="L26" i="4"/>
  <c r="BJ83" i="13" l="1"/>
  <c r="BJ84" i="13"/>
  <c r="BJ85" i="13"/>
  <c r="BJ86" i="13"/>
  <c r="BJ87" i="13"/>
  <c r="BJ88" i="13"/>
  <c r="BJ89" i="13"/>
  <c r="BJ90" i="13"/>
  <c r="BJ91" i="13"/>
  <c r="BJ92" i="13"/>
  <c r="K37" i="9" l="1"/>
  <c r="K38" i="9"/>
  <c r="K25" i="4" l="1"/>
  <c r="K26" i="4"/>
  <c r="BI82" i="13" l="1"/>
  <c r="BI84" i="13"/>
  <c r="BI85" i="13"/>
  <c r="BI86" i="13"/>
  <c r="BI87" i="13"/>
  <c r="BI88" i="13"/>
  <c r="BI89" i="13"/>
  <c r="BI90" i="13"/>
  <c r="BI91" i="13"/>
  <c r="BI92" i="13"/>
  <c r="BI12" i="13" l="1"/>
  <c r="BI83" i="13" s="1"/>
  <c r="J25" i="4" l="1"/>
  <c r="J26" i="4"/>
  <c r="J37" i="9" l="1"/>
  <c r="J38" i="9"/>
  <c r="BH84" i="13" l="1"/>
  <c r="BH85" i="13"/>
  <c r="BH86" i="13"/>
  <c r="BH87" i="13"/>
  <c r="BH88" i="13"/>
  <c r="BH89" i="13"/>
  <c r="BH90" i="13"/>
  <c r="BH91" i="13"/>
  <c r="BH92" i="13"/>
  <c r="BH82" i="13"/>
  <c r="BH12" i="13"/>
  <c r="BH83" i="13" s="1"/>
  <c r="I25" i="4" l="1"/>
  <c r="I26" i="4"/>
  <c r="BG82" i="13" l="1"/>
  <c r="BG84" i="13"/>
  <c r="BG85" i="13"/>
  <c r="BG86" i="13"/>
  <c r="BG87" i="13"/>
  <c r="BG88" i="13"/>
  <c r="BG89" i="13"/>
  <c r="BG90" i="13"/>
  <c r="BG91" i="13"/>
  <c r="BG92" i="13"/>
  <c r="BG12" i="13"/>
  <c r="BG83" i="13" s="1"/>
  <c r="H25" i="4" l="1"/>
  <c r="H26" i="4"/>
  <c r="BF82" i="13" l="1"/>
  <c r="BF84" i="13"/>
  <c r="BF85" i="13"/>
  <c r="BF86" i="13"/>
  <c r="BF87" i="13"/>
  <c r="BF88" i="13"/>
  <c r="BF89" i="13"/>
  <c r="BF90" i="13"/>
  <c r="BF91" i="13"/>
  <c r="BF92" i="13"/>
  <c r="BF12" i="13"/>
  <c r="BF83" i="13" s="1"/>
  <c r="BE82" i="13" l="1"/>
  <c r="BE84" i="13"/>
  <c r="BE85" i="13"/>
  <c r="BE86" i="13"/>
  <c r="BE87" i="13"/>
  <c r="BE88" i="13"/>
  <c r="BE89" i="13"/>
  <c r="BE90" i="13"/>
  <c r="BE91" i="13"/>
  <c r="BE92" i="13"/>
  <c r="BE12" i="13"/>
  <c r="BE83" i="13" s="1"/>
  <c r="G25" i="4" l="1"/>
  <c r="G26" i="4"/>
  <c r="F12" i="13" l="1"/>
  <c r="F25" i="4" l="1"/>
  <c r="F26" i="4"/>
  <c r="BD12" i="13" l="1"/>
  <c r="BD83" i="13" s="1"/>
  <c r="BD82" i="13"/>
  <c r="BD84" i="13"/>
  <c r="BD85" i="13"/>
  <c r="BD86" i="13"/>
  <c r="BD87" i="13"/>
  <c r="BD88" i="13"/>
  <c r="BD89" i="13"/>
  <c r="BD90" i="13"/>
  <c r="BD91" i="13"/>
  <c r="BD92" i="13"/>
  <c r="P21" i="7" l="1"/>
  <c r="P17" i="6"/>
  <c r="P31" i="5"/>
  <c r="E25" i="4" l="1"/>
  <c r="E26" i="4"/>
  <c r="BC84" i="13" l="1"/>
  <c r="BC85" i="13"/>
  <c r="BC86" i="13"/>
  <c r="BC87" i="13"/>
  <c r="BC88" i="13"/>
  <c r="BC89" i="13"/>
  <c r="BC90" i="13"/>
  <c r="BC91" i="13"/>
  <c r="BC92" i="13"/>
  <c r="BC82" i="13"/>
  <c r="BC12" i="13"/>
  <c r="BC83" i="13" s="1"/>
  <c r="BB82" i="13" l="1"/>
  <c r="BB84" i="13"/>
  <c r="BB85" i="13"/>
  <c r="BB86" i="13"/>
  <c r="BB87" i="13"/>
  <c r="BB88" i="13"/>
  <c r="BB89" i="13"/>
  <c r="BB90" i="13"/>
  <c r="BB91" i="13"/>
  <c r="BB92" i="13"/>
  <c r="BB12" i="13" l="1"/>
  <c r="BB83" i="13" s="1"/>
  <c r="O23" i="2" l="1"/>
  <c r="O22" i="2"/>
  <c r="O20" i="2"/>
  <c r="O19" i="2"/>
  <c r="O17" i="2"/>
  <c r="O16" i="2"/>
  <c r="O14" i="2"/>
  <c r="O13" i="2"/>
  <c r="O11" i="2"/>
  <c r="O10" i="2"/>
  <c r="O8" i="2"/>
  <c r="O7" i="2"/>
  <c r="O9" i="2" s="1"/>
  <c r="N24" i="2"/>
  <c r="G24" i="2"/>
  <c r="F24" i="2"/>
  <c r="E24" i="2"/>
  <c r="D24" i="2"/>
  <c r="N21" i="2"/>
  <c r="G21" i="2"/>
  <c r="F21" i="2"/>
  <c r="E21" i="2"/>
  <c r="D21" i="2"/>
  <c r="N18" i="2"/>
  <c r="G18" i="2"/>
  <c r="F18" i="2"/>
  <c r="E18" i="2"/>
  <c r="D18" i="2"/>
  <c r="N15" i="2"/>
  <c r="G15" i="2"/>
  <c r="F15" i="2"/>
  <c r="E15" i="2"/>
  <c r="D15" i="2"/>
  <c r="N12" i="2"/>
  <c r="G12" i="2"/>
  <c r="F12" i="2"/>
  <c r="E12" i="2"/>
  <c r="D12" i="2"/>
  <c r="N9" i="2"/>
  <c r="G9" i="2"/>
  <c r="F9" i="2"/>
  <c r="E9" i="2"/>
  <c r="D9" i="2"/>
  <c r="N6" i="2"/>
  <c r="G6" i="2"/>
  <c r="F6" i="2"/>
  <c r="E6" i="2"/>
  <c r="D6" i="2"/>
  <c r="C24" i="2"/>
  <c r="C21" i="2"/>
  <c r="C18" i="2"/>
  <c r="C15" i="2"/>
  <c r="C12" i="2"/>
  <c r="C9" i="2"/>
  <c r="C6" i="2"/>
  <c r="K26" i="2"/>
  <c r="J26" i="2"/>
  <c r="I26" i="2"/>
  <c r="H26" i="2"/>
  <c r="G26" i="2"/>
  <c r="F26" i="2"/>
  <c r="E26" i="2"/>
  <c r="D26" i="2"/>
  <c r="N25" i="2"/>
  <c r="M25" i="2"/>
  <c r="K25" i="2"/>
  <c r="J25" i="2"/>
  <c r="I25" i="2"/>
  <c r="H25" i="2"/>
  <c r="G25" i="2"/>
  <c r="F25" i="2"/>
  <c r="E25" i="2"/>
  <c r="D25" i="2"/>
  <c r="D25" i="4"/>
  <c r="D26" i="4"/>
  <c r="O12" i="2" l="1"/>
  <c r="N27" i="2"/>
  <c r="O18" i="2"/>
  <c r="M27" i="2"/>
  <c r="K27" i="2"/>
  <c r="J27" i="2"/>
  <c r="I27" i="2"/>
  <c r="O21" i="2"/>
  <c r="H27" i="2"/>
  <c r="G27" i="2"/>
  <c r="O24" i="2"/>
  <c r="F27" i="2"/>
  <c r="O15" i="2"/>
  <c r="E27" i="2"/>
  <c r="D27" i="2"/>
  <c r="BA12" i="13" l="1"/>
  <c r="BA83" i="13" s="1"/>
  <c r="BA84" i="13"/>
  <c r="BA85" i="13"/>
  <c r="BA86" i="13"/>
  <c r="BA87" i="13"/>
  <c r="BA88" i="13"/>
  <c r="BA89" i="13"/>
  <c r="BA90" i="13"/>
  <c r="BA91" i="13"/>
  <c r="BA92" i="13"/>
  <c r="BA82" i="13"/>
  <c r="C30" i="3" l="1"/>
  <c r="D30" i="3"/>
  <c r="E30" i="3"/>
  <c r="F30" i="3"/>
  <c r="I30" i="3"/>
  <c r="B7" i="2"/>
  <c r="B10" i="2" s="1"/>
  <c r="O5" i="2"/>
  <c r="O26" i="2" s="1"/>
  <c r="O25" i="4"/>
  <c r="O20" i="4"/>
  <c r="O26" i="4" l="1"/>
  <c r="AZ82" i="13"/>
  <c r="AZ84" i="13"/>
  <c r="AZ85" i="13"/>
  <c r="AZ86" i="13"/>
  <c r="AZ87" i="13"/>
  <c r="AZ88" i="13"/>
  <c r="AZ89" i="13"/>
  <c r="AZ90" i="13"/>
  <c r="AZ91" i="13"/>
  <c r="AZ92" i="13"/>
  <c r="AZ12" i="13"/>
  <c r="AZ83" i="13" s="1"/>
  <c r="AY92" i="13" l="1"/>
  <c r="AY82" i="13"/>
  <c r="AY84" i="13"/>
  <c r="AY85" i="13"/>
  <c r="AY86" i="13"/>
  <c r="AY87" i="13"/>
  <c r="AY88" i="13"/>
  <c r="AY89" i="13"/>
  <c r="AY90" i="13"/>
  <c r="AY91" i="13"/>
  <c r="AY12" i="13"/>
  <c r="AY83" i="13" s="1"/>
  <c r="AX91" i="13" l="1"/>
  <c r="AX90" i="13"/>
  <c r="AX89" i="13"/>
  <c r="AX88" i="13"/>
  <c r="AX87" i="13"/>
  <c r="AX86" i="13"/>
  <c r="AX85" i="13"/>
  <c r="AX84" i="13"/>
  <c r="AX12" i="13"/>
  <c r="AX83" i="13" s="1"/>
  <c r="AW82" i="13" l="1"/>
  <c r="AW84" i="13"/>
  <c r="AW85" i="13"/>
  <c r="AW86" i="13"/>
  <c r="AW87" i="13"/>
  <c r="AW88" i="13"/>
  <c r="AW89" i="13"/>
  <c r="AW90" i="13"/>
  <c r="AW91" i="13"/>
  <c r="AW92" i="13"/>
  <c r="AW12" i="13"/>
  <c r="AW83" i="13" s="1"/>
  <c r="N15" i="1"/>
  <c r="M15" i="1"/>
  <c r="J15" i="1"/>
  <c r="I15" i="1"/>
  <c r="F15" i="1"/>
  <c r="E15" i="1"/>
  <c r="AV82" i="13" l="1"/>
  <c r="AV84" i="13"/>
  <c r="AV85" i="13"/>
  <c r="AV86" i="13"/>
  <c r="AV87" i="13"/>
  <c r="AV88" i="13"/>
  <c r="AV89" i="13"/>
  <c r="AV90" i="13"/>
  <c r="AV91" i="13"/>
  <c r="AV92" i="13"/>
  <c r="AV12" i="13"/>
  <c r="AV83" i="13" s="1"/>
  <c r="AU82" i="13" l="1"/>
  <c r="AU84" i="13"/>
  <c r="AU85" i="13"/>
  <c r="AU86" i="13"/>
  <c r="AU87" i="13"/>
  <c r="AU88" i="13"/>
  <c r="AU89" i="13"/>
  <c r="AU90" i="13"/>
  <c r="AU91" i="13"/>
  <c r="AU92" i="13"/>
  <c r="AU12" i="13"/>
  <c r="AU83" i="13" s="1"/>
  <c r="AT92" i="13" l="1"/>
  <c r="AT82" i="13"/>
  <c r="AT84" i="13"/>
  <c r="AT85" i="13"/>
  <c r="AT86" i="13"/>
  <c r="AT87" i="13"/>
  <c r="AT88" i="13"/>
  <c r="AT89" i="13"/>
  <c r="AT90" i="13"/>
  <c r="AT91" i="13"/>
  <c r="AT12" i="13"/>
  <c r="AT83" i="13" s="1"/>
  <c r="AS12" i="13" l="1"/>
  <c r="AS83" i="13" s="1"/>
  <c r="AS84" i="13"/>
  <c r="AS85" i="13"/>
  <c r="AS86" i="13"/>
  <c r="AS87" i="13"/>
  <c r="AS88" i="13"/>
  <c r="AS89" i="13"/>
  <c r="AS90" i="13"/>
  <c r="AS91" i="13"/>
  <c r="AS92" i="13"/>
  <c r="AS82" i="13"/>
  <c r="E45" i="3" l="1"/>
  <c r="E42" i="3"/>
  <c r="E39" i="3"/>
  <c r="E36" i="3"/>
  <c r="E33" i="3"/>
  <c r="E27" i="3"/>
  <c r="E24" i="3"/>
  <c r="F45" i="3" l="1"/>
  <c r="F42" i="3"/>
  <c r="F39" i="3"/>
  <c r="F36" i="3"/>
  <c r="F33" i="3"/>
  <c r="F27" i="3"/>
  <c r="F24" i="3"/>
  <c r="AR82" i="13" l="1"/>
  <c r="AR84" i="13"/>
  <c r="AR85" i="13"/>
  <c r="AR86" i="13"/>
  <c r="AR87" i="13"/>
  <c r="AR88" i="13"/>
  <c r="AR89" i="13"/>
  <c r="AR90" i="13"/>
  <c r="AR91" i="13"/>
  <c r="AR92" i="13"/>
  <c r="AR12" i="13" l="1"/>
  <c r="AR83" i="13" s="1"/>
  <c r="AQ82" i="13" l="1"/>
  <c r="AQ84" i="13"/>
  <c r="AQ85" i="13"/>
  <c r="AQ86" i="13"/>
  <c r="AQ87" i="13"/>
  <c r="AQ88" i="13"/>
  <c r="AQ89" i="13"/>
  <c r="AQ90" i="13"/>
  <c r="AQ91" i="13"/>
  <c r="AQ92" i="13"/>
  <c r="AQ12" i="13"/>
  <c r="AQ83" i="13" s="1"/>
  <c r="AP12" i="13" l="1"/>
  <c r="AP82" i="13" l="1"/>
  <c r="AP83" i="13"/>
  <c r="AP84" i="13"/>
  <c r="AP85" i="13"/>
  <c r="AP86" i="13"/>
  <c r="AP87" i="13"/>
  <c r="AP88" i="13"/>
  <c r="AP89" i="13"/>
  <c r="AP90" i="13"/>
  <c r="AP91" i="13"/>
  <c r="AP92" i="13"/>
  <c r="AO82" i="13"/>
  <c r="AO84" i="13"/>
  <c r="AO85" i="13"/>
  <c r="AO86" i="13"/>
  <c r="AO87" i="13"/>
  <c r="AO88" i="13"/>
  <c r="AO89" i="13"/>
  <c r="AO90" i="13"/>
  <c r="AO91" i="13"/>
  <c r="AO92" i="13"/>
  <c r="AN92" i="13"/>
  <c r="AN82" i="13"/>
  <c r="AO12" i="13"/>
  <c r="AO83" i="13" s="1"/>
  <c r="I45" i="3" l="1"/>
  <c r="D45" i="3" l="1"/>
  <c r="I42" i="3"/>
  <c r="D42" i="3"/>
  <c r="I39" i="3"/>
  <c r="D39" i="3"/>
  <c r="I36" i="3"/>
  <c r="D36" i="3"/>
  <c r="I33" i="3"/>
  <c r="D33" i="3"/>
  <c r="I27" i="3"/>
  <c r="D27" i="3"/>
  <c r="I24" i="3"/>
  <c r="D24" i="3"/>
  <c r="J21" i="3"/>
  <c r="I21" i="3"/>
  <c r="H21" i="3"/>
  <c r="F21" i="3"/>
  <c r="E21" i="3"/>
  <c r="D21" i="3"/>
  <c r="I18" i="3"/>
  <c r="H18" i="3"/>
  <c r="F18" i="3"/>
  <c r="E18" i="3"/>
  <c r="D18" i="3"/>
  <c r="I15" i="3"/>
  <c r="H15" i="3"/>
  <c r="F15" i="3"/>
  <c r="I12" i="3"/>
  <c r="H12" i="3"/>
  <c r="F12" i="3"/>
  <c r="E12" i="3"/>
  <c r="D12" i="3"/>
  <c r="I9" i="3"/>
  <c r="H9" i="3"/>
  <c r="F9" i="3"/>
  <c r="E9" i="3"/>
  <c r="D9" i="3"/>
  <c r="I6" i="3"/>
  <c r="H6" i="3"/>
  <c r="F6" i="3"/>
  <c r="E6" i="3"/>
  <c r="D6" i="3"/>
  <c r="M18" i="1"/>
  <c r="M17" i="1"/>
  <c r="M14" i="1"/>
  <c r="M13" i="1"/>
  <c r="M12" i="1"/>
  <c r="M11" i="1"/>
  <c r="M10" i="1"/>
  <c r="M9" i="1"/>
  <c r="M8" i="1"/>
  <c r="I18" i="1"/>
  <c r="I17" i="1"/>
  <c r="I14" i="1"/>
  <c r="I13" i="1"/>
  <c r="I12" i="1"/>
  <c r="I11" i="1"/>
  <c r="I10" i="1"/>
  <c r="I9" i="1"/>
  <c r="I8" i="1"/>
  <c r="E18" i="1"/>
  <c r="E17" i="1"/>
  <c r="E14" i="1"/>
  <c r="E13" i="1"/>
  <c r="E12" i="1"/>
  <c r="E11" i="1"/>
  <c r="E10" i="1"/>
  <c r="E9" i="1"/>
  <c r="E8" i="1"/>
  <c r="AN84" i="13" l="1"/>
  <c r="AN85" i="13"/>
  <c r="AN86" i="13"/>
  <c r="AN87" i="13"/>
  <c r="AN88" i="13"/>
  <c r="AN89" i="13"/>
  <c r="AN90" i="13"/>
  <c r="AN91" i="13"/>
  <c r="AN12" i="13"/>
  <c r="AN83" i="13" s="1"/>
  <c r="N27" i="4" l="1"/>
  <c r="M27" i="4" l="1"/>
  <c r="AM92" i="13" l="1"/>
  <c r="AM84" i="13"/>
  <c r="AM85" i="13"/>
  <c r="AM86" i="13"/>
  <c r="AM87" i="13"/>
  <c r="AM88" i="13"/>
  <c r="AM89" i="13"/>
  <c r="AM90" i="13"/>
  <c r="AM91" i="13"/>
  <c r="AM82" i="13"/>
  <c r="AM12" i="13"/>
  <c r="AM83" i="13" s="1"/>
  <c r="L39" i="9" l="1"/>
  <c r="L27" i="4" l="1"/>
  <c r="AL84" i="13" l="1"/>
  <c r="AL85" i="13"/>
  <c r="AL86" i="13"/>
  <c r="AL87" i="13"/>
  <c r="AL88" i="13"/>
  <c r="AL89" i="13"/>
  <c r="AL90" i="13"/>
  <c r="AL91" i="13"/>
  <c r="AL12" i="13" l="1"/>
  <c r="AL83" i="13" s="1"/>
  <c r="K39" i="9"/>
  <c r="AK92" i="13" l="1"/>
  <c r="AK84" i="13"/>
  <c r="AK85" i="13"/>
  <c r="AK86" i="13"/>
  <c r="AK87" i="13"/>
  <c r="AK88" i="13"/>
  <c r="AK89" i="13"/>
  <c r="AK90" i="13"/>
  <c r="AK91" i="13"/>
  <c r="AK82" i="13"/>
  <c r="AK12" i="13"/>
  <c r="AK83" i="13" s="1"/>
  <c r="J39" i="9" l="1"/>
  <c r="J27" i="4" l="1"/>
  <c r="CW92" i="13" l="1"/>
  <c r="AJ92" i="13"/>
  <c r="AI92" i="13"/>
  <c r="AH92" i="13"/>
  <c r="AG92" i="13"/>
  <c r="AF92" i="13"/>
  <c r="AE92" i="13"/>
  <c r="AD92" i="13"/>
  <c r="AC92" i="13"/>
  <c r="AB92" i="13"/>
  <c r="AA92" i="13"/>
  <c r="Y92" i="13"/>
  <c r="X92" i="13"/>
  <c r="W92" i="13"/>
  <c r="V92" i="13"/>
  <c r="U92" i="13"/>
  <c r="T92" i="13"/>
  <c r="S92" i="13"/>
  <c r="R92" i="13"/>
  <c r="Q92" i="13"/>
  <c r="P92" i="13"/>
  <c r="O92" i="13"/>
  <c r="M92" i="13"/>
  <c r="L92" i="13"/>
  <c r="K92" i="13"/>
  <c r="J92" i="13"/>
  <c r="I92" i="13"/>
  <c r="H92" i="13"/>
  <c r="G92" i="13"/>
  <c r="F92" i="13"/>
  <c r="E92" i="13"/>
  <c r="D92" i="13"/>
  <c r="C92" i="13"/>
  <c r="A92" i="13"/>
  <c r="CW91" i="13"/>
  <c r="AJ91" i="13"/>
  <c r="AI91" i="13"/>
  <c r="AH91" i="13"/>
  <c r="AG91" i="13"/>
  <c r="AF91" i="13"/>
  <c r="AE91" i="13"/>
  <c r="AD91" i="13"/>
  <c r="AC91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B91" i="13"/>
  <c r="A91" i="13"/>
  <c r="CW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B90" i="13"/>
  <c r="A90" i="13"/>
  <c r="CW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A89" i="13"/>
  <c r="CW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B88" i="13"/>
  <c r="A88" i="13"/>
  <c r="CW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A87" i="13"/>
  <c r="CW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A86" i="13"/>
  <c r="CW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A85" i="13"/>
  <c r="CW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84" i="13"/>
  <c r="CW83" i="13"/>
  <c r="A83" i="13"/>
  <c r="AJ82" i="13"/>
  <c r="AI82" i="13"/>
  <c r="AH82" i="13"/>
  <c r="AG82" i="13"/>
  <c r="AF82" i="13"/>
  <c r="AE82" i="13"/>
  <c r="AD82" i="13"/>
  <c r="AC82" i="13"/>
  <c r="AB82" i="13"/>
  <c r="AA82" i="13"/>
  <c r="Y82" i="13"/>
  <c r="X82" i="13"/>
  <c r="W82" i="13"/>
  <c r="V82" i="13"/>
  <c r="U82" i="13"/>
  <c r="T82" i="13"/>
  <c r="S82" i="13"/>
  <c r="R82" i="13"/>
  <c r="Q82" i="13"/>
  <c r="P82" i="13"/>
  <c r="O82" i="13"/>
  <c r="M82" i="13"/>
  <c r="L82" i="13"/>
  <c r="K82" i="13"/>
  <c r="J82" i="13"/>
  <c r="I82" i="13"/>
  <c r="H82" i="13"/>
  <c r="G82" i="13"/>
  <c r="F82" i="13"/>
  <c r="E82" i="13"/>
  <c r="D82" i="13"/>
  <c r="C82" i="13"/>
  <c r="AJ12" i="13"/>
  <c r="AJ83" i="13" s="1"/>
  <c r="AI12" i="13"/>
  <c r="AI83" i="13" s="1"/>
  <c r="AH12" i="13"/>
  <c r="AH83" i="13" s="1"/>
  <c r="AG12" i="13"/>
  <c r="AG83" i="13" s="1"/>
  <c r="AF12" i="13"/>
  <c r="AF83" i="13" s="1"/>
  <c r="AE12" i="13"/>
  <c r="AE83" i="13" s="1"/>
  <c r="AD12" i="13"/>
  <c r="AD83" i="13" s="1"/>
  <c r="AC12" i="13"/>
  <c r="AC83" i="13" s="1"/>
  <c r="AB12" i="13"/>
  <c r="AB83" i="13" s="1"/>
  <c r="AA12" i="13"/>
  <c r="AA83" i="13" s="1"/>
  <c r="Z12" i="13"/>
  <c r="Z83" i="13" s="1"/>
  <c r="Y12" i="13"/>
  <c r="Y83" i="13" s="1"/>
  <c r="X12" i="13"/>
  <c r="X83" i="13" s="1"/>
  <c r="W12" i="13"/>
  <c r="W83" i="13" s="1"/>
  <c r="V12" i="13"/>
  <c r="V83" i="13" s="1"/>
  <c r="U12" i="13"/>
  <c r="U83" i="13" s="1"/>
  <c r="T12" i="13"/>
  <c r="T83" i="13" s="1"/>
  <c r="S12" i="13"/>
  <c r="S83" i="13" s="1"/>
  <c r="R12" i="13"/>
  <c r="R83" i="13" s="1"/>
  <c r="Q12" i="13"/>
  <c r="Q83" i="13" s="1"/>
  <c r="P12" i="13"/>
  <c r="P83" i="13" s="1"/>
  <c r="O12" i="13"/>
  <c r="O83" i="13" s="1"/>
  <c r="N12" i="13"/>
  <c r="N83" i="13" s="1"/>
  <c r="M12" i="13"/>
  <c r="M83" i="13" s="1"/>
  <c r="L12" i="13"/>
  <c r="L83" i="13" s="1"/>
  <c r="K12" i="13"/>
  <c r="K83" i="13" s="1"/>
  <c r="J12" i="13"/>
  <c r="J83" i="13" s="1"/>
  <c r="I12" i="13"/>
  <c r="I83" i="13" s="1"/>
  <c r="H12" i="13"/>
  <c r="H83" i="13" s="1"/>
  <c r="G12" i="13"/>
  <c r="G83" i="13" s="1"/>
  <c r="F83" i="13"/>
  <c r="E12" i="13"/>
  <c r="E83" i="13" s="1"/>
  <c r="D12" i="13"/>
  <c r="D83" i="13" s="1"/>
  <c r="C12" i="13"/>
  <c r="C83" i="13" s="1"/>
  <c r="B12" i="13"/>
  <c r="B83" i="13" s="1"/>
  <c r="I27" i="4" l="1"/>
  <c r="H27" i="4" l="1"/>
  <c r="G27" i="4" l="1"/>
  <c r="P39" i="9" l="1"/>
  <c r="C39" i="9"/>
  <c r="D27" i="4" l="1"/>
  <c r="C27" i="4" l="1"/>
  <c r="B13" i="2" l="1"/>
  <c r="B16" i="2" s="1"/>
  <c r="B19" i="2" s="1"/>
  <c r="B22" i="2" s="1"/>
  <c r="C38" i="9" l="1"/>
  <c r="C6" i="3"/>
  <c r="C25" i="2"/>
  <c r="C26" i="2"/>
  <c r="C24" i="4"/>
  <c r="N18" i="1"/>
  <c r="O18" i="1"/>
  <c r="J18" i="1"/>
  <c r="F18" i="1"/>
  <c r="M49" i="3"/>
  <c r="M50" i="3"/>
  <c r="M46" i="3"/>
  <c r="M47" i="3"/>
  <c r="N17" i="1"/>
  <c r="O17" i="1"/>
  <c r="J17" i="1"/>
  <c r="F17" i="1"/>
  <c r="L49" i="3"/>
  <c r="L50" i="3"/>
  <c r="K49" i="3"/>
  <c r="K50" i="3"/>
  <c r="K46" i="3"/>
  <c r="K47" i="3"/>
  <c r="O15" i="1"/>
  <c r="K27" i="4" s="1"/>
  <c r="J49" i="3"/>
  <c r="J50" i="3"/>
  <c r="J46" i="3"/>
  <c r="J47" i="3"/>
  <c r="O14" i="1"/>
  <c r="N14" i="1"/>
  <c r="J14" i="1"/>
  <c r="F14" i="1"/>
  <c r="I49" i="3"/>
  <c r="I50" i="3"/>
  <c r="I46" i="3"/>
  <c r="I47" i="3"/>
  <c r="O13" i="1"/>
  <c r="Q13" i="1" s="1"/>
  <c r="N13" i="1"/>
  <c r="J13" i="1"/>
  <c r="F13" i="1"/>
  <c r="H46" i="3"/>
  <c r="H47" i="3"/>
  <c r="H49" i="3"/>
  <c r="H50" i="3"/>
  <c r="C49" i="3"/>
  <c r="D49" i="3"/>
  <c r="E49" i="3"/>
  <c r="F49" i="3"/>
  <c r="G49" i="3"/>
  <c r="C50" i="3"/>
  <c r="D50" i="3"/>
  <c r="E50" i="3"/>
  <c r="F50" i="3"/>
  <c r="G50" i="3"/>
  <c r="B8" i="3"/>
  <c r="B11" i="3" s="1"/>
  <c r="B14" i="3" s="1"/>
  <c r="B17" i="3" s="1"/>
  <c r="B20" i="3" s="1"/>
  <c r="B23" i="3" s="1"/>
  <c r="B26" i="3" s="1"/>
  <c r="B29" i="3" s="1"/>
  <c r="B32" i="3" s="1"/>
  <c r="B35" i="3" s="1"/>
  <c r="B38" i="3" s="1"/>
  <c r="B41" i="3" s="1"/>
  <c r="B44" i="3" s="1"/>
  <c r="B47" i="3" s="1"/>
  <c r="B50" i="3" s="1"/>
  <c r="B7" i="3"/>
  <c r="B10" i="3" s="1"/>
  <c r="B13" i="3" s="1"/>
  <c r="B16" i="3" s="1"/>
  <c r="B19" i="3" s="1"/>
  <c r="B22" i="3" s="1"/>
  <c r="B25" i="3" s="1"/>
  <c r="B28" i="3" s="1"/>
  <c r="B31" i="3" s="1"/>
  <c r="B34" i="3" s="1"/>
  <c r="B37" i="3" s="1"/>
  <c r="B40" i="3" s="1"/>
  <c r="B43" i="3" s="1"/>
  <c r="B46" i="3" s="1"/>
  <c r="B49" i="3" s="1"/>
  <c r="C46" i="3"/>
  <c r="D46" i="3"/>
  <c r="E46" i="3"/>
  <c r="F46" i="3"/>
  <c r="G46" i="3"/>
  <c r="C47" i="3"/>
  <c r="D47" i="3"/>
  <c r="E47" i="3"/>
  <c r="F47" i="3"/>
  <c r="G47" i="3"/>
  <c r="O43" i="3"/>
  <c r="O44" i="3"/>
  <c r="C45" i="3"/>
  <c r="O40" i="3"/>
  <c r="O41" i="3"/>
  <c r="C42" i="3"/>
  <c r="O37" i="3"/>
  <c r="O38" i="3"/>
  <c r="C39" i="3"/>
  <c r="O34" i="3"/>
  <c r="O35" i="3"/>
  <c r="C36" i="3"/>
  <c r="O31" i="3"/>
  <c r="O32" i="3"/>
  <c r="C33" i="3"/>
  <c r="O28" i="3"/>
  <c r="O29" i="3"/>
  <c r="O25" i="3"/>
  <c r="O26" i="3"/>
  <c r="C27" i="3"/>
  <c r="O22" i="3"/>
  <c r="O23" i="3"/>
  <c r="C24" i="3"/>
  <c r="O19" i="3"/>
  <c r="O20" i="3"/>
  <c r="C21" i="3"/>
  <c r="O16" i="3"/>
  <c r="O17" i="3"/>
  <c r="C18" i="3"/>
  <c r="O13" i="3"/>
  <c r="O14" i="3"/>
  <c r="O10" i="3"/>
  <c r="O11" i="3"/>
  <c r="C12" i="3"/>
  <c r="O7" i="3"/>
  <c r="O8" i="3"/>
  <c r="C9" i="3"/>
  <c r="O4" i="3"/>
  <c r="O5" i="3"/>
  <c r="C37" i="9"/>
  <c r="B25" i="2"/>
  <c r="B8" i="2"/>
  <c r="B11" i="2" s="1"/>
  <c r="B14" i="2" s="1"/>
  <c r="B17" i="2" s="1"/>
  <c r="B20" i="2" s="1"/>
  <c r="B23" i="2" s="1"/>
  <c r="B26" i="2" s="1"/>
  <c r="N12" i="1"/>
  <c r="O12" i="1"/>
  <c r="J12" i="1"/>
  <c r="F12" i="1"/>
  <c r="O7" i="1"/>
  <c r="O8" i="1"/>
  <c r="O9" i="1"/>
  <c r="O10" i="1"/>
  <c r="O11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M7" i="1"/>
  <c r="J7" i="1"/>
  <c r="I7" i="1"/>
  <c r="F7" i="1"/>
  <c r="E7" i="1"/>
  <c r="O49" i="3" l="1"/>
  <c r="O47" i="3"/>
  <c r="O50" i="3"/>
  <c r="O19" i="1"/>
  <c r="C27" i="2"/>
  <c r="K48" i="3"/>
  <c r="H51" i="3"/>
  <c r="O6" i="2"/>
  <c r="O25" i="2"/>
  <c r="O27" i="2" s="1"/>
  <c r="Q12" i="1"/>
  <c r="Q15" i="1"/>
  <c r="Q18" i="1"/>
  <c r="G48" i="3"/>
  <c r="G51" i="3"/>
  <c r="F48" i="3"/>
  <c r="F51" i="3"/>
  <c r="I51" i="3"/>
  <c r="D48" i="3"/>
  <c r="M48" i="3"/>
  <c r="M51" i="3"/>
  <c r="Q17" i="1"/>
  <c r="L51" i="3"/>
  <c r="K51" i="3"/>
  <c r="J51" i="3"/>
  <c r="J48" i="3"/>
  <c r="Q14" i="1"/>
  <c r="I48" i="3"/>
  <c r="H48" i="3"/>
  <c r="Q11" i="1"/>
  <c r="O42" i="3"/>
  <c r="Q10" i="1"/>
  <c r="E48" i="3"/>
  <c r="E51" i="3"/>
  <c r="Q9" i="1"/>
  <c r="D51" i="3"/>
  <c r="Q8" i="1"/>
  <c r="O39" i="9"/>
  <c r="O39" i="3"/>
  <c r="O27" i="3"/>
  <c r="O18" i="3"/>
  <c r="O15" i="3"/>
  <c r="O12" i="3"/>
  <c r="I19" i="1"/>
  <c r="R14" i="1"/>
  <c r="O24" i="3"/>
  <c r="O46" i="3"/>
  <c r="O36" i="3"/>
  <c r="R15" i="1"/>
  <c r="R13" i="1"/>
  <c r="F27" i="4"/>
  <c r="E27" i="4"/>
  <c r="P27" i="4"/>
  <c r="N19" i="1"/>
  <c r="O21" i="3"/>
  <c r="E19" i="1"/>
  <c r="O45" i="3"/>
  <c r="O33" i="3"/>
  <c r="C51" i="3"/>
  <c r="C48" i="3"/>
  <c r="O6" i="3"/>
  <c r="O30" i="3"/>
  <c r="O9" i="3"/>
  <c r="R8" i="1"/>
  <c r="R9" i="1"/>
  <c r="R11" i="1"/>
  <c r="M19" i="1"/>
  <c r="R12" i="1"/>
  <c r="R10" i="1"/>
  <c r="C25" i="4"/>
  <c r="F19" i="1"/>
  <c r="R17" i="1"/>
  <c r="C26" i="4"/>
  <c r="R18" i="1"/>
  <c r="R7" i="1"/>
  <c r="Q7" i="1"/>
  <c r="J19" i="1"/>
  <c r="Q19" i="1" l="1"/>
  <c r="O48" i="3"/>
  <c r="O51" i="3"/>
  <c r="R19" i="1"/>
  <c r="O27" i="4" l="1"/>
</calcChain>
</file>

<file path=xl/sharedStrings.xml><?xml version="1.0" encoding="utf-8"?>
<sst xmlns="http://schemas.openxmlformats.org/spreadsheetml/2006/main" count="423" uniqueCount="147">
  <si>
    <t>（単位:人、％）</t>
  </si>
  <si>
    <t>航　　空　　機</t>
  </si>
  <si>
    <t>フ　　ェ　　リ　　ー</t>
  </si>
  <si>
    <t>合　　　　　計</t>
  </si>
  <si>
    <t xml:space="preserve">H１１年度計 </t>
  </si>
  <si>
    <t>Ｈ１１　　　　　　　同月比</t>
  </si>
  <si>
    <t>前年比</t>
  </si>
  <si>
    <t>増減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</si>
  <si>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</si>
  <si>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</si>
  <si>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</si>
  <si>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</si>
  <si>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</si>
  <si>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</si>
  <si>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</si>
  <si>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</si>
  <si>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</si>
  <si>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</si>
  <si>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</si>
  <si>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</si>
  <si>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r>
      <t xml:space="preserve">合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計</t>
    </r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</si>
  <si>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</si>
  <si>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</si>
  <si>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</si>
  <si>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</si>
  <si>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</si>
  <si>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</si>
  <si>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</si>
  <si>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</si>
  <si>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</si>
  <si>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</si>
  <si>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</si>
  <si>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</si>
  <si>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</si>
  <si>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東京</t>
  </si>
  <si>
    <t>大阪</t>
  </si>
  <si>
    <t>名古屋</t>
  </si>
  <si>
    <t>東北</t>
  </si>
  <si>
    <t>北陸</t>
  </si>
  <si>
    <t>・</t>
  </si>
  <si>
    <t>信越</t>
  </si>
  <si>
    <t>中国</t>
  </si>
  <si>
    <t>四国</t>
  </si>
  <si>
    <t>九州</t>
  </si>
  <si>
    <t>沖縄</t>
  </si>
  <si>
    <t>空港別（路線）来道者数   《速報》</t>
  </si>
  <si>
    <t>（単位：人、％）</t>
  </si>
  <si>
    <t>区　　　　　分</t>
  </si>
  <si>
    <t>東京→新千歳</t>
  </si>
  <si>
    <t>大阪→新千歳</t>
  </si>
  <si>
    <t>名古屋→新千歳</t>
  </si>
  <si>
    <t>福岡→新千歳</t>
  </si>
  <si>
    <t>仙台→新千歳</t>
  </si>
  <si>
    <t>函館着計</t>
  </si>
  <si>
    <t>旭川着計</t>
  </si>
  <si>
    <t>稚内着計</t>
  </si>
  <si>
    <t>中標津着計</t>
  </si>
  <si>
    <t>帯広着計</t>
  </si>
  <si>
    <t>釧路着計</t>
  </si>
  <si>
    <t>女満別着計</t>
  </si>
  <si>
    <t>紋別着計</t>
  </si>
  <si>
    <t>新千歳以外計</t>
  </si>
  <si>
    <t>合　　計</t>
  </si>
  <si>
    <t>（単位：千人）</t>
  </si>
  <si>
    <t>計</t>
  </si>
  <si>
    <t>航空機</t>
  </si>
  <si>
    <t>ＪＲ</t>
  </si>
  <si>
    <t>フェリー</t>
  </si>
  <si>
    <t>（単位：人）</t>
  </si>
  <si>
    <t>韓国</t>
  </si>
  <si>
    <t>台湾</t>
  </si>
  <si>
    <t>香港</t>
  </si>
  <si>
    <t>ｼﾝｶﾞﾎﾟｰﾙ</t>
  </si>
  <si>
    <t>豪州</t>
  </si>
  <si>
    <t>その他</t>
  </si>
  <si>
    <t>【出典：日本政府観光局（JNTO)ホームページ】</t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</si>
  <si>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月</t>
    </r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</si>
  <si>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</si>
  <si>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</si>
  <si>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H25/22</t>
    <phoneticPr fontId="3"/>
  </si>
  <si>
    <t>※　集計対象の追加等による数値の修正があります。</t>
    <rPh sb="2" eb="4">
      <t>シュウケイ</t>
    </rPh>
    <rPh sb="4" eb="6">
      <t>タイショウ</t>
    </rPh>
    <rPh sb="7" eb="9">
      <t>ツイカ</t>
    </rPh>
    <rPh sb="9" eb="10">
      <t>ナド</t>
    </rPh>
    <rPh sb="13" eb="15">
      <t>スウチ</t>
    </rPh>
    <phoneticPr fontId="5"/>
  </si>
  <si>
    <t>合計</t>
    <rPh sb="0" eb="2">
      <t>ゴウケイ</t>
    </rPh>
    <phoneticPr fontId="3"/>
  </si>
  <si>
    <t>（単位：人）</t>
    <phoneticPr fontId="3"/>
  </si>
  <si>
    <t>（出典：法務省入国管理局ホームページ）</t>
    <phoneticPr fontId="3"/>
  </si>
  <si>
    <t>8月</t>
    <phoneticPr fontId="3"/>
  </si>
  <si>
    <t>H25年
1月</t>
    <phoneticPr fontId="3"/>
  </si>
  <si>
    <t>H23年
1月</t>
    <phoneticPr fontId="3"/>
  </si>
  <si>
    <t>9月</t>
    <phoneticPr fontId="3"/>
  </si>
  <si>
    <t>H24年
1月</t>
    <phoneticPr fontId="3"/>
  </si>
  <si>
    <t>7月</t>
    <phoneticPr fontId="3"/>
  </si>
  <si>
    <t>シンガポール</t>
    <phoneticPr fontId="21"/>
  </si>
  <si>
    <t>タイ</t>
    <phoneticPr fontId="21"/>
  </si>
  <si>
    <t>マレーシア</t>
    <phoneticPr fontId="21"/>
  </si>
  <si>
    <t>H26年
1月</t>
    <phoneticPr fontId="3"/>
  </si>
  <si>
    <t>1月</t>
    <phoneticPr fontId="3"/>
  </si>
  <si>
    <t>H25/24</t>
    <phoneticPr fontId="3"/>
  </si>
  <si>
    <t>H26/23</t>
    <phoneticPr fontId="3"/>
  </si>
  <si>
    <t>H27年
1月</t>
    <phoneticPr fontId="3"/>
  </si>
  <si>
    <t>平成27年度</t>
  </si>
  <si>
    <t>注）　来道者輸送実績は、航空機（国内線）、JR（津軽海峡線）及びフェリー（国内航路）による来道者数の合計値である。</t>
    <rPh sb="0" eb="1">
      <t>チュウ</t>
    </rPh>
    <rPh sb="3" eb="6">
      <t>ライドウシャ</t>
    </rPh>
    <rPh sb="6" eb="8">
      <t>ユソウ</t>
    </rPh>
    <rPh sb="8" eb="10">
      <t>ジッセキ</t>
    </rPh>
    <rPh sb="12" eb="15">
      <t>コウクウキ</t>
    </rPh>
    <rPh sb="16" eb="19">
      <t>コクナイセン</t>
    </rPh>
    <rPh sb="24" eb="26">
      <t>ツガル</t>
    </rPh>
    <rPh sb="26" eb="28">
      <t>カイキョウ</t>
    </rPh>
    <rPh sb="28" eb="29">
      <t>セン</t>
    </rPh>
    <rPh sb="30" eb="31">
      <t>オヨ</t>
    </rPh>
    <rPh sb="37" eb="39">
      <t>コクナイ</t>
    </rPh>
    <rPh sb="39" eb="41">
      <t>コウロ</t>
    </rPh>
    <rPh sb="45" eb="48">
      <t>ライドウシャ</t>
    </rPh>
    <rPh sb="48" eb="49">
      <t>スウ</t>
    </rPh>
    <rPh sb="50" eb="53">
      <t>ゴウケイチ</t>
    </rPh>
    <phoneticPr fontId="3"/>
  </si>
  <si>
    <t>注）　北海道に直接入国した外国人とは、航空機（国際線）及び船舶（国際航路）による外国人来道者数の合計値である。</t>
    <rPh sb="0" eb="1">
      <t>チュウ</t>
    </rPh>
    <rPh sb="3" eb="6">
      <t>ホッカイドウ</t>
    </rPh>
    <rPh sb="7" eb="9">
      <t>チョクセツ</t>
    </rPh>
    <rPh sb="9" eb="11">
      <t>ニュウコク</t>
    </rPh>
    <rPh sb="13" eb="16">
      <t>ガイコクジン</t>
    </rPh>
    <rPh sb="19" eb="22">
      <t>コウクウキ</t>
    </rPh>
    <rPh sb="23" eb="26">
      <t>コクサイセン</t>
    </rPh>
    <rPh sb="27" eb="28">
      <t>オヨ</t>
    </rPh>
    <rPh sb="29" eb="31">
      <t>センパク</t>
    </rPh>
    <rPh sb="32" eb="34">
      <t>コクサイ</t>
    </rPh>
    <rPh sb="34" eb="36">
      <t>コウロ</t>
    </rPh>
    <rPh sb="40" eb="43">
      <t>ガイコクジン</t>
    </rPh>
    <rPh sb="43" eb="46">
      <t>ライドウシャ</t>
    </rPh>
    <rPh sb="46" eb="47">
      <t>スウ</t>
    </rPh>
    <rPh sb="48" eb="51">
      <t>ゴウケイチ</t>
    </rPh>
    <phoneticPr fontId="3"/>
  </si>
  <si>
    <t>H28年
1月</t>
    <phoneticPr fontId="3"/>
  </si>
  <si>
    <t>※斜体字は速報値</t>
  </si>
  <si>
    <t>平成28年度</t>
    <phoneticPr fontId="3"/>
  </si>
  <si>
    <t>H29年
1月</t>
    <phoneticPr fontId="3"/>
  </si>
  <si>
    <t>※　四捨五入のため合計値が合致しない場合があります。</t>
    <rPh sb="2" eb="6">
      <t>シシャゴニュウ</t>
    </rPh>
    <rPh sb="13" eb="15">
      <t>ガッチ</t>
    </rPh>
    <phoneticPr fontId="3"/>
  </si>
  <si>
    <t>2月</t>
    <phoneticPr fontId="3"/>
  </si>
  <si>
    <t>3月</t>
    <phoneticPr fontId="3"/>
  </si>
  <si>
    <t>※　四捨五入のため合計値が合致しない場合があります。</t>
    <phoneticPr fontId="3"/>
  </si>
  <si>
    <t>平成29年度</t>
  </si>
  <si>
    <t>平成29年度</t>
    <phoneticPr fontId="3"/>
  </si>
  <si>
    <t>H29年度</t>
  </si>
  <si>
    <t>平成28年度</t>
  </si>
  <si>
    <t>4月</t>
    <phoneticPr fontId="3"/>
  </si>
  <si>
    <t>J　 R　 ( 北海道新幹線 ）</t>
    <rPh sb="8" eb="11">
      <t>ホッカイドウ</t>
    </rPh>
    <rPh sb="11" eb="14">
      <t>シンカンセン</t>
    </rPh>
    <phoneticPr fontId="3"/>
  </si>
  <si>
    <t>H30年
1月</t>
    <phoneticPr fontId="3"/>
  </si>
  <si>
    <t>4～2月計</t>
    <phoneticPr fontId="3"/>
  </si>
  <si>
    <t>4～2月計</t>
    <phoneticPr fontId="3"/>
  </si>
  <si>
    <t>航空機利用による来道者数（発地別）</t>
    <phoneticPr fontId="3"/>
  </si>
  <si>
    <t>平成30年度</t>
    <phoneticPr fontId="3"/>
  </si>
  <si>
    <t>H30/29</t>
    <phoneticPr fontId="3"/>
  </si>
  <si>
    <t>H30/28</t>
    <phoneticPr fontId="3"/>
  </si>
  <si>
    <t>H30年度</t>
    <phoneticPr fontId="3"/>
  </si>
  <si>
    <t>30年度</t>
    <phoneticPr fontId="3"/>
  </si>
  <si>
    <t>29年度</t>
    <phoneticPr fontId="3"/>
  </si>
  <si>
    <t>29年度</t>
    <phoneticPr fontId="3"/>
  </si>
  <si>
    <t>来道者輸送実績の推移　（平成27年度～30年度）</t>
    <rPh sb="3" eb="5">
      <t>ユソウ</t>
    </rPh>
    <phoneticPr fontId="3"/>
  </si>
  <si>
    <t>　　　　平成３０年度   来道者輸送実績（速報）</t>
    <phoneticPr fontId="3"/>
  </si>
  <si>
    <t>来道者数の実績状況の推移［航空機］（平成27年度～30年度）</t>
    <phoneticPr fontId="3"/>
  </si>
  <si>
    <t>来道者数の実績状況の推移［ＪＲ］（平成27年度～30年度）</t>
    <phoneticPr fontId="3"/>
  </si>
  <si>
    <t>来道者数の実績状況の推移［フェリー］（平成27年度～30年度）</t>
    <phoneticPr fontId="3"/>
  </si>
  <si>
    <t>5月</t>
    <rPh sb="1" eb="2">
      <t>ガツ</t>
    </rPh>
    <phoneticPr fontId="3"/>
  </si>
  <si>
    <t>北海道に直接入国した外国人の推移　（平成27年度～30年度）</t>
    <phoneticPr fontId="3"/>
  </si>
  <si>
    <t>H29年度</t>
    <phoneticPr fontId="3"/>
  </si>
  <si>
    <t>6月</t>
    <rPh sb="1" eb="2">
      <t>ガツ</t>
    </rPh>
    <phoneticPr fontId="3"/>
  </si>
  <si>
    <t>6月</t>
    <phoneticPr fontId="3"/>
  </si>
  <si>
    <t>新千歳・丘珠着計</t>
    <rPh sb="4" eb="6">
      <t>オカダマ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</si>
  <si>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</si>
  <si>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</si>
  <si>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r>
      <t>1</t>
    </r>
    <r>
      <rPr>
        <sz val="11"/>
        <rFont val="ＭＳ Ｐゴシック"/>
        <family val="3"/>
        <charset val="128"/>
      </rPr>
      <t>1月</t>
    </r>
    <rPh sb="2" eb="3">
      <t>ガツ</t>
    </rPh>
    <phoneticPr fontId="3"/>
  </si>
  <si>
    <r>
      <t>12月</t>
    </r>
    <r>
      <rPr>
        <sz val="11"/>
        <rFont val="ＭＳ Ｐゴシック"/>
        <family val="3"/>
        <charset val="128"/>
      </rPr>
      <t/>
    </r>
  </si>
  <si>
    <r>
      <t>1月</t>
    </r>
    <r>
      <rPr>
        <sz val="11"/>
        <rFont val="ＭＳ Ｐゴシック"/>
        <family val="3"/>
        <charset val="128"/>
      </rPr>
      <t/>
    </r>
  </si>
  <si>
    <t>H31年
1月</t>
    <phoneticPr fontId="3"/>
  </si>
  <si>
    <t>日本全体の訪日外国人の推移</t>
    <phoneticPr fontId="3"/>
  </si>
  <si>
    <t>2月</t>
    <rPh sb="1" eb="2">
      <t>ガツ</t>
    </rPh>
    <phoneticPr fontId="3"/>
  </si>
  <si>
    <r>
      <t>2月</t>
    </r>
    <r>
      <rPr>
        <sz val="11"/>
        <rFont val="ＭＳ Ｐゴシック"/>
        <family val="3"/>
        <charset val="128"/>
      </rPr>
      <t/>
    </r>
  </si>
  <si>
    <t>3月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</si>
</sst>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#,##0_);[Red]\(#,##0\)"/>
    <numFmt numFmtId="178" formatCode="#,##0_ "/>
    <numFmt numFmtId="179" formatCode="#,##0.0"/>
    <numFmt numFmtId="180" formatCode="#,##0;&quot;▲ &quot;#,##0"/>
    <numFmt numFmtId="182" formatCode="#,##0;&quot;▲ &quot;#,##0;&quot; &quot;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i/>
      <sz val="12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5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247">
    <xf numFmtId="0" fontId="0" fillId="0" borderId="0" xfId="0">
      <alignment vertical="center"/>
    </xf>
    <xf numFmtId="0" fontId="4" fillId="0" borderId="0" xfId="5" applyFont="1" applyFill="1" applyAlignment="1">
      <alignment vertical="center"/>
    </xf>
    <xf numFmtId="0" fontId="4" fillId="0" borderId="0" xfId="5" applyFont="1" applyFill="1" applyBorder="1" applyAlignment="1">
      <alignment horizontal="center" vertical="center"/>
    </xf>
    <xf numFmtId="3" fontId="4" fillId="0" borderId="0" xfId="5" applyNumberFormat="1" applyFont="1" applyFill="1" applyBorder="1" applyAlignment="1">
      <alignment vertical="center"/>
    </xf>
    <xf numFmtId="3" fontId="7" fillId="0" borderId="0" xfId="5" applyNumberFormat="1" applyFont="1" applyFill="1" applyBorder="1" applyAlignment="1">
      <alignment horizontal="right" vertical="top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3" fontId="8" fillId="0" borderId="0" xfId="5" applyNumberFormat="1" applyFont="1" applyAlignment="1">
      <alignment vertical="center"/>
    </xf>
    <xf numFmtId="3" fontId="8" fillId="2" borderId="1" xfId="5" applyNumberFormat="1" applyFont="1" applyFill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/>
    </xf>
    <xf numFmtId="179" fontId="8" fillId="0" borderId="1" xfId="5" applyNumberFormat="1" applyFont="1" applyBorder="1" applyAlignment="1">
      <alignment vertical="center"/>
    </xf>
    <xf numFmtId="179" fontId="8" fillId="0" borderId="1" xfId="5" applyNumberFormat="1" applyFont="1" applyFill="1" applyBorder="1" applyAlignment="1">
      <alignment vertical="center"/>
    </xf>
    <xf numFmtId="179" fontId="9" fillId="0" borderId="1" xfId="5" applyNumberFormat="1" applyFont="1" applyBorder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3" fontId="8" fillId="0" borderId="0" xfId="5" applyNumberFormat="1" applyFont="1" applyFill="1" applyBorder="1" applyAlignment="1">
      <alignment vertical="center"/>
    </xf>
    <xf numFmtId="0" fontId="2" fillId="0" borderId="0" xfId="3"/>
    <xf numFmtId="0" fontId="2" fillId="0" borderId="0" xfId="3" applyAlignment="1">
      <alignment horizontal="right" vertic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8" xfId="3" applyBorder="1" applyAlignment="1">
      <alignment horizontal="center" vertical="center"/>
    </xf>
    <xf numFmtId="178" fontId="13" fillId="0" borderId="18" xfId="3" applyNumberFormat="1" applyFont="1" applyBorder="1"/>
    <xf numFmtId="0" fontId="2" fillId="0" borderId="19" xfId="3" applyBorder="1" applyAlignment="1">
      <alignment horizontal="center" vertical="center"/>
    </xf>
    <xf numFmtId="178" fontId="13" fillId="0" borderId="19" xfId="3" applyNumberFormat="1" applyFont="1" applyBorder="1"/>
    <xf numFmtId="0" fontId="2" fillId="0" borderId="20" xfId="3" applyBorder="1" applyAlignment="1">
      <alignment horizontal="center" vertical="center"/>
    </xf>
    <xf numFmtId="178" fontId="13" fillId="0" borderId="20" xfId="3" applyNumberFormat="1" applyFont="1" applyBorder="1"/>
    <xf numFmtId="0" fontId="2" fillId="0" borderId="1" xfId="3" applyBorder="1" applyAlignment="1">
      <alignment horizontal="center" vertical="center"/>
    </xf>
    <xf numFmtId="178" fontId="13" fillId="0" borderId="1" xfId="3" applyNumberFormat="1" applyFont="1" applyBorder="1"/>
    <xf numFmtId="0" fontId="2" fillId="0" borderId="0" xfId="3" applyAlignment="1">
      <alignment horizontal="right"/>
    </xf>
    <xf numFmtId="178" fontId="0" fillId="0" borderId="0" xfId="0" applyNumberFormat="1" applyAlignment="1">
      <alignment vertical="center"/>
    </xf>
    <xf numFmtId="178" fontId="0" fillId="0" borderId="0" xfId="2" applyNumberFormat="1" applyFont="1" applyAlignment="1">
      <alignment vertical="center"/>
    </xf>
    <xf numFmtId="178" fontId="0" fillId="0" borderId="0" xfId="1" applyNumberFormat="1" applyFont="1" applyAlignment="1">
      <alignment vertical="center"/>
    </xf>
    <xf numFmtId="178" fontId="14" fillId="0" borderId="0" xfId="0" applyNumberFormat="1" applyFont="1" applyBorder="1" applyAlignment="1">
      <alignment horizontal="center" vertical="center"/>
    </xf>
    <xf numFmtId="178" fontId="15" fillId="0" borderId="0" xfId="0" applyNumberFormat="1" applyFont="1" applyBorder="1" applyAlignment="1">
      <alignment horizontal="distributed" vertical="center"/>
    </xf>
    <xf numFmtId="178" fontId="16" fillId="0" borderId="0" xfId="0" applyNumberFormat="1" applyFont="1" applyAlignment="1">
      <alignment horizontal="center" vertical="center"/>
    </xf>
    <xf numFmtId="178" fontId="0" fillId="0" borderId="21" xfId="1" applyNumberFormat="1" applyFont="1" applyBorder="1" applyAlignment="1">
      <alignment vertical="center"/>
    </xf>
    <xf numFmtId="178" fontId="0" fillId="0" borderId="0" xfId="0" applyNumberFormat="1" applyAlignment="1">
      <alignment horizontal="right" vertical="center"/>
    </xf>
    <xf numFmtId="178" fontId="0" fillId="0" borderId="0" xfId="0" applyNumberFormat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18" fillId="0" borderId="0" xfId="0" applyFont="1" applyAlignment="1">
      <alignment vertical="center"/>
    </xf>
    <xf numFmtId="178" fontId="19" fillId="0" borderId="0" xfId="0" applyNumberFormat="1" applyFont="1" applyAlignment="1">
      <alignment horizontal="centerContinuous" vertical="center"/>
    </xf>
    <xf numFmtId="177" fontId="19" fillId="0" borderId="0" xfId="0" applyNumberFormat="1" applyFont="1" applyAlignment="1">
      <alignment horizontal="right" vertical="center"/>
    </xf>
    <xf numFmtId="178" fontId="19" fillId="0" borderId="22" xfId="0" applyNumberFormat="1" applyFont="1" applyBorder="1" applyAlignment="1">
      <alignment horizontal="center" vertical="center"/>
    </xf>
    <xf numFmtId="178" fontId="19" fillId="0" borderId="16" xfId="0" applyNumberFormat="1" applyFont="1" applyBorder="1" applyAlignment="1">
      <alignment horizontal="center" vertical="center"/>
    </xf>
    <xf numFmtId="178" fontId="19" fillId="0" borderId="15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8" fontId="19" fillId="0" borderId="13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right" vertical="center"/>
    </xf>
    <xf numFmtId="3" fontId="19" fillId="0" borderId="24" xfId="0" applyNumberFormat="1" applyFont="1" applyBorder="1" applyAlignment="1">
      <alignment horizontal="right" vertical="center"/>
    </xf>
    <xf numFmtId="3" fontId="19" fillId="0" borderId="25" xfId="0" applyNumberFormat="1" applyFont="1" applyBorder="1" applyAlignment="1">
      <alignment horizontal="right" vertical="center"/>
    </xf>
    <xf numFmtId="178" fontId="19" fillId="0" borderId="26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12" xfId="0" applyNumberFormat="1" applyFont="1" applyBorder="1" applyAlignment="1">
      <alignment horizontal="right" vertical="center"/>
    </xf>
    <xf numFmtId="3" fontId="19" fillId="0" borderId="27" xfId="0" applyNumberFormat="1" applyFont="1" applyBorder="1" applyAlignment="1">
      <alignment horizontal="right" vertical="center"/>
    </xf>
    <xf numFmtId="178" fontId="19" fillId="0" borderId="28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9" fillId="0" borderId="27" xfId="0" applyNumberFormat="1" applyFont="1" applyBorder="1" applyAlignment="1">
      <alignment vertical="center"/>
    </xf>
    <xf numFmtId="3" fontId="18" fillId="0" borderId="0" xfId="0" applyNumberFormat="1" applyFont="1" applyAlignment="1">
      <alignment vertical="center"/>
    </xf>
    <xf numFmtId="178" fontId="19" fillId="0" borderId="23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78" fontId="19" fillId="0" borderId="30" xfId="0" applyNumberFormat="1" applyFont="1" applyBorder="1" applyAlignment="1">
      <alignment horizontal="center" vertical="center"/>
    </xf>
    <xf numFmtId="176" fontId="19" fillId="0" borderId="14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9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32" xfId="0" applyNumberFormat="1" applyFont="1" applyBorder="1" applyAlignment="1">
      <alignment horizontal="center" vertical="center"/>
    </xf>
    <xf numFmtId="0" fontId="13" fillId="0" borderId="22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177" fontId="13" fillId="0" borderId="35" xfId="0" applyNumberFormat="1" applyFont="1" applyFill="1" applyBorder="1" applyAlignment="1">
      <alignment vertical="center"/>
    </xf>
    <xf numFmtId="177" fontId="13" fillId="0" borderId="36" xfId="0" applyNumberFormat="1" applyFont="1" applyFill="1" applyBorder="1" applyAlignment="1">
      <alignment vertical="center"/>
    </xf>
    <xf numFmtId="177" fontId="13" fillId="0" borderId="37" xfId="0" applyNumberFormat="1" applyFont="1" applyFill="1" applyBorder="1" applyAlignment="1">
      <alignment vertical="center"/>
    </xf>
    <xf numFmtId="3" fontId="19" fillId="0" borderId="36" xfId="0" applyNumberFormat="1" applyFont="1" applyFill="1" applyBorder="1" applyAlignment="1">
      <alignment vertical="center"/>
    </xf>
    <xf numFmtId="177" fontId="13" fillId="0" borderId="38" xfId="0" applyNumberFormat="1" applyFont="1" applyFill="1" applyBorder="1" applyAlignment="1">
      <alignment vertical="center"/>
    </xf>
    <xf numFmtId="177" fontId="13" fillId="0" borderId="34" xfId="0" applyNumberFormat="1" applyFont="1" applyFill="1" applyBorder="1" applyAlignment="1">
      <alignment vertical="center"/>
    </xf>
    <xf numFmtId="178" fontId="13" fillId="0" borderId="0" xfId="0" applyNumberFormat="1" applyFont="1" applyFill="1" applyAlignment="1">
      <alignment vertical="center"/>
    </xf>
    <xf numFmtId="0" fontId="13" fillId="0" borderId="39" xfId="0" applyFont="1" applyFill="1" applyBorder="1" applyAlignment="1">
      <alignment horizontal="center" vertical="center"/>
    </xf>
    <xf numFmtId="177" fontId="13" fillId="0" borderId="40" xfId="0" applyNumberFormat="1" applyFont="1" applyFill="1" applyBorder="1" applyAlignment="1">
      <alignment vertical="center"/>
    </xf>
    <xf numFmtId="177" fontId="13" fillId="0" borderId="19" xfId="0" applyNumberFormat="1" applyFont="1" applyFill="1" applyBorder="1" applyAlignment="1">
      <alignment vertical="center"/>
    </xf>
    <xf numFmtId="177" fontId="13" fillId="0" borderId="41" xfId="0" applyNumberFormat="1" applyFont="1" applyFill="1" applyBorder="1" applyAlignment="1">
      <alignment vertical="center"/>
    </xf>
    <xf numFmtId="3" fontId="19" fillId="0" borderId="19" xfId="0" applyNumberFormat="1" applyFont="1" applyFill="1" applyBorder="1" applyAlignment="1">
      <alignment vertical="center"/>
    </xf>
    <xf numFmtId="177" fontId="13" fillId="0" borderId="42" xfId="0" applyNumberFormat="1" applyFont="1" applyFill="1" applyBorder="1" applyAlignment="1">
      <alignment vertical="center"/>
    </xf>
    <xf numFmtId="177" fontId="13" fillId="0" borderId="39" xfId="0" applyNumberFormat="1" applyFont="1" applyFill="1" applyBorder="1" applyAlignment="1">
      <alignment vertical="center"/>
    </xf>
    <xf numFmtId="0" fontId="13" fillId="0" borderId="43" xfId="0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vertical="center"/>
    </xf>
    <xf numFmtId="176" fontId="13" fillId="0" borderId="20" xfId="0" applyNumberFormat="1" applyFont="1" applyFill="1" applyBorder="1" applyAlignment="1">
      <alignment vertical="center"/>
    </xf>
    <xf numFmtId="176" fontId="13" fillId="0" borderId="45" xfId="0" applyNumberFormat="1" applyFont="1" applyFill="1" applyBorder="1" applyAlignment="1">
      <alignment vertical="center"/>
    </xf>
    <xf numFmtId="0" fontId="13" fillId="0" borderId="46" xfId="0" applyFont="1" applyFill="1" applyBorder="1" applyAlignment="1">
      <alignment horizontal="center" vertical="center"/>
    </xf>
    <xf numFmtId="177" fontId="13" fillId="0" borderId="47" xfId="0" applyNumberFormat="1" applyFont="1" applyFill="1" applyBorder="1" applyAlignment="1">
      <alignment vertical="center"/>
    </xf>
    <xf numFmtId="177" fontId="13" fillId="0" borderId="18" xfId="0" applyNumberFormat="1" applyFont="1" applyFill="1" applyBorder="1" applyAlignment="1">
      <alignment vertical="center"/>
    </xf>
    <xf numFmtId="177" fontId="13" fillId="0" borderId="46" xfId="0" applyNumberFormat="1" applyFont="1" applyFill="1" applyBorder="1" applyAlignment="1">
      <alignment vertical="center"/>
    </xf>
    <xf numFmtId="176" fontId="13" fillId="0" borderId="43" xfId="0" applyNumberFormat="1" applyFont="1" applyFill="1" applyBorder="1" applyAlignment="1">
      <alignment vertical="center"/>
    </xf>
    <xf numFmtId="177" fontId="13" fillId="0" borderId="48" xfId="0" applyNumberFormat="1" applyFont="1" applyFill="1" applyBorder="1" applyAlignment="1">
      <alignment vertical="center"/>
    </xf>
    <xf numFmtId="0" fontId="13" fillId="0" borderId="45" xfId="0" applyFont="1" applyFill="1" applyBorder="1" applyAlignment="1">
      <alignment horizontal="center" vertical="center"/>
    </xf>
    <xf numFmtId="176" fontId="13" fillId="0" borderId="49" xfId="0" applyNumberFormat="1" applyFont="1" applyFill="1" applyBorder="1" applyAlignment="1">
      <alignment vertical="center"/>
    </xf>
    <xf numFmtId="0" fontId="13" fillId="0" borderId="50" xfId="0" applyFont="1" applyFill="1" applyBorder="1" applyAlignment="1">
      <alignment horizontal="center" vertical="center"/>
    </xf>
    <xf numFmtId="176" fontId="13" fillId="0" borderId="51" xfId="0" applyNumberFormat="1" applyFont="1" applyFill="1" applyBorder="1" applyAlignment="1">
      <alignment vertical="center"/>
    </xf>
    <xf numFmtId="176" fontId="13" fillId="0" borderId="52" xfId="0" applyNumberFormat="1" applyFont="1" applyFill="1" applyBorder="1" applyAlignment="1">
      <alignment vertical="center"/>
    </xf>
    <xf numFmtId="176" fontId="13" fillId="0" borderId="53" xfId="0" applyNumberFormat="1" applyFont="1" applyFill="1" applyBorder="1" applyAlignment="1">
      <alignment vertical="center"/>
    </xf>
    <xf numFmtId="176" fontId="13" fillId="0" borderId="50" xfId="0" applyNumberFormat="1" applyFont="1" applyFill="1" applyBorder="1" applyAlignment="1">
      <alignment vertical="center"/>
    </xf>
    <xf numFmtId="177" fontId="13" fillId="0" borderId="54" xfId="0" applyNumberFormat="1" applyFont="1" applyFill="1" applyBorder="1" applyAlignment="1">
      <alignment vertical="center"/>
    </xf>
    <xf numFmtId="177" fontId="13" fillId="0" borderId="55" xfId="0" applyNumberFormat="1" applyFont="1" applyFill="1" applyBorder="1" applyAlignment="1">
      <alignment vertical="center"/>
    </xf>
    <xf numFmtId="177" fontId="13" fillId="0" borderId="56" xfId="0" applyNumberFormat="1" applyFont="1" applyFill="1" applyBorder="1" applyAlignment="1">
      <alignment vertical="center"/>
    </xf>
    <xf numFmtId="178" fontId="13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2" fillId="0" borderId="0" xfId="4"/>
    <xf numFmtId="0" fontId="2" fillId="0" borderId="0" xfId="4" applyAlignment="1">
      <alignment horizontal="right" vertical="center"/>
    </xf>
    <xf numFmtId="0" fontId="8" fillId="0" borderId="57" xfId="4" applyFont="1" applyFill="1" applyBorder="1" applyAlignment="1"/>
    <xf numFmtId="0" fontId="8" fillId="0" borderId="57" xfId="4" applyFont="1" applyBorder="1" applyAlignment="1"/>
    <xf numFmtId="178" fontId="12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9" fillId="0" borderId="17" xfId="0" applyNumberFormat="1" applyFont="1" applyBorder="1" applyAlignment="1">
      <alignment horizontal="centerContinuous" vertical="center"/>
    </xf>
    <xf numFmtId="178" fontId="19" fillId="0" borderId="58" xfId="0" applyNumberFormat="1" applyFont="1" applyBorder="1" applyAlignment="1">
      <alignment horizontal="centerContinuous" vertical="center"/>
    </xf>
    <xf numFmtId="0" fontId="13" fillId="0" borderId="59" xfId="0" applyFont="1" applyFill="1" applyBorder="1" applyAlignment="1">
      <alignment horizontal="centerContinuous" vertical="center"/>
    </xf>
    <xf numFmtId="0" fontId="13" fillId="0" borderId="60" xfId="0" applyFont="1" applyFill="1" applyBorder="1" applyAlignment="1">
      <alignment horizontal="centerContinuous" vertical="center"/>
    </xf>
    <xf numFmtId="0" fontId="13" fillId="0" borderId="61" xfId="0" applyFont="1" applyFill="1" applyBorder="1" applyAlignment="1">
      <alignment horizontal="centerContinuous" vertical="center"/>
    </xf>
    <xf numFmtId="0" fontId="13" fillId="0" borderId="62" xfId="0" applyFont="1" applyFill="1" applyBorder="1" applyAlignment="1">
      <alignment horizontal="centerContinuous" vertical="center"/>
    </xf>
    <xf numFmtId="0" fontId="13" fillId="0" borderId="63" xfId="0" applyFont="1" applyFill="1" applyBorder="1" applyAlignment="1">
      <alignment horizontal="centerContinuous" vertical="center"/>
    </xf>
    <xf numFmtId="0" fontId="16" fillId="0" borderId="0" xfId="0" applyNumberFormat="1" applyFont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0" fillId="0" borderId="58" xfId="0" applyBorder="1" applyAlignment="1">
      <alignment horizontal="centerContinuous" vertical="center"/>
    </xf>
    <xf numFmtId="0" fontId="6" fillId="0" borderId="0" xfId="5" applyFont="1" applyFill="1" applyBorder="1" applyAlignment="1">
      <alignment horizontal="centerContinuous" vertical="center"/>
    </xf>
    <xf numFmtId="0" fontId="10" fillId="0" borderId="0" xfId="4" applyFont="1" applyAlignment="1">
      <alignment horizontal="centerContinuous" vertical="center"/>
    </xf>
    <xf numFmtId="0" fontId="4" fillId="0" borderId="64" xfId="5" applyFont="1" applyBorder="1" applyAlignment="1">
      <alignment horizontal="right" vertical="center"/>
    </xf>
    <xf numFmtId="178" fontId="0" fillId="0" borderId="22" xfId="2" applyNumberFormat="1" applyFont="1" applyFill="1" applyBorder="1" applyAlignment="1">
      <alignment horizontal="right" vertical="center" shrinkToFit="1"/>
    </xf>
    <xf numFmtId="180" fontId="0" fillId="0" borderId="65" xfId="0" applyNumberFormat="1" applyFill="1" applyBorder="1" applyAlignment="1">
      <alignment horizontal="right" vertical="center" shrinkToFit="1"/>
    </xf>
    <xf numFmtId="180" fontId="0" fillId="0" borderId="58" xfId="0" applyNumberFormat="1" applyFill="1" applyBorder="1" applyAlignment="1">
      <alignment horizontal="right" vertical="center" shrinkToFit="1"/>
    </xf>
    <xf numFmtId="178" fontId="0" fillId="0" borderId="0" xfId="0" applyNumberFormat="1" applyAlignment="1">
      <alignment vertical="center" shrinkToFit="1"/>
    </xf>
    <xf numFmtId="178" fontId="0" fillId="0" borderId="25" xfId="0" applyNumberFormat="1" applyFill="1" applyBorder="1" applyAlignment="1">
      <alignment horizontal="center" vertical="center" shrinkToFit="1"/>
    </xf>
    <xf numFmtId="178" fontId="0" fillId="0" borderId="27" xfId="0" applyNumberFormat="1" applyFill="1" applyBorder="1" applyAlignment="1">
      <alignment horizontal="center" vertical="center" shrinkToFit="1"/>
    </xf>
    <xf numFmtId="178" fontId="2" fillId="0" borderId="27" xfId="0" applyNumberFormat="1" applyFont="1" applyFill="1" applyBorder="1" applyAlignment="1">
      <alignment horizontal="center" vertical="center" shrinkToFit="1"/>
    </xf>
    <xf numFmtId="178" fontId="0" fillId="0" borderId="31" xfId="0" applyNumberFormat="1" applyFill="1" applyBorder="1" applyAlignment="1">
      <alignment horizontal="center"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59" xfId="0" applyNumberFormat="1" applyBorder="1" applyAlignment="1">
      <alignment vertical="center" shrinkToFit="1"/>
    </xf>
    <xf numFmtId="178" fontId="0" fillId="0" borderId="5" xfId="1" applyNumberFormat="1" applyFont="1" applyBorder="1" applyAlignment="1">
      <alignment horizontal="centerContinuous" vertical="center" shrinkToFit="1"/>
    </xf>
    <xf numFmtId="178" fontId="0" fillId="0" borderId="66" xfId="1" applyNumberFormat="1" applyFont="1" applyBorder="1" applyAlignment="1">
      <alignment horizontal="centerContinuous" vertical="center" shrinkToFit="1"/>
    </xf>
    <xf numFmtId="178" fontId="0" fillId="0" borderId="67" xfId="1" applyNumberFormat="1" applyFont="1" applyBorder="1" applyAlignment="1">
      <alignment horizontal="centerContinuous" vertical="center" shrinkToFit="1"/>
    </xf>
    <xf numFmtId="178" fontId="0" fillId="0" borderId="5" xfId="2" applyNumberFormat="1" applyFont="1" applyBorder="1" applyAlignment="1">
      <alignment horizontal="centerContinuous" vertical="center" shrinkToFit="1"/>
    </xf>
    <xf numFmtId="178" fontId="0" fillId="0" borderId="66" xfId="2" applyNumberFormat="1" applyFont="1" applyBorder="1" applyAlignment="1">
      <alignment horizontal="centerContinuous" vertical="center" shrinkToFit="1"/>
    </xf>
    <xf numFmtId="178" fontId="0" fillId="0" borderId="67" xfId="2" applyNumberFormat="1" applyFont="1" applyBorder="1" applyAlignment="1">
      <alignment horizontal="centerContinuous" vertical="center" shrinkToFit="1"/>
    </xf>
    <xf numFmtId="178" fontId="0" fillId="0" borderId="8" xfId="0" applyNumberFormat="1" applyBorder="1" applyAlignment="1">
      <alignment horizontal="distributed" vertical="center" shrinkToFit="1"/>
    </xf>
    <xf numFmtId="178" fontId="0" fillId="0" borderId="9" xfId="0" applyNumberFormat="1" applyBorder="1" applyAlignment="1">
      <alignment horizontal="centerContinuous" vertical="center" shrinkToFit="1"/>
    </xf>
    <xf numFmtId="178" fontId="0" fillId="0" borderId="61" xfId="0" applyNumberFormat="1" applyBorder="1" applyAlignment="1">
      <alignment vertical="center" shrinkToFit="1"/>
    </xf>
    <xf numFmtId="178" fontId="0" fillId="0" borderId="21" xfId="2" applyNumberFormat="1" applyFont="1" applyBorder="1" applyAlignment="1">
      <alignment horizontal="center" vertical="center" shrinkToFit="1"/>
    </xf>
    <xf numFmtId="178" fontId="0" fillId="0" borderId="3" xfId="2" applyNumberFormat="1" applyFont="1" applyBorder="1" applyAlignment="1">
      <alignment horizontal="center" vertical="center" shrinkToFit="1"/>
    </xf>
    <xf numFmtId="178" fontId="0" fillId="0" borderId="3" xfId="1" applyNumberFormat="1" applyFont="1" applyBorder="1" applyAlignment="1">
      <alignment horizontal="center" vertical="center" shrinkToFit="1"/>
    </xf>
    <xf numFmtId="178" fontId="0" fillId="0" borderId="30" xfId="1" applyNumberFormat="1" applyFont="1" applyBorder="1" applyAlignment="1">
      <alignment horizontal="center" vertical="center" shrinkToFit="1"/>
    </xf>
    <xf numFmtId="178" fontId="0" fillId="0" borderId="29" xfId="0" applyNumberFormat="1" applyBorder="1" applyAlignment="1">
      <alignment horizontal="distributed" vertical="center" shrinkToFit="1"/>
    </xf>
    <xf numFmtId="178" fontId="0" fillId="0" borderId="4" xfId="0" applyNumberFormat="1" applyBorder="1" applyAlignment="1">
      <alignment horizontal="centerContinuous" vertical="center" shrinkToFit="1"/>
    </xf>
    <xf numFmtId="178" fontId="0" fillId="0" borderId="5" xfId="2" applyNumberFormat="1" applyFont="1" applyFill="1" applyBorder="1" applyAlignment="1">
      <alignment horizontal="right" vertical="center" shrinkToFit="1"/>
    </xf>
    <xf numFmtId="178" fontId="0" fillId="0" borderId="7" xfId="2" applyNumberFormat="1" applyFont="1" applyFill="1" applyBorder="1" applyAlignment="1">
      <alignment horizontal="right" vertical="center" shrinkToFit="1"/>
    </xf>
    <xf numFmtId="176" fontId="0" fillId="0" borderId="7" xfId="1" applyNumberFormat="1" applyFont="1" applyFill="1" applyBorder="1" applyAlignment="1">
      <alignment horizontal="right" vertical="center" shrinkToFit="1"/>
    </xf>
    <xf numFmtId="178" fontId="0" fillId="0" borderId="6" xfId="2" applyNumberFormat="1" applyFont="1" applyFill="1" applyBorder="1" applyAlignment="1">
      <alignment horizontal="right" vertical="center" shrinkToFit="1"/>
    </xf>
    <xf numFmtId="178" fontId="0" fillId="0" borderId="68" xfId="0" applyNumberFormat="1" applyBorder="1" applyAlignment="1">
      <alignment vertical="center" shrinkToFit="1"/>
    </xf>
    <xf numFmtId="178" fontId="0" fillId="0" borderId="10" xfId="2" applyNumberFormat="1" applyFont="1" applyFill="1" applyBorder="1" applyAlignment="1">
      <alignment horizontal="right" vertical="center" shrinkToFit="1"/>
    </xf>
    <xf numFmtId="178" fontId="0" fillId="0" borderId="1" xfId="2" applyNumberFormat="1" applyFont="1" applyFill="1" applyBorder="1" applyAlignment="1">
      <alignment horizontal="right" vertical="center" shrinkToFit="1"/>
    </xf>
    <xf numFmtId="176" fontId="0" fillId="0" borderId="1" xfId="1" applyNumberFormat="1" applyFont="1" applyFill="1" applyBorder="1" applyAlignment="1">
      <alignment horizontal="right" vertical="center" shrinkToFit="1"/>
    </xf>
    <xf numFmtId="178" fontId="0" fillId="0" borderId="69" xfId="2" applyNumberFormat="1" applyFont="1" applyFill="1" applyBorder="1" applyAlignment="1">
      <alignment horizontal="right" vertical="center" shrinkToFit="1"/>
    </xf>
    <xf numFmtId="178" fontId="2" fillId="0" borderId="10" xfId="2" applyNumberFormat="1" applyFont="1" applyFill="1" applyBorder="1" applyAlignment="1">
      <alignment horizontal="right" vertical="center" shrinkToFit="1"/>
    </xf>
    <xf numFmtId="178" fontId="2" fillId="0" borderId="1" xfId="2" applyNumberFormat="1" applyFont="1" applyFill="1" applyBorder="1" applyAlignment="1">
      <alignment horizontal="right" vertical="center" shrinkToFit="1"/>
    </xf>
    <xf numFmtId="178" fontId="2" fillId="0" borderId="12" xfId="1" applyNumberFormat="1" applyFont="1" applyFill="1" applyBorder="1" applyAlignment="1">
      <alignment horizontal="right" vertical="center" shrinkToFit="1"/>
    </xf>
    <xf numFmtId="178" fontId="0" fillId="0" borderId="1" xfId="2" applyNumberFormat="1" applyFont="1" applyBorder="1" applyAlignment="1">
      <alignment vertical="center" shrinkToFit="1"/>
    </xf>
    <xf numFmtId="178" fontId="0" fillId="0" borderId="2" xfId="2" applyNumberFormat="1" applyFont="1" applyFill="1" applyBorder="1" applyAlignment="1">
      <alignment horizontal="right" vertical="center" shrinkToFit="1"/>
    </xf>
    <xf numFmtId="178" fontId="0" fillId="0" borderId="3" xfId="2" applyNumberFormat="1" applyFont="1" applyFill="1" applyBorder="1" applyAlignment="1">
      <alignment horizontal="right" vertical="center" shrinkToFit="1"/>
    </xf>
    <xf numFmtId="176" fontId="0" fillId="0" borderId="3" xfId="1" applyNumberFormat="1" applyFont="1" applyFill="1" applyBorder="1" applyAlignment="1">
      <alignment horizontal="right" vertical="center" shrinkToFit="1"/>
    </xf>
    <xf numFmtId="178" fontId="2" fillId="0" borderId="15" xfId="0" applyNumberFormat="1" applyFont="1" applyFill="1" applyBorder="1" applyAlignment="1">
      <alignment horizontal="center" vertical="center" shrinkToFit="1"/>
    </xf>
    <xf numFmtId="176" fontId="0" fillId="0" borderId="22" xfId="1" applyNumberFormat="1" applyFont="1" applyFill="1" applyBorder="1" applyAlignment="1">
      <alignment horizontal="right" vertical="center" shrinkToFit="1"/>
    </xf>
    <xf numFmtId="178" fontId="0" fillId="0" borderId="32" xfId="2" applyNumberFormat="1" applyFont="1" applyBorder="1" applyAlignment="1">
      <alignment vertical="center" shrinkToFit="1"/>
    </xf>
    <xf numFmtId="178" fontId="0" fillId="0" borderId="32" xfId="0" applyNumberFormat="1" applyBorder="1" applyAlignment="1">
      <alignment vertical="center" shrinkToFit="1"/>
    </xf>
    <xf numFmtId="0" fontId="2" fillId="0" borderId="19" xfId="3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wrapText="1"/>
    </xf>
    <xf numFmtId="0" fontId="4" fillId="0" borderId="0" xfId="5" applyFont="1" applyFill="1" applyBorder="1" applyAlignment="1">
      <alignment vertical="center"/>
    </xf>
    <xf numFmtId="38" fontId="9" fillId="0" borderId="1" xfId="2" applyFont="1" applyFill="1" applyBorder="1" applyAlignment="1">
      <alignment vertical="center"/>
    </xf>
    <xf numFmtId="38" fontId="8" fillId="0" borderId="1" xfId="2" applyFont="1" applyFill="1" applyBorder="1" applyAlignment="1">
      <alignment vertical="center"/>
    </xf>
    <xf numFmtId="38" fontId="8" fillId="0" borderId="1" xfId="2" applyFont="1" applyBorder="1" applyAlignment="1">
      <alignment vertical="center"/>
    </xf>
    <xf numFmtId="0" fontId="20" fillId="0" borderId="0" xfId="0" applyFont="1">
      <alignment vertical="center"/>
    </xf>
    <xf numFmtId="176" fontId="19" fillId="0" borderId="30" xfId="0" applyNumberFormat="1" applyFont="1" applyBorder="1" applyAlignment="1">
      <alignment vertical="center"/>
    </xf>
    <xf numFmtId="0" fontId="0" fillId="0" borderId="0" xfId="4" applyFont="1" applyAlignment="1">
      <alignment horizontal="right" vertical="center"/>
    </xf>
    <xf numFmtId="0" fontId="1" fillId="0" borderId="0" xfId="6">
      <alignment vertical="center"/>
    </xf>
    <xf numFmtId="0" fontId="2" fillId="0" borderId="54" xfId="3" applyBorder="1" applyAlignment="1">
      <alignment horizontal="center" vertical="center"/>
    </xf>
    <xf numFmtId="178" fontId="13" fillId="0" borderId="54" xfId="3" applyNumberFormat="1" applyFont="1" applyBorder="1"/>
    <xf numFmtId="0" fontId="2" fillId="0" borderId="70" xfId="3" applyBorder="1" applyAlignment="1">
      <alignment horizontal="center" vertical="center" shrinkToFit="1"/>
    </xf>
    <xf numFmtId="178" fontId="1" fillId="0" borderId="0" xfId="6" applyNumberFormat="1">
      <alignment vertical="center"/>
    </xf>
    <xf numFmtId="178" fontId="13" fillId="0" borderId="70" xfId="3" applyNumberFormat="1" applyFont="1" applyBorder="1"/>
    <xf numFmtId="38" fontId="22" fillId="0" borderId="1" xfId="2" applyFont="1" applyFill="1" applyBorder="1" applyAlignment="1">
      <alignment vertical="center"/>
    </xf>
    <xf numFmtId="176" fontId="22" fillId="0" borderId="1" xfId="4" applyNumberFormat="1" applyFont="1" applyFill="1" applyBorder="1" applyAlignment="1">
      <alignment horizontal="right" vertical="center"/>
    </xf>
    <xf numFmtId="0" fontId="2" fillId="0" borderId="0" xfId="3" applyAlignment="1">
      <alignment horizontal="center"/>
    </xf>
    <xf numFmtId="38" fontId="8" fillId="0" borderId="1" xfId="2" applyFont="1" applyBorder="1" applyAlignment="1">
      <alignment horizontal="right" vertical="center"/>
    </xf>
    <xf numFmtId="182" fontId="0" fillId="0" borderId="13" xfId="0" applyNumberFormat="1" applyFill="1" applyBorder="1" applyAlignment="1">
      <alignment horizontal="right" vertical="center" shrinkToFit="1"/>
    </xf>
    <xf numFmtId="182" fontId="0" fillId="0" borderId="30" xfId="1" applyNumberFormat="1" applyFont="1" applyFill="1" applyBorder="1" applyAlignment="1">
      <alignment horizontal="right" vertical="center" shrinkToFit="1"/>
    </xf>
    <xf numFmtId="182" fontId="0" fillId="0" borderId="11" xfId="2" applyNumberFormat="1" applyFont="1" applyFill="1" applyBorder="1" applyAlignment="1">
      <alignment horizontal="right" vertical="center" shrinkToFit="1"/>
    </xf>
    <xf numFmtId="182" fontId="0" fillId="0" borderId="1" xfId="2" applyNumberFormat="1" applyFont="1" applyFill="1" applyBorder="1" applyAlignment="1">
      <alignment horizontal="right" vertical="center" shrinkToFit="1"/>
    </xf>
    <xf numFmtId="182" fontId="0" fillId="0" borderId="3" xfId="2" applyNumberFormat="1" applyFont="1" applyFill="1" applyBorder="1" applyAlignment="1">
      <alignment horizontal="right" vertical="center" shrinkToFit="1"/>
    </xf>
    <xf numFmtId="182" fontId="0" fillId="0" borderId="30" xfId="2" applyNumberFormat="1" applyFont="1" applyFill="1" applyBorder="1" applyAlignment="1">
      <alignment horizontal="right" vertical="center" shrinkToFit="1"/>
    </xf>
    <xf numFmtId="182" fontId="19" fillId="0" borderId="1" xfId="0" applyNumberFormat="1" applyFont="1" applyBorder="1" applyAlignment="1">
      <alignment horizontal="right" vertical="center"/>
    </xf>
    <xf numFmtId="182" fontId="19" fillId="0" borderId="12" xfId="0" applyNumberFormat="1" applyFont="1" applyBorder="1" applyAlignment="1">
      <alignment horizontal="right" vertical="center"/>
    </xf>
    <xf numFmtId="182" fontId="13" fillId="0" borderId="36" xfId="0" applyNumberFormat="1" applyFont="1" applyFill="1" applyBorder="1" applyAlignment="1">
      <alignment vertical="center"/>
    </xf>
    <xf numFmtId="182" fontId="13" fillId="0" borderId="19" xfId="0" applyNumberFormat="1" applyFont="1" applyFill="1" applyBorder="1" applyAlignment="1">
      <alignment vertical="center"/>
    </xf>
    <xf numFmtId="182" fontId="2" fillId="0" borderId="0" xfId="3" applyNumberFormat="1"/>
    <xf numFmtId="182" fontId="4" fillId="0" borderId="0" xfId="5" applyNumberFormat="1" applyFont="1" applyAlignment="1">
      <alignment vertical="center"/>
    </xf>
    <xf numFmtId="182" fontId="18" fillId="0" borderId="0" xfId="0" applyNumberFormat="1" applyFont="1" applyAlignment="1">
      <alignment vertical="center"/>
    </xf>
    <xf numFmtId="182" fontId="0" fillId="0" borderId="0" xfId="2" applyNumberFormat="1" applyFont="1" applyAlignment="1">
      <alignment vertical="center"/>
    </xf>
    <xf numFmtId="182" fontId="0" fillId="0" borderId="0" xfId="1" applyNumberFormat="1" applyFont="1" applyAlignment="1">
      <alignment vertical="center"/>
    </xf>
    <xf numFmtId="182" fontId="0" fillId="0" borderId="0" xfId="0" applyNumberFormat="1" applyAlignment="1">
      <alignment vertical="center"/>
    </xf>
    <xf numFmtId="182" fontId="2" fillId="0" borderId="0" xfId="4" applyNumberFormat="1"/>
    <xf numFmtId="0" fontId="2" fillId="0" borderId="71" xfId="3" applyBorder="1"/>
    <xf numFmtId="0" fontId="2" fillId="0" borderId="72" xfId="3" applyBorder="1"/>
    <xf numFmtId="3" fontId="4" fillId="0" borderId="71" xfId="5" applyNumberFormat="1" applyFont="1" applyFill="1" applyBorder="1" applyAlignment="1">
      <alignment vertical="center"/>
    </xf>
    <xf numFmtId="3" fontId="4" fillId="0" borderId="72" xfId="5" applyNumberFormat="1" applyFont="1" applyFill="1" applyBorder="1" applyAlignment="1">
      <alignment vertical="center"/>
    </xf>
    <xf numFmtId="0" fontId="2" fillId="0" borderId="71" xfId="4" applyBorder="1"/>
    <xf numFmtId="0" fontId="2" fillId="0" borderId="72" xfId="4" applyBorder="1"/>
    <xf numFmtId="0" fontId="8" fillId="0" borderId="64" xfId="5" applyFont="1" applyBorder="1" applyAlignment="1">
      <alignment vertical="center"/>
    </xf>
    <xf numFmtId="176" fontId="13" fillId="0" borderId="52" xfId="0" applyNumberFormat="1" applyFont="1" applyFill="1" applyBorder="1" applyAlignment="1">
      <alignment horizontal="right" vertical="center"/>
    </xf>
    <xf numFmtId="3" fontId="8" fillId="0" borderId="1" xfId="5" applyNumberFormat="1" applyFont="1" applyFill="1" applyBorder="1" applyAlignment="1">
      <alignment horizontal="center" vertical="center" shrinkToFit="1"/>
    </xf>
    <xf numFmtId="0" fontId="0" fillId="0" borderId="0" xfId="3" applyFont="1" applyBorder="1" applyAlignment="1">
      <alignment horizontal="center" vertical="center" wrapText="1"/>
    </xf>
    <xf numFmtId="0" fontId="2" fillId="0" borderId="0" xfId="3" applyBorder="1" applyAlignment="1">
      <alignment horizontal="center"/>
    </xf>
    <xf numFmtId="0" fontId="2" fillId="0" borderId="0" xfId="3" applyBorder="1"/>
    <xf numFmtId="3" fontId="8" fillId="2" borderId="1" xfId="5" applyNumberFormat="1" applyFont="1" applyFill="1" applyBorder="1" applyAlignment="1">
      <alignment horizontal="center" vertical="center" shrinkToFit="1"/>
    </xf>
    <xf numFmtId="0" fontId="23" fillId="0" borderId="0" xfId="4" applyFont="1"/>
    <xf numFmtId="178" fontId="13" fillId="0" borderId="0" xfId="2" applyNumberFormat="1" applyFont="1" applyAlignment="1">
      <alignment vertical="center"/>
    </xf>
    <xf numFmtId="178" fontId="24" fillId="0" borderId="10" xfId="2" applyNumberFormat="1" applyFont="1" applyFill="1" applyBorder="1" applyAlignment="1">
      <alignment horizontal="right" vertical="center" shrinkToFit="1"/>
    </xf>
    <xf numFmtId="178" fontId="24" fillId="0" borderId="14" xfId="2" applyNumberFormat="1" applyFont="1" applyFill="1" applyBorder="1" applyAlignment="1">
      <alignment horizontal="right" vertical="center" shrinkToFit="1"/>
    </xf>
    <xf numFmtId="178" fontId="24" fillId="0" borderId="22" xfId="2" applyNumberFormat="1" applyFont="1" applyFill="1" applyBorder="1" applyAlignment="1">
      <alignment horizontal="right" vertical="center" shrinkToFit="1"/>
    </xf>
    <xf numFmtId="0" fontId="20" fillId="0" borderId="0" xfId="0" applyFont="1" applyAlignment="1">
      <alignment vertical="top"/>
    </xf>
    <xf numFmtId="38" fontId="22" fillId="0" borderId="1" xfId="2" applyFont="1" applyBorder="1" applyAlignment="1">
      <alignment vertical="center"/>
    </xf>
    <xf numFmtId="0" fontId="25" fillId="0" borderId="0" xfId="0" applyFont="1">
      <alignment vertical="center"/>
    </xf>
    <xf numFmtId="0" fontId="0" fillId="0" borderId="0" xfId="3" applyFont="1" applyBorder="1" applyAlignment="1">
      <alignment horizont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</cellXfs>
  <cellStyles count="8">
    <cellStyle name="パーセント" xfId="1" builtinId="5"/>
    <cellStyle name="桁区切り" xfId="2" builtinId="6"/>
    <cellStyle name="桁区切り 3" xfId="7"/>
    <cellStyle name="標準" xfId="0" builtinId="0"/>
    <cellStyle name="標準 2" xfId="6"/>
    <cellStyle name="標準_siryou230510" xfId="3"/>
    <cellStyle name="標準_グラフsiryou20110915【データが重い】" xfId="4"/>
    <cellStyle name="標準_月別来道輸送実績の推移（Ｈ１２～Ｈ１６）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_rels/chart10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B0A9-4B95-BA64-3A89558CEA0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B0A9-4B95-BA64-3A89558CEA0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B0A9-4B95-BA64-3A89558CEA0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B0A9-4B95-BA64-3A89558CEA0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B0A9-4B95-BA64-3A89558C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63792"/>
        <c:axId val="387164184"/>
      </c:barChart>
      <c:catAx>
        <c:axId val="38716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4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64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3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FF18-4A85-8E81-6A34ADFC0B9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FF18-4A85-8E81-6A34ADFC0B9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FF18-4A85-8E81-6A34ADFC0B9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FF18-4A85-8E81-6A34ADFC0B9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FF18-4A85-8E81-6A34ADFC0B95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5-FF18-4A85-8E81-6A34ADFC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2960"/>
        <c:axId val="387893352"/>
      </c:barChart>
      <c:catAx>
        <c:axId val="387892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3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335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2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C5-43E1-B1BE-3FA949130161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C5-43E1-B1BE-3FA949130161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FC5-43E1-B1BE-3FA949130161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FC5-43E1-B1BE-3FA949130161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FC5-43E1-B1BE-3FA949130161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FC5-43E1-B1BE-3FA949130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7600"/>
        <c:axId val="395087992"/>
      </c:barChart>
      <c:catAx>
        <c:axId val="39508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7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7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7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2CEE-405C-81D2-2E79B07D472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2CEE-405C-81D2-2E79B07D472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2CEE-405C-81D2-2E79B07D472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2CEE-405C-81D2-2E79B07D472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2CEE-405C-81D2-2E79B07D472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  <c:extLst>
            <c:ext xmlns:c16="http://schemas.microsoft.com/office/drawing/2014/chart" uri="{C3380CC4-5D6E-409C-BE32-E72D297353CC}">
              <c16:uniqueId val="{00000005-2CEE-405C-81D2-2E79B07D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8776"/>
        <c:axId val="395089168"/>
      </c:barChart>
      <c:catAx>
        <c:axId val="395088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8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83753613076851E-2"/>
          <c:y val="0.16610409310346999"/>
          <c:w val="0.81410867492850336"/>
          <c:h val="0.729857819905213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フェリー!$B$22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フェリー!$C$22:$N$22</c:f>
              <c:numCache>
                <c:formatCode>#,##0.0</c:formatCode>
                <c:ptCount val="12"/>
                <c:pt idx="0">
                  <c:v>59.567999999999998</c:v>
                </c:pt>
                <c:pt idx="1">
                  <c:v>78.525999999999996</c:v>
                </c:pt>
                <c:pt idx="2">
                  <c:v>70.78</c:v>
                </c:pt>
                <c:pt idx="3">
                  <c:v>99.644999999999996</c:v>
                </c:pt>
                <c:pt idx="4">
                  <c:v>155.511</c:v>
                </c:pt>
                <c:pt idx="5">
                  <c:v>96.516000000000005</c:v>
                </c:pt>
                <c:pt idx="6">
                  <c:v>64.188000000000002</c:v>
                </c:pt>
                <c:pt idx="7">
                  <c:v>47.194000000000003</c:v>
                </c:pt>
                <c:pt idx="8">
                  <c:v>56.829000000000001</c:v>
                </c:pt>
                <c:pt idx="9">
                  <c:v>39.037999999999997</c:v>
                </c:pt>
                <c:pt idx="10">
                  <c:v>38.481000000000002</c:v>
                </c:pt>
                <c:pt idx="11">
                  <c:v>59.322000000000003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6-4AC1-BFE3-468092B22882}"/>
            </c:ext>
          </c:extLst>
        </c:ser>
        <c:ser>
          <c:idx val="2"/>
          <c:order val="2"/>
          <c:tx>
            <c:strRef>
              <c:f>フェリー!$B$23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フェリー!$C$23:$N$23</c:f>
              <c:numCache>
                <c:formatCode>#,##0.0</c:formatCode>
                <c:ptCount val="12"/>
                <c:pt idx="0">
                  <c:v>71.661000000000001</c:v>
                </c:pt>
                <c:pt idx="1">
                  <c:v>82.466999999999999</c:v>
                </c:pt>
                <c:pt idx="2">
                  <c:v>70.772999999999996</c:v>
                </c:pt>
                <c:pt idx="3">
                  <c:v>100.596</c:v>
                </c:pt>
                <c:pt idx="4">
                  <c:v>149.47300000000001</c:v>
                </c:pt>
                <c:pt idx="5">
                  <c:v>81.254999999999995</c:v>
                </c:pt>
                <c:pt idx="6">
                  <c:v>66.242999999999995</c:v>
                </c:pt>
                <c:pt idx="7">
                  <c:v>48.203000000000003</c:v>
                </c:pt>
                <c:pt idx="8">
                  <c:v>57.847999999999999</c:v>
                </c:pt>
                <c:pt idx="9">
                  <c:v>39.993000000000002</c:v>
                </c:pt>
                <c:pt idx="10">
                  <c:v>39.103999999999999</c:v>
                </c:pt>
                <c:pt idx="11">
                  <c:v>62.942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6-4AC1-BFE3-468092B22882}"/>
            </c:ext>
          </c:extLst>
        </c:ser>
        <c:ser>
          <c:idx val="3"/>
          <c:order val="3"/>
          <c:tx>
            <c:strRef>
              <c:f>フェリー!$B$24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フェリー!$C$24:$N$24</c:f>
              <c:numCache>
                <c:formatCode>#,##0.0</c:formatCode>
                <c:ptCount val="12"/>
                <c:pt idx="0">
                  <c:v>68.105999999999995</c:v>
                </c:pt>
                <c:pt idx="1">
                  <c:v>88.363</c:v>
                </c:pt>
                <c:pt idx="2">
                  <c:v>74.710999999999999</c:v>
                </c:pt>
                <c:pt idx="3">
                  <c:v>107.996</c:v>
                </c:pt>
                <c:pt idx="4">
                  <c:v>160.97200000000001</c:v>
                </c:pt>
                <c:pt idx="5">
                  <c:v>83.706999999999994</c:v>
                </c:pt>
                <c:pt idx="6">
                  <c:v>68.537999999999997</c:v>
                </c:pt>
                <c:pt idx="7">
                  <c:v>51.853000000000002</c:v>
                </c:pt>
                <c:pt idx="8">
                  <c:v>54.756999999999998</c:v>
                </c:pt>
                <c:pt idx="9">
                  <c:v>41.585000000000001</c:v>
                </c:pt>
                <c:pt idx="10">
                  <c:v>37.106999999999999</c:v>
                </c:pt>
                <c:pt idx="11">
                  <c:v>57.116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6-4AC1-BFE3-468092B22882}"/>
            </c:ext>
          </c:extLst>
        </c:ser>
        <c:ser>
          <c:idx val="4"/>
          <c:order val="4"/>
          <c:tx>
            <c:strRef>
              <c:f>フェリー!$B$25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フェリー!$C$25:$N$25</c:f>
              <c:numCache>
                <c:formatCode>#,##0.0</c:formatCode>
                <c:ptCount val="12"/>
                <c:pt idx="0">
                  <c:v>72.555000000000007</c:v>
                </c:pt>
                <c:pt idx="1">
                  <c:v>79.441000000000003</c:v>
                </c:pt>
                <c:pt idx="2">
                  <c:v>77.685000000000002</c:v>
                </c:pt>
                <c:pt idx="3">
                  <c:v>106.7865</c:v>
                </c:pt>
                <c:pt idx="4">
                  <c:v>158.0575</c:v>
                </c:pt>
                <c:pt idx="5">
                  <c:v>81.351500000000001</c:v>
                </c:pt>
                <c:pt idx="6">
                  <c:v>65.686499999999995</c:v>
                </c:pt>
                <c:pt idx="7">
                  <c:v>55.082000000000001</c:v>
                </c:pt>
                <c:pt idx="8">
                  <c:v>57.450499999999998</c:v>
                </c:pt>
                <c:pt idx="9">
                  <c:v>43.727499999999999</c:v>
                </c:pt>
                <c:pt idx="10">
                  <c:v>40.534500000000001</c:v>
                </c:pt>
                <c:pt idx="11">
                  <c:v>61.143000000000001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6-4AC1-BFE3-468092B2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9952"/>
        <c:axId val="395090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フェリー!$C$21:$N$21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296-4AC1-BFE3-468092B22882}"/>
                  </c:ext>
                </c:extLst>
              </c15:ser>
            </c15:filteredBarSeries>
          </c:ext>
        </c:extLst>
      </c:barChart>
      <c:catAx>
        <c:axId val="395089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509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903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5.9103908484270731E-2"/>
              <c:y val="2.6066350710900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5089952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563331007674671"/>
          <c:y val="0.2063714697533312"/>
          <c:w val="0.12042689125884581"/>
          <c:h val="0.373434040169439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26-4ADE-A830-3AAEE5A312C5}"/>
            </c:ext>
          </c:extLst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26-4ADE-A830-3AAEE5A312C5}"/>
            </c:ext>
          </c:extLst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26-4ADE-A830-3AAEE5A312C5}"/>
            </c:ext>
          </c:extLst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226-4ADE-A830-3AAEE5A3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78416"/>
        <c:axId val="397178808"/>
      </c:lineChart>
      <c:catAx>
        <c:axId val="397178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8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97178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8416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3E-433D-B565-77397235B989}"/>
            </c:ext>
          </c:extLst>
        </c:ser>
        <c:ser>
          <c:idx val="1"/>
          <c:order val="1"/>
          <c:tx>
            <c:v>#REF!</c:v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83E-433D-B565-77397235B989}"/>
            </c:ext>
          </c:extLst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583E-433D-B565-77397235B989}"/>
            </c:ext>
          </c:extLst>
        </c:ser>
        <c:ser>
          <c:idx val="3"/>
          <c:order val="3"/>
          <c:tx>
            <c:v>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583E-433D-B565-77397235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179592"/>
        <c:axId val="397179984"/>
      </c:barChart>
      <c:catAx>
        <c:axId val="397179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717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9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247273616899649E-2"/>
          <c:y val="4.5160203769425686E-2"/>
          <c:w val="0.9560765923496648"/>
          <c:h val="0.90160498285600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'訪日外国人の推移（全国）'!$A$83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cat>
            <c:strRef>
              <c:f>'訪日外国人の推移（全国）'!$Z$82:$CV$82</c:f>
              <c:strCache>
                <c:ptCount val="7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</c:strCache>
            </c:strRef>
          </c:cat>
          <c:val>
            <c:numRef>
              <c:f>'訪日外国人の推移（全国）'!$Z$83:$CV$83</c:f>
              <c:numCache>
                <c:formatCode>General</c:formatCode>
                <c:ptCount val="75"/>
                <c:pt idx="0">
                  <c:v>156783</c:v>
                </c:pt>
                <c:pt idx="1">
                  <c:v>145078</c:v>
                </c:pt>
                <c:pt idx="2">
                  <c:v>246747</c:v>
                </c:pt>
                <c:pt idx="3">
                  <c:v>253407</c:v>
                </c:pt>
                <c:pt idx="4">
                  <c:v>222610</c:v>
                </c:pt>
                <c:pt idx="5">
                  <c:v>219372</c:v>
                </c:pt>
                <c:pt idx="6">
                  <c:v>227742</c:v>
                </c:pt>
                <c:pt idx="7">
                  <c:v>207698</c:v>
                </c:pt>
                <c:pt idx="8">
                  <c:v>209982</c:v>
                </c:pt>
                <c:pt idx="9">
                  <c:v>259707</c:v>
                </c:pt>
                <c:pt idx="10">
                  <c:v>212692</c:v>
                </c:pt>
                <c:pt idx="11">
                  <c:v>210381</c:v>
                </c:pt>
                <c:pt idx="12">
                  <c:v>183084</c:v>
                </c:pt>
                <c:pt idx="13">
                  <c:v>168836</c:v>
                </c:pt>
                <c:pt idx="14">
                  <c:v>269119</c:v>
                </c:pt>
                <c:pt idx="15">
                  <c:v>336266</c:v>
                </c:pt>
                <c:pt idx="16">
                  <c:v>261699</c:v>
                </c:pt>
                <c:pt idx="17">
                  <c:v>244505</c:v>
                </c:pt>
                <c:pt idx="18">
                  <c:v>275185</c:v>
                </c:pt>
                <c:pt idx="19">
                  <c:v>238800</c:v>
                </c:pt>
                <c:pt idx="20">
                  <c:v>252800</c:v>
                </c:pt>
                <c:pt idx="21">
                  <c:v>313700</c:v>
                </c:pt>
                <c:pt idx="22">
                  <c:v>255700</c:v>
                </c:pt>
                <c:pt idx="23">
                  <c:v>255600</c:v>
                </c:pt>
                <c:pt idx="24">
                  <c:v>211800</c:v>
                </c:pt>
                <c:pt idx="25">
                  <c:v>209400</c:v>
                </c:pt>
                <c:pt idx="26">
                  <c:v>351600</c:v>
                </c:pt>
                <c:pt idx="27">
                  <c:v>393200</c:v>
                </c:pt>
                <c:pt idx="28">
                  <c:v>322700</c:v>
                </c:pt>
                <c:pt idx="29">
                  <c:v>292400</c:v>
                </c:pt>
                <c:pt idx="30">
                  <c:v>362800</c:v>
                </c:pt>
                <c:pt idx="31">
                  <c:v>305100</c:v>
                </c:pt>
                <c:pt idx="32">
                  <c:v>292200</c:v>
                </c:pt>
                <c:pt idx="33">
                  <c:v>370900</c:v>
                </c:pt>
                <c:pt idx="34">
                  <c:v>314200</c:v>
                </c:pt>
                <c:pt idx="35">
                  <c:v>326900</c:v>
                </c:pt>
                <c:pt idx="36">
                  <c:v>263800</c:v>
                </c:pt>
                <c:pt idx="37">
                  <c:v>253400</c:v>
                </c:pt>
                <c:pt idx="38">
                  <c:v>435200</c:v>
                </c:pt>
                <c:pt idx="39">
                  <c:v>462500</c:v>
                </c:pt>
                <c:pt idx="40">
                  <c:v>388200</c:v>
                </c:pt>
                <c:pt idx="41">
                  <c:v>363300</c:v>
                </c:pt>
                <c:pt idx="42">
                  <c:v>403100</c:v>
                </c:pt>
                <c:pt idx="43">
                  <c:v>339100</c:v>
                </c:pt>
                <c:pt idx="44">
                  <c:v>353300</c:v>
                </c:pt>
                <c:pt idx="45">
                  <c:v>469000</c:v>
                </c:pt>
                <c:pt idx="46">
                  <c:v>361600</c:v>
                </c:pt>
                <c:pt idx="47">
                  <c:v>373100</c:v>
                </c:pt>
                <c:pt idx="48">
                  <c:v>322200</c:v>
                </c:pt>
                <c:pt idx="49">
                  <c:v>283000</c:v>
                </c:pt>
                <c:pt idx="50">
                  <c:v>474900</c:v>
                </c:pt>
                <c:pt idx="51">
                  <c:v>599400</c:v>
                </c:pt>
                <c:pt idx="52">
                  <c:v>438500</c:v>
                </c:pt>
                <c:pt idx="53">
                  <c:v>404400</c:v>
                </c:pt>
                <c:pt idx="54">
                  <c:v>447100</c:v>
                </c:pt>
                <c:pt idx="55">
                  <c:v>367500</c:v>
                </c:pt>
                <c:pt idx="56">
                  <c:v>389600</c:v>
                </c:pt>
                <c:pt idx="57">
                  <c:v>503900</c:v>
                </c:pt>
                <c:pt idx="58">
                  <c:v>415700</c:v>
                </c:pt>
                <c:pt idx="59">
                  <c:v>427200</c:v>
                </c:pt>
                <c:pt idx="60">
                  <c:v>349600</c:v>
                </c:pt>
                <c:pt idx="61">
                  <c:v>319200</c:v>
                </c:pt>
                <c:pt idx="62">
                  <c:v>561300</c:v>
                </c:pt>
                <c:pt idx="63">
                  <c:v>636100</c:v>
                </c:pt>
                <c:pt idx="64">
                  <c:v>516400</c:v>
                </c:pt>
                <c:pt idx="65">
                  <c:v>489200</c:v>
                </c:pt>
                <c:pt idx="66">
                  <c:v>504800</c:v>
                </c:pt>
                <c:pt idx="67">
                  <c:v>423700</c:v>
                </c:pt>
                <c:pt idx="68">
                  <c:v>418800</c:v>
                </c:pt>
                <c:pt idx="69">
                  <c:v>565500</c:v>
                </c:pt>
                <c:pt idx="70">
                  <c:v>473700</c:v>
                </c:pt>
                <c:pt idx="71">
                  <c:v>459200</c:v>
                </c:pt>
                <c:pt idx="72">
                  <c:v>386000</c:v>
                </c:pt>
                <c:pt idx="73">
                  <c:v>367500</c:v>
                </c:pt>
                <c:pt idx="74">
                  <c:v>623500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E-410F-BC77-1BD5453A9F29}"/>
            </c:ext>
          </c:extLst>
        </c:ser>
        <c:ser>
          <c:idx val="1"/>
          <c:order val="1"/>
          <c:tx>
            <c:strRef>
              <c:f>'訪日外国人の推移（全国）'!$A$84</c:f>
              <c:strCache>
                <c:ptCount val="1"/>
                <c:pt idx="0">
                  <c:v>豪州</c:v>
                </c:pt>
              </c:strCache>
            </c:strRef>
          </c:tx>
          <c:invertIfNegative val="0"/>
          <c:cat>
            <c:strRef>
              <c:f>'訪日外国人の推移（全国）'!$Z$82:$CV$82</c:f>
              <c:strCache>
                <c:ptCount val="7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</c:strCache>
            </c:strRef>
          </c:cat>
          <c:val>
            <c:numRef>
              <c:f>'訪日外国人の推移（全国）'!$Z$84:$CV$84</c:f>
              <c:numCache>
                <c:formatCode>General</c:formatCode>
                <c:ptCount val="75"/>
                <c:pt idx="0">
                  <c:v>31669</c:v>
                </c:pt>
                <c:pt idx="1">
                  <c:v>21271</c:v>
                </c:pt>
                <c:pt idx="2">
                  <c:v>22557</c:v>
                </c:pt>
                <c:pt idx="3">
                  <c:v>22747</c:v>
                </c:pt>
                <c:pt idx="4">
                  <c:v>16050</c:v>
                </c:pt>
                <c:pt idx="5">
                  <c:v>17509</c:v>
                </c:pt>
                <c:pt idx="6">
                  <c:v>16190</c:v>
                </c:pt>
                <c:pt idx="7">
                  <c:v>10553</c:v>
                </c:pt>
                <c:pt idx="8">
                  <c:v>21505</c:v>
                </c:pt>
                <c:pt idx="9">
                  <c:v>18099</c:v>
                </c:pt>
                <c:pt idx="10">
                  <c:v>16089</c:v>
                </c:pt>
                <c:pt idx="11">
                  <c:v>30330</c:v>
                </c:pt>
                <c:pt idx="12">
                  <c:v>37367</c:v>
                </c:pt>
                <c:pt idx="13">
                  <c:v>26589</c:v>
                </c:pt>
                <c:pt idx="14">
                  <c:v>21334</c:v>
                </c:pt>
                <c:pt idx="15">
                  <c:v>30174</c:v>
                </c:pt>
                <c:pt idx="16">
                  <c:v>18547</c:v>
                </c:pt>
                <c:pt idx="17">
                  <c:v>21081</c:v>
                </c:pt>
                <c:pt idx="18">
                  <c:v>20086</c:v>
                </c:pt>
                <c:pt idx="19">
                  <c:v>13100</c:v>
                </c:pt>
                <c:pt idx="20">
                  <c:v>30600</c:v>
                </c:pt>
                <c:pt idx="21">
                  <c:v>24000</c:v>
                </c:pt>
                <c:pt idx="22">
                  <c:v>22200</c:v>
                </c:pt>
                <c:pt idx="23">
                  <c:v>37600</c:v>
                </c:pt>
                <c:pt idx="24">
                  <c:v>48600</c:v>
                </c:pt>
                <c:pt idx="25">
                  <c:v>30300</c:v>
                </c:pt>
                <c:pt idx="26">
                  <c:v>29200</c:v>
                </c:pt>
                <c:pt idx="27">
                  <c:v>34100</c:v>
                </c:pt>
                <c:pt idx="28">
                  <c:v>24800</c:v>
                </c:pt>
                <c:pt idx="29">
                  <c:v>22700</c:v>
                </c:pt>
                <c:pt idx="30">
                  <c:v>25400</c:v>
                </c:pt>
                <c:pt idx="31">
                  <c:v>17900</c:v>
                </c:pt>
                <c:pt idx="32">
                  <c:v>34700</c:v>
                </c:pt>
                <c:pt idx="33">
                  <c:v>29600</c:v>
                </c:pt>
                <c:pt idx="34">
                  <c:v>29500</c:v>
                </c:pt>
                <c:pt idx="35">
                  <c:v>49400</c:v>
                </c:pt>
                <c:pt idx="36">
                  <c:v>56100</c:v>
                </c:pt>
                <c:pt idx="37">
                  <c:v>35900</c:v>
                </c:pt>
                <c:pt idx="38">
                  <c:v>41800</c:v>
                </c:pt>
                <c:pt idx="39">
                  <c:v>39700</c:v>
                </c:pt>
                <c:pt idx="40">
                  <c:v>29800</c:v>
                </c:pt>
                <c:pt idx="41">
                  <c:v>30200</c:v>
                </c:pt>
                <c:pt idx="42">
                  <c:v>29100</c:v>
                </c:pt>
                <c:pt idx="43">
                  <c:v>19400</c:v>
                </c:pt>
                <c:pt idx="44">
                  <c:v>41100</c:v>
                </c:pt>
                <c:pt idx="45">
                  <c:v>37700</c:v>
                </c:pt>
                <c:pt idx="46">
                  <c:v>33100</c:v>
                </c:pt>
                <c:pt idx="47">
                  <c:v>51500</c:v>
                </c:pt>
                <c:pt idx="48">
                  <c:v>61100</c:v>
                </c:pt>
                <c:pt idx="49">
                  <c:v>40700</c:v>
                </c:pt>
                <c:pt idx="50">
                  <c:v>40000</c:v>
                </c:pt>
                <c:pt idx="51">
                  <c:v>56200</c:v>
                </c:pt>
                <c:pt idx="52">
                  <c:v>32000</c:v>
                </c:pt>
                <c:pt idx="53">
                  <c:v>32500</c:v>
                </c:pt>
                <c:pt idx="54">
                  <c:v>30400</c:v>
                </c:pt>
                <c:pt idx="55">
                  <c:v>22200</c:v>
                </c:pt>
                <c:pt idx="56">
                  <c:v>43800</c:v>
                </c:pt>
                <c:pt idx="57">
                  <c:v>39400</c:v>
                </c:pt>
                <c:pt idx="58">
                  <c:v>39200</c:v>
                </c:pt>
                <c:pt idx="59">
                  <c:v>57300</c:v>
                </c:pt>
                <c:pt idx="60">
                  <c:v>69900</c:v>
                </c:pt>
                <c:pt idx="61">
                  <c:v>45200</c:v>
                </c:pt>
                <c:pt idx="62">
                  <c:v>47500</c:v>
                </c:pt>
                <c:pt idx="63">
                  <c:v>57400</c:v>
                </c:pt>
                <c:pt idx="64">
                  <c:v>39600</c:v>
                </c:pt>
                <c:pt idx="65">
                  <c:v>35800</c:v>
                </c:pt>
                <c:pt idx="66">
                  <c:v>33900</c:v>
                </c:pt>
                <c:pt idx="67">
                  <c:v>23700</c:v>
                </c:pt>
                <c:pt idx="68">
                  <c:v>48600</c:v>
                </c:pt>
                <c:pt idx="69">
                  <c:v>47400</c:v>
                </c:pt>
                <c:pt idx="70">
                  <c:v>39800</c:v>
                </c:pt>
                <c:pt idx="71">
                  <c:v>63600</c:v>
                </c:pt>
                <c:pt idx="72">
                  <c:v>81100</c:v>
                </c:pt>
                <c:pt idx="73">
                  <c:v>47700</c:v>
                </c:pt>
                <c:pt idx="74">
                  <c:v>44200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E-410F-BC77-1BD5453A9F29}"/>
            </c:ext>
          </c:extLst>
        </c:ser>
        <c:ser>
          <c:idx val="2"/>
          <c:order val="2"/>
          <c:tx>
            <c:strRef>
              <c:f>'訪日外国人の推移（全国）'!$A$85</c:f>
              <c:strCache>
                <c:ptCount val="1"/>
                <c:pt idx="0">
                  <c:v>マレーシア</c:v>
                </c:pt>
              </c:strCache>
            </c:strRef>
          </c:tx>
          <c:invertIfNegative val="0"/>
          <c:cat>
            <c:strRef>
              <c:f>'訪日外国人の推移（全国）'!$Z$82:$CV$82</c:f>
              <c:strCache>
                <c:ptCount val="7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</c:strCache>
            </c:strRef>
          </c:cat>
          <c:val>
            <c:numRef>
              <c:f>'訪日外国人の推移（全国）'!$Z$85:$CV$85</c:f>
              <c:numCache>
                <c:formatCode>General</c:formatCode>
                <c:ptCount val="75"/>
                <c:pt idx="0">
                  <c:v>7609</c:v>
                </c:pt>
                <c:pt idx="1">
                  <c:v>10982</c:v>
                </c:pt>
                <c:pt idx="2">
                  <c:v>13409</c:v>
                </c:pt>
                <c:pt idx="3">
                  <c:v>14716</c:v>
                </c:pt>
                <c:pt idx="4">
                  <c:v>15013</c:v>
                </c:pt>
                <c:pt idx="5">
                  <c:v>9802</c:v>
                </c:pt>
                <c:pt idx="6">
                  <c:v>9929</c:v>
                </c:pt>
                <c:pt idx="7">
                  <c:v>10951</c:v>
                </c:pt>
                <c:pt idx="8">
                  <c:v>11681</c:v>
                </c:pt>
                <c:pt idx="9">
                  <c:v>17760</c:v>
                </c:pt>
                <c:pt idx="10">
                  <c:v>26453</c:v>
                </c:pt>
                <c:pt idx="11">
                  <c:v>28524</c:v>
                </c:pt>
                <c:pt idx="12">
                  <c:v>13961</c:v>
                </c:pt>
                <c:pt idx="13">
                  <c:v>14109</c:v>
                </c:pt>
                <c:pt idx="14">
                  <c:v>23372</c:v>
                </c:pt>
                <c:pt idx="15">
                  <c:v>25166</c:v>
                </c:pt>
                <c:pt idx="16">
                  <c:v>22607</c:v>
                </c:pt>
                <c:pt idx="17">
                  <c:v>17029</c:v>
                </c:pt>
                <c:pt idx="18">
                  <c:v>16249</c:v>
                </c:pt>
                <c:pt idx="19">
                  <c:v>9900</c:v>
                </c:pt>
                <c:pt idx="20">
                  <c:v>16100</c:v>
                </c:pt>
                <c:pt idx="21">
                  <c:v>24000</c:v>
                </c:pt>
                <c:pt idx="22">
                  <c:v>27700</c:v>
                </c:pt>
                <c:pt idx="23">
                  <c:v>39300</c:v>
                </c:pt>
                <c:pt idx="24">
                  <c:v>12300</c:v>
                </c:pt>
                <c:pt idx="25">
                  <c:v>19300</c:v>
                </c:pt>
                <c:pt idx="26">
                  <c:v>28200</c:v>
                </c:pt>
                <c:pt idx="27">
                  <c:v>29600</c:v>
                </c:pt>
                <c:pt idx="28">
                  <c:v>25800</c:v>
                </c:pt>
                <c:pt idx="29">
                  <c:v>18500</c:v>
                </c:pt>
                <c:pt idx="30">
                  <c:v>20000</c:v>
                </c:pt>
                <c:pt idx="31">
                  <c:v>12300</c:v>
                </c:pt>
                <c:pt idx="32">
                  <c:v>21300</c:v>
                </c:pt>
                <c:pt idx="33">
                  <c:v>28500</c:v>
                </c:pt>
                <c:pt idx="34">
                  <c:v>39500</c:v>
                </c:pt>
                <c:pt idx="35">
                  <c:v>50300</c:v>
                </c:pt>
                <c:pt idx="36">
                  <c:v>19800</c:v>
                </c:pt>
                <c:pt idx="37">
                  <c:v>29900</c:v>
                </c:pt>
                <c:pt idx="38">
                  <c:v>38200</c:v>
                </c:pt>
                <c:pt idx="39">
                  <c:v>38000</c:v>
                </c:pt>
                <c:pt idx="40">
                  <c:v>36600</c:v>
                </c:pt>
                <c:pt idx="41">
                  <c:v>20900</c:v>
                </c:pt>
                <c:pt idx="42">
                  <c:v>25000</c:v>
                </c:pt>
                <c:pt idx="43">
                  <c:v>15500</c:v>
                </c:pt>
                <c:pt idx="44">
                  <c:v>25900</c:v>
                </c:pt>
                <c:pt idx="45">
                  <c:v>36700</c:v>
                </c:pt>
                <c:pt idx="46">
                  <c:v>44400</c:v>
                </c:pt>
                <c:pt idx="47">
                  <c:v>63300</c:v>
                </c:pt>
                <c:pt idx="48">
                  <c:v>34500</c:v>
                </c:pt>
                <c:pt idx="49">
                  <c:v>26700</c:v>
                </c:pt>
                <c:pt idx="50">
                  <c:v>43700</c:v>
                </c:pt>
                <c:pt idx="51">
                  <c:v>43200</c:v>
                </c:pt>
                <c:pt idx="52">
                  <c:v>36000</c:v>
                </c:pt>
                <c:pt idx="53">
                  <c:v>30000</c:v>
                </c:pt>
                <c:pt idx="54">
                  <c:v>21600</c:v>
                </c:pt>
                <c:pt idx="55">
                  <c:v>21100</c:v>
                </c:pt>
                <c:pt idx="56">
                  <c:v>26500</c:v>
                </c:pt>
                <c:pt idx="57">
                  <c:v>39400</c:v>
                </c:pt>
                <c:pt idx="58">
                  <c:v>52200</c:v>
                </c:pt>
                <c:pt idx="59">
                  <c:v>64700</c:v>
                </c:pt>
                <c:pt idx="60">
                  <c:v>31100</c:v>
                </c:pt>
                <c:pt idx="61">
                  <c:v>35300</c:v>
                </c:pt>
                <c:pt idx="62">
                  <c:v>47700</c:v>
                </c:pt>
                <c:pt idx="63">
                  <c:v>49200</c:v>
                </c:pt>
                <c:pt idx="64">
                  <c:v>36400</c:v>
                </c:pt>
                <c:pt idx="65">
                  <c:v>36500</c:v>
                </c:pt>
                <c:pt idx="66">
                  <c:v>23100</c:v>
                </c:pt>
                <c:pt idx="67">
                  <c:v>20100</c:v>
                </c:pt>
                <c:pt idx="68">
                  <c:v>26700</c:v>
                </c:pt>
                <c:pt idx="69">
                  <c:v>39100</c:v>
                </c:pt>
                <c:pt idx="70">
                  <c:v>55500</c:v>
                </c:pt>
                <c:pt idx="71">
                  <c:v>67600</c:v>
                </c:pt>
                <c:pt idx="72">
                  <c:v>31400</c:v>
                </c:pt>
                <c:pt idx="73">
                  <c:v>36700</c:v>
                </c:pt>
                <c:pt idx="74">
                  <c:v>50600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E-410F-BC77-1BD5453A9F29}"/>
            </c:ext>
          </c:extLst>
        </c:ser>
        <c:ser>
          <c:idx val="3"/>
          <c:order val="3"/>
          <c:tx>
            <c:strRef>
              <c:f>'訪日外国人の推移（全国）'!$A$86</c:f>
              <c:strCache>
                <c:ptCount val="1"/>
                <c:pt idx="0">
                  <c:v>タイ</c:v>
                </c:pt>
              </c:strCache>
            </c:strRef>
          </c:tx>
          <c:invertIfNegative val="0"/>
          <c:cat>
            <c:strRef>
              <c:f>'訪日外国人の推移（全国）'!$Z$82:$CV$82</c:f>
              <c:strCache>
                <c:ptCount val="7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</c:strCache>
            </c:strRef>
          </c:cat>
          <c:val>
            <c:numRef>
              <c:f>'訪日外国人の推移（全国）'!$Z$86:$CV$86</c:f>
              <c:numCache>
                <c:formatCode>General</c:formatCode>
                <c:ptCount val="75"/>
                <c:pt idx="0">
                  <c:v>16101</c:v>
                </c:pt>
                <c:pt idx="1">
                  <c:v>19890</c:v>
                </c:pt>
                <c:pt idx="2">
                  <c:v>44848</c:v>
                </c:pt>
                <c:pt idx="3">
                  <c:v>60212</c:v>
                </c:pt>
                <c:pt idx="4">
                  <c:v>40263</c:v>
                </c:pt>
                <c:pt idx="5">
                  <c:v>20502</c:v>
                </c:pt>
                <c:pt idx="6">
                  <c:v>30189</c:v>
                </c:pt>
                <c:pt idx="7">
                  <c:v>23849</c:v>
                </c:pt>
                <c:pt idx="8">
                  <c:v>29278</c:v>
                </c:pt>
                <c:pt idx="9">
                  <c:v>61306</c:v>
                </c:pt>
                <c:pt idx="10">
                  <c:v>51185</c:v>
                </c:pt>
                <c:pt idx="11">
                  <c:v>56109</c:v>
                </c:pt>
                <c:pt idx="12">
                  <c:v>27161</c:v>
                </c:pt>
                <c:pt idx="13">
                  <c:v>34334</c:v>
                </c:pt>
                <c:pt idx="14">
                  <c:v>71122</c:v>
                </c:pt>
                <c:pt idx="15">
                  <c:v>99396</c:v>
                </c:pt>
                <c:pt idx="16">
                  <c:v>62254</c:v>
                </c:pt>
                <c:pt idx="17">
                  <c:v>36323</c:v>
                </c:pt>
                <c:pt idx="18">
                  <c:v>42891</c:v>
                </c:pt>
                <c:pt idx="19">
                  <c:v>29400</c:v>
                </c:pt>
                <c:pt idx="20">
                  <c:v>31100</c:v>
                </c:pt>
                <c:pt idx="21">
                  <c:v>79400</c:v>
                </c:pt>
                <c:pt idx="22">
                  <c:v>68000</c:v>
                </c:pt>
                <c:pt idx="23">
                  <c:v>76300</c:v>
                </c:pt>
                <c:pt idx="24">
                  <c:v>44800</c:v>
                </c:pt>
                <c:pt idx="25">
                  <c:v>44000</c:v>
                </c:pt>
                <c:pt idx="26">
                  <c:v>92400</c:v>
                </c:pt>
                <c:pt idx="27">
                  <c:v>117900</c:v>
                </c:pt>
                <c:pt idx="28">
                  <c:v>81000</c:v>
                </c:pt>
                <c:pt idx="29">
                  <c:v>43400</c:v>
                </c:pt>
                <c:pt idx="30">
                  <c:v>51900</c:v>
                </c:pt>
                <c:pt idx="31">
                  <c:v>31300</c:v>
                </c:pt>
                <c:pt idx="32">
                  <c:v>34400</c:v>
                </c:pt>
                <c:pt idx="33">
                  <c:v>86000</c:v>
                </c:pt>
                <c:pt idx="34">
                  <c:v>76100</c:v>
                </c:pt>
                <c:pt idx="35">
                  <c:v>93500</c:v>
                </c:pt>
                <c:pt idx="36">
                  <c:v>61100</c:v>
                </c:pt>
                <c:pt idx="37">
                  <c:v>61300</c:v>
                </c:pt>
                <c:pt idx="38">
                  <c:v>99700</c:v>
                </c:pt>
                <c:pt idx="39">
                  <c:v>131000</c:v>
                </c:pt>
                <c:pt idx="40">
                  <c:v>84900</c:v>
                </c:pt>
                <c:pt idx="41">
                  <c:v>47900</c:v>
                </c:pt>
                <c:pt idx="42">
                  <c:v>61300</c:v>
                </c:pt>
                <c:pt idx="43">
                  <c:v>34700</c:v>
                </c:pt>
                <c:pt idx="44">
                  <c:v>44700</c:v>
                </c:pt>
                <c:pt idx="45">
                  <c:v>98300</c:v>
                </c:pt>
                <c:pt idx="46">
                  <c:v>80300</c:v>
                </c:pt>
                <c:pt idx="47">
                  <c:v>96400</c:v>
                </c:pt>
                <c:pt idx="48">
                  <c:v>65200</c:v>
                </c:pt>
                <c:pt idx="49">
                  <c:v>75100</c:v>
                </c:pt>
                <c:pt idx="50">
                  <c:v>111500</c:v>
                </c:pt>
                <c:pt idx="51">
                  <c:v>138600</c:v>
                </c:pt>
                <c:pt idx="52">
                  <c:v>88800</c:v>
                </c:pt>
                <c:pt idx="53">
                  <c:v>51800</c:v>
                </c:pt>
                <c:pt idx="54">
                  <c:v>56700</c:v>
                </c:pt>
                <c:pt idx="55">
                  <c:v>36200</c:v>
                </c:pt>
                <c:pt idx="56">
                  <c:v>49500</c:v>
                </c:pt>
                <c:pt idx="57">
                  <c:v>103500</c:v>
                </c:pt>
                <c:pt idx="58">
                  <c:v>94500</c:v>
                </c:pt>
                <c:pt idx="59">
                  <c:v>115800</c:v>
                </c:pt>
                <c:pt idx="60">
                  <c:v>82600</c:v>
                </c:pt>
                <c:pt idx="61">
                  <c:v>82000</c:v>
                </c:pt>
                <c:pt idx="62">
                  <c:v>116200</c:v>
                </c:pt>
                <c:pt idx="63">
                  <c:v>148600</c:v>
                </c:pt>
                <c:pt idx="64">
                  <c:v>103600</c:v>
                </c:pt>
                <c:pt idx="65">
                  <c:v>73600</c:v>
                </c:pt>
                <c:pt idx="66">
                  <c:v>74400</c:v>
                </c:pt>
                <c:pt idx="67">
                  <c:v>47500</c:v>
                </c:pt>
                <c:pt idx="68">
                  <c:v>54400</c:v>
                </c:pt>
                <c:pt idx="69">
                  <c:v>117900</c:v>
                </c:pt>
                <c:pt idx="70">
                  <c:v>102900</c:v>
                </c:pt>
                <c:pt idx="71">
                  <c:v>128300</c:v>
                </c:pt>
                <c:pt idx="72">
                  <c:v>92600</c:v>
                </c:pt>
                <c:pt idx="73">
                  <c:v>107800</c:v>
                </c:pt>
                <c:pt idx="74">
                  <c:v>147400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E-410F-BC77-1BD5453A9F29}"/>
            </c:ext>
          </c:extLst>
        </c:ser>
        <c:ser>
          <c:idx val="4"/>
          <c:order val="4"/>
          <c:tx>
            <c:strRef>
              <c:f>'訪日外国人の推移（全国）'!$A$87</c:f>
              <c:strCache>
                <c:ptCount val="1"/>
                <c:pt idx="0">
                  <c:v>シンガポール</c:v>
                </c:pt>
              </c:strCache>
            </c:strRef>
          </c:tx>
          <c:invertIfNegative val="0"/>
          <c:cat>
            <c:strRef>
              <c:f>'訪日外国人の推移（全国）'!$Z$82:$CV$82</c:f>
              <c:strCache>
                <c:ptCount val="7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</c:strCache>
            </c:strRef>
          </c:cat>
          <c:val>
            <c:numRef>
              <c:f>'訪日外国人の推移（全国）'!$Z$87:$CV$87</c:f>
              <c:numCache>
                <c:formatCode>General</c:formatCode>
                <c:ptCount val="75"/>
                <c:pt idx="0">
                  <c:v>7109</c:v>
                </c:pt>
                <c:pt idx="1">
                  <c:v>10134</c:v>
                </c:pt>
                <c:pt idx="2">
                  <c:v>13409</c:v>
                </c:pt>
                <c:pt idx="3">
                  <c:v>14583</c:v>
                </c:pt>
                <c:pt idx="4">
                  <c:v>16334</c:v>
                </c:pt>
                <c:pt idx="5">
                  <c:v>21735</c:v>
                </c:pt>
                <c:pt idx="6">
                  <c:v>11248</c:v>
                </c:pt>
                <c:pt idx="7">
                  <c:v>8831</c:v>
                </c:pt>
                <c:pt idx="8">
                  <c:v>11597</c:v>
                </c:pt>
                <c:pt idx="9">
                  <c:v>16146</c:v>
                </c:pt>
                <c:pt idx="10">
                  <c:v>20003</c:v>
                </c:pt>
                <c:pt idx="11">
                  <c:v>38151</c:v>
                </c:pt>
                <c:pt idx="12">
                  <c:v>10888</c:v>
                </c:pt>
                <c:pt idx="13">
                  <c:v>10370</c:v>
                </c:pt>
                <c:pt idx="14">
                  <c:v>16378</c:v>
                </c:pt>
                <c:pt idx="15">
                  <c:v>18662</c:v>
                </c:pt>
                <c:pt idx="16">
                  <c:v>18256</c:v>
                </c:pt>
                <c:pt idx="17">
                  <c:v>23298</c:v>
                </c:pt>
                <c:pt idx="18">
                  <c:v>13047</c:v>
                </c:pt>
                <c:pt idx="19">
                  <c:v>8300</c:v>
                </c:pt>
                <c:pt idx="20">
                  <c:v>14100</c:v>
                </c:pt>
                <c:pt idx="21">
                  <c:v>20100</c:v>
                </c:pt>
                <c:pt idx="22">
                  <c:v>26700</c:v>
                </c:pt>
                <c:pt idx="23">
                  <c:v>47800</c:v>
                </c:pt>
                <c:pt idx="24">
                  <c:v>11800</c:v>
                </c:pt>
                <c:pt idx="25">
                  <c:v>16300</c:v>
                </c:pt>
                <c:pt idx="26">
                  <c:v>23100</c:v>
                </c:pt>
                <c:pt idx="27">
                  <c:v>24800</c:v>
                </c:pt>
                <c:pt idx="28">
                  <c:v>24600</c:v>
                </c:pt>
                <c:pt idx="29">
                  <c:v>29200</c:v>
                </c:pt>
                <c:pt idx="30">
                  <c:v>17200</c:v>
                </c:pt>
                <c:pt idx="31">
                  <c:v>12600</c:v>
                </c:pt>
                <c:pt idx="32">
                  <c:v>18700</c:v>
                </c:pt>
                <c:pt idx="33">
                  <c:v>25200</c:v>
                </c:pt>
                <c:pt idx="34">
                  <c:v>38200</c:v>
                </c:pt>
                <c:pt idx="35">
                  <c:v>67000</c:v>
                </c:pt>
                <c:pt idx="36">
                  <c:v>15100</c:v>
                </c:pt>
                <c:pt idx="37">
                  <c:v>20400</c:v>
                </c:pt>
                <c:pt idx="38">
                  <c:v>33000</c:v>
                </c:pt>
                <c:pt idx="39">
                  <c:v>30600</c:v>
                </c:pt>
                <c:pt idx="40">
                  <c:v>29300</c:v>
                </c:pt>
                <c:pt idx="41">
                  <c:v>32600</c:v>
                </c:pt>
                <c:pt idx="42">
                  <c:v>18000</c:v>
                </c:pt>
                <c:pt idx="43">
                  <c:v>12100</c:v>
                </c:pt>
                <c:pt idx="44">
                  <c:v>21900</c:v>
                </c:pt>
                <c:pt idx="45">
                  <c:v>29900</c:v>
                </c:pt>
                <c:pt idx="46">
                  <c:v>43300</c:v>
                </c:pt>
                <c:pt idx="47">
                  <c:v>75900</c:v>
                </c:pt>
                <c:pt idx="48">
                  <c:v>20400</c:v>
                </c:pt>
                <c:pt idx="49">
                  <c:v>17600</c:v>
                </c:pt>
                <c:pt idx="50">
                  <c:v>33800</c:v>
                </c:pt>
                <c:pt idx="51">
                  <c:v>35400</c:v>
                </c:pt>
                <c:pt idx="52">
                  <c:v>34300</c:v>
                </c:pt>
                <c:pt idx="53">
                  <c:v>36300</c:v>
                </c:pt>
                <c:pt idx="54">
                  <c:v>19700</c:v>
                </c:pt>
                <c:pt idx="55">
                  <c:v>15300</c:v>
                </c:pt>
                <c:pt idx="56">
                  <c:v>22200</c:v>
                </c:pt>
                <c:pt idx="57">
                  <c:v>32100</c:v>
                </c:pt>
                <c:pt idx="58">
                  <c:v>50500</c:v>
                </c:pt>
                <c:pt idx="59">
                  <c:v>86400</c:v>
                </c:pt>
                <c:pt idx="60">
                  <c:v>21200</c:v>
                </c:pt>
                <c:pt idx="61">
                  <c:v>23500</c:v>
                </c:pt>
                <c:pt idx="62">
                  <c:v>38100</c:v>
                </c:pt>
                <c:pt idx="63">
                  <c:v>37600</c:v>
                </c:pt>
                <c:pt idx="64">
                  <c:v>39400</c:v>
                </c:pt>
                <c:pt idx="65">
                  <c:v>40000</c:v>
                </c:pt>
                <c:pt idx="66">
                  <c:v>21400</c:v>
                </c:pt>
                <c:pt idx="67">
                  <c:v>16300</c:v>
                </c:pt>
                <c:pt idx="68">
                  <c:v>23400</c:v>
                </c:pt>
                <c:pt idx="69">
                  <c:v>35100</c:v>
                </c:pt>
                <c:pt idx="70">
                  <c:v>54300</c:v>
                </c:pt>
                <c:pt idx="71">
                  <c:v>87100</c:v>
                </c:pt>
                <c:pt idx="72">
                  <c:v>22700</c:v>
                </c:pt>
                <c:pt idx="73">
                  <c:v>26100</c:v>
                </c:pt>
                <c:pt idx="74">
                  <c:v>43700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2E-410F-BC77-1BD5453A9F29}"/>
            </c:ext>
          </c:extLst>
        </c:ser>
        <c:ser>
          <c:idx val="5"/>
          <c:order val="5"/>
          <c:tx>
            <c:strRef>
              <c:f>'訪日外国人の推移（全国）'!$A$88</c:f>
              <c:strCache>
                <c:ptCount val="1"/>
                <c:pt idx="0">
                  <c:v>香港</c:v>
                </c:pt>
              </c:strCache>
            </c:strRef>
          </c:tx>
          <c:invertIfNegative val="0"/>
          <c:cat>
            <c:strRef>
              <c:f>'訪日外国人の推移（全国）'!$Z$82:$CV$82</c:f>
              <c:strCache>
                <c:ptCount val="7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</c:strCache>
            </c:strRef>
          </c:cat>
          <c:val>
            <c:numRef>
              <c:f>'訪日外国人の推移（全国）'!$Z$88:$CV$88</c:f>
              <c:numCache>
                <c:formatCode>General</c:formatCode>
                <c:ptCount val="75"/>
                <c:pt idx="0">
                  <c:v>31237</c:v>
                </c:pt>
                <c:pt idx="1">
                  <c:v>56539</c:v>
                </c:pt>
                <c:pt idx="2">
                  <c:v>59405</c:v>
                </c:pt>
                <c:pt idx="3">
                  <c:v>55040</c:v>
                </c:pt>
                <c:pt idx="4">
                  <c:v>59182</c:v>
                </c:pt>
                <c:pt idx="5">
                  <c:v>74711</c:v>
                </c:pt>
                <c:pt idx="6">
                  <c:v>85335</c:v>
                </c:pt>
                <c:pt idx="7">
                  <c:v>71767</c:v>
                </c:pt>
                <c:pt idx="8">
                  <c:v>55379</c:v>
                </c:pt>
                <c:pt idx="9">
                  <c:v>62433</c:v>
                </c:pt>
                <c:pt idx="10">
                  <c:v>62679</c:v>
                </c:pt>
                <c:pt idx="11">
                  <c:v>72174</c:v>
                </c:pt>
                <c:pt idx="12">
                  <c:v>63503</c:v>
                </c:pt>
                <c:pt idx="13">
                  <c:v>64809</c:v>
                </c:pt>
                <c:pt idx="14">
                  <c:v>64482</c:v>
                </c:pt>
                <c:pt idx="15">
                  <c:v>79357</c:v>
                </c:pt>
                <c:pt idx="16">
                  <c:v>70804</c:v>
                </c:pt>
                <c:pt idx="17">
                  <c:v>78129</c:v>
                </c:pt>
                <c:pt idx="18">
                  <c:v>91224</c:v>
                </c:pt>
                <c:pt idx="19">
                  <c:v>74900</c:v>
                </c:pt>
                <c:pt idx="20">
                  <c:v>69800</c:v>
                </c:pt>
                <c:pt idx="21">
                  <c:v>77300</c:v>
                </c:pt>
                <c:pt idx="22">
                  <c:v>85200</c:v>
                </c:pt>
                <c:pt idx="23">
                  <c:v>106200</c:v>
                </c:pt>
                <c:pt idx="24">
                  <c:v>87700</c:v>
                </c:pt>
                <c:pt idx="25">
                  <c:v>109400</c:v>
                </c:pt>
                <c:pt idx="26">
                  <c:v>117200</c:v>
                </c:pt>
                <c:pt idx="27">
                  <c:v>119600</c:v>
                </c:pt>
                <c:pt idx="28">
                  <c:v>120600</c:v>
                </c:pt>
                <c:pt idx="29">
                  <c:v>137000</c:v>
                </c:pt>
                <c:pt idx="30">
                  <c:v>158700</c:v>
                </c:pt>
                <c:pt idx="31">
                  <c:v>141500</c:v>
                </c:pt>
                <c:pt idx="32">
                  <c:v>115200</c:v>
                </c:pt>
                <c:pt idx="33">
                  <c:v>129100</c:v>
                </c:pt>
                <c:pt idx="34">
                  <c:v>130800</c:v>
                </c:pt>
                <c:pt idx="35">
                  <c:v>157400</c:v>
                </c:pt>
                <c:pt idx="36">
                  <c:v>125000</c:v>
                </c:pt>
                <c:pt idx="37">
                  <c:v>151800</c:v>
                </c:pt>
                <c:pt idx="38">
                  <c:v>161000</c:v>
                </c:pt>
                <c:pt idx="39">
                  <c:v>127200</c:v>
                </c:pt>
                <c:pt idx="40">
                  <c:v>140000</c:v>
                </c:pt>
                <c:pt idx="41">
                  <c:v>163100</c:v>
                </c:pt>
                <c:pt idx="42">
                  <c:v>184600</c:v>
                </c:pt>
                <c:pt idx="43">
                  <c:v>159300</c:v>
                </c:pt>
                <c:pt idx="44">
                  <c:v>130900</c:v>
                </c:pt>
                <c:pt idx="45">
                  <c:v>154000</c:v>
                </c:pt>
                <c:pt idx="46">
                  <c:v>152300</c:v>
                </c:pt>
                <c:pt idx="47">
                  <c:v>189800</c:v>
                </c:pt>
                <c:pt idx="48">
                  <c:v>185500</c:v>
                </c:pt>
                <c:pt idx="49">
                  <c:v>140600</c:v>
                </c:pt>
                <c:pt idx="50">
                  <c:v>164500</c:v>
                </c:pt>
                <c:pt idx="51">
                  <c:v>209400</c:v>
                </c:pt>
                <c:pt idx="52">
                  <c:v>181600</c:v>
                </c:pt>
                <c:pt idx="53">
                  <c:v>201800</c:v>
                </c:pt>
                <c:pt idx="54">
                  <c:v>234600</c:v>
                </c:pt>
                <c:pt idx="55">
                  <c:v>196800</c:v>
                </c:pt>
                <c:pt idx="56">
                  <c:v>165500</c:v>
                </c:pt>
                <c:pt idx="57">
                  <c:v>171100</c:v>
                </c:pt>
                <c:pt idx="58">
                  <c:v>172900</c:v>
                </c:pt>
                <c:pt idx="59">
                  <c:v>207200</c:v>
                </c:pt>
                <c:pt idx="60">
                  <c:v>160500</c:v>
                </c:pt>
                <c:pt idx="61">
                  <c:v>178500</c:v>
                </c:pt>
                <c:pt idx="62">
                  <c:v>195700</c:v>
                </c:pt>
                <c:pt idx="63">
                  <c:v>179900</c:v>
                </c:pt>
                <c:pt idx="64">
                  <c:v>190500</c:v>
                </c:pt>
                <c:pt idx="65">
                  <c:v>205500</c:v>
                </c:pt>
                <c:pt idx="66">
                  <c:v>226800</c:v>
                </c:pt>
                <c:pt idx="67">
                  <c:v>198100</c:v>
                </c:pt>
                <c:pt idx="68">
                  <c:v>126200</c:v>
                </c:pt>
                <c:pt idx="69">
                  <c:v>169500</c:v>
                </c:pt>
                <c:pt idx="70">
                  <c:v>167200</c:v>
                </c:pt>
                <c:pt idx="71">
                  <c:v>209500</c:v>
                </c:pt>
                <c:pt idx="72">
                  <c:v>154300</c:v>
                </c:pt>
                <c:pt idx="73">
                  <c:v>179300</c:v>
                </c:pt>
                <c:pt idx="74">
                  <c:v>171400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2E-410F-BC77-1BD5453A9F29}"/>
            </c:ext>
          </c:extLst>
        </c:ser>
        <c:ser>
          <c:idx val="6"/>
          <c:order val="6"/>
          <c:tx>
            <c:strRef>
              <c:f>'訪日外国人の推移（全国）'!$A$89</c:f>
              <c:strCache>
                <c:ptCount val="1"/>
                <c:pt idx="0">
                  <c:v>台湾</c:v>
                </c:pt>
              </c:strCache>
            </c:strRef>
          </c:tx>
          <c:invertIfNegative val="0"/>
          <c:cat>
            <c:strRef>
              <c:f>'訪日外国人の推移（全国）'!$Z$82:$CV$82</c:f>
              <c:strCache>
                <c:ptCount val="7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</c:strCache>
            </c:strRef>
          </c:cat>
          <c:val>
            <c:numRef>
              <c:f>'訪日外国人の推移（全国）'!$Z$89:$CV$89</c:f>
              <c:numCache>
                <c:formatCode>General</c:formatCode>
                <c:ptCount val="75"/>
                <c:pt idx="0">
                  <c:v>111345</c:v>
                </c:pt>
                <c:pt idx="1">
                  <c:v>150273</c:v>
                </c:pt>
                <c:pt idx="2">
                  <c:v>147438</c:v>
                </c:pt>
                <c:pt idx="3">
                  <c:v>197932</c:v>
                </c:pt>
                <c:pt idx="4">
                  <c:v>195715</c:v>
                </c:pt>
                <c:pt idx="5">
                  <c:v>226974</c:v>
                </c:pt>
                <c:pt idx="6">
                  <c:v>238502</c:v>
                </c:pt>
                <c:pt idx="7">
                  <c:v>194944</c:v>
                </c:pt>
                <c:pt idx="8">
                  <c:v>206844</c:v>
                </c:pt>
                <c:pt idx="9">
                  <c:v>213501</c:v>
                </c:pt>
                <c:pt idx="10">
                  <c:v>177949</c:v>
                </c:pt>
                <c:pt idx="11">
                  <c:v>149404</c:v>
                </c:pt>
                <c:pt idx="12">
                  <c:v>196923</c:v>
                </c:pt>
                <c:pt idx="13">
                  <c:v>191235</c:v>
                </c:pt>
                <c:pt idx="14">
                  <c:v>208610</c:v>
                </c:pt>
                <c:pt idx="15">
                  <c:v>257894</c:v>
                </c:pt>
                <c:pt idx="16">
                  <c:v>281997</c:v>
                </c:pt>
                <c:pt idx="17">
                  <c:v>254274</c:v>
                </c:pt>
                <c:pt idx="18">
                  <c:v>279316</c:v>
                </c:pt>
                <c:pt idx="19">
                  <c:v>229900</c:v>
                </c:pt>
                <c:pt idx="20">
                  <c:v>220800</c:v>
                </c:pt>
                <c:pt idx="21">
                  <c:v>260300</c:v>
                </c:pt>
                <c:pt idx="22">
                  <c:v>236500</c:v>
                </c:pt>
                <c:pt idx="23">
                  <c:v>212000</c:v>
                </c:pt>
                <c:pt idx="24">
                  <c:v>217000</c:v>
                </c:pt>
                <c:pt idx="25">
                  <c:v>277600</c:v>
                </c:pt>
                <c:pt idx="26">
                  <c:v>277900</c:v>
                </c:pt>
                <c:pt idx="27">
                  <c:v>335100</c:v>
                </c:pt>
                <c:pt idx="28">
                  <c:v>339700</c:v>
                </c:pt>
                <c:pt idx="29">
                  <c:v>345200</c:v>
                </c:pt>
                <c:pt idx="30">
                  <c:v>361700</c:v>
                </c:pt>
                <c:pt idx="31">
                  <c:v>313900</c:v>
                </c:pt>
                <c:pt idx="32">
                  <c:v>302900</c:v>
                </c:pt>
                <c:pt idx="33">
                  <c:v>343600</c:v>
                </c:pt>
                <c:pt idx="34">
                  <c:v>296500</c:v>
                </c:pt>
                <c:pt idx="35">
                  <c:v>265800</c:v>
                </c:pt>
                <c:pt idx="36">
                  <c:v>321000</c:v>
                </c:pt>
                <c:pt idx="37">
                  <c:v>349000</c:v>
                </c:pt>
                <c:pt idx="38">
                  <c:v>328400</c:v>
                </c:pt>
                <c:pt idx="39">
                  <c:v>384200</c:v>
                </c:pt>
                <c:pt idx="40">
                  <c:v>375500</c:v>
                </c:pt>
                <c:pt idx="41">
                  <c:v>397800</c:v>
                </c:pt>
                <c:pt idx="42">
                  <c:v>397000</c:v>
                </c:pt>
                <c:pt idx="43">
                  <c:v>333200</c:v>
                </c:pt>
                <c:pt idx="44">
                  <c:v>347500</c:v>
                </c:pt>
                <c:pt idx="45">
                  <c:v>354500</c:v>
                </c:pt>
                <c:pt idx="46">
                  <c:v>300700</c:v>
                </c:pt>
                <c:pt idx="47">
                  <c:v>278700</c:v>
                </c:pt>
                <c:pt idx="48">
                  <c:v>350800</c:v>
                </c:pt>
                <c:pt idx="49">
                  <c:v>343000</c:v>
                </c:pt>
                <c:pt idx="50">
                  <c:v>339900</c:v>
                </c:pt>
                <c:pt idx="51">
                  <c:v>413300</c:v>
                </c:pt>
                <c:pt idx="52">
                  <c:v>407500</c:v>
                </c:pt>
                <c:pt idx="53">
                  <c:v>433600</c:v>
                </c:pt>
                <c:pt idx="54">
                  <c:v>446600</c:v>
                </c:pt>
                <c:pt idx="55">
                  <c:v>377800</c:v>
                </c:pt>
                <c:pt idx="56">
                  <c:v>347800</c:v>
                </c:pt>
                <c:pt idx="57">
                  <c:v>421100</c:v>
                </c:pt>
                <c:pt idx="58">
                  <c:v>363200</c:v>
                </c:pt>
                <c:pt idx="59">
                  <c:v>319500</c:v>
                </c:pt>
                <c:pt idx="60">
                  <c:v>350500</c:v>
                </c:pt>
                <c:pt idx="61">
                  <c:v>400900</c:v>
                </c:pt>
                <c:pt idx="62">
                  <c:v>387300</c:v>
                </c:pt>
                <c:pt idx="63">
                  <c:v>470000</c:v>
                </c:pt>
                <c:pt idx="64">
                  <c:v>440100</c:v>
                </c:pt>
                <c:pt idx="65">
                  <c:v>456900</c:v>
                </c:pt>
                <c:pt idx="66">
                  <c:v>460500</c:v>
                </c:pt>
                <c:pt idx="67">
                  <c:v>394500</c:v>
                </c:pt>
                <c:pt idx="68">
                  <c:v>329100</c:v>
                </c:pt>
                <c:pt idx="69">
                  <c:v>379600</c:v>
                </c:pt>
                <c:pt idx="70">
                  <c:v>351900</c:v>
                </c:pt>
                <c:pt idx="71">
                  <c:v>335800</c:v>
                </c:pt>
                <c:pt idx="72">
                  <c:v>387500</c:v>
                </c:pt>
                <c:pt idx="73">
                  <c:v>399800</c:v>
                </c:pt>
                <c:pt idx="74">
                  <c:v>402400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2E-410F-BC77-1BD5453A9F29}"/>
            </c:ext>
          </c:extLst>
        </c:ser>
        <c:ser>
          <c:idx val="7"/>
          <c:order val="7"/>
          <c:tx>
            <c:strRef>
              <c:f>'訪日外国人の推移（全国）'!$A$90</c:f>
              <c:strCache>
                <c:ptCount val="1"/>
                <c:pt idx="0">
                  <c:v>韓国</c:v>
                </c:pt>
              </c:strCache>
            </c:strRef>
          </c:tx>
          <c:invertIfNegative val="0"/>
          <c:cat>
            <c:strRef>
              <c:f>'訪日外国人の推移（全国）'!$Z$82:$CV$82</c:f>
              <c:strCache>
                <c:ptCount val="7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</c:strCache>
            </c:strRef>
          </c:cat>
          <c:val>
            <c:numRef>
              <c:f>'訪日外国人の推移（全国）'!$Z$90:$CV$90</c:f>
              <c:numCache>
                <c:formatCode>General</c:formatCode>
                <c:ptCount val="75"/>
                <c:pt idx="0">
                  <c:v>234456</c:v>
                </c:pt>
                <c:pt idx="1">
                  <c:v>234390</c:v>
                </c:pt>
                <c:pt idx="2">
                  <c:v>206946</c:v>
                </c:pt>
                <c:pt idx="3">
                  <c:v>204220</c:v>
                </c:pt>
                <c:pt idx="4">
                  <c:v>228670</c:v>
                </c:pt>
                <c:pt idx="5">
                  <c:v>211465</c:v>
                </c:pt>
                <c:pt idx="6">
                  <c:v>243992</c:v>
                </c:pt>
                <c:pt idx="7">
                  <c:v>215498</c:v>
                </c:pt>
                <c:pt idx="8">
                  <c:v>164499</c:v>
                </c:pt>
                <c:pt idx="9">
                  <c:v>158273</c:v>
                </c:pt>
                <c:pt idx="10">
                  <c:v>170901</c:v>
                </c:pt>
                <c:pt idx="11">
                  <c:v>182846</c:v>
                </c:pt>
                <c:pt idx="12">
                  <c:v>255517</c:v>
                </c:pt>
                <c:pt idx="13">
                  <c:v>231502</c:v>
                </c:pt>
                <c:pt idx="14">
                  <c:v>192078</c:v>
                </c:pt>
                <c:pt idx="15">
                  <c:v>193998</c:v>
                </c:pt>
                <c:pt idx="16">
                  <c:v>195263</c:v>
                </c:pt>
                <c:pt idx="17">
                  <c:v>207588</c:v>
                </c:pt>
                <c:pt idx="18">
                  <c:v>250741</c:v>
                </c:pt>
                <c:pt idx="19">
                  <c:v>251400</c:v>
                </c:pt>
                <c:pt idx="20">
                  <c:v>217700</c:v>
                </c:pt>
                <c:pt idx="21">
                  <c:v>249600</c:v>
                </c:pt>
                <c:pt idx="22">
                  <c:v>239000</c:v>
                </c:pt>
                <c:pt idx="23">
                  <c:v>270900</c:v>
                </c:pt>
                <c:pt idx="24">
                  <c:v>358100</c:v>
                </c:pt>
                <c:pt idx="25">
                  <c:v>321600</c:v>
                </c:pt>
                <c:pt idx="26">
                  <c:v>268200</c:v>
                </c:pt>
                <c:pt idx="27">
                  <c:v>304600</c:v>
                </c:pt>
                <c:pt idx="28">
                  <c:v>315400</c:v>
                </c:pt>
                <c:pt idx="29">
                  <c:v>251500</c:v>
                </c:pt>
                <c:pt idx="30">
                  <c:v>343800</c:v>
                </c:pt>
                <c:pt idx="31">
                  <c:v>391000</c:v>
                </c:pt>
                <c:pt idx="32">
                  <c:v>301700</c:v>
                </c:pt>
                <c:pt idx="33">
                  <c:v>370800</c:v>
                </c:pt>
                <c:pt idx="34">
                  <c:v>359800</c:v>
                </c:pt>
                <c:pt idx="35">
                  <c:v>415700</c:v>
                </c:pt>
                <c:pt idx="36">
                  <c:v>514900</c:v>
                </c:pt>
                <c:pt idx="37">
                  <c:v>490800</c:v>
                </c:pt>
                <c:pt idx="38">
                  <c:v>374100</c:v>
                </c:pt>
                <c:pt idx="39">
                  <c:v>353700</c:v>
                </c:pt>
                <c:pt idx="40">
                  <c:v>302100</c:v>
                </c:pt>
                <c:pt idx="41">
                  <c:v>347400</c:v>
                </c:pt>
                <c:pt idx="42">
                  <c:v>447000</c:v>
                </c:pt>
                <c:pt idx="43">
                  <c:v>458900</c:v>
                </c:pt>
                <c:pt idx="44">
                  <c:v>430600</c:v>
                </c:pt>
                <c:pt idx="45">
                  <c:v>449600</c:v>
                </c:pt>
                <c:pt idx="46">
                  <c:v>426900</c:v>
                </c:pt>
                <c:pt idx="47">
                  <c:v>494400</c:v>
                </c:pt>
                <c:pt idx="48">
                  <c:v>625400</c:v>
                </c:pt>
                <c:pt idx="49">
                  <c:v>600000</c:v>
                </c:pt>
                <c:pt idx="50">
                  <c:v>488400</c:v>
                </c:pt>
                <c:pt idx="51">
                  <c:v>554600</c:v>
                </c:pt>
                <c:pt idx="52">
                  <c:v>558900</c:v>
                </c:pt>
                <c:pt idx="53">
                  <c:v>568900</c:v>
                </c:pt>
                <c:pt idx="54">
                  <c:v>644000</c:v>
                </c:pt>
                <c:pt idx="55">
                  <c:v>620900</c:v>
                </c:pt>
                <c:pt idx="56">
                  <c:v>556900</c:v>
                </c:pt>
                <c:pt idx="57">
                  <c:v>620900</c:v>
                </c:pt>
                <c:pt idx="58">
                  <c:v>622600</c:v>
                </c:pt>
                <c:pt idx="59">
                  <c:v>678900</c:v>
                </c:pt>
                <c:pt idx="60">
                  <c:v>803800</c:v>
                </c:pt>
                <c:pt idx="61">
                  <c:v>708300</c:v>
                </c:pt>
                <c:pt idx="62">
                  <c:v>619200</c:v>
                </c:pt>
                <c:pt idx="63">
                  <c:v>638500</c:v>
                </c:pt>
                <c:pt idx="64">
                  <c:v>640400</c:v>
                </c:pt>
                <c:pt idx="65">
                  <c:v>606100</c:v>
                </c:pt>
                <c:pt idx="66">
                  <c:v>608000</c:v>
                </c:pt>
                <c:pt idx="67">
                  <c:v>593900</c:v>
                </c:pt>
                <c:pt idx="68">
                  <c:v>479700</c:v>
                </c:pt>
                <c:pt idx="69">
                  <c:v>571200</c:v>
                </c:pt>
                <c:pt idx="70">
                  <c:v>588200</c:v>
                </c:pt>
                <c:pt idx="71">
                  <c:v>681600</c:v>
                </c:pt>
                <c:pt idx="72">
                  <c:v>779400</c:v>
                </c:pt>
                <c:pt idx="73">
                  <c:v>715800</c:v>
                </c:pt>
                <c:pt idx="74">
                  <c:v>585600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2E-410F-BC77-1BD5453A9F29}"/>
            </c:ext>
          </c:extLst>
        </c:ser>
        <c:ser>
          <c:idx val="8"/>
          <c:order val="8"/>
          <c:tx>
            <c:strRef>
              <c:f>'訪日外国人の推移（全国）'!$A$91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cat>
            <c:strRef>
              <c:f>'訪日外国人の推移（全国）'!$Z$82:$CV$82</c:f>
              <c:strCache>
                <c:ptCount val="7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</c:strCache>
            </c:strRef>
          </c:cat>
          <c:val>
            <c:numRef>
              <c:f>'訪日外国人の推移（全国）'!$Z$91:$CV$91</c:f>
              <c:numCache>
                <c:formatCode>General</c:formatCode>
                <c:ptCount val="75"/>
                <c:pt idx="0">
                  <c:v>72301</c:v>
                </c:pt>
                <c:pt idx="1">
                  <c:v>80903</c:v>
                </c:pt>
                <c:pt idx="2">
                  <c:v>102265</c:v>
                </c:pt>
                <c:pt idx="3">
                  <c:v>100160</c:v>
                </c:pt>
                <c:pt idx="4">
                  <c:v>81571</c:v>
                </c:pt>
                <c:pt idx="5">
                  <c:v>98996</c:v>
                </c:pt>
                <c:pt idx="6">
                  <c:v>139905</c:v>
                </c:pt>
                <c:pt idx="7">
                  <c:v>162288</c:v>
                </c:pt>
                <c:pt idx="8">
                  <c:v>156201</c:v>
                </c:pt>
                <c:pt idx="9">
                  <c:v>121335</c:v>
                </c:pt>
                <c:pt idx="10">
                  <c:v>101940</c:v>
                </c:pt>
                <c:pt idx="11">
                  <c:v>96572</c:v>
                </c:pt>
                <c:pt idx="12">
                  <c:v>155605</c:v>
                </c:pt>
                <c:pt idx="13">
                  <c:v>138236</c:v>
                </c:pt>
                <c:pt idx="14">
                  <c:v>184064</c:v>
                </c:pt>
                <c:pt idx="15">
                  <c:v>190558</c:v>
                </c:pt>
                <c:pt idx="16">
                  <c:v>165784</c:v>
                </c:pt>
                <c:pt idx="17">
                  <c:v>173046</c:v>
                </c:pt>
                <c:pt idx="18">
                  <c:v>281309</c:v>
                </c:pt>
                <c:pt idx="19">
                  <c:v>253900</c:v>
                </c:pt>
                <c:pt idx="20">
                  <c:v>246100</c:v>
                </c:pt>
                <c:pt idx="21">
                  <c:v>223300</c:v>
                </c:pt>
                <c:pt idx="22">
                  <c:v>207500</c:v>
                </c:pt>
                <c:pt idx="23">
                  <c:v>190400</c:v>
                </c:pt>
                <c:pt idx="24">
                  <c:v>226300</c:v>
                </c:pt>
                <c:pt idx="25">
                  <c:v>359100</c:v>
                </c:pt>
                <c:pt idx="26">
                  <c:v>338200</c:v>
                </c:pt>
                <c:pt idx="27">
                  <c:v>405800</c:v>
                </c:pt>
                <c:pt idx="28">
                  <c:v>387200</c:v>
                </c:pt>
                <c:pt idx="29">
                  <c:v>462300</c:v>
                </c:pt>
                <c:pt idx="30">
                  <c:v>576900</c:v>
                </c:pt>
                <c:pt idx="31">
                  <c:v>591500</c:v>
                </c:pt>
                <c:pt idx="32">
                  <c:v>491200</c:v>
                </c:pt>
                <c:pt idx="33">
                  <c:v>445600</c:v>
                </c:pt>
                <c:pt idx="34">
                  <c:v>363000</c:v>
                </c:pt>
                <c:pt idx="35">
                  <c:v>347100</c:v>
                </c:pt>
                <c:pt idx="36">
                  <c:v>475000</c:v>
                </c:pt>
                <c:pt idx="37">
                  <c:v>498900</c:v>
                </c:pt>
                <c:pt idx="38">
                  <c:v>498100</c:v>
                </c:pt>
                <c:pt idx="39">
                  <c:v>514900</c:v>
                </c:pt>
                <c:pt idx="40">
                  <c:v>507200</c:v>
                </c:pt>
                <c:pt idx="41">
                  <c:v>582500</c:v>
                </c:pt>
                <c:pt idx="42">
                  <c:v>731400</c:v>
                </c:pt>
                <c:pt idx="43">
                  <c:v>677000</c:v>
                </c:pt>
                <c:pt idx="44">
                  <c:v>522300</c:v>
                </c:pt>
                <c:pt idx="45">
                  <c:v>506200</c:v>
                </c:pt>
                <c:pt idx="46">
                  <c:v>432800</c:v>
                </c:pt>
                <c:pt idx="47">
                  <c:v>427500</c:v>
                </c:pt>
                <c:pt idx="48">
                  <c:v>630600</c:v>
                </c:pt>
                <c:pt idx="49">
                  <c:v>509100</c:v>
                </c:pt>
                <c:pt idx="50">
                  <c:v>509000</c:v>
                </c:pt>
                <c:pt idx="51">
                  <c:v>528800</c:v>
                </c:pt>
                <c:pt idx="52">
                  <c:v>517100</c:v>
                </c:pt>
                <c:pt idx="53">
                  <c:v>587200</c:v>
                </c:pt>
                <c:pt idx="54">
                  <c:v>780800</c:v>
                </c:pt>
                <c:pt idx="55">
                  <c:v>819700</c:v>
                </c:pt>
                <c:pt idx="56">
                  <c:v>678300</c:v>
                </c:pt>
                <c:pt idx="57">
                  <c:v>663800</c:v>
                </c:pt>
                <c:pt idx="58">
                  <c:v>567100</c:v>
                </c:pt>
                <c:pt idx="59">
                  <c:v>564300</c:v>
                </c:pt>
                <c:pt idx="60">
                  <c:v>632300</c:v>
                </c:pt>
                <c:pt idx="61">
                  <c:v>716400</c:v>
                </c:pt>
                <c:pt idx="62">
                  <c:v>594900</c:v>
                </c:pt>
                <c:pt idx="63">
                  <c:v>683400</c:v>
                </c:pt>
                <c:pt idx="64">
                  <c:v>668600</c:v>
                </c:pt>
                <c:pt idx="65">
                  <c:v>760900</c:v>
                </c:pt>
                <c:pt idx="66">
                  <c:v>879100</c:v>
                </c:pt>
                <c:pt idx="67">
                  <c:v>860000</c:v>
                </c:pt>
                <c:pt idx="68">
                  <c:v>652700</c:v>
                </c:pt>
                <c:pt idx="69">
                  <c:v>715300</c:v>
                </c:pt>
                <c:pt idx="70">
                  <c:v>617300</c:v>
                </c:pt>
                <c:pt idx="71">
                  <c:v>599100</c:v>
                </c:pt>
                <c:pt idx="72">
                  <c:v>754400</c:v>
                </c:pt>
                <c:pt idx="73">
                  <c:v>723600</c:v>
                </c:pt>
                <c:pt idx="74">
                  <c:v>691300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2E-410F-BC77-1BD5453A9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8735328"/>
        <c:axId val="398735720"/>
      </c:barChart>
      <c:catAx>
        <c:axId val="39873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8735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8735720"/>
        <c:scaling>
          <c:orientation val="minMax"/>
          <c:max val="3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8735328"/>
        <c:crosses val="autoZero"/>
        <c:crossBetween val="between"/>
        <c:majorUnit val="2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028619866115927"/>
          <c:y val="7.6298558829257179E-2"/>
          <c:w val="4.4297931040698423E-2"/>
          <c:h val="0.3938656883944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anchor="ctr" anchorCtr="0"/>
        <a:lstStyle/>
        <a:p>
          <a:pPr>
            <a:defRPr sz="1800" b="0" i="0" u="none" strike="noStrike" kern="20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76F1-44EE-8C47-98E92B50D6B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76F1-44EE-8C47-98E92B50D6B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76F1-44EE-8C47-98E92B50D6B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76F1-44EE-8C47-98E92B50D6B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76F1-44EE-8C47-98E92B50D6B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  <c:extLst>
            <c:ext xmlns:c16="http://schemas.microsoft.com/office/drawing/2014/chart" uri="{C3380CC4-5D6E-409C-BE32-E72D297353CC}">
              <c16:uniqueId val="{00000005-76F1-44EE-8C47-98E92B50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136"/>
        <c:axId val="387894528"/>
      </c:barChart>
      <c:catAx>
        <c:axId val="387894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452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4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E212-46DC-A1BC-1340E9296BC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E212-46DC-A1BC-1340E9296BC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E212-46DC-A1BC-1340E9296BC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E212-46DC-A1BC-1340E9296BC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E212-46DC-A1BC-1340E9296BCF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E212-46DC-A1BC-1340E929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5312"/>
        <c:axId val="387895704"/>
      </c:barChart>
      <c:catAx>
        <c:axId val="387895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5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57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5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8DC-4855-8B0E-7A83FD2B884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8DC-4855-8B0E-7A83FD2B884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8DC-4855-8B0E-7A83FD2B884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8DC-4855-8B0E-7A83FD2B884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8DC-4855-8B0E-7A83FD2B884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58DC-4855-8B0E-7A83FD2B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48912"/>
        <c:axId val="388649304"/>
      </c:barChart>
      <c:catAx>
        <c:axId val="388648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49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493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4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合計!#REF!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079-4BDB-8245-EE2D43C36184}"/>
            </c:ext>
          </c:extLst>
        </c:ser>
        <c:ser>
          <c:idx val="1"/>
          <c:order val="1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079-4BDB-8245-EE2D43C36184}"/>
            </c:ext>
          </c:extLst>
        </c:ser>
        <c:ser>
          <c:idx val="2"/>
          <c:order val="2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079-4BDB-8245-EE2D43C36184}"/>
            </c:ext>
          </c:extLst>
        </c:ser>
        <c:ser>
          <c:idx val="3"/>
          <c:order val="3"/>
          <c:tx>
            <c:v>合計!#REF!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079-4BDB-8245-EE2D43C36184}"/>
            </c:ext>
          </c:extLst>
        </c:ser>
        <c:ser>
          <c:idx val="4"/>
          <c:order val="4"/>
          <c:tx>
            <c:v>合計!#REF!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079-4BDB-8245-EE2D43C3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0088"/>
        <c:axId val="388650480"/>
      </c:barChart>
      <c:catAx>
        <c:axId val="388650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8865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50480"/>
        <c:scaling>
          <c:orientation val="minMax"/>
          <c:max val="16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88650088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4F5-4160-966D-8DE062B4A18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4F5-4160-966D-8DE062B4A18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4F5-4160-966D-8DE062B4A18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4F5-4160-966D-8DE062B4A18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4F5-4160-966D-8DE062B4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1264"/>
        <c:axId val="388651656"/>
      </c:barChart>
      <c:catAx>
        <c:axId val="38865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1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51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1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FBF-4AA2-BBDF-E9AA57A206A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FBF-4AA2-BBDF-E9AA57A206A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FBF-4AA2-BBDF-E9AA57A206A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FBF-4AA2-BBDF-E9AA57A206A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FBF-4AA2-BBDF-E9AA57A206A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6FBF-4AA2-BBDF-E9AA57A20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2440"/>
        <c:axId val="388456408"/>
      </c:barChart>
      <c:catAx>
        <c:axId val="38865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6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640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2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410-456A-B795-27913AE8ED6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410-456A-B795-27913AE8ED6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410-456A-B795-27913AE8ED6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410-456A-B795-27913AE8ED6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410-456A-B795-27913AE8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7192"/>
        <c:axId val="388457584"/>
      </c:barChart>
      <c:catAx>
        <c:axId val="388457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7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2806-47EB-9F8A-3CA3A4C5908A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2806-47EB-9F8A-3CA3A4C5908A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2806-47EB-9F8A-3CA3A4C5908A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2806-47EB-9F8A-3CA3A4C5908A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2806-47EB-9F8A-3CA3A4C5908A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2806-47EB-9F8A-3CA3A4C59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8368"/>
        <c:axId val="388458760"/>
      </c:barChart>
      <c:catAx>
        <c:axId val="388458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8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87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8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FE6F-4A7A-92B3-D4F94E6711E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FE6F-4A7A-92B3-D4F94E6711E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FE6F-4A7A-92B3-D4F94E6711E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FE6F-4A7A-92B3-D4F94E6711E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FE6F-4A7A-92B3-D4F94E67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9544"/>
        <c:axId val="388459936"/>
      </c:barChart>
      <c:catAx>
        <c:axId val="38845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9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9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BB3-4B64-830B-0A44D8F10BF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BB3-4B64-830B-0A44D8F10BF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BB3-4B64-830B-0A44D8F10BF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BB3-4B64-830B-0A44D8F10BF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BB3-4B64-830B-0A44D8F10BF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5BB3-4B64-830B-0A44D8F1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64968"/>
        <c:axId val="387165360"/>
      </c:barChart>
      <c:catAx>
        <c:axId val="387164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5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653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4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3A7-4FA4-8431-42986961BDE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3A7-4FA4-8431-42986961BDE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3A7-4FA4-8431-42986961BDE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3A7-4FA4-8431-42986961BDE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3A7-4FA4-8431-42986961BDE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93A7-4FA4-8431-42986961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6144"/>
        <c:axId val="389026536"/>
      </c:barChart>
      <c:catAx>
        <c:axId val="389026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6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653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8B83-43E4-8F3E-EB3872FE0543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8B83-43E4-8F3E-EB3872FE0543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8B83-43E4-8F3E-EB3872FE0543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8B83-43E4-8F3E-EB3872FE0543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8B83-43E4-8F3E-EB3872FE0543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8B83-43E4-8F3E-EB3872FE0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7320"/>
        <c:axId val="389027712"/>
      </c:barChart>
      <c:catAx>
        <c:axId val="389027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77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7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92D-4ABD-B6F2-7DA802BD2B8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92D-4ABD-B6F2-7DA802BD2B8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92D-4ABD-B6F2-7DA802BD2B8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92D-4ABD-B6F2-7DA802BD2B8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92D-4ABD-B6F2-7DA802BD2B8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  <c:extLst>
            <c:ext xmlns:c16="http://schemas.microsoft.com/office/drawing/2014/chart" uri="{C3380CC4-5D6E-409C-BE32-E72D297353CC}">
              <c16:uniqueId val="{00000005-592D-4ABD-B6F2-7DA802BD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8496"/>
        <c:axId val="389028888"/>
      </c:barChart>
      <c:catAx>
        <c:axId val="3890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8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888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DF5-487C-B509-ED6C3708044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DF5-487C-B509-ED6C3708044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DF5-487C-B509-ED6C3708044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DF5-487C-B509-ED6C3708044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DF5-487C-B509-ED6C37080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29600"/>
        <c:axId val="389529992"/>
      </c:barChart>
      <c:catAx>
        <c:axId val="389529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29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29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29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5E3-4C5D-9B19-184150E837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5E3-4C5D-9B19-184150E837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5E3-4C5D-9B19-184150E837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5E3-4C5D-9B19-184150E837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5E3-4C5D-9B19-184150E8373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5-95E3-4C5D-9B19-184150E83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0776"/>
        <c:axId val="389531168"/>
      </c:barChart>
      <c:catAx>
        <c:axId val="389530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311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0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004-47DE-BE59-038F1C5D5B5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004-47DE-BE59-038F1C5D5B5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004-47DE-BE59-038F1C5D5B5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004-47DE-BE59-038F1C5D5B5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004-47DE-BE59-038F1C5D5B5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  <c:extLst>
            <c:ext xmlns:c16="http://schemas.microsoft.com/office/drawing/2014/chart" uri="{C3380CC4-5D6E-409C-BE32-E72D297353CC}">
              <c16:uniqueId val="{00000005-5004-47DE-BE59-038F1C5D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1952"/>
        <c:axId val="389532344"/>
      </c:barChart>
      <c:catAx>
        <c:axId val="389531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3234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1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B42-43E4-BDCF-EDE2D81B2ED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B42-43E4-BDCF-EDE2D81B2ED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B42-43E4-BDCF-EDE2D81B2ED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B42-43E4-BDCF-EDE2D81B2ED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B42-43E4-BDCF-EDE2D81B2ED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0B42-43E4-BDCF-EDE2D81B2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3128"/>
        <c:axId val="389484536"/>
      </c:barChart>
      <c:catAx>
        <c:axId val="389533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4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453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3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F22-4787-B3D3-FB507D0EABF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F22-4787-B3D3-FB507D0EABF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F22-4787-B3D3-FB507D0EABF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F22-4787-B3D3-FB507D0EABF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F22-4787-B3D3-FB507D0EABF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6F22-4787-B3D3-FB507D0EA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485320"/>
        <c:axId val="389485712"/>
      </c:barChart>
      <c:catAx>
        <c:axId val="389485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57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5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9925681255164E-2"/>
          <c:y val="7.5428494847911476E-2"/>
          <c:w val="0.88285095470318609"/>
          <c:h val="0.820207217523286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合計!$B$20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合計!$C$20:$N$20</c:f>
              <c:numCache>
                <c:formatCode>#,##0.0</c:formatCode>
                <c:ptCount val="12"/>
                <c:pt idx="0">
                  <c:v>822.16300000000001</c:v>
                </c:pt>
                <c:pt idx="1">
                  <c:v>1034.835</c:v>
                </c:pt>
                <c:pt idx="2">
                  <c:v>1083.06</c:v>
                </c:pt>
                <c:pt idx="3">
                  <c:v>1221.33</c:v>
                </c:pt>
                <c:pt idx="4">
                  <c:v>1403.875</c:v>
                </c:pt>
                <c:pt idx="5">
                  <c:v>1270.8430000000001</c:v>
                </c:pt>
                <c:pt idx="6">
                  <c:v>1154.2619999999999</c:v>
                </c:pt>
                <c:pt idx="7">
                  <c:v>959.423</c:v>
                </c:pt>
                <c:pt idx="8">
                  <c:v>994.11699999999996</c:v>
                </c:pt>
                <c:pt idx="9">
                  <c:v>913.61500000000001</c:v>
                </c:pt>
                <c:pt idx="10">
                  <c:v>933.74900000000002</c:v>
                </c:pt>
                <c:pt idx="11">
                  <c:v>1031.6279999999999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0-4E3D-A04D-49FADC205442}"/>
            </c:ext>
          </c:extLst>
        </c:ser>
        <c:ser>
          <c:idx val="2"/>
          <c:order val="2"/>
          <c:tx>
            <c:strRef>
              <c:f>合計!$B$21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合計!$C$21:$N$21</c:f>
              <c:numCache>
                <c:formatCode>#,##0.0</c:formatCode>
                <c:ptCount val="12"/>
                <c:pt idx="0">
                  <c:v>934.73</c:v>
                </c:pt>
                <c:pt idx="1">
                  <c:v>1098.1669999999999</c:v>
                </c:pt>
                <c:pt idx="2">
                  <c:v>1167.298</c:v>
                </c:pt>
                <c:pt idx="3">
                  <c:v>1302.9190000000001</c:v>
                </c:pt>
                <c:pt idx="4">
                  <c:v>1475.9390000000001</c:v>
                </c:pt>
                <c:pt idx="5">
                  <c:v>1332.3520000000001</c:v>
                </c:pt>
                <c:pt idx="6">
                  <c:v>1214.2739999999999</c:v>
                </c:pt>
                <c:pt idx="7">
                  <c:v>998.81299999999999</c:v>
                </c:pt>
                <c:pt idx="8">
                  <c:v>987.26</c:v>
                </c:pt>
                <c:pt idx="9">
                  <c:v>960.6</c:v>
                </c:pt>
                <c:pt idx="10">
                  <c:v>945.42200000000003</c:v>
                </c:pt>
                <c:pt idx="11">
                  <c:v>1089.51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0-4E3D-A04D-49FADC205442}"/>
            </c:ext>
          </c:extLst>
        </c:ser>
        <c:ser>
          <c:idx val="3"/>
          <c:order val="3"/>
          <c:tx>
            <c:strRef>
              <c:f>合計!$B$22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合計!$C$22:$N$22</c:f>
              <c:numCache>
                <c:formatCode>#,##0.0</c:formatCode>
                <c:ptCount val="12"/>
                <c:pt idx="0">
                  <c:v>946.375</c:v>
                </c:pt>
                <c:pt idx="1">
                  <c:v>1156.9929999999999</c:v>
                </c:pt>
                <c:pt idx="2">
                  <c:v>1195.913</c:v>
                </c:pt>
                <c:pt idx="3">
                  <c:v>1312.415</c:v>
                </c:pt>
                <c:pt idx="4">
                  <c:v>1529.6310000000001</c:v>
                </c:pt>
                <c:pt idx="5">
                  <c:v>1306.556</c:v>
                </c:pt>
                <c:pt idx="6">
                  <c:v>1221.404</c:v>
                </c:pt>
                <c:pt idx="7">
                  <c:v>1039.836</c:v>
                </c:pt>
                <c:pt idx="8">
                  <c:v>1019.778</c:v>
                </c:pt>
                <c:pt idx="9">
                  <c:v>959.64700000000005</c:v>
                </c:pt>
                <c:pt idx="10">
                  <c:v>998.72199999999998</c:v>
                </c:pt>
                <c:pt idx="11">
                  <c:v>1089.643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10-4E3D-A04D-49FADC205442}"/>
            </c:ext>
          </c:extLst>
        </c:ser>
        <c:ser>
          <c:idx val="4"/>
          <c:order val="4"/>
          <c:tx>
            <c:strRef>
              <c:f>合計!$B$23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合計!$C$23:$N$23</c:f>
              <c:numCache>
                <c:formatCode>#,##0.0</c:formatCode>
                <c:ptCount val="12"/>
                <c:pt idx="0">
                  <c:v>990.75900000000001</c:v>
                </c:pt>
                <c:pt idx="1">
                  <c:v>1116.943</c:v>
                </c:pt>
                <c:pt idx="2">
                  <c:v>1207.931</c:v>
                </c:pt>
                <c:pt idx="3">
                  <c:v>1299.8264999999999</c:v>
                </c:pt>
                <c:pt idx="4">
                  <c:v>1532.8135</c:v>
                </c:pt>
                <c:pt idx="5">
                  <c:v>1017.3515</c:v>
                </c:pt>
                <c:pt idx="6">
                  <c:v>1132.0805</c:v>
                </c:pt>
                <c:pt idx="7">
                  <c:v>1053.03</c:v>
                </c:pt>
                <c:pt idx="8">
                  <c:v>1066.1524999999999</c:v>
                </c:pt>
                <c:pt idx="9">
                  <c:v>1003.8945</c:v>
                </c:pt>
                <c:pt idx="10">
                  <c:v>996.32950000000005</c:v>
                </c:pt>
                <c:pt idx="11">
                  <c:v>1129.31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10-4E3D-A04D-49FADC20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486496"/>
        <c:axId val="389486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合計!$C$19:$N$19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E10-4E3D-A04D-49FADC205442}"/>
                  </c:ext>
                </c:extLst>
              </c15:ser>
            </c15:filteredBarSeries>
          </c:ext>
        </c:extLst>
      </c:barChart>
      <c:catAx>
        <c:axId val="38948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6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6888"/>
        <c:scaling>
          <c:orientation val="minMax"/>
          <c:max val="155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3.0516749308411622E-2"/>
              <c:y val="1.97061239831821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78940366988322"/>
          <c:y val="0.1797622521692378"/>
          <c:w val="0.10322047894302233"/>
          <c:h val="0.258064516129032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CA-47E2-9253-D775A72CE189}"/>
            </c:ext>
          </c:extLst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CA-47E2-9253-D775A72CE189}"/>
            </c:ext>
          </c:extLst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CA-47E2-9253-D775A72CE189}"/>
            </c:ext>
          </c:extLst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CA-47E2-9253-D775A72C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487672"/>
        <c:axId val="389488064"/>
      </c:lineChart>
      <c:catAx>
        <c:axId val="389487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7672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128-45D2-B458-DC52B772DD0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128-45D2-B458-DC52B772DD0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128-45D2-B458-DC52B772DD0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128-45D2-B458-DC52B772DD0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128-45D2-B458-DC52B772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7912"/>
        <c:axId val="386978304"/>
      </c:barChart>
      <c:catAx>
        <c:axId val="386977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7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7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43991345449044E-2"/>
          <c:y val="5.2301308656377339E-2"/>
          <c:w val="0.83268514131092741"/>
          <c:h val="0.8723858283883739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'直接入国外国人の推移（北海道）'!$B$33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'直接入国外国人の推移（北海道）'!$C$33:$N$33</c:f>
              <c:numCache>
                <c:formatCode>#,##0_);[Red]\(#,##0\)</c:formatCode>
                <c:ptCount val="12"/>
                <c:pt idx="0">
                  <c:v>69258</c:v>
                </c:pt>
                <c:pt idx="1">
                  <c:v>84537</c:v>
                </c:pt>
                <c:pt idx="2">
                  <c:v>81124</c:v>
                </c:pt>
                <c:pt idx="3">
                  <c:v>130028</c:v>
                </c:pt>
                <c:pt idx="4">
                  <c:v>113594</c:v>
                </c:pt>
                <c:pt idx="5">
                  <c:v>80690</c:v>
                </c:pt>
                <c:pt idx="6">
                  <c:v>95936</c:v>
                </c:pt>
                <c:pt idx="7">
                  <c:v>76840</c:v>
                </c:pt>
                <c:pt idx="8">
                  <c:v>134964</c:v>
                </c:pt>
                <c:pt idx="9">
                  <c:v>139035</c:v>
                </c:pt>
                <c:pt idx="10">
                  <c:v>141358</c:v>
                </c:pt>
                <c:pt idx="11">
                  <c:v>95468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2-4AE3-959C-BF60133C3D23}"/>
            </c:ext>
          </c:extLst>
        </c:ser>
        <c:ser>
          <c:idx val="2"/>
          <c:order val="2"/>
          <c:tx>
            <c:strRef>
              <c:f>'直接入国外国人の推移（北海道）'!$B$34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'直接入国外国人の推移（北海道）'!$C$34:$N$34</c:f>
              <c:numCache>
                <c:formatCode>#,##0_);[Red]\(#,##0\)</c:formatCode>
                <c:ptCount val="12"/>
                <c:pt idx="0">
                  <c:v>74870</c:v>
                </c:pt>
                <c:pt idx="1">
                  <c:v>83551</c:v>
                </c:pt>
                <c:pt idx="2">
                  <c:v>96128</c:v>
                </c:pt>
                <c:pt idx="3">
                  <c:v>143004</c:v>
                </c:pt>
                <c:pt idx="4">
                  <c:v>121783</c:v>
                </c:pt>
                <c:pt idx="5">
                  <c:v>96962</c:v>
                </c:pt>
                <c:pt idx="6">
                  <c:v>114716</c:v>
                </c:pt>
                <c:pt idx="7">
                  <c:v>92631</c:v>
                </c:pt>
                <c:pt idx="8">
                  <c:v>151763</c:v>
                </c:pt>
                <c:pt idx="9">
                  <c:v>163014</c:v>
                </c:pt>
                <c:pt idx="10">
                  <c:v>148086</c:v>
                </c:pt>
                <c:pt idx="11">
                  <c:v>107897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2-4AE3-959C-BF60133C3D23}"/>
            </c:ext>
          </c:extLst>
        </c:ser>
        <c:ser>
          <c:idx val="3"/>
          <c:order val="3"/>
          <c:tx>
            <c:strRef>
              <c:f>'直接入国外国人の推移（北海道）'!$B$35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'直接入国外国人の推移（北海道）'!$C$35:$N$35</c:f>
              <c:numCache>
                <c:formatCode>#,##0_);[Red]\(#,##0\)</c:formatCode>
                <c:ptCount val="12"/>
                <c:pt idx="0">
                  <c:v>96831</c:v>
                </c:pt>
                <c:pt idx="1">
                  <c:v>109536</c:v>
                </c:pt>
                <c:pt idx="2">
                  <c:v>116280</c:v>
                </c:pt>
                <c:pt idx="3">
                  <c:v>177513</c:v>
                </c:pt>
                <c:pt idx="4">
                  <c:v>161690</c:v>
                </c:pt>
                <c:pt idx="5">
                  <c:v>119913</c:v>
                </c:pt>
                <c:pt idx="6">
                  <c:v>137486</c:v>
                </c:pt>
                <c:pt idx="7">
                  <c:v>121545</c:v>
                </c:pt>
                <c:pt idx="8">
                  <c:v>183022</c:v>
                </c:pt>
                <c:pt idx="9">
                  <c:v>184588</c:v>
                </c:pt>
                <c:pt idx="10">
                  <c:v>184326</c:v>
                </c:pt>
                <c:pt idx="11">
                  <c:v>142885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2-4AE3-959C-BF60133C3D23}"/>
            </c:ext>
          </c:extLst>
        </c:ser>
        <c:ser>
          <c:idx val="4"/>
          <c:order val="4"/>
          <c:tx>
            <c:strRef>
              <c:f>'直接入国外国人の推移（北海道）'!$B$36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'直接入国外国人の推移（北海道）'!$C$36:$N$36</c:f>
              <c:numCache>
                <c:formatCode>#,##0_);[Red]\(#,##0\)</c:formatCode>
                <c:ptCount val="12"/>
                <c:pt idx="0">
                  <c:v>119081</c:v>
                </c:pt>
                <c:pt idx="1">
                  <c:v>134609</c:v>
                </c:pt>
                <c:pt idx="2">
                  <c:v>149085</c:v>
                </c:pt>
                <c:pt idx="3">
                  <c:v>197728</c:v>
                </c:pt>
                <c:pt idx="4">
                  <c:v>179461</c:v>
                </c:pt>
                <c:pt idx="5">
                  <c:v>91135</c:v>
                </c:pt>
                <c:pt idx="6">
                  <c:v>120514</c:v>
                </c:pt>
                <c:pt idx="7">
                  <c:v>114848</c:v>
                </c:pt>
                <c:pt idx="8">
                  <c:v>211354</c:v>
                </c:pt>
                <c:pt idx="9">
                  <c:v>212202</c:v>
                </c:pt>
                <c:pt idx="10">
                  <c:v>203942</c:v>
                </c:pt>
                <c:pt idx="11">
                  <c:v>149716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F2-4AE3-959C-BF60133C3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4576"/>
        <c:axId val="387374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'直接入国外国人の推移（北海道）'!$C$32:$N$32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9F2-4AE3-959C-BF60133C3D23}"/>
                  </c:ext>
                </c:extLst>
              </c15:ser>
            </c15:filteredBarSeries>
          </c:ext>
        </c:extLst>
      </c:barChart>
      <c:catAx>
        <c:axId val="38737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74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4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007622602618"/>
          <c:y val="0.33054434257010989"/>
          <c:w val="0.1112837685384207"/>
          <c:h val="0.29497929913572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ACA9-43C7-B99F-F265B87CE43A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ACA9-43C7-B99F-F265B87CE43A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ACA9-43C7-B99F-F265B87CE43A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ACA9-43C7-B99F-F265B87CE43A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ACA9-43C7-B99F-F265B87C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5752"/>
        <c:axId val="387376144"/>
      </c:barChart>
      <c:catAx>
        <c:axId val="387375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6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5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84F7-447F-8DC2-E1D50C863E16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84F7-447F-8DC2-E1D50C863E16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84F7-447F-8DC2-E1D50C863E16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84F7-447F-8DC2-E1D50C863E16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84F7-447F-8DC2-E1D50C863E16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84F7-447F-8DC2-E1D50C863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6928"/>
        <c:axId val="387377320"/>
      </c:barChart>
      <c:catAx>
        <c:axId val="38737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7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7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6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B4C-49C4-9A9D-A992EA2985B3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B4C-49C4-9A9D-A992EA2985B3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DB4C-49C4-9A9D-A992EA2985B3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DB4C-49C4-9A9D-A992EA2985B3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DB4C-49C4-9A9D-A992EA29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5032"/>
        <c:axId val="390515424"/>
      </c:barChart>
      <c:catAx>
        <c:axId val="390515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5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B58-43A6-97EF-6FE217A540C9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B58-43A6-97EF-6FE217A540C9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9B58-43A6-97EF-6FE217A540C9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9B58-43A6-97EF-6FE217A540C9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9B58-43A6-97EF-6FE217A540C9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9B58-43A6-97EF-6FE217A5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6208"/>
        <c:axId val="390516600"/>
      </c:barChart>
      <c:catAx>
        <c:axId val="39051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6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6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221-4EDD-909A-4E814D2291FD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221-4EDD-909A-4E814D2291FD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9221-4EDD-909A-4E814D2291FD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9221-4EDD-909A-4E814D2291FD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9221-4EDD-909A-4E814D2291FD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9221-4EDD-909A-4E814D229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7384"/>
        <c:axId val="390517776"/>
      </c:barChart>
      <c:catAx>
        <c:axId val="3905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7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8775-4C94-B140-6C045BB90864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8775-4C94-B140-6C045BB90864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8775-4C94-B140-6C045BB90864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8775-4C94-B140-6C045BB90864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8775-4C94-B140-6C045BB90864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8775-4C94-B140-6C045BB9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8560"/>
        <c:axId val="216857016"/>
      </c:barChart>
      <c:catAx>
        <c:axId val="390518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7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7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8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4901-48CA-83E5-7452206232F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4901-48CA-83E5-7452206232F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4901-48CA-83E5-7452206232F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4901-48CA-83E5-7452206232F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4901-48CA-83E5-7452206232F9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  <c:extLst>
            <c:ext xmlns:c16="http://schemas.microsoft.com/office/drawing/2014/chart" uri="{C3380CC4-5D6E-409C-BE32-E72D297353CC}">
              <c16:uniqueId val="{00000005-4901-48CA-83E5-74522062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7800"/>
        <c:axId val="216858192"/>
      </c:barChart>
      <c:catAx>
        <c:axId val="216857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7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E1B1-4431-8725-A34BB9DC87C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E1B1-4431-8725-A34BB9DC87C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E1B1-4431-8725-A34BB9DC87C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E1B1-4431-8725-A34BB9DC87C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E1B1-4431-8725-A34BB9DC87C5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  <c:extLst>
            <c:ext xmlns:c16="http://schemas.microsoft.com/office/drawing/2014/chart" uri="{C3380CC4-5D6E-409C-BE32-E72D297353CC}">
              <c16:uniqueId val="{00000005-E1B1-4431-8725-A34BB9DC8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8976"/>
        <c:axId val="216859368"/>
      </c:barChart>
      <c:catAx>
        <c:axId val="216858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9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9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89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9FD5-4F92-A4E3-DC16A61E800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9FD5-4F92-A4E3-DC16A61E800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9FD5-4F92-A4E3-DC16A61E800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9FD5-4F92-A4E3-DC16A61E800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9FD5-4F92-A4E3-DC16A61E800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  <c:extLst>
            <c:ext xmlns:c16="http://schemas.microsoft.com/office/drawing/2014/chart" uri="{C3380CC4-5D6E-409C-BE32-E72D297353CC}">
              <c16:uniqueId val="{00000005-9FD5-4F92-A4E3-DC16A61E8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0152"/>
        <c:axId val="216860544"/>
      </c:barChart>
      <c:catAx>
        <c:axId val="216860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0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7B8-43FF-8324-2640E165CA4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7B8-43FF-8324-2640E165CA4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7B8-43FF-8324-2640E165CA4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7B8-43FF-8324-2640E165CA4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7B8-43FF-8324-2640E165CA4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07B8-43FF-8324-2640E165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9088"/>
        <c:axId val="386979480"/>
      </c:barChart>
      <c:catAx>
        <c:axId val="38697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9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7948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6DE3-42A8-8816-8C83236B3D31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6DE3-42A8-8816-8C83236B3D31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6DE3-42A8-8816-8C83236B3D31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6DE3-42A8-8816-8C83236B3D31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6DE3-42A8-8816-8C83236B3D31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6DE3-42A8-8816-8C83236B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1328"/>
        <c:axId val="216861720"/>
      </c:barChart>
      <c:catAx>
        <c:axId val="21686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1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1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1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02A5-462A-9340-AF07B058901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02A5-462A-9340-AF07B058901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02A5-462A-9340-AF07B058901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02A5-462A-9340-AF07B058901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02A5-462A-9340-AF07B058901B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  <c:extLst>
            <c:ext xmlns:c16="http://schemas.microsoft.com/office/drawing/2014/chart" uri="{C3380CC4-5D6E-409C-BE32-E72D297353CC}">
              <c16:uniqueId val="{00000005-02A5-462A-9340-AF07B0589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2504"/>
        <c:axId val="216862896"/>
      </c:barChart>
      <c:catAx>
        <c:axId val="21686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2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2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航空機!#REF!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FD-4BC3-B1ED-0560182689D3}"/>
            </c:ext>
          </c:extLst>
        </c:ser>
        <c:ser>
          <c:idx val="1"/>
          <c:order val="1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FD-4BC3-B1ED-0560182689D3}"/>
            </c:ext>
          </c:extLst>
        </c:ser>
        <c:ser>
          <c:idx val="2"/>
          <c:order val="2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9FD-4BC3-B1ED-0560182689D3}"/>
            </c:ext>
          </c:extLst>
        </c:ser>
        <c:ser>
          <c:idx val="3"/>
          <c:order val="3"/>
          <c:tx>
            <c:v>航空機!#REF!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9FD-4BC3-B1ED-0560182689D3}"/>
            </c:ext>
          </c:extLst>
        </c:ser>
        <c:ser>
          <c:idx val="4"/>
          <c:order val="4"/>
          <c:tx>
            <c:v>航空機!#REF!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9FD-4BC3-B1ED-056018268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3680"/>
        <c:axId val="216864072"/>
      </c:barChart>
      <c:catAx>
        <c:axId val="21686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1686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4072"/>
        <c:scaling>
          <c:orientation val="minMax"/>
          <c:max val="125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1686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B2-4492-A9AD-0A301B4D5098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B2-4492-A9AD-0A301B4D509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B2-4492-A9AD-0A301B4D5098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0B2-4492-A9AD-0A301B4D5098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0B2-4492-A9AD-0A301B4D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6232"/>
        <c:axId val="391076624"/>
      </c:barChart>
      <c:catAx>
        <c:axId val="391076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6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03-4EED-8064-AC47C18F6CFB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03-4EED-8064-AC47C18F6CFB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03-4EED-8064-AC47C18F6CFB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03-4EED-8064-AC47C18F6CFB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503-4EED-8064-AC47C18F6CFB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503-4EED-8064-AC47C18F6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7408"/>
        <c:axId val="391077800"/>
      </c:barChart>
      <c:catAx>
        <c:axId val="39107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7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7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7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3E-40F8-981F-88FBA84426BE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3E-40F8-981F-88FBA84426BE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23E-40F8-981F-88FBA84426BE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23E-40F8-981F-88FBA84426BE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23E-40F8-981F-88FBA8442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8584"/>
        <c:axId val="391078976"/>
      </c:barChart>
      <c:catAx>
        <c:axId val="391078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8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2C-469B-8839-913BFC37203A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2C-469B-8839-913BFC37203A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B2C-469B-8839-913BFC37203A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B2C-469B-8839-913BFC37203A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2C-469B-8839-913BFC37203A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B2C-469B-8839-913BFC372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9760"/>
        <c:axId val="391080152"/>
      </c:barChart>
      <c:catAx>
        <c:axId val="39107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0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0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9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7-45BC-B783-99CB933BB708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7-45BC-B783-99CB933BB70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3E7-45BC-B783-99CB933BB708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3E7-45BC-B783-99CB933BB708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3E7-45BC-B783-99CB933BB708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3E7-45BC-B783-99CB933BB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0936"/>
        <c:axId val="391081328"/>
      </c:barChart>
      <c:catAx>
        <c:axId val="391080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1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09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C7-4C37-9876-2324B5B6EF27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C7-4C37-9876-2324B5B6EF27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7C7-4C37-9876-2324B5B6EF27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7C7-4C37-9876-2324B5B6EF27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C7-4C37-9876-2324B5B6EF27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7C7-4C37-9876-2324B5B6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2112"/>
        <c:axId val="391082504"/>
      </c:barChart>
      <c:catAx>
        <c:axId val="39108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2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2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7071-4551-A913-2E894FCE994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7071-4551-A913-2E894FCE994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7071-4551-A913-2E894FCE994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7071-4551-A913-2E894FCE994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7071-4551-A913-2E894FCE994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  <c:extLst>
            <c:ext xmlns:c16="http://schemas.microsoft.com/office/drawing/2014/chart" uri="{C3380CC4-5D6E-409C-BE32-E72D297353CC}">
              <c16:uniqueId val="{00000005-7071-4551-A913-2E894FCE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3288"/>
        <c:axId val="391083680"/>
      </c:barChart>
      <c:catAx>
        <c:axId val="391083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3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3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BDF6-4EE5-A202-2E7F9C2E38E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BDF6-4EE5-A202-2E7F9C2E38E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BDF6-4EE5-A202-2E7F9C2E38E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BDF6-4EE5-A202-2E7F9C2E38E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BDF6-4EE5-A202-2E7F9C2E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80264"/>
        <c:axId val="386980656"/>
      </c:barChart>
      <c:catAx>
        <c:axId val="386980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8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0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E40E-499A-8CAF-45D8C9543633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E40E-499A-8CAF-45D8C9543633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E40E-499A-8CAF-45D8C9543633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E40E-499A-8CAF-45D8C9543633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E40E-499A-8CAF-45D8C9543633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  <c:extLst>
            <c:ext xmlns:c16="http://schemas.microsoft.com/office/drawing/2014/chart" uri="{C3380CC4-5D6E-409C-BE32-E72D297353CC}">
              <c16:uniqueId val="{00000005-E40E-499A-8CAF-45D8C954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6176"/>
        <c:axId val="391856568"/>
      </c:barChart>
      <c:catAx>
        <c:axId val="391856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6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6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6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0B0D-4728-AF1D-2B30FD21E3D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0B0D-4728-AF1D-2B30FD21E3D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0B0D-4728-AF1D-2B30FD21E3D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0B0D-4728-AF1D-2B30FD21E3D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0B0D-4728-AF1D-2B30FD21E3D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  <c:extLst>
            <c:ext xmlns:c16="http://schemas.microsoft.com/office/drawing/2014/chart" uri="{C3380CC4-5D6E-409C-BE32-E72D297353CC}">
              <c16:uniqueId val="{00000005-0B0D-4728-AF1D-2B30FD21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7352"/>
        <c:axId val="391857744"/>
      </c:barChart>
      <c:catAx>
        <c:axId val="391857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7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F0-4780-8F83-84942C0D19FF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F0-4780-8F83-84942C0D19FF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F0-4780-8F83-84942C0D19FF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5F0-4780-8F83-84942C0D19FF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F0-4780-8F83-84942C0D19FF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5F0-4780-8F83-84942C0D1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8528"/>
        <c:axId val="391858920"/>
      </c:barChart>
      <c:catAx>
        <c:axId val="39185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8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8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8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CFD2-4FCD-801E-D6AC86CD4C3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CFD2-4FCD-801E-D6AC86CD4C3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CFD2-4FCD-801E-D6AC86CD4C3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CFD2-4FCD-801E-D6AC86CD4C3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CFD2-4FCD-801E-D6AC86CD4C3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  <c:extLst>
            <c:ext xmlns:c16="http://schemas.microsoft.com/office/drawing/2014/chart" uri="{C3380CC4-5D6E-409C-BE32-E72D297353CC}">
              <c16:uniqueId val="{00000005-CFD2-4FCD-801E-D6AC86CD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9704"/>
        <c:axId val="391860096"/>
      </c:barChart>
      <c:catAx>
        <c:axId val="391859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9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25728760092081E-2"/>
          <c:y val="0.13911304017397005"/>
          <c:w val="0.79266090554262181"/>
          <c:h val="0.756049131380272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航空機!$B$32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航空機!$C$32:$N$32</c:f>
              <c:numCache>
                <c:formatCode>#,##0.0</c:formatCode>
                <c:ptCount val="12"/>
                <c:pt idx="0">
                  <c:v>719.79499999999996</c:v>
                </c:pt>
                <c:pt idx="1">
                  <c:v>893.00900000000001</c:v>
                </c:pt>
                <c:pt idx="2">
                  <c:v>945.88</c:v>
                </c:pt>
                <c:pt idx="3">
                  <c:v>1054.7850000000001</c:v>
                </c:pt>
                <c:pt idx="4">
                  <c:v>1155.2639999999999</c:v>
                </c:pt>
                <c:pt idx="5">
                  <c:v>1102.327</c:v>
                </c:pt>
                <c:pt idx="6">
                  <c:v>1034.674</c:v>
                </c:pt>
                <c:pt idx="7">
                  <c:v>862.529</c:v>
                </c:pt>
                <c:pt idx="8">
                  <c:v>882.88800000000003</c:v>
                </c:pt>
                <c:pt idx="9">
                  <c:v>831.67700000000002</c:v>
                </c:pt>
                <c:pt idx="10">
                  <c:v>852.46799999999996</c:v>
                </c:pt>
                <c:pt idx="11">
                  <c:v>910.30600000000004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A4-91E5-B9CDFB377D01}"/>
            </c:ext>
          </c:extLst>
        </c:ser>
        <c:ser>
          <c:idx val="2"/>
          <c:order val="2"/>
          <c:tx>
            <c:strRef>
              <c:f>航空機!$B$33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航空機!$C$33:$N$33</c:f>
              <c:numCache>
                <c:formatCode>#,##0.0</c:formatCode>
                <c:ptCount val="12"/>
                <c:pt idx="0">
                  <c:v>777.06899999999996</c:v>
                </c:pt>
                <c:pt idx="1">
                  <c:v>898.7</c:v>
                </c:pt>
                <c:pt idx="2">
                  <c:v>972.52499999999998</c:v>
                </c:pt>
                <c:pt idx="3">
                  <c:v>1079.3230000000001</c:v>
                </c:pt>
                <c:pt idx="4">
                  <c:v>1172.4659999999999</c:v>
                </c:pt>
                <c:pt idx="5">
                  <c:v>1129.097</c:v>
                </c:pt>
                <c:pt idx="6">
                  <c:v>1039.0309999999999</c:v>
                </c:pt>
                <c:pt idx="7">
                  <c:v>875.61</c:v>
                </c:pt>
                <c:pt idx="8">
                  <c:v>848.41200000000003</c:v>
                </c:pt>
                <c:pt idx="9">
                  <c:v>867.60699999999997</c:v>
                </c:pt>
                <c:pt idx="10">
                  <c:v>857.31799999999998</c:v>
                </c:pt>
                <c:pt idx="11">
                  <c:v>967.56799999999998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A4-91E5-B9CDFB377D01}"/>
            </c:ext>
          </c:extLst>
        </c:ser>
        <c:ser>
          <c:idx val="3"/>
          <c:order val="3"/>
          <c:tx>
            <c:strRef>
              <c:f>航空機!$B$34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航空機!$C$34:$N$34</c:f>
              <c:numCache>
                <c:formatCode>#,##0.0</c:formatCode>
                <c:ptCount val="12"/>
                <c:pt idx="0">
                  <c:v>808.06899999999996</c:v>
                </c:pt>
                <c:pt idx="1">
                  <c:v>977.43</c:v>
                </c:pt>
                <c:pt idx="2">
                  <c:v>1024.1020000000001</c:v>
                </c:pt>
                <c:pt idx="3">
                  <c:v>1112.319</c:v>
                </c:pt>
                <c:pt idx="4">
                  <c:v>1248.759</c:v>
                </c:pt>
                <c:pt idx="5">
                  <c:v>1131.4490000000001</c:v>
                </c:pt>
                <c:pt idx="6">
                  <c:v>1072.7660000000001</c:v>
                </c:pt>
                <c:pt idx="7">
                  <c:v>926.98299999999995</c:v>
                </c:pt>
                <c:pt idx="8">
                  <c:v>901.42100000000005</c:v>
                </c:pt>
                <c:pt idx="9">
                  <c:v>869.76199999999994</c:v>
                </c:pt>
                <c:pt idx="10">
                  <c:v>910.71500000000003</c:v>
                </c:pt>
                <c:pt idx="11">
                  <c:v>980.12699999999995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A4-91E5-B9CDFB377D01}"/>
            </c:ext>
          </c:extLst>
        </c:ser>
        <c:ser>
          <c:idx val="4"/>
          <c:order val="4"/>
          <c:tx>
            <c:strRef>
              <c:f>航空機!$B$35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航空機!$C$35:$N$35</c:f>
              <c:numCache>
                <c:formatCode>#,##0.0</c:formatCode>
                <c:ptCount val="12"/>
                <c:pt idx="0">
                  <c:v>854.70399999999995</c:v>
                </c:pt>
                <c:pt idx="1">
                  <c:v>958.60199999999998</c:v>
                </c:pt>
                <c:pt idx="2">
                  <c:v>1044.146</c:v>
                </c:pt>
                <c:pt idx="3">
                  <c:v>1111.6400000000001</c:v>
                </c:pt>
                <c:pt idx="4">
                  <c:v>1258.056</c:v>
                </c:pt>
                <c:pt idx="5">
                  <c:v>869.8</c:v>
                </c:pt>
                <c:pt idx="6">
                  <c:v>1000.894</c:v>
                </c:pt>
                <c:pt idx="7">
                  <c:v>938.64800000000002</c:v>
                </c:pt>
                <c:pt idx="8">
                  <c:v>940.90200000000004</c:v>
                </c:pt>
                <c:pt idx="9">
                  <c:v>909.86699999999996</c:v>
                </c:pt>
                <c:pt idx="10">
                  <c:v>904.69500000000005</c:v>
                </c:pt>
                <c:pt idx="11">
                  <c:v>1009.7670000000001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A4-91E5-B9CDFB37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0880"/>
        <c:axId val="391861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航空機!$C$31:$N$31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3B5-42A4-91E5-B9CDFB377D01}"/>
                  </c:ext>
                </c:extLst>
              </c15:ser>
            </c15:filteredBarSeries>
          </c:ext>
        </c:extLst>
      </c:barChart>
      <c:catAx>
        <c:axId val="39186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861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1272"/>
        <c:scaling>
          <c:orientation val="minMax"/>
          <c:max val="125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7.5229357798165142E-2"/>
              <c:y val="3.6290322580645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86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495005754735322"/>
          <c:y val="0.16949102154309917"/>
          <c:w val="0.11649814142472352"/>
          <c:h val="0.311637847249291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983-47BA-A8EE-EF70B8817BB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983-47BA-A8EE-EF70B8817BB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983-47BA-A8EE-EF70B8817BB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983-47BA-A8EE-EF70B8817BB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983-47BA-A8EE-EF70B881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2056"/>
        <c:axId val="391862448"/>
      </c:barChart>
      <c:catAx>
        <c:axId val="391862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2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20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49D7-49DE-B9C9-AA08C18B2E5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49D7-49DE-B9C9-AA08C18B2E5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49D7-49DE-B9C9-AA08C18B2E5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49D7-49DE-B9C9-AA08C18B2E5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49D7-49DE-B9C9-AA08C18B2E52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9D7-49DE-B9C9-AA08C18B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3232"/>
        <c:axId val="392535752"/>
      </c:barChart>
      <c:catAx>
        <c:axId val="39186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5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5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3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42DC-42E9-9303-537841688A6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42DC-42E9-9303-537841688A6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42DC-42E9-9303-537841688A6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42DC-42E9-9303-537841688A6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42DC-42E9-9303-537841688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6536"/>
        <c:axId val="392536928"/>
      </c:barChart>
      <c:catAx>
        <c:axId val="392536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6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1683-40A4-AE8E-0C284A70933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1683-40A4-AE8E-0C284A70933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1683-40A4-AE8E-0C284A70933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1683-40A4-AE8E-0C284A70933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1683-40A4-AE8E-0C284A709334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683-40A4-AE8E-0C284A709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7712"/>
        <c:axId val="392538104"/>
      </c:barChart>
      <c:catAx>
        <c:axId val="39253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8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D751-4B61-BD52-86AE40F8CFB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D751-4B61-BD52-86AE40F8CFB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D751-4B61-BD52-86AE40F8CFB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D751-4B61-BD52-86AE40F8CFB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D751-4B61-BD52-86AE40F8CFB9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751-4B61-BD52-86AE40F8C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8888"/>
        <c:axId val="392539280"/>
      </c:barChart>
      <c:catAx>
        <c:axId val="392538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9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8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22FF-4014-A6BB-EB355632974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22FF-4014-A6BB-EB355632974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22FF-4014-A6BB-EB355632974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22FF-4014-A6BB-EB355632974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22FF-4014-A6BB-EB355632974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22FF-4014-A6BB-EB355632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81440"/>
        <c:axId val="388056416"/>
      </c:barChart>
      <c:catAx>
        <c:axId val="386981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641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3CE9-4D47-840A-8729A9D04B0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3CE9-4D47-840A-8729A9D04B0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3CE9-4D47-840A-8729A9D04B0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3CE9-4D47-840A-8729A9D04B0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3CE9-4D47-840A-8729A9D04B0E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CE9-4D47-840A-8729A9D0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0064"/>
        <c:axId val="392540456"/>
      </c:barChart>
      <c:catAx>
        <c:axId val="392540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0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0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2CB-404B-AF0C-F9233A5CB56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02CB-404B-AF0C-F9233A5CB56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02CB-404B-AF0C-F9233A5CB56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02CB-404B-AF0C-F9233A5CB56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02CB-404B-AF0C-F9233A5CB562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  <c:extLst>
            <c:ext xmlns:c16="http://schemas.microsoft.com/office/drawing/2014/chart" uri="{C3380CC4-5D6E-409C-BE32-E72D297353CC}">
              <c16:uniqueId val="{00000005-02CB-404B-AF0C-F9233A5CB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1240"/>
        <c:axId val="392541632"/>
      </c:barChart>
      <c:catAx>
        <c:axId val="392541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1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1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4E3-46E5-A9F6-AAC5C1833B1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4E3-46E5-A9F6-AAC5C1833B1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4E3-46E5-A9F6-AAC5C1833B1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4E3-46E5-A9F6-AAC5C1833B1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4E3-46E5-A9F6-AAC5C1833B1F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  <c:extLst>
            <c:ext xmlns:c16="http://schemas.microsoft.com/office/drawing/2014/chart" uri="{C3380CC4-5D6E-409C-BE32-E72D297353CC}">
              <c16:uniqueId val="{00000005-74E3-46E5-A9F6-AAC5C1833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2416"/>
        <c:axId val="392542808"/>
      </c:barChart>
      <c:catAx>
        <c:axId val="39254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2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2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2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F8F-4D64-AE69-99FE828F970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F8F-4D64-AE69-99FE828F970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F8F-4D64-AE69-99FE828F970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F8F-4D64-AE69-99FE828F970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F8F-4D64-AE69-99FE828F970D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  <c:extLst>
            <c:ext xmlns:c16="http://schemas.microsoft.com/office/drawing/2014/chart" uri="{C3380CC4-5D6E-409C-BE32-E72D297353CC}">
              <c16:uniqueId val="{00000005-FF8F-4D64-AE69-99FE828F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5672"/>
        <c:axId val="393506064"/>
      </c:barChart>
      <c:catAx>
        <c:axId val="393505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5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C904-4D62-880A-06B055F327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C904-4D62-880A-06B055F327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C904-4D62-880A-06B055F327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C904-4D62-880A-06B055F327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C904-4D62-880A-06B055F32736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904-4D62-880A-06B055F32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6848"/>
        <c:axId val="393507240"/>
      </c:barChart>
      <c:catAx>
        <c:axId val="39350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7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7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A6D-4750-94C7-6C593C752D8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5A6D-4750-94C7-6C593C752D8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5A6D-4750-94C7-6C593C752D8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5A6D-4750-94C7-6C593C752D8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5A6D-4750-94C7-6C593C752D8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  <c:extLst>
            <c:ext xmlns:c16="http://schemas.microsoft.com/office/drawing/2014/chart" uri="{C3380CC4-5D6E-409C-BE32-E72D297353CC}">
              <c16:uniqueId val="{00000005-5A6D-4750-94C7-6C593C752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8024"/>
        <c:axId val="393508416"/>
      </c:barChart>
      <c:catAx>
        <c:axId val="39350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8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ＪＲ!#REF!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A7-484A-B6A3-85C9A325B30E}"/>
            </c:ext>
          </c:extLst>
        </c:ser>
        <c:ser>
          <c:idx val="1"/>
          <c:order val="1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8A7-484A-B6A3-85C9A325B30E}"/>
            </c:ext>
          </c:extLst>
        </c:ser>
        <c:ser>
          <c:idx val="2"/>
          <c:order val="2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8A7-484A-B6A3-85C9A325B30E}"/>
            </c:ext>
          </c:extLst>
        </c:ser>
        <c:ser>
          <c:idx val="3"/>
          <c:order val="3"/>
          <c:tx>
            <c:v>ＪＲ!#REF!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8A7-484A-B6A3-85C9A325B30E}"/>
            </c:ext>
          </c:extLst>
        </c:ser>
        <c:ser>
          <c:idx val="4"/>
          <c:order val="4"/>
          <c:tx>
            <c:v>ＪＲ!#REF!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8A7-484A-B6A3-85C9A325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9200"/>
        <c:axId val="393509592"/>
      </c:barChart>
      <c:catAx>
        <c:axId val="39350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509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9592"/>
        <c:scaling>
          <c:orientation val="minMax"/>
          <c:max val="1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509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DE50-44CA-926A-C44C9CAD660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DE50-44CA-926A-C44C9CAD660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DE50-44CA-926A-C44C9CAD660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DE50-44CA-926A-C44C9CAD660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DE50-44CA-926A-C44C9CAD6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0376"/>
        <c:axId val="393510768"/>
      </c:barChart>
      <c:catAx>
        <c:axId val="393510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0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24C-4CDC-8CA1-E117A31E6E7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24C-4CDC-8CA1-E117A31E6E7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24C-4CDC-8CA1-E117A31E6E7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24C-4CDC-8CA1-E117A31E6E7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24C-4CDC-8CA1-E117A31E6E76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24C-4CDC-8CA1-E117A31E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1552"/>
        <c:axId val="393511944"/>
      </c:barChart>
      <c:catAx>
        <c:axId val="3935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1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1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1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982-4CE0-B4BA-E8609BA1E3A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5982-4CE0-B4BA-E8609BA1E3A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5982-4CE0-B4BA-E8609BA1E3A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5982-4CE0-B4BA-E8609BA1E3A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5982-4CE0-B4BA-E8609BA1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2728"/>
        <c:axId val="393513120"/>
      </c:barChart>
      <c:catAx>
        <c:axId val="393512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2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E709-4E65-9137-2949AB0808F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E709-4E65-9137-2949AB0808F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E709-4E65-9137-2949AB0808F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E709-4E65-9137-2949AB0808F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E709-4E65-9137-2949AB0808F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E709-4E65-9137-2949AB080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7200"/>
        <c:axId val="388057592"/>
      </c:barChart>
      <c:catAx>
        <c:axId val="388057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759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7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9699-4270-BB34-38596F11090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9699-4270-BB34-38596F11090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9699-4270-BB34-38596F11090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9699-4270-BB34-38596F11090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9699-4270-BB34-38596F11090B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699-4270-BB34-38596F11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49720"/>
        <c:axId val="393750112"/>
      </c:barChart>
      <c:catAx>
        <c:axId val="393749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0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49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21BB-4647-99C3-0BD0448F482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21BB-4647-99C3-0BD0448F482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21BB-4647-99C3-0BD0448F482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21BB-4647-99C3-0BD0448F482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21BB-4647-99C3-0BD0448F4825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1BB-4647-99C3-0BD0448F4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0896"/>
        <c:axId val="393751288"/>
      </c:barChart>
      <c:catAx>
        <c:axId val="393750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1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1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0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3A04-47C9-AA97-E032DAC630C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3A04-47C9-AA97-E032DAC630C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3A04-47C9-AA97-E032DAC630C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3A04-47C9-AA97-E032DAC630C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3A04-47C9-AA97-E032DAC630C5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A04-47C9-AA97-E032DAC6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2072"/>
        <c:axId val="393752464"/>
      </c:barChart>
      <c:catAx>
        <c:axId val="393752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2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6CFC-44C7-BC47-C36EF1529A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6CFC-44C7-BC47-C36EF1529A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6CFC-44C7-BC47-C36EF1529A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6CFC-44C7-BC47-C36EF1529A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6CFC-44C7-BC47-C36EF1529A3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  <c:extLst>
            <c:ext xmlns:c16="http://schemas.microsoft.com/office/drawing/2014/chart" uri="{C3380CC4-5D6E-409C-BE32-E72D297353CC}">
              <c16:uniqueId val="{00000005-6CFC-44C7-BC47-C36EF152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3248"/>
        <c:axId val="393753640"/>
      </c:barChart>
      <c:catAx>
        <c:axId val="39375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3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3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3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979-4AB0-B9DC-8EE3E7299EC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979-4AB0-B9DC-8EE3E7299EC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979-4AB0-B9DC-8EE3E7299EC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979-4AB0-B9DC-8EE3E7299EC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979-4AB0-B9DC-8EE3E7299EC2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  <c:extLst>
            <c:ext xmlns:c16="http://schemas.microsoft.com/office/drawing/2014/chart" uri="{C3380CC4-5D6E-409C-BE32-E72D297353CC}">
              <c16:uniqueId val="{00000005-F979-4AB0-B9DC-8EE3E729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4424"/>
        <c:axId val="393754816"/>
      </c:barChart>
      <c:catAx>
        <c:axId val="39375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4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AF6-4AA4-BF7C-8B8703734C7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AF6-4AA4-BF7C-8B8703734C7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AF6-4AA4-BF7C-8B8703734C7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AF6-4AA4-BF7C-8B8703734C7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AF6-4AA4-BF7C-8B8703734C79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  <c:extLst>
            <c:ext xmlns:c16="http://schemas.microsoft.com/office/drawing/2014/chart" uri="{C3380CC4-5D6E-409C-BE32-E72D297353CC}">
              <c16:uniqueId val="{00000005-7AF6-4AA4-BF7C-8B8703734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5600"/>
        <c:axId val="393755992"/>
      </c:barChart>
      <c:catAx>
        <c:axId val="39375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5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5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5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DF4-4962-8007-DC936D69BED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0DF4-4962-8007-DC936D69BED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0DF4-4962-8007-DC936D69BED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0DF4-4962-8007-DC936D69BED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0DF4-4962-8007-DC936D69BEDD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DF4-4962-8007-DC936D69B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6776"/>
        <c:axId val="394009376"/>
      </c:barChart>
      <c:catAx>
        <c:axId val="393756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0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0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6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D6D-49FC-9EAF-4569612CCF1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D6D-49FC-9EAF-4569612CCF1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D6D-49FC-9EAF-4569612CCF1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D6D-49FC-9EAF-4569612CCF1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D6D-49FC-9EAF-4569612CCF1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  <c:extLst>
            <c:ext xmlns:c16="http://schemas.microsoft.com/office/drawing/2014/chart" uri="{C3380CC4-5D6E-409C-BE32-E72D297353CC}">
              <c16:uniqueId val="{00000005-7D6D-49FC-9EAF-4569612C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0160"/>
        <c:axId val="394010552"/>
      </c:barChart>
      <c:catAx>
        <c:axId val="39401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0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0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0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5911534952498E-2"/>
          <c:y val="0.14020618556701031"/>
          <c:w val="0.81278611300131365"/>
          <c:h val="0.754639175257731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ＪＲ!$B$18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ＪＲ!$C$18:$N$18</c:f>
              <c:numCache>
                <c:formatCode>#,##0.0</c:formatCode>
                <c:ptCount val="12"/>
                <c:pt idx="0">
                  <c:v>42.8</c:v>
                </c:pt>
                <c:pt idx="1">
                  <c:v>63.3</c:v>
                </c:pt>
                <c:pt idx="2">
                  <c:v>66.400000000000006</c:v>
                </c:pt>
                <c:pt idx="3">
                  <c:v>66.900000000000006</c:v>
                </c:pt>
                <c:pt idx="4">
                  <c:v>93.1</c:v>
                </c:pt>
                <c:pt idx="5">
                  <c:v>72</c:v>
                </c:pt>
                <c:pt idx="6">
                  <c:v>55.4</c:v>
                </c:pt>
                <c:pt idx="7">
                  <c:v>49.7</c:v>
                </c:pt>
                <c:pt idx="8">
                  <c:v>54.4</c:v>
                </c:pt>
                <c:pt idx="9">
                  <c:v>42.9</c:v>
                </c:pt>
                <c:pt idx="10">
                  <c:v>42.8</c:v>
                </c:pt>
                <c:pt idx="1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1-44C2-ADEA-304D668BAE43}"/>
            </c:ext>
          </c:extLst>
        </c:ser>
        <c:ser>
          <c:idx val="2"/>
          <c:order val="2"/>
          <c:tx>
            <c:strRef>
              <c:f>ＪＲ!$B$19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ＪＲ!$C$19:$N$19</c:f>
              <c:numCache>
                <c:formatCode>#,##0.0</c:formatCode>
                <c:ptCount val="12"/>
                <c:pt idx="0">
                  <c:v>86</c:v>
                </c:pt>
                <c:pt idx="1">
                  <c:v>117</c:v>
                </c:pt>
                <c:pt idx="2">
                  <c:v>124</c:v>
                </c:pt>
                <c:pt idx="3">
                  <c:v>123</c:v>
                </c:pt>
                <c:pt idx="4">
                  <c:v>154</c:v>
                </c:pt>
                <c:pt idx="5">
                  <c:v>122</c:v>
                </c:pt>
                <c:pt idx="6">
                  <c:v>109</c:v>
                </c:pt>
                <c:pt idx="7">
                  <c:v>75</c:v>
                </c:pt>
                <c:pt idx="8">
                  <c:v>81</c:v>
                </c:pt>
                <c:pt idx="9">
                  <c:v>53</c:v>
                </c:pt>
                <c:pt idx="10">
                  <c:v>49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1-44C2-ADEA-304D668BAE43}"/>
            </c:ext>
          </c:extLst>
        </c:ser>
        <c:ser>
          <c:idx val="3"/>
          <c:order val="3"/>
          <c:tx>
            <c:strRef>
              <c:f>ＪＲ!$B$20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ＪＲ!$C$20:$N$20</c:f>
              <c:numCache>
                <c:formatCode>#,##0.0</c:formatCode>
                <c:ptCount val="12"/>
                <c:pt idx="0">
                  <c:v>70.2</c:v>
                </c:pt>
                <c:pt idx="1">
                  <c:v>91.2</c:v>
                </c:pt>
                <c:pt idx="2">
                  <c:v>97.1</c:v>
                </c:pt>
                <c:pt idx="3">
                  <c:v>92.1</c:v>
                </c:pt>
                <c:pt idx="4">
                  <c:v>119.9</c:v>
                </c:pt>
                <c:pt idx="5">
                  <c:v>91.4</c:v>
                </c:pt>
                <c:pt idx="6">
                  <c:v>80.099999999999994</c:v>
                </c:pt>
                <c:pt idx="7">
                  <c:v>61</c:v>
                </c:pt>
                <c:pt idx="8">
                  <c:v>63.6</c:v>
                </c:pt>
                <c:pt idx="9">
                  <c:v>48.3</c:v>
                </c:pt>
                <c:pt idx="10">
                  <c:v>50.9</c:v>
                </c:pt>
                <c:pt idx="11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B1-44C2-ADEA-304D668BAE43}"/>
            </c:ext>
          </c:extLst>
        </c:ser>
        <c:ser>
          <c:idx val="4"/>
          <c:order val="4"/>
          <c:tx>
            <c:strRef>
              <c:f>ＪＲ!$B$21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ＪＲ!$C$21:$N$21</c:f>
              <c:numCache>
                <c:formatCode>#,##0.0</c:formatCode>
                <c:ptCount val="12"/>
                <c:pt idx="0">
                  <c:v>63.5</c:v>
                </c:pt>
                <c:pt idx="1">
                  <c:v>78.900000000000006</c:v>
                </c:pt>
                <c:pt idx="2">
                  <c:v>86.1</c:v>
                </c:pt>
                <c:pt idx="3">
                  <c:v>81.400000000000006</c:v>
                </c:pt>
                <c:pt idx="4">
                  <c:v>116.7</c:v>
                </c:pt>
                <c:pt idx="5">
                  <c:v>66.2</c:v>
                </c:pt>
                <c:pt idx="6">
                  <c:v>65.5</c:v>
                </c:pt>
                <c:pt idx="7">
                  <c:v>59.3</c:v>
                </c:pt>
                <c:pt idx="8">
                  <c:v>67.8</c:v>
                </c:pt>
                <c:pt idx="9">
                  <c:v>50.3</c:v>
                </c:pt>
                <c:pt idx="10">
                  <c:v>51.1</c:v>
                </c:pt>
                <c:pt idx="11">
                  <c:v>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B1-44C2-ADEA-304D668B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1336"/>
        <c:axId val="3940117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ＪＲ!$C$17:$N$17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FB1-44C2-ADEA-304D668BAE43}"/>
                  </c:ext>
                </c:extLst>
              </c15:ser>
            </c15:filteredBarSeries>
          </c:ext>
        </c:extLst>
      </c:barChart>
      <c:catAx>
        <c:axId val="394011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4011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1728"/>
        <c:scaling>
          <c:orientation val="minMax"/>
          <c:max val="16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6.1187310490298297E-2"/>
              <c:y val="3.2989690721649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401133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911718642868997"/>
          <c:y val="0.18775759826138239"/>
          <c:w val="0.11356433333092758"/>
          <c:h val="0.303390085947994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6B72-4F52-9EB1-96DCA3365110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6B72-4F52-9EB1-96DCA3365110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B72-4F52-9EB1-96DCA3365110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6B72-4F52-9EB1-96DCA3365110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6B72-4F52-9EB1-96DCA336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2512"/>
        <c:axId val="394012904"/>
      </c:barChart>
      <c:catAx>
        <c:axId val="394012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2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2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2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852D-4841-B445-DA5B75ED09C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852D-4841-B445-DA5B75ED09C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852D-4841-B445-DA5B75ED09C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852D-4841-B445-DA5B75ED09C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852D-4841-B445-DA5B75ED09CB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  <c:extLst>
            <c:ext xmlns:c16="http://schemas.microsoft.com/office/drawing/2014/chart" uri="{C3380CC4-5D6E-409C-BE32-E72D297353CC}">
              <c16:uniqueId val="{00000005-852D-4841-B445-DA5B75ED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8376"/>
        <c:axId val="388058768"/>
      </c:barChart>
      <c:catAx>
        <c:axId val="388058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87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8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5173-4BEB-A354-5F06F895CBF2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5173-4BEB-A354-5F06F895CBF2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173-4BEB-A354-5F06F895CBF2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5173-4BEB-A354-5F06F895CBF2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5173-4BEB-A354-5F06F895CBF2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5173-4BEB-A354-5F06F895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3688"/>
        <c:axId val="394014080"/>
      </c:barChart>
      <c:catAx>
        <c:axId val="394013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4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36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453-49D3-BF73-80C46532BDF1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453-49D3-BF73-80C46532BDF1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53-49D3-BF73-80C46532BDF1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9453-49D3-BF73-80C46532BDF1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9453-49D3-BF73-80C46532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4864"/>
        <c:axId val="394015256"/>
      </c:barChart>
      <c:catAx>
        <c:axId val="394014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5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5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48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260B-463A-8564-6FDF5022AD32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260B-463A-8564-6FDF5022AD32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60B-463A-8564-6FDF5022AD32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260B-463A-8564-6FDF5022AD32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260B-463A-8564-6FDF5022AD32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260B-463A-8564-6FDF5022A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6040"/>
        <c:axId val="394016432"/>
      </c:barChart>
      <c:catAx>
        <c:axId val="394016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60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BA3-47B8-B508-C39ADA652828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BA3-47B8-B508-C39ADA65282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BA3-47B8-B508-C39ADA652828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DBA3-47B8-B508-C39ADA652828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DBA3-47B8-B508-C39ADA652828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DBA3-47B8-B508-C39ADA65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5064"/>
        <c:axId val="395015456"/>
      </c:barChart>
      <c:catAx>
        <c:axId val="395015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5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20AC-4BA8-91E7-E8D03AC83CA9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20AC-4BA8-91E7-E8D03AC83CA9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0AC-4BA8-91E7-E8D03AC83CA9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20AC-4BA8-91E7-E8D03AC83CA9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20AC-4BA8-91E7-E8D03AC83CA9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20AC-4BA8-91E7-E8D03AC8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6240"/>
        <c:axId val="395016632"/>
      </c:barChart>
      <c:catAx>
        <c:axId val="395016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6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6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6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2179-4C2F-B583-EC4D0545579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2179-4C2F-B583-EC4D0545579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2179-4C2F-B583-EC4D0545579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2179-4C2F-B583-EC4D0545579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2179-4C2F-B583-EC4D0545579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  <c:extLst>
            <c:ext xmlns:c16="http://schemas.microsoft.com/office/drawing/2014/chart" uri="{C3380CC4-5D6E-409C-BE32-E72D297353CC}">
              <c16:uniqueId val="{00000005-2179-4C2F-B583-EC4D0545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7416"/>
        <c:axId val="395017808"/>
      </c:barChart>
      <c:catAx>
        <c:axId val="395017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7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3C0F-402F-AE22-7C6C92B3037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3C0F-402F-AE22-7C6C92B3037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3C0F-402F-AE22-7C6C92B3037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3C0F-402F-AE22-7C6C92B3037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3C0F-402F-AE22-7C6C92B3037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3C0F-402F-AE22-7C6C92B3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8592"/>
        <c:axId val="395018984"/>
      </c:barChart>
      <c:catAx>
        <c:axId val="39501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8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8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85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944C-44DC-BAB4-01ADFCADAC0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944C-44DC-BAB4-01ADFCADAC0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944C-44DC-BAB4-01ADFCADAC0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944C-44DC-BAB4-01ADFCADAC0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944C-44DC-BAB4-01ADFCADAC0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  <c:extLst>
            <c:ext xmlns:c16="http://schemas.microsoft.com/office/drawing/2014/chart" uri="{C3380CC4-5D6E-409C-BE32-E72D297353CC}">
              <c16:uniqueId val="{00000005-944C-44DC-BAB4-01ADFCADA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9768"/>
        <c:axId val="395020160"/>
      </c:barChart>
      <c:catAx>
        <c:axId val="395019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9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D84-48D2-94A3-5FF5AA6E50E6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D84-48D2-94A3-5FF5AA6E50E6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D84-48D2-94A3-5FF5AA6E50E6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DD84-48D2-94A3-5FF5AA6E50E6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DD84-48D2-94A3-5FF5AA6E50E6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DD84-48D2-94A3-5FF5AA6E5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20944"/>
        <c:axId val="395021336"/>
      </c:barChart>
      <c:catAx>
        <c:axId val="39502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1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1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0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59EE-4A6B-BC17-AE323FCE15B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59EE-4A6B-BC17-AE323FCE15B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59EE-4A6B-BC17-AE323FCE15B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59EE-4A6B-BC17-AE323FCE15B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59EE-4A6B-BC17-AE323FCE15B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  <c:extLst>
            <c:ext xmlns:c16="http://schemas.microsoft.com/office/drawing/2014/chart" uri="{C3380CC4-5D6E-409C-BE32-E72D297353CC}">
              <c16:uniqueId val="{00000005-59EE-4A6B-BC17-AE323FCE1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22120"/>
        <c:axId val="395022512"/>
      </c:barChart>
      <c:catAx>
        <c:axId val="395022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2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CB53-4CBB-BF50-CE29C0A2E48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CB53-4CBB-BF50-CE29C0A2E48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CB53-4CBB-BF50-CE29C0A2E48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CB53-4CBB-BF50-CE29C0A2E48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CB53-4CBB-BF50-CE29C0A2E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9552"/>
        <c:axId val="388059944"/>
      </c:barChart>
      <c:catAx>
        <c:axId val="38805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9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9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9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フェリー!#REF!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95-4286-9598-F66ED4180934}"/>
            </c:ext>
          </c:extLst>
        </c:ser>
        <c:ser>
          <c:idx val="1"/>
          <c:order val="1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95-4286-9598-F66ED4180934}"/>
            </c:ext>
          </c:extLst>
        </c:ser>
        <c:ser>
          <c:idx val="2"/>
          <c:order val="2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95-4286-9598-F66ED4180934}"/>
            </c:ext>
          </c:extLst>
        </c:ser>
        <c:ser>
          <c:idx val="3"/>
          <c:order val="3"/>
          <c:tx>
            <c:v>フェリー!#REF!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95-4286-9598-F66ED4180934}"/>
            </c:ext>
          </c:extLst>
        </c:ser>
        <c:ser>
          <c:idx val="4"/>
          <c:order val="4"/>
          <c:tx>
            <c:v>フェリー!#REF!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395-4286-9598-F66ED4180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5840"/>
        <c:axId val="395076232"/>
      </c:barChart>
      <c:catAx>
        <c:axId val="39507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5076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623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507584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92-4821-B483-3BA565CF13DC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92-4821-B483-3BA565CF13DC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092-4821-B483-3BA565CF13DC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0092-4821-B483-3BA565CF13DC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0092-4821-B483-3BA565CF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7016"/>
        <c:axId val="395077408"/>
      </c:barChart>
      <c:catAx>
        <c:axId val="395077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7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D3-4D74-B194-1CC9DE34DECA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D3-4D74-B194-1CC9DE34DECA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6D3-4D74-B194-1CC9DE34DECA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86D3-4D74-B194-1CC9DE34DECA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86D3-4D74-B194-1CC9DE34DECA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86D3-4D74-B194-1CC9DE34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8192"/>
        <c:axId val="395078584"/>
      </c:barChart>
      <c:catAx>
        <c:axId val="395078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8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8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8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7C-41B6-806D-14C5A006E79D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7C-41B6-806D-14C5A006E79D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47C-41B6-806D-14C5A006E79D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847C-41B6-806D-14C5A006E79D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847C-41B6-806D-14C5A006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9368"/>
        <c:axId val="395079760"/>
      </c:barChart>
      <c:catAx>
        <c:axId val="395079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9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AD-4498-8789-E4A62834BAA3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AD-4498-8789-E4A62834BAA3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8AD-4498-8789-E4A62834BAA3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08AD-4498-8789-E4A62834BAA3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08AD-4498-8789-E4A62834BAA3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08AD-4498-8789-E4A62834B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0544"/>
        <c:axId val="395080936"/>
      </c:barChart>
      <c:catAx>
        <c:axId val="395080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0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0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0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44-4D0B-9A65-25F2D905B20C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44-4D0B-9A65-25F2D905B20C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B44-4D0B-9A65-25F2D905B20C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B44-4D0B-9A65-25F2D905B20C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B44-4D0B-9A65-25F2D905B20C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B44-4D0B-9A65-25F2D905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1720"/>
        <c:axId val="395082112"/>
      </c:barChart>
      <c:catAx>
        <c:axId val="395081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1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C5-4476-9DFD-8EAA9E178079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C5-4476-9DFD-8EAA9E178079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2C5-4476-9DFD-8EAA9E178079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2C5-4476-9DFD-8EAA9E178079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2C5-4476-9DFD-8EAA9E178079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2C5-4476-9DFD-8EAA9E17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2896"/>
        <c:axId val="395083288"/>
      </c:barChart>
      <c:catAx>
        <c:axId val="39508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3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3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2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5A74-465D-9E7F-B491CAE8FC9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5A74-465D-9E7F-B491CAE8FC9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5A74-465D-9E7F-B491CAE8FC9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5A74-465D-9E7F-B491CAE8FC9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5A74-465D-9E7F-B491CAE8FC9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  <c:extLst>
            <c:ext xmlns:c16="http://schemas.microsoft.com/office/drawing/2014/chart" uri="{C3380CC4-5D6E-409C-BE32-E72D297353CC}">
              <c16:uniqueId val="{00000005-5A74-465D-9E7F-B491CAE8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4072"/>
        <c:axId val="395084464"/>
      </c:barChart>
      <c:catAx>
        <c:axId val="395084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4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1247-42EE-824D-137DE06636D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1247-42EE-824D-137DE06636D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1247-42EE-824D-137DE06636D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1247-42EE-824D-137DE06636D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1247-42EE-824D-137DE06636D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1247-42EE-824D-137DE066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5248"/>
        <c:axId val="395085640"/>
      </c:barChart>
      <c:catAx>
        <c:axId val="39508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5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5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5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31D8-4208-99A8-CB5799F1059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31D8-4208-99A8-CB5799F1059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31D8-4208-99A8-CB5799F1059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31D8-4208-99A8-CB5799F1059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31D8-4208-99A8-CB5799F1059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  <c:extLst>
            <c:ext xmlns:c16="http://schemas.microsoft.com/office/drawing/2014/chart" uri="{C3380CC4-5D6E-409C-BE32-E72D297353CC}">
              <c16:uniqueId val="{00000005-31D8-4208-99A8-CB5799F1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6424"/>
        <c:axId val="395086816"/>
      </c:barChart>
      <c:catAx>
        <c:axId val="395086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6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6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13" Type="http://schemas.openxmlformats.org/officeDocument/2006/relationships/chart" Target="../charts/chart13.xml" />
  <Relationship Id="rId18" Type="http://schemas.openxmlformats.org/officeDocument/2006/relationships/chart" Target="../charts/chart18.xml" />
  <Relationship Id="rId26" Type="http://schemas.openxmlformats.org/officeDocument/2006/relationships/chart" Target="../charts/chart26.xml" />
  <Relationship Id="rId3" Type="http://schemas.openxmlformats.org/officeDocument/2006/relationships/chart" Target="../charts/chart3.xml" />
  <Relationship Id="rId21" Type="http://schemas.openxmlformats.org/officeDocument/2006/relationships/chart" Target="../charts/chart21.xml" />
  <Relationship Id="rId7" Type="http://schemas.openxmlformats.org/officeDocument/2006/relationships/chart" Target="../charts/chart7.xml" />
  <Relationship Id="rId12" Type="http://schemas.openxmlformats.org/officeDocument/2006/relationships/chart" Target="../charts/chart12.xml" />
  <Relationship Id="rId17" Type="http://schemas.openxmlformats.org/officeDocument/2006/relationships/chart" Target="../charts/chart17.xml" />
  <Relationship Id="rId25" Type="http://schemas.openxmlformats.org/officeDocument/2006/relationships/chart" Target="../charts/chart25.xml" />
  <Relationship Id="rId2" Type="http://schemas.openxmlformats.org/officeDocument/2006/relationships/chart" Target="../charts/chart2.xml" />
  <Relationship Id="rId16" Type="http://schemas.openxmlformats.org/officeDocument/2006/relationships/chart" Target="../charts/chart16.xml" />
  <Relationship Id="rId20" Type="http://schemas.openxmlformats.org/officeDocument/2006/relationships/chart" Target="../charts/chart20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24" Type="http://schemas.openxmlformats.org/officeDocument/2006/relationships/chart" Target="../charts/chart24.xml" />
  <Relationship Id="rId5" Type="http://schemas.openxmlformats.org/officeDocument/2006/relationships/chart" Target="../charts/chart5.xml" />
  <Relationship Id="rId15" Type="http://schemas.openxmlformats.org/officeDocument/2006/relationships/chart" Target="../charts/chart15.xml" />
  <Relationship Id="rId23" Type="http://schemas.openxmlformats.org/officeDocument/2006/relationships/chart" Target="../charts/chart23.xml" />
  <Relationship Id="rId28" Type="http://schemas.openxmlformats.org/officeDocument/2006/relationships/chart" Target="../charts/chart28.xml" />
  <Relationship Id="rId10" Type="http://schemas.openxmlformats.org/officeDocument/2006/relationships/chart" Target="../charts/chart10.xml" />
  <Relationship Id="rId19" Type="http://schemas.openxmlformats.org/officeDocument/2006/relationships/chart" Target="../charts/chart19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  <Relationship Id="rId14" Type="http://schemas.openxmlformats.org/officeDocument/2006/relationships/chart" Target="../charts/chart14.xml" />
  <Relationship Id="rId22" Type="http://schemas.openxmlformats.org/officeDocument/2006/relationships/chart" Target="../charts/chart22.xml" />
  <Relationship Id="rId27" Type="http://schemas.openxmlformats.org/officeDocument/2006/relationships/chart" Target="../charts/chart27.xml" />
</Relationships>
</file>

<file path=xl/drawings/_rels/drawing2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30.xml" />
  <Relationship Id="rId1" Type="http://schemas.openxmlformats.org/officeDocument/2006/relationships/chart" Target="../charts/chart29.xml" />
</Relationships>
</file>

<file path=xl/drawings/_rels/drawing3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38.xml" />
  <Relationship Id="rId13" Type="http://schemas.openxmlformats.org/officeDocument/2006/relationships/chart" Target="../charts/chart43.xml" />
  <Relationship Id="rId18" Type="http://schemas.openxmlformats.org/officeDocument/2006/relationships/chart" Target="../charts/chart48.xml" />
  <Relationship Id="rId3" Type="http://schemas.openxmlformats.org/officeDocument/2006/relationships/chart" Target="../charts/chart33.xml" />
  <Relationship Id="rId21" Type="http://schemas.openxmlformats.org/officeDocument/2006/relationships/chart" Target="../charts/chart51.xml" />
  <Relationship Id="rId7" Type="http://schemas.openxmlformats.org/officeDocument/2006/relationships/chart" Target="../charts/chart37.xml" />
  <Relationship Id="rId12" Type="http://schemas.openxmlformats.org/officeDocument/2006/relationships/chart" Target="../charts/chart42.xml" />
  <Relationship Id="rId17" Type="http://schemas.openxmlformats.org/officeDocument/2006/relationships/chart" Target="../charts/chart47.xml" />
  <Relationship Id="rId2" Type="http://schemas.openxmlformats.org/officeDocument/2006/relationships/chart" Target="../charts/chart32.xml" />
  <Relationship Id="rId16" Type="http://schemas.openxmlformats.org/officeDocument/2006/relationships/chart" Target="../charts/chart46.xml" />
  <Relationship Id="rId20" Type="http://schemas.openxmlformats.org/officeDocument/2006/relationships/chart" Target="../charts/chart50.xml" />
  <Relationship Id="rId1" Type="http://schemas.openxmlformats.org/officeDocument/2006/relationships/chart" Target="../charts/chart31.xml" />
  <Relationship Id="rId6" Type="http://schemas.openxmlformats.org/officeDocument/2006/relationships/chart" Target="../charts/chart36.xml" />
  <Relationship Id="rId11" Type="http://schemas.openxmlformats.org/officeDocument/2006/relationships/chart" Target="../charts/chart41.xml" />
  <Relationship Id="rId24" Type="http://schemas.openxmlformats.org/officeDocument/2006/relationships/chart" Target="../charts/chart54.xml" />
  <Relationship Id="rId5" Type="http://schemas.openxmlformats.org/officeDocument/2006/relationships/chart" Target="../charts/chart35.xml" />
  <Relationship Id="rId15" Type="http://schemas.openxmlformats.org/officeDocument/2006/relationships/chart" Target="../charts/chart45.xml" />
  <Relationship Id="rId23" Type="http://schemas.openxmlformats.org/officeDocument/2006/relationships/chart" Target="../charts/chart53.xml" />
  <Relationship Id="rId10" Type="http://schemas.openxmlformats.org/officeDocument/2006/relationships/chart" Target="../charts/chart40.xml" />
  <Relationship Id="rId19" Type="http://schemas.openxmlformats.org/officeDocument/2006/relationships/chart" Target="../charts/chart49.xml" />
  <Relationship Id="rId4" Type="http://schemas.openxmlformats.org/officeDocument/2006/relationships/chart" Target="../charts/chart34.xml" />
  <Relationship Id="rId9" Type="http://schemas.openxmlformats.org/officeDocument/2006/relationships/chart" Target="../charts/chart39.xml" />
  <Relationship Id="rId14" Type="http://schemas.openxmlformats.org/officeDocument/2006/relationships/chart" Target="../charts/chart44.xml" />
  <Relationship Id="rId22" Type="http://schemas.openxmlformats.org/officeDocument/2006/relationships/chart" Target="../charts/chart52.xml" />
</Relationships>
</file>

<file path=xl/drawings/_rels/drawing4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62.xml" />
  <Relationship Id="rId13" Type="http://schemas.openxmlformats.org/officeDocument/2006/relationships/chart" Target="../charts/chart67.xml" />
  <Relationship Id="rId18" Type="http://schemas.openxmlformats.org/officeDocument/2006/relationships/chart" Target="../charts/chart72.xml" />
  <Relationship Id="rId3" Type="http://schemas.openxmlformats.org/officeDocument/2006/relationships/chart" Target="../charts/chart57.xml" />
  <Relationship Id="rId21" Type="http://schemas.openxmlformats.org/officeDocument/2006/relationships/chart" Target="../charts/chart75.xml" />
  <Relationship Id="rId7" Type="http://schemas.openxmlformats.org/officeDocument/2006/relationships/chart" Target="../charts/chart61.xml" />
  <Relationship Id="rId12" Type="http://schemas.openxmlformats.org/officeDocument/2006/relationships/chart" Target="../charts/chart66.xml" />
  <Relationship Id="rId17" Type="http://schemas.openxmlformats.org/officeDocument/2006/relationships/chart" Target="../charts/chart71.xml" />
  <Relationship Id="rId2" Type="http://schemas.openxmlformats.org/officeDocument/2006/relationships/chart" Target="../charts/chart56.xml" />
  <Relationship Id="rId16" Type="http://schemas.openxmlformats.org/officeDocument/2006/relationships/chart" Target="../charts/chart70.xml" />
  <Relationship Id="rId20" Type="http://schemas.openxmlformats.org/officeDocument/2006/relationships/chart" Target="../charts/chart74.xml" />
  <Relationship Id="rId1" Type="http://schemas.openxmlformats.org/officeDocument/2006/relationships/chart" Target="../charts/chart55.xml" />
  <Relationship Id="rId6" Type="http://schemas.openxmlformats.org/officeDocument/2006/relationships/chart" Target="../charts/chart60.xml" />
  <Relationship Id="rId11" Type="http://schemas.openxmlformats.org/officeDocument/2006/relationships/chart" Target="../charts/chart65.xml" />
  <Relationship Id="rId24" Type="http://schemas.openxmlformats.org/officeDocument/2006/relationships/chart" Target="../charts/chart78.xml" />
  <Relationship Id="rId5" Type="http://schemas.openxmlformats.org/officeDocument/2006/relationships/chart" Target="../charts/chart59.xml" />
  <Relationship Id="rId15" Type="http://schemas.openxmlformats.org/officeDocument/2006/relationships/chart" Target="../charts/chart69.xml" />
  <Relationship Id="rId23" Type="http://schemas.openxmlformats.org/officeDocument/2006/relationships/chart" Target="../charts/chart77.xml" />
  <Relationship Id="rId10" Type="http://schemas.openxmlformats.org/officeDocument/2006/relationships/chart" Target="../charts/chart64.xml" />
  <Relationship Id="rId19" Type="http://schemas.openxmlformats.org/officeDocument/2006/relationships/chart" Target="../charts/chart73.xml" />
  <Relationship Id="rId4" Type="http://schemas.openxmlformats.org/officeDocument/2006/relationships/chart" Target="../charts/chart58.xml" />
  <Relationship Id="rId9" Type="http://schemas.openxmlformats.org/officeDocument/2006/relationships/chart" Target="../charts/chart63.xml" />
  <Relationship Id="rId14" Type="http://schemas.openxmlformats.org/officeDocument/2006/relationships/chart" Target="../charts/chart68.xml" />
  <Relationship Id="rId22" Type="http://schemas.openxmlformats.org/officeDocument/2006/relationships/chart" Target="../charts/chart76.xml" />
</Relationships>
</file>

<file path=xl/drawings/_rels/drawing5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6.xml" />
  <Relationship Id="rId13" Type="http://schemas.openxmlformats.org/officeDocument/2006/relationships/chart" Target="../charts/chart91.xml" />
  <Relationship Id="rId18" Type="http://schemas.openxmlformats.org/officeDocument/2006/relationships/chart" Target="../charts/chart96.xml" />
  <Relationship Id="rId3" Type="http://schemas.openxmlformats.org/officeDocument/2006/relationships/chart" Target="../charts/chart81.xml" />
  <Relationship Id="rId21" Type="http://schemas.openxmlformats.org/officeDocument/2006/relationships/chart" Target="../charts/chart99.xml" />
  <Relationship Id="rId7" Type="http://schemas.openxmlformats.org/officeDocument/2006/relationships/chart" Target="../charts/chart85.xml" />
  <Relationship Id="rId12" Type="http://schemas.openxmlformats.org/officeDocument/2006/relationships/chart" Target="../charts/chart90.xml" />
  <Relationship Id="rId17" Type="http://schemas.openxmlformats.org/officeDocument/2006/relationships/chart" Target="../charts/chart95.xml" />
  <Relationship Id="rId2" Type="http://schemas.openxmlformats.org/officeDocument/2006/relationships/chart" Target="../charts/chart80.xml" />
  <Relationship Id="rId16" Type="http://schemas.openxmlformats.org/officeDocument/2006/relationships/chart" Target="../charts/chart94.xml" />
  <Relationship Id="rId20" Type="http://schemas.openxmlformats.org/officeDocument/2006/relationships/chart" Target="../charts/chart98.xml" />
  <Relationship Id="rId1" Type="http://schemas.openxmlformats.org/officeDocument/2006/relationships/chart" Target="../charts/chart79.xml" />
  <Relationship Id="rId6" Type="http://schemas.openxmlformats.org/officeDocument/2006/relationships/chart" Target="../charts/chart84.xml" />
  <Relationship Id="rId11" Type="http://schemas.openxmlformats.org/officeDocument/2006/relationships/chart" Target="../charts/chart89.xml" />
  <Relationship Id="rId24" Type="http://schemas.openxmlformats.org/officeDocument/2006/relationships/chart" Target="../charts/chart102.xml" />
  <Relationship Id="rId5" Type="http://schemas.openxmlformats.org/officeDocument/2006/relationships/chart" Target="../charts/chart83.xml" />
  <Relationship Id="rId15" Type="http://schemas.openxmlformats.org/officeDocument/2006/relationships/chart" Target="../charts/chart93.xml" />
  <Relationship Id="rId23" Type="http://schemas.openxmlformats.org/officeDocument/2006/relationships/chart" Target="../charts/chart101.xml" />
  <Relationship Id="rId10" Type="http://schemas.openxmlformats.org/officeDocument/2006/relationships/chart" Target="../charts/chart88.xml" />
  <Relationship Id="rId19" Type="http://schemas.openxmlformats.org/officeDocument/2006/relationships/chart" Target="../charts/chart97.xml" />
  <Relationship Id="rId4" Type="http://schemas.openxmlformats.org/officeDocument/2006/relationships/chart" Target="../charts/chart82.xml" />
  <Relationship Id="rId9" Type="http://schemas.openxmlformats.org/officeDocument/2006/relationships/chart" Target="../charts/chart87.xml" />
  <Relationship Id="rId14" Type="http://schemas.openxmlformats.org/officeDocument/2006/relationships/chart" Target="../charts/chart92.xml" />
  <Relationship Id="rId22" Type="http://schemas.openxmlformats.org/officeDocument/2006/relationships/chart" Target="../charts/chart100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05.xml" />
  <Relationship Id="rId2" Type="http://schemas.openxmlformats.org/officeDocument/2006/relationships/chart" Target="../charts/chart104.xml" />
  <Relationship Id="rId1" Type="http://schemas.openxmlformats.org/officeDocument/2006/relationships/chart" Target="../charts/chart103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32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4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325530</xdr:colOff>
      <xdr:row>1</xdr:row>
      <xdr:rowOff>157443</xdr:rowOff>
    </xdr:from>
    <xdr:to>
      <xdr:col>15</xdr:col>
      <xdr:colOff>748392</xdr:colOff>
      <xdr:row>16</xdr:row>
      <xdr:rowOff>67236</xdr:rowOff>
    </xdr:to>
    <xdr:graphicFrame macro="">
      <xdr:nvGraphicFramePr>
        <xdr:cNvPr id="134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0</xdr:rowOff>
    </xdr:from>
    <xdr:to>
      <xdr:col>14</xdr:col>
      <xdr:colOff>695325</xdr:colOff>
      <xdr:row>0</xdr:row>
      <xdr:rowOff>0</xdr:rowOff>
    </xdr:to>
    <xdr:graphicFrame macro="">
      <xdr:nvGraphicFramePr>
        <xdr:cNvPr id="616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81642</xdr:colOff>
      <xdr:row>2</xdr:row>
      <xdr:rowOff>76200</xdr:rowOff>
    </xdr:from>
    <xdr:to>
      <xdr:col>16</xdr:col>
      <xdr:colOff>0</xdr:colOff>
      <xdr:row>29</xdr:row>
      <xdr:rowOff>0</xdr:rowOff>
    </xdr:to>
    <xdr:graphicFrame macro="">
      <xdr:nvGraphicFramePr>
        <xdr:cNvPr id="61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4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14</xdr:col>
      <xdr:colOff>914400</xdr:colOff>
      <xdr:row>0</xdr:row>
      <xdr:rowOff>0</xdr:rowOff>
    </xdr:to>
    <xdr:graphicFrame macro="">
      <xdr:nvGraphicFramePr>
        <xdr:cNvPr id="23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9526</xdr:colOff>
      <xdr:row>1</xdr:row>
      <xdr:rowOff>66675</xdr:rowOff>
    </xdr:from>
    <xdr:to>
      <xdr:col>14</xdr:col>
      <xdr:colOff>841376</xdr:colOff>
      <xdr:row>29</xdr:row>
      <xdr:rowOff>15875</xdr:rowOff>
    </xdr:to>
    <xdr:graphicFrame macro="">
      <xdr:nvGraphicFramePr>
        <xdr:cNvPr id="2368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714375</xdr:colOff>
      <xdr:row>0</xdr:row>
      <xdr:rowOff>0</xdr:rowOff>
    </xdr:to>
    <xdr:graphicFrame macro="">
      <xdr:nvGraphicFramePr>
        <xdr:cNvPr id="33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1</xdr:row>
      <xdr:rowOff>142875</xdr:rowOff>
    </xdr:from>
    <xdr:to>
      <xdr:col>15</xdr:col>
      <xdr:colOff>9525</xdr:colOff>
      <xdr:row>14</xdr:row>
      <xdr:rowOff>180975</xdr:rowOff>
    </xdr:to>
    <xdr:graphicFrame macro="">
      <xdr:nvGraphicFramePr>
        <xdr:cNvPr id="3392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3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3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723900</xdr:colOff>
      <xdr:row>0</xdr:row>
      <xdr:rowOff>0</xdr:rowOff>
    </xdr:to>
    <xdr:graphicFrame macro="">
      <xdr:nvGraphicFramePr>
        <xdr:cNvPr id="44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4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4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254000</xdr:colOff>
      <xdr:row>2</xdr:row>
      <xdr:rowOff>63500</xdr:rowOff>
    </xdr:from>
    <xdr:to>
      <xdr:col>14</xdr:col>
      <xdr:colOff>603250</xdr:colOff>
      <xdr:row>17</xdr:row>
      <xdr:rowOff>225425</xdr:rowOff>
    </xdr:to>
    <xdr:graphicFrame macro="">
      <xdr:nvGraphicFramePr>
        <xdr:cNvPr id="4416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23811</xdr:colOff>
      <xdr:row>13</xdr:row>
      <xdr:rowOff>128957</xdr:rowOff>
    </xdr:from>
    <xdr:to>
      <xdr:col>100</xdr:col>
      <xdr:colOff>380999</xdr:colOff>
      <xdr:row>77</xdr:row>
      <xdr:rowOff>13607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0.08432</cdr:x>
      <cdr:y>0.96615</cdr:y>
    </cdr:from>
    <cdr:to>
      <cdr:x>0.10073</cdr:x>
      <cdr:y>0.99204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671275" y="12902095"/>
          <a:ext cx="909254" cy="34573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Ｈ２４年</a:t>
          </a:r>
        </a:p>
      </cdr:txBody>
    </cdr:sp>
  </cdr:relSizeAnchor>
  <cdr:relSizeAnchor xmlns:cdr="http://schemas.openxmlformats.org/drawingml/2006/chartDrawing">
    <cdr:from>
      <cdr:x>0.21495</cdr:x>
      <cdr:y>0.97236</cdr:y>
    </cdr:from>
    <cdr:to>
      <cdr:x>0.232</cdr:x>
      <cdr:y>0.99432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908817" y="12984978"/>
          <a:ext cx="944330" cy="29325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Ｈ２５年</a:t>
          </a:r>
        </a:p>
      </cdr:txBody>
    </cdr:sp>
  </cdr:relSizeAnchor>
  <cdr:relSizeAnchor xmlns:cdr="http://schemas.openxmlformats.org/drawingml/2006/chartDrawing">
    <cdr:from>
      <cdr:x>0.35265</cdr:x>
      <cdr:y>0.96862</cdr:y>
    </cdr:from>
    <cdr:to>
      <cdr:x>0.36974</cdr:x>
      <cdr:y>0.9935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9537448" y="12935046"/>
          <a:ext cx="946905" cy="33225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Ｈ２６年</a:t>
          </a:r>
        </a:p>
      </cdr:txBody>
    </cdr:sp>
  </cdr:relSizeAnchor>
  <cdr:relSizeAnchor xmlns:cdr="http://schemas.openxmlformats.org/drawingml/2006/chartDrawing">
    <cdr:from>
      <cdr:x>0.48644</cdr:x>
      <cdr:y>0.97025</cdr:y>
    </cdr:from>
    <cdr:to>
      <cdr:x>0.50364</cdr:x>
      <cdr:y>0.99362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6949559" y="12956836"/>
          <a:ext cx="953088" cy="31208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Ｈ２７年</a:t>
          </a:r>
        </a:p>
      </cdr:txBody>
    </cdr:sp>
  </cdr:relSizeAnchor>
  <cdr:relSizeAnchor xmlns:cdr="http://schemas.openxmlformats.org/drawingml/2006/chartDrawing">
    <cdr:from>
      <cdr:x>0.61392</cdr:x>
      <cdr:y>0.9728</cdr:y>
    </cdr:from>
    <cdr:to>
      <cdr:x>0.64066</cdr:x>
      <cdr:y>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34837778" y="12990889"/>
          <a:ext cx="1517404" cy="36323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Ｈ２８年</a:t>
          </a:r>
        </a:p>
      </cdr:txBody>
    </cdr:sp>
  </cdr:relSizeAnchor>
  <cdr:relSizeAnchor xmlns:cdr="http://schemas.openxmlformats.org/drawingml/2006/chartDrawing">
    <cdr:from>
      <cdr:x>0.74333</cdr:x>
      <cdr:y>0.97056</cdr:y>
    </cdr:from>
    <cdr:to>
      <cdr:x>0.77007</cdr:x>
      <cdr:y>0.99776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2181562" y="12960976"/>
          <a:ext cx="1517403" cy="36323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Ｈ２９年</a:t>
          </a:r>
        </a:p>
      </cdr:txBody>
    </cdr:sp>
  </cdr:relSizeAnchor>
  <cdr:relSizeAnchor xmlns:cdr="http://schemas.openxmlformats.org/drawingml/2006/chartDrawing">
    <cdr:from>
      <cdr:x>0.8796</cdr:x>
      <cdr:y>0.97151</cdr:y>
    </cdr:from>
    <cdr:to>
      <cdr:x>0.8971</cdr:x>
      <cdr:y>0.99747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49914131" y="12973627"/>
          <a:ext cx="993066" cy="34667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Ｈ３０年</a:t>
          </a:r>
        </a:p>
      </cdr:txBody>
    </cdr:sp>
  </cdr:relSizeAnchor>
  <cdr:relSizeAnchor xmlns:cdr="http://schemas.openxmlformats.org/drawingml/2006/chartDrawing">
    <cdr:from>
      <cdr:x>0.98005</cdr:x>
      <cdr:y>0.9701</cdr:y>
    </cdr:from>
    <cdr:to>
      <cdr:x>0.99755</cdr:x>
      <cdr:y>0.99606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62557877" y="13484457"/>
          <a:ext cx="1117044" cy="36084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Ｈ３１年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</Relationships>
</file>

<file path=xl/worksheets/_rels/sheet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6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0"/>
  <sheetViews>
    <sheetView showZeros="0" tabSelected="1" view="pageBreakPreview" zoomScale="70" zoomScaleNormal="75" zoomScaleSheetLayoutView="70" workbookViewId="0">
      <selection activeCell="W10" sqref="W10"/>
    </sheetView>
  </sheetViews>
  <sheetFormatPr defaultRowHeight="13.5"/>
  <cols>
    <col min="1" max="1" width="5.125" style="5" customWidth="1"/>
    <col min="2" max="2" width="14" style="5" customWidth="1"/>
    <col min="3" max="14" width="10.125" style="5" customWidth="1"/>
    <col min="15" max="15" width="10.625" style="5" customWidth="1"/>
    <col min="16" max="16" width="11.625" style="5" hidden="1" customWidth="1"/>
    <col min="17" max="17" width="2.375" style="5" customWidth="1"/>
    <col min="18" max="19" width="9" style="5"/>
    <col min="20" max="20" width="9" style="5" customWidth="1"/>
    <col min="21" max="16384" width="9" style="5"/>
  </cols>
  <sheetData>
    <row r="1" spans="1:15" s="1" customFormat="1" ht="28.15" customHeight="1">
      <c r="A1" s="189"/>
      <c r="B1" s="139" t="s">
        <v>126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5" s="1" customFormat="1" ht="28.1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s="1" customFormat="1" ht="28.1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28.1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28.1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8.1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8.1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28.1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1" customFormat="1" ht="28.1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" customFormat="1" ht="28.15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8.15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28.1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1" customFormat="1" ht="28.15" customHeigh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1" customFormat="1" ht="28.15" customHeigh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28.1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1" customHeight="1">
      <c r="O16" s="6"/>
    </row>
    <row r="17" spans="2:16" ht="13.5" customHeight="1">
      <c r="O17" s="6"/>
    </row>
    <row r="18" spans="2:16" s="7" customFormat="1" ht="21.75" customHeight="1">
      <c r="G18" s="229"/>
      <c r="H18" s="229"/>
      <c r="O18" s="8" t="s">
        <v>63</v>
      </c>
    </row>
    <row r="19" spans="2:16" s="9" customFormat="1" ht="21" customHeight="1">
      <c r="B19" s="10"/>
      <c r="C19" s="10" t="s">
        <v>8</v>
      </c>
      <c r="D19" s="10" t="s">
        <v>9</v>
      </c>
      <c r="E19" s="10" t="s">
        <v>10</v>
      </c>
      <c r="F19" s="10" t="s">
        <v>11</v>
      </c>
      <c r="G19" s="10" t="s">
        <v>12</v>
      </c>
      <c r="H19" s="10" t="s">
        <v>13</v>
      </c>
      <c r="I19" s="10" t="s">
        <v>14</v>
      </c>
      <c r="J19" s="10" t="s">
        <v>15</v>
      </c>
      <c r="K19" s="10" t="s">
        <v>16</v>
      </c>
      <c r="L19" s="10" t="s">
        <v>17</v>
      </c>
      <c r="M19" s="10" t="s">
        <v>18</v>
      </c>
      <c r="N19" s="10" t="s">
        <v>19</v>
      </c>
      <c r="O19" s="10" t="s">
        <v>77</v>
      </c>
      <c r="P19" s="235" t="s">
        <v>116</v>
      </c>
    </row>
    <row r="20" spans="2:16" s="9" customFormat="1" ht="19.5" customHeight="1">
      <c r="B20" s="10" t="s">
        <v>98</v>
      </c>
      <c r="C20" s="14">
        <v>822.16300000000001</v>
      </c>
      <c r="D20" s="12">
        <v>1034.835</v>
      </c>
      <c r="E20" s="12">
        <v>1083.06</v>
      </c>
      <c r="F20" s="12">
        <v>1221.33</v>
      </c>
      <c r="G20" s="12">
        <v>1403.875</v>
      </c>
      <c r="H20" s="12">
        <v>1270.8430000000001</v>
      </c>
      <c r="I20" s="12">
        <v>1154.2619999999999</v>
      </c>
      <c r="J20" s="12">
        <v>959.423</v>
      </c>
      <c r="K20" s="12">
        <v>994.11699999999996</v>
      </c>
      <c r="L20" s="12">
        <v>913.61500000000001</v>
      </c>
      <c r="M20" s="12">
        <v>933.74900000000002</v>
      </c>
      <c r="N20" s="12">
        <v>1031.6279999999999</v>
      </c>
      <c r="O20" s="12">
        <f>SUM(C20:N20)</f>
        <v>12822.9</v>
      </c>
      <c r="P20" s="12">
        <f t="shared" ref="P20:P22" si="0">SUM(C20:M20)</f>
        <v>11791.271999999999</v>
      </c>
    </row>
    <row r="21" spans="2:16" s="9" customFormat="1" ht="19.5" customHeight="1">
      <c r="B21" s="10" t="s">
        <v>112</v>
      </c>
      <c r="C21" s="14">
        <v>934.73</v>
      </c>
      <c r="D21" s="12">
        <v>1098.1669999999999</v>
      </c>
      <c r="E21" s="12">
        <v>1167.298</v>
      </c>
      <c r="F21" s="12">
        <v>1302.9190000000001</v>
      </c>
      <c r="G21" s="12">
        <v>1475.9390000000001</v>
      </c>
      <c r="H21" s="12">
        <v>1332.3520000000001</v>
      </c>
      <c r="I21" s="12">
        <v>1214.2739999999999</v>
      </c>
      <c r="J21" s="12">
        <v>998.81299999999999</v>
      </c>
      <c r="K21" s="12">
        <v>987.26</v>
      </c>
      <c r="L21" s="12">
        <v>960.6</v>
      </c>
      <c r="M21" s="12">
        <v>945.42200000000003</v>
      </c>
      <c r="N21" s="12">
        <v>1089.51</v>
      </c>
      <c r="O21" s="12">
        <v>13508.284</v>
      </c>
      <c r="P21" s="12">
        <f t="shared" si="0"/>
        <v>12417.774000000001</v>
      </c>
    </row>
    <row r="22" spans="2:16" s="9" customFormat="1" ht="19.5" customHeight="1">
      <c r="B22" s="10" t="s">
        <v>109</v>
      </c>
      <c r="C22" s="14">
        <v>946.375</v>
      </c>
      <c r="D22" s="12">
        <v>1156.9929999999999</v>
      </c>
      <c r="E22" s="12">
        <v>1195.913</v>
      </c>
      <c r="F22" s="12">
        <v>1312.415</v>
      </c>
      <c r="G22" s="12">
        <v>1529.6310000000001</v>
      </c>
      <c r="H22" s="12">
        <v>1306.556</v>
      </c>
      <c r="I22" s="12">
        <v>1221.404</v>
      </c>
      <c r="J22" s="12">
        <v>1039.836</v>
      </c>
      <c r="K22" s="12">
        <v>1019.778</v>
      </c>
      <c r="L22" s="12">
        <v>959.64700000000005</v>
      </c>
      <c r="M22" s="12">
        <v>998.72199999999998</v>
      </c>
      <c r="N22" s="12">
        <v>1089.643</v>
      </c>
      <c r="O22" s="12">
        <f>SUM(C22:N22)</f>
        <v>13776.913</v>
      </c>
      <c r="P22" s="12">
        <f t="shared" si="0"/>
        <v>12687.27</v>
      </c>
    </row>
    <row r="23" spans="2:16" s="9" customFormat="1" ht="19.5" customHeight="1">
      <c r="B23" s="10" t="s">
        <v>119</v>
      </c>
      <c r="C23" s="14">
        <v>990.75900000000001</v>
      </c>
      <c r="D23" s="12">
        <v>1116.943</v>
      </c>
      <c r="E23" s="12">
        <v>1207.931</v>
      </c>
      <c r="F23" s="12">
        <v>1299.8264999999999</v>
      </c>
      <c r="G23" s="12">
        <v>1532.8135</v>
      </c>
      <c r="H23" s="12">
        <v>1017.3515</v>
      </c>
      <c r="I23" s="12">
        <v>1132.0805</v>
      </c>
      <c r="J23" s="12">
        <v>1053.03</v>
      </c>
      <c r="K23" s="12">
        <v>1066.1524999999999</v>
      </c>
      <c r="L23" s="12">
        <v>1003.8945</v>
      </c>
      <c r="M23" s="12">
        <v>996.32950000000005</v>
      </c>
      <c r="N23" s="12">
        <v>1129.31</v>
      </c>
      <c r="O23" s="12">
        <f>SUM(C23:N23)</f>
        <v>13546.4215</v>
      </c>
      <c r="P23" s="12">
        <f>SUM(C23:M23)</f>
        <v>12417.111500000001</v>
      </c>
    </row>
    <row r="24" spans="2:16" s="7" customFormat="1" ht="19.5" hidden="1" customHeight="1">
      <c r="B24" s="11" t="s">
        <v>95</v>
      </c>
      <c r="C24" s="121">
        <f>+C22/C21</f>
        <v>1.0124581429931638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">
        <f t="shared" ref="O24" si="1">SUM(C24:N24)</f>
        <v>1.0124581429931638</v>
      </c>
      <c r="P24" s="121">
        <f>+P22/P21</f>
        <v>1.0217024403890744</v>
      </c>
    </row>
    <row r="25" spans="2:16" s="7" customFormat="1" ht="19.5" customHeight="1">
      <c r="B25" s="11" t="s">
        <v>120</v>
      </c>
      <c r="C25" s="121">
        <f t="shared" ref="C25:H25" si="2">IF(C23="","",C23/C22)</f>
        <v>1.04689895654471</v>
      </c>
      <c r="D25" s="121">
        <f t="shared" si="2"/>
        <v>0.96538440595578368</v>
      </c>
      <c r="E25" s="121">
        <f t="shared" si="2"/>
        <v>1.0100492259888469</v>
      </c>
      <c r="F25" s="121">
        <f t="shared" si="2"/>
        <v>0.99040814071768457</v>
      </c>
      <c r="G25" s="121">
        <f t="shared" si="2"/>
        <v>1.0020805671433175</v>
      </c>
      <c r="H25" s="121">
        <f t="shared" si="2"/>
        <v>0.77865127862870021</v>
      </c>
      <c r="I25" s="121">
        <f t="shared" ref="I25:J25" si="3">IF(I23="","",I23/I22)</f>
        <v>0.92686817793293619</v>
      </c>
      <c r="J25" s="121">
        <f t="shared" si="3"/>
        <v>1.0126885393465892</v>
      </c>
      <c r="K25" s="121">
        <f t="shared" ref="K25:L25" si="4">IF(K23="","",K23/K22)</f>
        <v>1.0454750935988029</v>
      </c>
      <c r="L25" s="121">
        <f t="shared" si="4"/>
        <v>1.0461081001659984</v>
      </c>
      <c r="M25" s="121">
        <f t="shared" ref="M25:N25" si="5">IF(M23="","",M23/M22)</f>
        <v>0.99760443847236779</v>
      </c>
      <c r="N25" s="121">
        <f t="shared" si="5"/>
        <v>1.0364036661548781</v>
      </c>
      <c r="O25" s="121">
        <f t="shared" ref="O25" si="6">IF(O23="","",O23/O22)</f>
        <v>0.98326972813140356</v>
      </c>
      <c r="P25" s="121">
        <f>+P23/P22</f>
        <v>0.9787063331985526</v>
      </c>
    </row>
    <row r="26" spans="2:16" s="7" customFormat="1" ht="19.5" customHeight="1">
      <c r="B26" s="11" t="s">
        <v>121</v>
      </c>
      <c r="C26" s="121">
        <f t="shared" ref="C26:H26" si="7">IF(C23="","",C23/C21)</f>
        <v>1.059941373444738</v>
      </c>
      <c r="D26" s="121">
        <f t="shared" si="7"/>
        <v>1.0170975816975014</v>
      </c>
      <c r="E26" s="121">
        <f t="shared" si="7"/>
        <v>1.0348094488296904</v>
      </c>
      <c r="F26" s="121">
        <f t="shared" si="7"/>
        <v>0.99762648330402715</v>
      </c>
      <c r="G26" s="121">
        <f t="shared" si="7"/>
        <v>1.0385344516270658</v>
      </c>
      <c r="H26" s="121">
        <f t="shared" si="7"/>
        <v>0.7635756166538572</v>
      </c>
      <c r="I26" s="121">
        <f t="shared" ref="I26:J26" si="8">IF(I23="","",I23/I21)</f>
        <v>0.93231058229032338</v>
      </c>
      <c r="J26" s="121">
        <f t="shared" si="8"/>
        <v>1.054281432059855</v>
      </c>
      <c r="K26" s="121">
        <f t="shared" ref="K26:L26" si="9">IF(K23="","",K23/K21)</f>
        <v>1.079910560541296</v>
      </c>
      <c r="L26" s="121">
        <f t="shared" si="9"/>
        <v>1.045070268582136</v>
      </c>
      <c r="M26" s="121">
        <f t="shared" ref="M26:N26" si="10">IF(M23="","",M23/M21)</f>
        <v>1.0538463247100236</v>
      </c>
      <c r="N26" s="121">
        <f t="shared" si="10"/>
        <v>1.0365301832934071</v>
      </c>
      <c r="O26" s="121">
        <f t="shared" ref="O26" si="11">IF(O23="","",O23/O21)</f>
        <v>1.0028232675593733</v>
      </c>
      <c r="P26" s="121">
        <f>+P23/P21</f>
        <v>0.99994664905320385</v>
      </c>
    </row>
    <row r="27" spans="2:16" s="7" customFormat="1" ht="19.5" hidden="1" customHeight="1">
      <c r="B27" s="11" t="s">
        <v>96</v>
      </c>
      <c r="C27" s="121">
        <f>C23/C20</f>
        <v>1.2050639593365307</v>
      </c>
      <c r="D27" s="121">
        <f t="shared" ref="D27:N27" si="12">D23/D20</f>
        <v>1.0793440500176357</v>
      </c>
      <c r="E27" s="121">
        <f t="shared" si="12"/>
        <v>1.1152946281831109</v>
      </c>
      <c r="F27" s="121">
        <f t="shared" si="12"/>
        <v>1.0642713271597357</v>
      </c>
      <c r="G27" s="121">
        <f t="shared" si="12"/>
        <v>1.0918447155195441</v>
      </c>
      <c r="H27" s="121">
        <f t="shared" si="12"/>
        <v>0.80053279594725701</v>
      </c>
      <c r="I27" s="121">
        <f t="shared" si="12"/>
        <v>0.98078295915485403</v>
      </c>
      <c r="J27" s="121">
        <f t="shared" si="12"/>
        <v>1.0975659328575613</v>
      </c>
      <c r="K27" s="121">
        <f t="shared" si="12"/>
        <v>1.0724617927266107</v>
      </c>
      <c r="L27" s="121">
        <f t="shared" si="12"/>
        <v>1.0988156937003004</v>
      </c>
      <c r="M27" s="121">
        <f t="shared" si="12"/>
        <v>1.0670206875723562</v>
      </c>
      <c r="N27" s="121">
        <f t="shared" si="12"/>
        <v>1.0946872322193659</v>
      </c>
      <c r="O27" s="121">
        <f t="shared" ref="O27" si="13">O23/O20</f>
        <v>1.0564241708193935</v>
      </c>
      <c r="P27" s="121">
        <f t="shared" ref="P27" si="14">P23/P20</f>
        <v>1.0530765043839208</v>
      </c>
    </row>
    <row r="28" spans="2:16">
      <c r="C28" s="193" t="s">
        <v>80</v>
      </c>
    </row>
    <row r="29" spans="2:16" ht="18.75" customHeight="1">
      <c r="C29" s="241" t="s">
        <v>108</v>
      </c>
    </row>
    <row r="30" spans="2:16">
      <c r="B30" s="5" t="s">
        <v>99</v>
      </c>
    </row>
    <row r="46" spans="4:14"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</row>
    <row r="47" spans="4:14"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</row>
    <row r="49" spans="4:14"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</row>
    <row r="50" spans="4:14"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</row>
  </sheetData>
  <phoneticPr fontId="3"/>
  <pageMargins left="0.59055118110236227" right="0" top="0.78740157480314965" bottom="0" header="0.51181102362204722" footer="0.39"/>
  <headerFooter alignWithMargins="0">
    <oddHeader>&amp;R&amp;20資料１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49"/>
  <sheetViews>
    <sheetView showZeros="0" topLeftCell="A16" zoomScale="75" zoomScaleNormal="75" zoomScaleSheetLayoutView="70" workbookViewId="0">
      <selection activeCell="N36" sqref="N36"/>
    </sheetView>
  </sheetViews>
  <sheetFormatPr defaultRowHeight="13.5"/>
  <cols>
    <col min="1" max="1" width="2.375" style="123" customWidth="1"/>
    <col min="2" max="2" width="11.625" style="123" customWidth="1"/>
    <col min="3" max="14" width="9.5" style="123" customWidth="1"/>
    <col min="15" max="15" width="11.5" style="123" customWidth="1"/>
    <col min="16" max="16" width="12" style="123" hidden="1" customWidth="1"/>
    <col min="17" max="17" width="2.75" style="123" customWidth="1"/>
    <col min="18" max="16384" width="9" style="123"/>
  </cols>
  <sheetData>
    <row r="1" spans="2:16" ht="27.75" customHeight="1">
      <c r="B1" s="140" t="s">
        <v>132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2:16" ht="12.75" customHeight="1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18" spans="2:16">
      <c r="H18" s="227"/>
      <c r="I18" s="228"/>
    </row>
    <row r="31" spans="2:16" ht="21.75" customHeight="1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 t="s">
        <v>68</v>
      </c>
    </row>
    <row r="32" spans="2:16" ht="18" customHeight="1">
      <c r="B32" s="11" t="s">
        <v>33</v>
      </c>
      <c r="C32" s="11" t="s">
        <v>8</v>
      </c>
      <c r="D32" s="11" t="s">
        <v>9</v>
      </c>
      <c r="E32" s="11" t="s">
        <v>10</v>
      </c>
      <c r="F32" s="11" t="s">
        <v>11</v>
      </c>
      <c r="G32" s="11" t="s">
        <v>12</v>
      </c>
      <c r="H32" s="11" t="s">
        <v>13</v>
      </c>
      <c r="I32" s="11" t="s">
        <v>14</v>
      </c>
      <c r="J32" s="11" t="s">
        <v>15</v>
      </c>
      <c r="K32" s="11" t="s">
        <v>16</v>
      </c>
      <c r="L32" s="11" t="s">
        <v>17</v>
      </c>
      <c r="M32" s="11" t="s">
        <v>18</v>
      </c>
      <c r="N32" s="11" t="s">
        <v>19</v>
      </c>
      <c r="O32" s="11" t="s">
        <v>81</v>
      </c>
      <c r="P32" s="11" t="s">
        <v>117</v>
      </c>
    </row>
    <row r="33" spans="2:16" ht="18.75" customHeight="1">
      <c r="B33" s="11" t="s">
        <v>98</v>
      </c>
      <c r="C33" s="190">
        <v>69258</v>
      </c>
      <c r="D33" s="191">
        <v>84537</v>
      </c>
      <c r="E33" s="191">
        <v>81124</v>
      </c>
      <c r="F33" s="191">
        <v>130028</v>
      </c>
      <c r="G33" s="191">
        <v>113594</v>
      </c>
      <c r="H33" s="191">
        <v>80690</v>
      </c>
      <c r="I33" s="191">
        <v>95936</v>
      </c>
      <c r="J33" s="191">
        <v>76840</v>
      </c>
      <c r="K33" s="191">
        <v>134964</v>
      </c>
      <c r="L33" s="191">
        <v>139035</v>
      </c>
      <c r="M33" s="191">
        <v>141358</v>
      </c>
      <c r="N33" s="191">
        <v>95468</v>
      </c>
      <c r="O33" s="192">
        <f>SUM(C33:N33)</f>
        <v>1242832</v>
      </c>
      <c r="P33" s="205">
        <f>SUM(C33:M33)</f>
        <v>1147364</v>
      </c>
    </row>
    <row r="34" spans="2:16" ht="18.75" customHeight="1">
      <c r="B34" s="11" t="s">
        <v>103</v>
      </c>
      <c r="C34" s="190">
        <v>74870</v>
      </c>
      <c r="D34" s="191">
        <v>83551</v>
      </c>
      <c r="E34" s="191">
        <v>96128</v>
      </c>
      <c r="F34" s="191">
        <v>143004</v>
      </c>
      <c r="G34" s="191">
        <v>121783</v>
      </c>
      <c r="H34" s="191">
        <v>96962</v>
      </c>
      <c r="I34" s="191">
        <v>114716</v>
      </c>
      <c r="J34" s="191">
        <v>92631</v>
      </c>
      <c r="K34" s="191">
        <v>151763</v>
      </c>
      <c r="L34" s="191">
        <v>163014</v>
      </c>
      <c r="M34" s="191">
        <v>148086</v>
      </c>
      <c r="N34" s="191">
        <v>107897</v>
      </c>
      <c r="O34" s="192">
        <f>SUM(C34:N34)</f>
        <v>1394405</v>
      </c>
      <c r="P34" s="205">
        <f t="shared" ref="P34:P36" si="0">SUM(C34:M34)</f>
        <v>1286508</v>
      </c>
    </row>
    <row r="35" spans="2:16" ht="18.75" customHeight="1">
      <c r="B35" s="10" t="s">
        <v>110</v>
      </c>
      <c r="C35" s="190">
        <v>96831</v>
      </c>
      <c r="D35" s="190">
        <v>109536</v>
      </c>
      <c r="E35" s="190">
        <v>116280</v>
      </c>
      <c r="F35" s="190">
        <v>177513</v>
      </c>
      <c r="G35" s="191">
        <v>161690</v>
      </c>
      <c r="H35" s="191">
        <v>119913</v>
      </c>
      <c r="I35" s="191">
        <v>137486</v>
      </c>
      <c r="J35" s="191">
        <v>121545</v>
      </c>
      <c r="K35" s="191">
        <v>183022</v>
      </c>
      <c r="L35" s="191">
        <v>184588</v>
      </c>
      <c r="M35" s="191">
        <v>184326</v>
      </c>
      <c r="N35" s="191">
        <v>142885</v>
      </c>
      <c r="O35" s="192">
        <f>SUM(C35:N35)</f>
        <v>1735615</v>
      </c>
      <c r="P35" s="205">
        <f t="shared" si="0"/>
        <v>1592730</v>
      </c>
    </row>
    <row r="36" spans="2:16" ht="18" customHeight="1">
      <c r="B36" s="10" t="s">
        <v>119</v>
      </c>
      <c r="C36" s="190">
        <v>119081</v>
      </c>
      <c r="D36" s="190">
        <v>134609</v>
      </c>
      <c r="E36" s="190">
        <v>149085</v>
      </c>
      <c r="F36" s="190">
        <v>197728</v>
      </c>
      <c r="G36" s="191">
        <v>179461</v>
      </c>
      <c r="H36" s="191">
        <v>91135</v>
      </c>
      <c r="I36" s="191">
        <v>120514</v>
      </c>
      <c r="J36" s="191">
        <v>114848</v>
      </c>
      <c r="K36" s="191">
        <v>211354</v>
      </c>
      <c r="L36" s="191">
        <v>212202</v>
      </c>
      <c r="M36" s="191">
        <v>203942</v>
      </c>
      <c r="N36" s="202">
        <v>149716</v>
      </c>
      <c r="O36" s="242">
        <f>SUM(C36:N36)</f>
        <v>1883675</v>
      </c>
      <c r="P36" s="205">
        <f t="shared" si="0"/>
        <v>1733959</v>
      </c>
    </row>
    <row r="37" spans="2:16" ht="18.75" customHeight="1">
      <c r="B37" s="11" t="s">
        <v>120</v>
      </c>
      <c r="C37" s="121">
        <f t="shared" ref="C37:P37" si="1">+C36/C35</f>
        <v>1.2297817847590131</v>
      </c>
      <c r="D37" s="121">
        <f t="shared" ref="D37:E37" si="2">+D36/D35</f>
        <v>1.2289019135261467</v>
      </c>
      <c r="E37" s="121">
        <f t="shared" si="2"/>
        <v>1.2821207430340558</v>
      </c>
      <c r="F37" s="121">
        <f t="shared" ref="F37" si="3">+F36/F35</f>
        <v>1.1138789835110667</v>
      </c>
      <c r="G37" s="121">
        <f t="shared" si="1"/>
        <v>1.1099078483517844</v>
      </c>
      <c r="H37" s="121">
        <f t="shared" si="1"/>
        <v>0.76000934010490939</v>
      </c>
      <c r="I37" s="121">
        <f t="shared" ref="I37" si="4">+I36/I35</f>
        <v>0.87655470375165467</v>
      </c>
      <c r="J37" s="121">
        <f t="shared" si="1"/>
        <v>0.94490106544901065</v>
      </c>
      <c r="K37" s="121">
        <f t="shared" si="1"/>
        <v>1.1548010621673896</v>
      </c>
      <c r="L37" s="121">
        <f t="shared" si="1"/>
        <v>1.1495980237068499</v>
      </c>
      <c r="M37" s="121">
        <f t="shared" ref="M37" si="5">+M36/M35</f>
        <v>1.1064201469136203</v>
      </c>
      <c r="N37" s="203">
        <f t="shared" ref="N37" si="6">+N36/N35</f>
        <v>1.0478076775028868</v>
      </c>
      <c r="O37" s="203">
        <f t="shared" si="1"/>
        <v>1.0853069373104058</v>
      </c>
      <c r="P37" s="203">
        <f t="shared" si="1"/>
        <v>1.0886710239651416</v>
      </c>
    </row>
    <row r="38" spans="2:16" ht="18.75" customHeight="1">
      <c r="B38" s="11" t="s">
        <v>121</v>
      </c>
      <c r="C38" s="121">
        <f t="shared" ref="C38:P38" si="7">+C36/C34</f>
        <v>1.5905035394684119</v>
      </c>
      <c r="D38" s="121">
        <f t="shared" ref="D38:E38" si="8">+D36/D34</f>
        <v>1.6110998073033238</v>
      </c>
      <c r="E38" s="121">
        <f t="shared" si="8"/>
        <v>1.5509008821571237</v>
      </c>
      <c r="F38" s="121">
        <f t="shared" ref="F38" si="9">+F36/F34</f>
        <v>1.3826746105004055</v>
      </c>
      <c r="G38" s="121">
        <f t="shared" si="7"/>
        <v>1.4736129016365174</v>
      </c>
      <c r="H38" s="121">
        <f t="shared" si="7"/>
        <v>0.9399042924032095</v>
      </c>
      <c r="I38" s="121">
        <f t="shared" ref="I38" si="10">+I36/I34</f>
        <v>1.0505422085846787</v>
      </c>
      <c r="J38" s="121">
        <f t="shared" si="7"/>
        <v>1.2398441126620678</v>
      </c>
      <c r="K38" s="121">
        <f t="shared" si="7"/>
        <v>1.3926582895699215</v>
      </c>
      <c r="L38" s="121">
        <f t="shared" si="7"/>
        <v>1.3017409547646215</v>
      </c>
      <c r="M38" s="121">
        <f t="shared" ref="M38" si="11">+M36/M34</f>
        <v>1.377186229623327</v>
      </c>
      <c r="N38" s="203">
        <f t="shared" ref="N38" si="12">+N36/N34</f>
        <v>1.3875826019259108</v>
      </c>
      <c r="O38" s="203">
        <f t="shared" si="7"/>
        <v>1.3508808416493057</v>
      </c>
      <c r="P38" s="203">
        <f t="shared" si="7"/>
        <v>1.347802734223184</v>
      </c>
    </row>
    <row r="39" spans="2:16" ht="21" hidden="1" customHeight="1">
      <c r="B39" s="11" t="s">
        <v>79</v>
      </c>
      <c r="C39" s="121">
        <f t="shared" ref="C39:L39" si="13">C36/C33</f>
        <v>1.7193825984001849</v>
      </c>
      <c r="D39" s="121">
        <f t="shared" ref="D39:E39" si="14">D36/D33</f>
        <v>1.5923086932349149</v>
      </c>
      <c r="E39" s="121">
        <f t="shared" si="14"/>
        <v>1.8377422217839356</v>
      </c>
      <c r="F39" s="121">
        <f t="shared" ref="F39" si="15">F36/F33</f>
        <v>1.520657089242317</v>
      </c>
      <c r="G39" s="121">
        <f t="shared" ref="G39" si="16">G36/G33</f>
        <v>1.5798457665017518</v>
      </c>
      <c r="H39" s="121">
        <f t="shared" ref="H39:I39" si="17">H36/H33</f>
        <v>1.1294460280084273</v>
      </c>
      <c r="I39" s="121">
        <f t="shared" si="17"/>
        <v>1.2561916277518346</v>
      </c>
      <c r="J39" s="121">
        <f t="shared" si="13"/>
        <v>1.4946382092660073</v>
      </c>
      <c r="K39" s="121">
        <f t="shared" si="13"/>
        <v>1.5660027859280994</v>
      </c>
      <c r="L39" s="121">
        <f t="shared" si="13"/>
        <v>1.5262487862768368</v>
      </c>
      <c r="M39" s="121"/>
      <c r="N39" s="121">
        <f t="shared" ref="N39" si="18">N36/N33</f>
        <v>1.5682322872585579</v>
      </c>
      <c r="O39" s="203">
        <f t="shared" ref="O39" si="19">O36/O33</f>
        <v>1.5156312357583326</v>
      </c>
      <c r="P39" s="121">
        <f>P36/P33</f>
        <v>1.5112544929072205</v>
      </c>
    </row>
    <row r="40" spans="2:16" ht="15" customHeight="1">
      <c r="B40" s="124"/>
      <c r="D40" s="236"/>
      <c r="E40" s="236"/>
      <c r="N40" s="236" t="s">
        <v>102</v>
      </c>
    </row>
    <row r="41" spans="2:16" ht="17.25" customHeight="1">
      <c r="P41" s="195" t="s">
        <v>83</v>
      </c>
    </row>
    <row r="42" spans="2:16">
      <c r="B42" s="5" t="s">
        <v>100</v>
      </c>
    </row>
    <row r="45" spans="2:16"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</row>
    <row r="46" spans="2:16"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</row>
    <row r="48" spans="2:16"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</row>
    <row r="49" spans="5:15"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</row>
  </sheetData>
  <phoneticPr fontId="3"/>
  <printOptions horizontalCentered="1"/>
  <pageMargins left="0.39370078740157483" right="0.39370078740157483" top="0.70866141732283472" bottom="0" header="0.51181102362204722" footer="0.51181102362204722"/>
  <headerFooter alignWithMargins="0">
    <oddHeader>&amp;R&amp;20資料２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T50"/>
  <sheetViews>
    <sheetView view="pageBreakPreview" zoomScale="70" zoomScaleNormal="75" zoomScaleSheetLayoutView="70" workbookViewId="0">
      <selection activeCell="O18" sqref="O18"/>
    </sheetView>
  </sheetViews>
  <sheetFormatPr defaultRowHeight="13.5"/>
  <cols>
    <col min="1" max="1" width="1.5" style="31" customWidth="1"/>
    <col min="2" max="2" width="7.125" style="31" customWidth="1"/>
    <col min="3" max="4" width="10.5" style="32" customWidth="1"/>
    <col min="5" max="6" width="10.5" style="33" customWidth="1"/>
    <col min="7" max="8" width="10.5" style="32" customWidth="1"/>
    <col min="9" max="10" width="10.5" style="31" customWidth="1"/>
    <col min="11" max="12" width="10.5" style="32" customWidth="1"/>
    <col min="13" max="14" width="10.5" style="31" customWidth="1"/>
    <col min="15" max="15" width="10.5" style="32" customWidth="1"/>
    <col min="16" max="18" width="10.5" style="31" customWidth="1"/>
    <col min="19" max="19" width="10.25" style="31" hidden="1" customWidth="1"/>
    <col min="20" max="20" width="8" style="31" hidden="1" customWidth="1"/>
    <col min="21" max="16384" width="9" style="31"/>
  </cols>
  <sheetData>
    <row r="1" spans="2:20" ht="15" customHeight="1">
      <c r="R1" s="34"/>
      <c r="S1" s="35"/>
      <c r="T1" s="35"/>
    </row>
    <row r="2" spans="2:20" ht="30" customHeight="1">
      <c r="B2" s="127" t="s">
        <v>127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2:20" ht="15" customHeight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2:20" ht="30" customHeight="1" thickBot="1">
      <c r="F4" s="37"/>
      <c r="R4" s="38" t="s">
        <v>0</v>
      </c>
    </row>
    <row r="5" spans="2:20" s="145" customFormat="1" ht="30" customHeight="1">
      <c r="B5" s="151"/>
      <c r="C5" s="152" t="s">
        <v>1</v>
      </c>
      <c r="D5" s="153"/>
      <c r="E5" s="153"/>
      <c r="F5" s="154"/>
      <c r="G5" s="155" t="s">
        <v>114</v>
      </c>
      <c r="H5" s="156"/>
      <c r="I5" s="156"/>
      <c r="J5" s="157"/>
      <c r="K5" s="155" t="s">
        <v>2</v>
      </c>
      <c r="L5" s="156"/>
      <c r="M5" s="156"/>
      <c r="N5" s="157"/>
      <c r="O5" s="155" t="s">
        <v>3</v>
      </c>
      <c r="P5" s="156"/>
      <c r="Q5" s="156"/>
      <c r="R5" s="157"/>
      <c r="S5" s="158" t="s">
        <v>4</v>
      </c>
      <c r="T5" s="159" t="s">
        <v>5</v>
      </c>
    </row>
    <row r="6" spans="2:20" s="145" customFormat="1" ht="30" customHeight="1" thickBot="1">
      <c r="B6" s="160"/>
      <c r="C6" s="161" t="s">
        <v>122</v>
      </c>
      <c r="D6" s="162" t="s">
        <v>111</v>
      </c>
      <c r="E6" s="163" t="s">
        <v>6</v>
      </c>
      <c r="F6" s="164" t="s">
        <v>7</v>
      </c>
      <c r="G6" s="161" t="s">
        <v>122</v>
      </c>
      <c r="H6" s="162" t="s">
        <v>111</v>
      </c>
      <c r="I6" s="163" t="s">
        <v>6</v>
      </c>
      <c r="J6" s="164" t="s">
        <v>7</v>
      </c>
      <c r="K6" s="161" t="s">
        <v>122</v>
      </c>
      <c r="L6" s="162" t="s">
        <v>111</v>
      </c>
      <c r="M6" s="163" t="s">
        <v>6</v>
      </c>
      <c r="N6" s="164" t="s">
        <v>7</v>
      </c>
      <c r="O6" s="161" t="s">
        <v>122</v>
      </c>
      <c r="P6" s="162" t="s">
        <v>133</v>
      </c>
      <c r="Q6" s="163" t="s">
        <v>6</v>
      </c>
      <c r="R6" s="164" t="s">
        <v>7</v>
      </c>
      <c r="S6" s="165"/>
      <c r="T6" s="166"/>
    </row>
    <row r="7" spans="2:20" s="145" customFormat="1" ht="30" customHeight="1">
      <c r="B7" s="146" t="s">
        <v>8</v>
      </c>
      <c r="C7" s="167">
        <v>854704</v>
      </c>
      <c r="D7" s="168">
        <v>808069</v>
      </c>
      <c r="E7" s="169">
        <f t="shared" ref="E7" si="0">+C7/D7</f>
        <v>1.0577116558115705</v>
      </c>
      <c r="F7" s="143">
        <f t="shared" ref="F7:F12" si="1">+C7-D7</f>
        <v>46635</v>
      </c>
      <c r="G7" s="167">
        <v>63500</v>
      </c>
      <c r="H7" s="168">
        <v>70200</v>
      </c>
      <c r="I7" s="169">
        <f t="shared" ref="I7" si="2">+G7/H7</f>
        <v>0.90455840455840453</v>
      </c>
      <c r="J7" s="143">
        <f t="shared" ref="J7:J12" si="3">+G7-H7</f>
        <v>-6700</v>
      </c>
      <c r="K7" s="167">
        <v>72555</v>
      </c>
      <c r="L7" s="168">
        <v>68104</v>
      </c>
      <c r="M7" s="169">
        <f t="shared" ref="M7" si="4">+K7/L7</f>
        <v>1.065355926230471</v>
      </c>
      <c r="N7" s="143">
        <f t="shared" ref="N7:N12" si="5">+K7-L7</f>
        <v>4451</v>
      </c>
      <c r="O7" s="170">
        <f t="shared" ref="O7:P10" si="6">+C7+G7+K7</f>
        <v>990759</v>
      </c>
      <c r="P7" s="168">
        <f t="shared" si="6"/>
        <v>946373</v>
      </c>
      <c r="Q7" s="169">
        <f t="shared" ref="Q7" si="7">+O7/P7</f>
        <v>1.0469011689893943</v>
      </c>
      <c r="R7" s="143">
        <f t="shared" ref="R7:R12" si="8">+O7-P7</f>
        <v>44386</v>
      </c>
      <c r="S7" s="150"/>
      <c r="T7" s="171"/>
    </row>
    <row r="8" spans="2:20" s="145" customFormat="1" ht="30" customHeight="1">
      <c r="B8" s="147" t="s">
        <v>9</v>
      </c>
      <c r="C8" s="172">
        <v>958602</v>
      </c>
      <c r="D8" s="173">
        <v>977430</v>
      </c>
      <c r="E8" s="174">
        <f>IF(D8=0,"",+C8/D8)</f>
        <v>0.98073723949541147</v>
      </c>
      <c r="F8" s="206">
        <f t="shared" si="1"/>
        <v>-18828</v>
      </c>
      <c r="G8" s="175">
        <v>78900</v>
      </c>
      <c r="H8" s="173">
        <v>91200</v>
      </c>
      <c r="I8" s="174">
        <f t="shared" ref="I8:I18" si="9">IF(H8=0,"",+G8/H8)</f>
        <v>0.86513157894736847</v>
      </c>
      <c r="J8" s="206">
        <f t="shared" si="3"/>
        <v>-12300</v>
      </c>
      <c r="K8" s="175">
        <v>79441</v>
      </c>
      <c r="L8" s="173">
        <v>88363</v>
      </c>
      <c r="M8" s="174">
        <f t="shared" ref="M8:M18" si="10">IF(L8=0,"",+K8/L8)</f>
        <v>0.89903013704831203</v>
      </c>
      <c r="N8" s="206">
        <f t="shared" si="5"/>
        <v>-8922</v>
      </c>
      <c r="O8" s="208">
        <f t="shared" si="6"/>
        <v>1116943</v>
      </c>
      <c r="P8" s="209">
        <f t="shared" si="6"/>
        <v>1156993</v>
      </c>
      <c r="Q8" s="174">
        <f t="shared" ref="Q8:Q18" si="11">IF(P8=0,"",+O8/P8)</f>
        <v>0.96538440595578368</v>
      </c>
      <c r="R8" s="206">
        <f t="shared" si="8"/>
        <v>-40050</v>
      </c>
      <c r="S8" s="150"/>
      <c r="T8" s="171"/>
    </row>
    <row r="9" spans="2:20" s="145" customFormat="1" ht="30" customHeight="1">
      <c r="B9" s="147" t="s">
        <v>10</v>
      </c>
      <c r="C9" s="172">
        <v>1044146</v>
      </c>
      <c r="D9" s="173">
        <v>1024102</v>
      </c>
      <c r="E9" s="174">
        <f t="shared" ref="E9:E18" si="12">IF(D9=0,"",+C9/D9)</f>
        <v>1.0195722691685007</v>
      </c>
      <c r="F9" s="206">
        <f t="shared" si="1"/>
        <v>20044</v>
      </c>
      <c r="G9" s="172">
        <v>86100</v>
      </c>
      <c r="H9" s="173">
        <v>97100</v>
      </c>
      <c r="I9" s="174">
        <f t="shared" si="9"/>
        <v>0.88671472708547894</v>
      </c>
      <c r="J9" s="206">
        <f t="shared" si="3"/>
        <v>-11000</v>
      </c>
      <c r="K9" s="172">
        <v>77685</v>
      </c>
      <c r="L9" s="173">
        <v>74711</v>
      </c>
      <c r="M9" s="174">
        <f t="shared" si="10"/>
        <v>1.039806721901728</v>
      </c>
      <c r="N9" s="206">
        <f t="shared" si="5"/>
        <v>2974</v>
      </c>
      <c r="O9" s="208">
        <f t="shared" si="6"/>
        <v>1207931</v>
      </c>
      <c r="P9" s="209">
        <f t="shared" si="6"/>
        <v>1195913</v>
      </c>
      <c r="Q9" s="174">
        <f t="shared" si="11"/>
        <v>1.0100492259888469</v>
      </c>
      <c r="R9" s="206">
        <f t="shared" si="8"/>
        <v>12018</v>
      </c>
      <c r="S9" s="150"/>
      <c r="T9" s="171"/>
    </row>
    <row r="10" spans="2:20" s="145" customFormat="1" ht="30" customHeight="1">
      <c r="B10" s="147" t="s">
        <v>11</v>
      </c>
      <c r="C10" s="172">
        <v>1111640</v>
      </c>
      <c r="D10" s="173">
        <v>1112319</v>
      </c>
      <c r="E10" s="174">
        <f t="shared" si="12"/>
        <v>0.99938956360540454</v>
      </c>
      <c r="F10" s="206">
        <f t="shared" si="1"/>
        <v>-679</v>
      </c>
      <c r="G10" s="172">
        <v>81400</v>
      </c>
      <c r="H10" s="173">
        <v>92100</v>
      </c>
      <c r="I10" s="174">
        <f t="shared" si="9"/>
        <v>0.88382193268186748</v>
      </c>
      <c r="J10" s="206">
        <f t="shared" si="3"/>
        <v>-10700</v>
      </c>
      <c r="K10" s="172">
        <v>106786.5</v>
      </c>
      <c r="L10" s="173">
        <v>107995.5</v>
      </c>
      <c r="M10" s="174">
        <f t="shared" si="10"/>
        <v>0.98880508910093479</v>
      </c>
      <c r="N10" s="206">
        <f t="shared" si="5"/>
        <v>-1209</v>
      </c>
      <c r="O10" s="208">
        <f t="shared" si="6"/>
        <v>1299826.5</v>
      </c>
      <c r="P10" s="209">
        <f t="shared" si="6"/>
        <v>1312414.5</v>
      </c>
      <c r="Q10" s="174">
        <f t="shared" si="11"/>
        <v>0.99040851804060381</v>
      </c>
      <c r="R10" s="206">
        <f t="shared" si="8"/>
        <v>-12588</v>
      </c>
      <c r="S10" s="150"/>
      <c r="T10" s="171"/>
    </row>
    <row r="11" spans="2:20" s="145" customFormat="1" ht="30" customHeight="1">
      <c r="B11" s="147" t="s">
        <v>12</v>
      </c>
      <c r="C11" s="172">
        <v>1258056</v>
      </c>
      <c r="D11" s="173">
        <v>1248759</v>
      </c>
      <c r="E11" s="174">
        <f t="shared" si="12"/>
        <v>1.0074449913874495</v>
      </c>
      <c r="F11" s="206">
        <f t="shared" si="1"/>
        <v>9297</v>
      </c>
      <c r="G11" s="172">
        <v>116700</v>
      </c>
      <c r="H11" s="173">
        <v>119900</v>
      </c>
      <c r="I11" s="174">
        <f t="shared" si="9"/>
        <v>0.97331109257714765</v>
      </c>
      <c r="J11" s="206">
        <f t="shared" si="3"/>
        <v>-3200</v>
      </c>
      <c r="K11" s="172">
        <v>158057.5</v>
      </c>
      <c r="L11" s="173">
        <v>160971.5</v>
      </c>
      <c r="M11" s="174">
        <f t="shared" si="10"/>
        <v>0.98189741662343955</v>
      </c>
      <c r="N11" s="206">
        <f t="shared" si="5"/>
        <v>-2914</v>
      </c>
      <c r="O11" s="208">
        <f t="shared" ref="O11:P13" si="13">+C11+G11+K11</f>
        <v>1532813.5</v>
      </c>
      <c r="P11" s="209">
        <f t="shared" si="13"/>
        <v>1529630.5</v>
      </c>
      <c r="Q11" s="174">
        <f t="shared" si="11"/>
        <v>1.002080894699733</v>
      </c>
      <c r="R11" s="206">
        <f t="shared" si="8"/>
        <v>3183</v>
      </c>
      <c r="S11" s="150"/>
      <c r="T11" s="171"/>
    </row>
    <row r="12" spans="2:20" s="145" customFormat="1" ht="30" customHeight="1">
      <c r="B12" s="148" t="s">
        <v>13</v>
      </c>
      <c r="C12" s="176">
        <v>869800</v>
      </c>
      <c r="D12" s="177">
        <v>1131449</v>
      </c>
      <c r="E12" s="174">
        <f t="shared" si="12"/>
        <v>0.76874874607693322</v>
      </c>
      <c r="F12" s="206">
        <f t="shared" si="1"/>
        <v>-261649</v>
      </c>
      <c r="G12" s="176">
        <v>66200</v>
      </c>
      <c r="H12" s="177">
        <v>91400</v>
      </c>
      <c r="I12" s="174">
        <f t="shared" si="9"/>
        <v>0.72428884026258211</v>
      </c>
      <c r="J12" s="206">
        <f t="shared" si="3"/>
        <v>-25200</v>
      </c>
      <c r="K12" s="176">
        <v>81351.5</v>
      </c>
      <c r="L12" s="177">
        <v>83706.5</v>
      </c>
      <c r="M12" s="174">
        <f t="shared" si="10"/>
        <v>0.97186598412309677</v>
      </c>
      <c r="N12" s="206">
        <f t="shared" si="5"/>
        <v>-2355</v>
      </c>
      <c r="O12" s="208">
        <f t="shared" si="13"/>
        <v>1017351.5</v>
      </c>
      <c r="P12" s="209">
        <f t="shared" si="13"/>
        <v>1306555.5</v>
      </c>
      <c r="Q12" s="174">
        <f t="shared" si="11"/>
        <v>0.77865157660734652</v>
      </c>
      <c r="R12" s="206">
        <f t="shared" si="8"/>
        <v>-289204</v>
      </c>
      <c r="S12" s="150"/>
      <c r="T12" s="171"/>
    </row>
    <row r="13" spans="2:20" s="145" customFormat="1" ht="30" customHeight="1">
      <c r="B13" s="147" t="s">
        <v>14</v>
      </c>
      <c r="C13" s="176">
        <v>1000894</v>
      </c>
      <c r="D13" s="177">
        <v>1072766</v>
      </c>
      <c r="E13" s="174">
        <f t="shared" si="12"/>
        <v>0.93300309666786607</v>
      </c>
      <c r="F13" s="206">
        <f t="shared" ref="F13:F19" si="14">+C13-D13</f>
        <v>-71872</v>
      </c>
      <c r="G13" s="178">
        <v>65500</v>
      </c>
      <c r="H13" s="177">
        <v>80100</v>
      </c>
      <c r="I13" s="174">
        <f t="shared" si="9"/>
        <v>0.81772784019975031</v>
      </c>
      <c r="J13" s="206">
        <f t="shared" ref="J13:J19" si="15">+G13-H13</f>
        <v>-14600</v>
      </c>
      <c r="K13" s="176">
        <v>65686.5</v>
      </c>
      <c r="L13" s="179">
        <v>68537.5</v>
      </c>
      <c r="M13" s="174">
        <f t="shared" si="10"/>
        <v>0.95840233448841872</v>
      </c>
      <c r="N13" s="206">
        <f t="shared" ref="N13:N19" si="16">+K13-L13</f>
        <v>-2851</v>
      </c>
      <c r="O13" s="208">
        <f t="shared" si="13"/>
        <v>1132080.5</v>
      </c>
      <c r="P13" s="209">
        <f t="shared" si="13"/>
        <v>1221403.5</v>
      </c>
      <c r="Q13" s="174">
        <f t="shared" si="11"/>
        <v>0.92686855736044638</v>
      </c>
      <c r="R13" s="206">
        <f t="shared" ref="R13:R19" si="17">+O13-P13</f>
        <v>-89323</v>
      </c>
      <c r="S13" s="150"/>
      <c r="T13" s="171"/>
    </row>
    <row r="14" spans="2:20" s="145" customFormat="1" ht="30" customHeight="1">
      <c r="B14" s="147" t="s">
        <v>15</v>
      </c>
      <c r="C14" s="172">
        <v>938648</v>
      </c>
      <c r="D14" s="173">
        <v>926983</v>
      </c>
      <c r="E14" s="174">
        <f t="shared" si="12"/>
        <v>1.0125838337919897</v>
      </c>
      <c r="F14" s="206">
        <f t="shared" si="14"/>
        <v>11665</v>
      </c>
      <c r="G14" s="178">
        <v>59300</v>
      </c>
      <c r="H14" s="177">
        <v>61000</v>
      </c>
      <c r="I14" s="174">
        <f t="shared" si="9"/>
        <v>0.97213114754098362</v>
      </c>
      <c r="J14" s="206">
        <f t="shared" si="15"/>
        <v>-1700</v>
      </c>
      <c r="K14" s="176">
        <v>55082</v>
      </c>
      <c r="L14" s="179">
        <v>51853</v>
      </c>
      <c r="M14" s="174">
        <f t="shared" si="10"/>
        <v>1.0622721925443079</v>
      </c>
      <c r="N14" s="206">
        <f t="shared" si="16"/>
        <v>3229</v>
      </c>
      <c r="O14" s="208">
        <f t="shared" ref="O14:P19" si="18">+C14+G14+K14</f>
        <v>1053030</v>
      </c>
      <c r="P14" s="209">
        <f t="shared" si="18"/>
        <v>1039836</v>
      </c>
      <c r="Q14" s="174">
        <f t="shared" si="11"/>
        <v>1.0126885393465892</v>
      </c>
      <c r="R14" s="206">
        <f t="shared" si="17"/>
        <v>13194</v>
      </c>
      <c r="S14" s="150"/>
      <c r="T14" s="171"/>
    </row>
    <row r="15" spans="2:20" s="145" customFormat="1" ht="30" customHeight="1">
      <c r="B15" s="147" t="s">
        <v>16</v>
      </c>
      <c r="C15" s="172">
        <v>940902</v>
      </c>
      <c r="D15" s="173">
        <v>901421</v>
      </c>
      <c r="E15" s="174">
        <f t="shared" si="12"/>
        <v>1.0437986246160229</v>
      </c>
      <c r="F15" s="206">
        <f t="shared" si="14"/>
        <v>39481</v>
      </c>
      <c r="G15" s="238">
        <v>67800</v>
      </c>
      <c r="H15" s="173">
        <v>63600</v>
      </c>
      <c r="I15" s="174">
        <f t="shared" si="9"/>
        <v>1.0660377358490567</v>
      </c>
      <c r="J15" s="206">
        <f t="shared" si="15"/>
        <v>4200</v>
      </c>
      <c r="K15" s="172">
        <v>57450.5</v>
      </c>
      <c r="L15" s="173">
        <v>54757</v>
      </c>
      <c r="M15" s="174">
        <f t="shared" si="10"/>
        <v>1.0491900578921416</v>
      </c>
      <c r="N15" s="206">
        <f t="shared" si="16"/>
        <v>2693.5</v>
      </c>
      <c r="O15" s="208">
        <f t="shared" si="18"/>
        <v>1066152.5</v>
      </c>
      <c r="P15" s="209">
        <f t="shared" si="18"/>
        <v>1019778</v>
      </c>
      <c r="Q15" s="174">
        <f t="shared" si="11"/>
        <v>1.0454750935988029</v>
      </c>
      <c r="R15" s="206">
        <f t="shared" si="17"/>
        <v>46374.5</v>
      </c>
      <c r="S15" s="150"/>
      <c r="T15" s="171"/>
    </row>
    <row r="16" spans="2:20" s="145" customFormat="1" ht="30" customHeight="1">
      <c r="B16" s="147" t="s">
        <v>17</v>
      </c>
      <c r="C16" s="172">
        <v>909867</v>
      </c>
      <c r="D16" s="173">
        <v>869762</v>
      </c>
      <c r="E16" s="174">
        <f t="shared" si="12"/>
        <v>1.0461103152356621</v>
      </c>
      <c r="F16" s="206">
        <f t="shared" si="14"/>
        <v>40105</v>
      </c>
      <c r="G16" s="238">
        <v>50300</v>
      </c>
      <c r="H16" s="173">
        <v>48300</v>
      </c>
      <c r="I16" s="174">
        <f t="shared" si="9"/>
        <v>1.0414078674948239</v>
      </c>
      <c r="J16" s="206">
        <f t="shared" si="15"/>
        <v>2000</v>
      </c>
      <c r="K16" s="172">
        <v>43727.5</v>
      </c>
      <c r="L16" s="173">
        <v>41585</v>
      </c>
      <c r="M16" s="174">
        <f t="shared" si="10"/>
        <v>1.0515209811230011</v>
      </c>
      <c r="N16" s="206">
        <f t="shared" si="16"/>
        <v>2142.5</v>
      </c>
      <c r="O16" s="208">
        <f t="shared" si="18"/>
        <v>1003894.5</v>
      </c>
      <c r="P16" s="209">
        <f t="shared" si="18"/>
        <v>959647</v>
      </c>
      <c r="Q16" s="174">
        <f t="shared" si="11"/>
        <v>1.0461081001659986</v>
      </c>
      <c r="R16" s="206">
        <f t="shared" si="17"/>
        <v>44247.5</v>
      </c>
      <c r="S16" s="150"/>
      <c r="T16" s="171"/>
    </row>
    <row r="17" spans="2:20" s="145" customFormat="1" ht="30" customHeight="1">
      <c r="B17" s="147" t="s">
        <v>18</v>
      </c>
      <c r="C17" s="175">
        <v>904695</v>
      </c>
      <c r="D17" s="173">
        <v>910715</v>
      </c>
      <c r="E17" s="174">
        <f t="shared" si="12"/>
        <v>0.99338980910603203</v>
      </c>
      <c r="F17" s="206">
        <f t="shared" si="14"/>
        <v>-6020</v>
      </c>
      <c r="G17" s="238">
        <v>51100</v>
      </c>
      <c r="H17" s="173">
        <v>50900</v>
      </c>
      <c r="I17" s="174">
        <f t="shared" si="9"/>
        <v>1.0039292730844793</v>
      </c>
      <c r="J17" s="206">
        <f t="shared" si="15"/>
        <v>200</v>
      </c>
      <c r="K17" s="172">
        <v>40534.5</v>
      </c>
      <c r="L17" s="173">
        <v>37107</v>
      </c>
      <c r="M17" s="174">
        <f t="shared" si="10"/>
        <v>1.0923680168162342</v>
      </c>
      <c r="N17" s="206">
        <f t="shared" si="16"/>
        <v>3427.5</v>
      </c>
      <c r="O17" s="209">
        <f t="shared" si="18"/>
        <v>996329.5</v>
      </c>
      <c r="P17" s="209">
        <f t="shared" si="18"/>
        <v>998722</v>
      </c>
      <c r="Q17" s="174">
        <f t="shared" si="11"/>
        <v>0.99760443847236768</v>
      </c>
      <c r="R17" s="206">
        <f t="shared" si="17"/>
        <v>-2392.5</v>
      </c>
      <c r="S17" s="150"/>
      <c r="T17" s="171"/>
    </row>
    <row r="18" spans="2:20" s="145" customFormat="1" ht="30" customHeight="1" thickBot="1">
      <c r="B18" s="149" t="s">
        <v>19</v>
      </c>
      <c r="C18" s="180">
        <v>1009767</v>
      </c>
      <c r="D18" s="181">
        <v>980127</v>
      </c>
      <c r="E18" s="182">
        <f t="shared" si="12"/>
        <v>1.0302409789751736</v>
      </c>
      <c r="F18" s="207">
        <f t="shared" si="14"/>
        <v>29640</v>
      </c>
      <c r="G18" s="239">
        <v>58400</v>
      </c>
      <c r="H18" s="181">
        <v>52400</v>
      </c>
      <c r="I18" s="182">
        <f t="shared" si="9"/>
        <v>1.1145038167938932</v>
      </c>
      <c r="J18" s="207">
        <f t="shared" si="15"/>
        <v>6000</v>
      </c>
      <c r="K18" s="180">
        <v>61143</v>
      </c>
      <c r="L18" s="181">
        <v>57116</v>
      </c>
      <c r="M18" s="182">
        <f t="shared" si="10"/>
        <v>1.0705056376496953</v>
      </c>
      <c r="N18" s="207">
        <f t="shared" si="16"/>
        <v>4027</v>
      </c>
      <c r="O18" s="210">
        <f t="shared" si="18"/>
        <v>1129310</v>
      </c>
      <c r="P18" s="210">
        <f t="shared" si="18"/>
        <v>1089643</v>
      </c>
      <c r="Q18" s="182">
        <f t="shared" si="11"/>
        <v>1.0364036661548783</v>
      </c>
      <c r="R18" s="211">
        <f t="shared" si="17"/>
        <v>39667</v>
      </c>
      <c r="S18" s="150"/>
      <c r="T18" s="171"/>
    </row>
    <row r="19" spans="2:20" s="145" customFormat="1" ht="30" customHeight="1" thickBot="1">
      <c r="B19" s="183" t="s">
        <v>20</v>
      </c>
      <c r="C19" s="142">
        <f>SUM(C7:C18)</f>
        <v>11801721</v>
      </c>
      <c r="D19" s="142">
        <f>SUM(D7:D18)</f>
        <v>11963902</v>
      </c>
      <c r="E19" s="184">
        <f t="shared" ref="E19" si="19">+C19/D19</f>
        <v>0.9864441383755902</v>
      </c>
      <c r="F19" s="144">
        <f t="shared" si="14"/>
        <v>-162181</v>
      </c>
      <c r="G19" s="240">
        <f>SUM(G7:G18)</f>
        <v>845200</v>
      </c>
      <c r="H19" s="240">
        <f>SUM(H7:H18)</f>
        <v>918200</v>
      </c>
      <c r="I19" s="184">
        <f t="shared" ref="I19" si="20">+G19/H19</f>
        <v>0.92049662382923114</v>
      </c>
      <c r="J19" s="144">
        <f t="shared" si="15"/>
        <v>-73000</v>
      </c>
      <c r="K19" s="142">
        <f>SUM(K7:K18)</f>
        <v>899500.5</v>
      </c>
      <c r="L19" s="142">
        <f t="shared" ref="L19" si="21">SUM(L7:L18)</f>
        <v>894807</v>
      </c>
      <c r="M19" s="184">
        <f t="shared" ref="M19" si="22">+K19/L19</f>
        <v>1.0052452651800892</v>
      </c>
      <c r="N19" s="144">
        <f t="shared" si="16"/>
        <v>4693.5</v>
      </c>
      <c r="O19" s="142">
        <f t="shared" si="18"/>
        <v>13546421.5</v>
      </c>
      <c r="P19" s="142">
        <f t="shared" si="18"/>
        <v>13776909</v>
      </c>
      <c r="Q19" s="184">
        <f t="shared" ref="Q19" si="23">+O19/P19</f>
        <v>0.98327001361481015</v>
      </c>
      <c r="R19" s="144">
        <f t="shared" si="17"/>
        <v>-230487.5</v>
      </c>
      <c r="S19" s="185"/>
      <c r="T19" s="186"/>
    </row>
    <row r="20" spans="2:20" ht="14.25">
      <c r="B20" s="40"/>
      <c r="C20" s="193" t="s">
        <v>80</v>
      </c>
      <c r="D20" s="41"/>
      <c r="E20" s="41"/>
      <c r="F20" s="41"/>
      <c r="G20" s="41"/>
      <c r="H20" s="41"/>
      <c r="I20" s="41"/>
      <c r="M20" s="39"/>
      <c r="N20" s="39"/>
    </row>
    <row r="21" spans="2:20">
      <c r="C21" s="237" t="s">
        <v>105</v>
      </c>
    </row>
    <row r="46" spans="4:14">
      <c r="D46" s="219"/>
      <c r="E46" s="220"/>
      <c r="F46" s="220"/>
      <c r="G46" s="219"/>
      <c r="H46" s="219"/>
      <c r="I46" s="221"/>
      <c r="J46" s="221"/>
      <c r="K46" s="219"/>
      <c r="L46" s="219"/>
      <c r="M46" s="221"/>
      <c r="N46" s="221"/>
    </row>
    <row r="47" spans="4:14">
      <c r="D47" s="219"/>
      <c r="E47" s="220"/>
      <c r="F47" s="220"/>
      <c r="G47" s="219"/>
      <c r="H47" s="219"/>
      <c r="I47" s="221"/>
      <c r="J47" s="221"/>
      <c r="K47" s="219"/>
      <c r="L47" s="219"/>
      <c r="M47" s="221"/>
      <c r="N47" s="221"/>
    </row>
    <row r="49" spans="4:14">
      <c r="D49" s="219"/>
      <c r="E49" s="220"/>
      <c r="F49" s="220"/>
      <c r="G49" s="219"/>
      <c r="H49" s="219"/>
      <c r="I49" s="221"/>
      <c r="J49" s="221"/>
      <c r="K49" s="219"/>
      <c r="L49" s="219"/>
      <c r="M49" s="221"/>
      <c r="N49" s="221"/>
    </row>
    <row r="50" spans="4:14">
      <c r="D50" s="219"/>
      <c r="E50" s="220"/>
      <c r="F50" s="220"/>
      <c r="G50" s="219"/>
      <c r="H50" s="219"/>
      <c r="I50" s="221"/>
      <c r="J50" s="221"/>
      <c r="K50" s="219"/>
      <c r="L50" s="219"/>
      <c r="M50" s="221"/>
      <c r="N50" s="221"/>
    </row>
  </sheetData>
  <phoneticPr fontId="3"/>
  <pageMargins left="0.6" right="0.47" top="1.19" bottom="0.78" header="0.84" footer="0.51200000000000001"/>
  <headerFooter alignWithMargins="0">
    <oddHeader>&amp;R&amp;20資料２－１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50"/>
  <sheetViews>
    <sheetView view="pageBreakPreview" zoomScale="85" zoomScaleNormal="75" zoomScaleSheetLayoutView="85" workbookViewId="0">
      <pane xSplit="2" ySplit="3" topLeftCell="E19" activePane="bottomRight" state="frozen"/>
      <selection activeCell="N23" sqref="N23"/>
      <selection pane="topRight" activeCell="N23" sqref="N23"/>
      <selection pane="bottomLeft" activeCell="N23" sqref="N23"/>
      <selection pane="bottomRight" activeCell="M12" sqref="M12"/>
    </sheetView>
  </sheetViews>
  <sheetFormatPr defaultRowHeight="13.5"/>
  <cols>
    <col min="1" max="15" width="11" style="42" customWidth="1"/>
    <col min="16" max="16384" width="9" style="42"/>
  </cols>
  <sheetData>
    <row r="1" spans="1:17" ht="24">
      <c r="A1" s="128" t="s">
        <v>118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7" ht="24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 t="s">
        <v>82</v>
      </c>
    </row>
    <row r="3" spans="1:17" ht="24" customHeight="1" thickBot="1">
      <c r="A3" s="129"/>
      <c r="B3" s="130"/>
      <c r="C3" s="45" t="s">
        <v>21</v>
      </c>
      <c r="D3" s="45" t="s">
        <v>22</v>
      </c>
      <c r="E3" s="45" t="s">
        <v>23</v>
      </c>
      <c r="F3" s="45" t="s">
        <v>24</v>
      </c>
      <c r="G3" s="45" t="s">
        <v>25</v>
      </c>
      <c r="H3" s="46" t="s">
        <v>26</v>
      </c>
      <c r="I3" s="45" t="s">
        <v>27</v>
      </c>
      <c r="J3" s="45" t="s">
        <v>28</v>
      </c>
      <c r="K3" s="45" t="s">
        <v>29</v>
      </c>
      <c r="L3" s="45" t="s">
        <v>30</v>
      </c>
      <c r="M3" s="45" t="s">
        <v>31</v>
      </c>
      <c r="N3" s="46" t="s">
        <v>32</v>
      </c>
      <c r="O3" s="47" t="s">
        <v>33</v>
      </c>
    </row>
    <row r="4" spans="1:17" ht="24" customHeight="1">
      <c r="A4" s="48"/>
      <c r="B4" s="49" t="s">
        <v>123</v>
      </c>
      <c r="C4" s="50">
        <v>579635</v>
      </c>
      <c r="D4" s="51">
        <v>635940</v>
      </c>
      <c r="E4" s="51">
        <v>698822</v>
      </c>
      <c r="F4" s="51">
        <v>740238</v>
      </c>
      <c r="G4" s="51">
        <v>818495</v>
      </c>
      <c r="H4" s="52">
        <v>605240</v>
      </c>
      <c r="I4" s="51">
        <v>674944</v>
      </c>
      <c r="J4" s="51">
        <v>636916</v>
      </c>
      <c r="K4" s="51">
        <v>652056</v>
      </c>
      <c r="L4" s="51">
        <v>611969</v>
      </c>
      <c r="M4" s="51">
        <v>620425</v>
      </c>
      <c r="N4" s="52">
        <v>678052</v>
      </c>
      <c r="O4" s="53">
        <f>SUM(C4:N4)</f>
        <v>7952732</v>
      </c>
    </row>
    <row r="5" spans="1:17" ht="24" customHeight="1">
      <c r="A5" s="54" t="s">
        <v>34</v>
      </c>
      <c r="B5" s="49" t="s">
        <v>124</v>
      </c>
      <c r="C5" s="55">
        <v>544955</v>
      </c>
      <c r="D5" s="56">
        <v>644071</v>
      </c>
      <c r="E5" s="56">
        <v>683663</v>
      </c>
      <c r="F5" s="56">
        <v>731523</v>
      </c>
      <c r="G5" s="56">
        <v>797723</v>
      </c>
      <c r="H5" s="57">
        <v>742447</v>
      </c>
      <c r="I5" s="56">
        <v>701459</v>
      </c>
      <c r="J5" s="56">
        <v>612487</v>
      </c>
      <c r="K5" s="56">
        <v>615059</v>
      </c>
      <c r="L5" s="56">
        <v>578199</v>
      </c>
      <c r="M5" s="56">
        <v>618292</v>
      </c>
      <c r="N5" s="57">
        <v>650840</v>
      </c>
      <c r="O5" s="58">
        <f>SUM(C5:N5)</f>
        <v>7920718</v>
      </c>
    </row>
    <row r="6" spans="1:17" ht="24" customHeight="1">
      <c r="A6" s="59"/>
      <c r="B6" s="49" t="s">
        <v>6</v>
      </c>
      <c r="C6" s="60">
        <f>IF(C4=0,"",C4/C5)</f>
        <v>1.0636382820599866</v>
      </c>
      <c r="D6" s="61">
        <f t="shared" ref="D6:O6" si="0">IF(D4=0,"",D4/D5)</f>
        <v>0.98737561542128116</v>
      </c>
      <c r="E6" s="61">
        <f t="shared" si="0"/>
        <v>1.0221732052195307</v>
      </c>
      <c r="F6" s="61">
        <f t="shared" si="0"/>
        <v>1.0119135010109046</v>
      </c>
      <c r="G6" s="61">
        <f t="shared" si="0"/>
        <v>1.0260391138277323</v>
      </c>
      <c r="H6" s="61">
        <v>0.81519623622965676</v>
      </c>
      <c r="I6" s="61">
        <f t="shared" si="0"/>
        <v>0.96220021412513057</v>
      </c>
      <c r="J6" s="61">
        <v>1.0398849281699041</v>
      </c>
      <c r="K6" s="61">
        <v>1.0601519529020793</v>
      </c>
      <c r="L6" s="61">
        <v>1.0584054970693482</v>
      </c>
      <c r="M6" s="61">
        <v>1.0034498262956661</v>
      </c>
      <c r="N6" s="62">
        <f t="shared" si="0"/>
        <v>1.0418105832462663</v>
      </c>
      <c r="O6" s="63">
        <f t="shared" si="0"/>
        <v>1.0040418053009841</v>
      </c>
    </row>
    <row r="7" spans="1:17" ht="24" customHeight="1">
      <c r="A7" s="48"/>
      <c r="B7" s="49" t="str">
        <f>B4</f>
        <v>30年度</v>
      </c>
      <c r="C7" s="55">
        <v>107478</v>
      </c>
      <c r="D7" s="56">
        <v>126984</v>
      </c>
      <c r="E7" s="56">
        <v>133315</v>
      </c>
      <c r="F7" s="56">
        <v>152445</v>
      </c>
      <c r="G7" s="56">
        <v>179688</v>
      </c>
      <c r="H7" s="57">
        <v>96328</v>
      </c>
      <c r="I7" s="56">
        <v>129001</v>
      </c>
      <c r="J7" s="56">
        <v>120615</v>
      </c>
      <c r="K7" s="56">
        <v>128206</v>
      </c>
      <c r="L7" s="56">
        <v>138771</v>
      </c>
      <c r="M7" s="56">
        <v>120963</v>
      </c>
      <c r="N7" s="56">
        <v>136843</v>
      </c>
      <c r="O7" s="58">
        <f>SUM(C7:N7)</f>
        <v>1570637</v>
      </c>
      <c r="Q7" s="64"/>
    </row>
    <row r="8" spans="1:17" ht="24" customHeight="1">
      <c r="A8" s="54" t="s">
        <v>35</v>
      </c>
      <c r="B8" s="49" t="str">
        <f>B5</f>
        <v>29年度</v>
      </c>
      <c r="C8" s="55">
        <v>101409</v>
      </c>
      <c r="D8" s="56">
        <v>129981</v>
      </c>
      <c r="E8" s="56">
        <v>131392</v>
      </c>
      <c r="F8" s="56">
        <v>154639</v>
      </c>
      <c r="G8" s="56">
        <v>183555</v>
      </c>
      <c r="H8" s="57">
        <v>150328</v>
      </c>
      <c r="I8" s="56">
        <v>141011</v>
      </c>
      <c r="J8" s="56">
        <v>124090</v>
      </c>
      <c r="K8" s="56">
        <v>123425</v>
      </c>
      <c r="L8" s="56">
        <v>134798</v>
      </c>
      <c r="M8" s="56">
        <v>122277</v>
      </c>
      <c r="N8" s="56">
        <v>138088</v>
      </c>
      <c r="O8" s="58">
        <f>SUM(C8:N8)</f>
        <v>1634993</v>
      </c>
    </row>
    <row r="9" spans="1:17" ht="24" customHeight="1">
      <c r="A9" s="59"/>
      <c r="B9" s="49" t="s">
        <v>6</v>
      </c>
      <c r="C9" s="60">
        <f>IF(C7=0,"",C7/C8)</f>
        <v>1.0598467591633878</v>
      </c>
      <c r="D9" s="61">
        <f t="shared" ref="D9:O9" si="1">IF(D7=0,"",D7/D8)</f>
        <v>0.97694278394534584</v>
      </c>
      <c r="E9" s="61">
        <f t="shared" si="1"/>
        <v>1.0146355942523138</v>
      </c>
      <c r="F9" s="61">
        <f t="shared" si="1"/>
        <v>0.98581211725373286</v>
      </c>
      <c r="G9" s="61">
        <f t="shared" si="1"/>
        <v>0.97893274495382854</v>
      </c>
      <c r="H9" s="61">
        <v>0.64078548241179289</v>
      </c>
      <c r="I9" s="61">
        <f t="shared" si="1"/>
        <v>0.91482933955507018</v>
      </c>
      <c r="J9" s="61">
        <v>0.97199613183979372</v>
      </c>
      <c r="K9" s="61">
        <v>1.0387360745391938</v>
      </c>
      <c r="L9" s="61">
        <v>1.0294737310642592</v>
      </c>
      <c r="M9" s="61">
        <v>0.98925390711253958</v>
      </c>
      <c r="N9" s="62">
        <f t="shared" si="1"/>
        <v>0.99098401019639648</v>
      </c>
      <c r="O9" s="63">
        <f t="shared" si="1"/>
        <v>0.9606383635893242</v>
      </c>
    </row>
    <row r="10" spans="1:17" ht="24" customHeight="1">
      <c r="A10" s="48"/>
      <c r="B10" s="49" t="str">
        <f>B7</f>
        <v>30年度</v>
      </c>
      <c r="C10" s="55">
        <v>57559</v>
      </c>
      <c r="D10" s="56">
        <v>70022</v>
      </c>
      <c r="E10" s="56">
        <v>78428</v>
      </c>
      <c r="F10" s="56">
        <v>80130</v>
      </c>
      <c r="G10" s="56">
        <v>97152</v>
      </c>
      <c r="H10" s="57">
        <v>58110</v>
      </c>
      <c r="I10" s="56">
        <v>70911</v>
      </c>
      <c r="J10" s="56">
        <v>60818</v>
      </c>
      <c r="K10" s="56">
        <v>57345</v>
      </c>
      <c r="L10" s="56">
        <v>55202</v>
      </c>
      <c r="M10" s="56">
        <v>60782</v>
      </c>
      <c r="N10" s="56">
        <v>70663</v>
      </c>
      <c r="O10" s="58">
        <f>SUM(C10:N10)</f>
        <v>817122</v>
      </c>
    </row>
    <row r="11" spans="1:17" ht="24" customHeight="1">
      <c r="A11" s="54" t="s">
        <v>36</v>
      </c>
      <c r="B11" s="49" t="str">
        <f>B8</f>
        <v>29年度</v>
      </c>
      <c r="C11" s="55">
        <v>60491</v>
      </c>
      <c r="D11" s="56">
        <v>78728</v>
      </c>
      <c r="E11" s="56">
        <v>81519</v>
      </c>
      <c r="F11" s="56">
        <v>90115</v>
      </c>
      <c r="G11" s="56">
        <v>105764</v>
      </c>
      <c r="H11" s="57">
        <v>94633</v>
      </c>
      <c r="I11" s="56">
        <v>87069</v>
      </c>
      <c r="J11" s="56">
        <v>67497</v>
      </c>
      <c r="K11" s="56">
        <v>58882</v>
      </c>
      <c r="L11" s="56">
        <v>55127</v>
      </c>
      <c r="M11" s="56">
        <v>64422</v>
      </c>
      <c r="N11" s="56">
        <v>71218</v>
      </c>
      <c r="O11" s="58">
        <f>SUM(C11:N11)</f>
        <v>915465</v>
      </c>
    </row>
    <row r="12" spans="1:17" ht="24" customHeight="1">
      <c r="A12" s="59"/>
      <c r="B12" s="49" t="s">
        <v>6</v>
      </c>
      <c r="C12" s="60">
        <f>IF(C10=0,"",C10/C11)</f>
        <v>0.95152997966639663</v>
      </c>
      <c r="D12" s="61">
        <f t="shared" ref="D12:O12" si="2">IF(D10=0,"",D10/D11)</f>
        <v>0.88941672594248555</v>
      </c>
      <c r="E12" s="61">
        <f t="shared" si="2"/>
        <v>0.96208245930396596</v>
      </c>
      <c r="F12" s="61">
        <f t="shared" si="2"/>
        <v>0.88919713699162184</v>
      </c>
      <c r="G12" s="61">
        <f t="shared" si="2"/>
        <v>0.9185734276313301</v>
      </c>
      <c r="H12" s="61">
        <v>0.61405640738431622</v>
      </c>
      <c r="I12" s="61">
        <f t="shared" si="2"/>
        <v>0.81442304379285391</v>
      </c>
      <c r="J12" s="61">
        <v>0.90104745396091679</v>
      </c>
      <c r="K12" s="61">
        <v>0.97389694643524338</v>
      </c>
      <c r="L12" s="61">
        <v>1.0013604948573294</v>
      </c>
      <c r="M12" s="61">
        <v>0.94349756294433573</v>
      </c>
      <c r="N12" s="62">
        <f t="shared" si="2"/>
        <v>0.99220702631357238</v>
      </c>
      <c r="O12" s="63">
        <f t="shared" si="2"/>
        <v>0.89257590404876208</v>
      </c>
    </row>
    <row r="13" spans="1:17" ht="24" customHeight="1">
      <c r="A13" s="48"/>
      <c r="B13" s="49" t="str">
        <f>B10</f>
        <v>30年度</v>
      </c>
      <c r="C13" s="55">
        <v>57857</v>
      </c>
      <c r="D13" s="56">
        <v>63031</v>
      </c>
      <c r="E13" s="56">
        <v>65963</v>
      </c>
      <c r="F13" s="56">
        <v>71749</v>
      </c>
      <c r="G13" s="56">
        <v>77042</v>
      </c>
      <c r="H13" s="57">
        <v>57776</v>
      </c>
      <c r="I13" s="56">
        <v>65195</v>
      </c>
      <c r="J13" s="56">
        <v>62648</v>
      </c>
      <c r="K13" s="56">
        <v>48859</v>
      </c>
      <c r="L13" s="56">
        <v>46053</v>
      </c>
      <c r="M13" s="56">
        <v>46104</v>
      </c>
      <c r="N13" s="56">
        <v>58889</v>
      </c>
      <c r="O13" s="58">
        <f>SUM(C13:N13)</f>
        <v>721166</v>
      </c>
    </row>
    <row r="14" spans="1:17" ht="24" customHeight="1">
      <c r="A14" s="54" t="s">
        <v>37</v>
      </c>
      <c r="B14" s="49" t="str">
        <f>B11</f>
        <v>29年度</v>
      </c>
      <c r="C14" s="55">
        <v>54999</v>
      </c>
      <c r="D14" s="56">
        <v>64171</v>
      </c>
      <c r="E14" s="56">
        <v>63264</v>
      </c>
      <c r="F14" s="56">
        <v>69303</v>
      </c>
      <c r="G14" s="56">
        <v>80570</v>
      </c>
      <c r="H14" s="57">
        <v>72357</v>
      </c>
      <c r="I14" s="56">
        <v>73931</v>
      </c>
      <c r="J14" s="56">
        <v>64077</v>
      </c>
      <c r="K14" s="56">
        <v>52173</v>
      </c>
      <c r="L14" s="56">
        <v>46987</v>
      </c>
      <c r="M14" s="56">
        <v>49680</v>
      </c>
      <c r="N14" s="56">
        <v>57604</v>
      </c>
      <c r="O14" s="58">
        <f>SUM(C14:N14)</f>
        <v>749116</v>
      </c>
    </row>
    <row r="15" spans="1:17" ht="24" customHeight="1">
      <c r="A15" s="59"/>
      <c r="B15" s="49" t="s">
        <v>6</v>
      </c>
      <c r="C15" s="60">
        <f>IF(C13=0,"",C13/C14)</f>
        <v>1.0519645811742031</v>
      </c>
      <c r="D15" s="61">
        <f t="shared" ref="D15:O15" si="3">IF(D13=0,"",D13/D14)</f>
        <v>0.98223496595035142</v>
      </c>
      <c r="E15" s="61">
        <f t="shared" si="3"/>
        <v>1.0426624936772888</v>
      </c>
      <c r="F15" s="61">
        <f t="shared" si="3"/>
        <v>1.0352942874045856</v>
      </c>
      <c r="G15" s="61">
        <f t="shared" si="3"/>
        <v>0.95621198957428322</v>
      </c>
      <c r="H15" s="61">
        <v>0.79848528822366871</v>
      </c>
      <c r="I15" s="61">
        <f t="shared" si="3"/>
        <v>0.88183576578160716</v>
      </c>
      <c r="J15" s="61">
        <v>0.97769870624405009</v>
      </c>
      <c r="K15" s="61">
        <v>0.93648055507638051</v>
      </c>
      <c r="L15" s="61">
        <v>0.9801221614489114</v>
      </c>
      <c r="M15" s="61">
        <v>0.92801932367149753</v>
      </c>
      <c r="N15" s="62">
        <f t="shared" si="3"/>
        <v>1.0223074786473161</v>
      </c>
      <c r="O15" s="63">
        <f t="shared" si="3"/>
        <v>0.96268935652155341</v>
      </c>
    </row>
    <row r="16" spans="1:17" ht="24" customHeight="1">
      <c r="A16" s="65" t="s">
        <v>38</v>
      </c>
      <c r="B16" s="49" t="str">
        <f>B13</f>
        <v>30年度</v>
      </c>
      <c r="C16" s="55">
        <v>16955</v>
      </c>
      <c r="D16" s="56">
        <v>20485</v>
      </c>
      <c r="E16" s="56">
        <v>23444</v>
      </c>
      <c r="F16" s="56">
        <v>24457</v>
      </c>
      <c r="G16" s="56">
        <v>31629</v>
      </c>
      <c r="H16" s="57">
        <v>18774</v>
      </c>
      <c r="I16" s="56">
        <v>20163</v>
      </c>
      <c r="J16" s="56">
        <v>17125</v>
      </c>
      <c r="K16" s="56">
        <v>14080</v>
      </c>
      <c r="L16" s="56">
        <v>13372</v>
      </c>
      <c r="M16" s="56">
        <v>14057</v>
      </c>
      <c r="N16" s="56">
        <v>18404</v>
      </c>
      <c r="O16" s="58">
        <f>SUM(C16:N16)</f>
        <v>232945</v>
      </c>
    </row>
    <row r="17" spans="1:15" ht="24" customHeight="1">
      <c r="A17" s="54" t="s">
        <v>39</v>
      </c>
      <c r="B17" s="49" t="str">
        <f>B14</f>
        <v>29年度</v>
      </c>
      <c r="C17" s="55">
        <v>14864</v>
      </c>
      <c r="D17" s="56">
        <v>20655</v>
      </c>
      <c r="E17" s="56">
        <v>22154</v>
      </c>
      <c r="F17" s="56">
        <v>23022</v>
      </c>
      <c r="G17" s="56">
        <v>29149</v>
      </c>
      <c r="H17" s="57">
        <v>24551</v>
      </c>
      <c r="I17" s="56">
        <v>21804</v>
      </c>
      <c r="J17" s="56">
        <v>17414</v>
      </c>
      <c r="K17" s="56">
        <v>12993</v>
      </c>
      <c r="L17" s="56">
        <v>11608</v>
      </c>
      <c r="M17" s="56">
        <v>12250</v>
      </c>
      <c r="N17" s="56">
        <v>17616</v>
      </c>
      <c r="O17" s="58">
        <f>SUM(C17:N17)</f>
        <v>228080</v>
      </c>
    </row>
    <row r="18" spans="1:15" ht="24" customHeight="1">
      <c r="A18" s="59" t="s">
        <v>40</v>
      </c>
      <c r="B18" s="49" t="s">
        <v>6</v>
      </c>
      <c r="C18" s="60">
        <f>IF(C16=0,"",C16/C17)</f>
        <v>1.1406754574811626</v>
      </c>
      <c r="D18" s="61">
        <f t="shared" ref="D18:O18" si="4">IF(D16=0,"",D16/D17)</f>
        <v>0.99176954732510292</v>
      </c>
      <c r="E18" s="61">
        <f t="shared" si="4"/>
        <v>1.0582287623002617</v>
      </c>
      <c r="F18" s="61">
        <f t="shared" si="4"/>
        <v>1.0623316827382503</v>
      </c>
      <c r="G18" s="61">
        <f t="shared" si="4"/>
        <v>1.0850801056640023</v>
      </c>
      <c r="H18" s="61">
        <v>0.76469390248869695</v>
      </c>
      <c r="I18" s="61">
        <f t="shared" si="4"/>
        <v>0.92473858007705012</v>
      </c>
      <c r="J18" s="61">
        <v>0.9834041575743655</v>
      </c>
      <c r="K18" s="61">
        <v>1.0836604325405987</v>
      </c>
      <c r="L18" s="61">
        <v>1.1519641626464507</v>
      </c>
      <c r="M18" s="61">
        <v>1.1475102040816327</v>
      </c>
      <c r="N18" s="62">
        <f t="shared" si="4"/>
        <v>1.0447320617620346</v>
      </c>
      <c r="O18" s="63">
        <f t="shared" si="4"/>
        <v>1.0213302350052613</v>
      </c>
    </row>
    <row r="19" spans="1:15" ht="24" customHeight="1">
      <c r="A19" s="65" t="s">
        <v>41</v>
      </c>
      <c r="B19" s="49" t="str">
        <f>B16</f>
        <v>30年度</v>
      </c>
      <c r="C19" s="55">
        <v>9213</v>
      </c>
      <c r="D19" s="56">
        <v>12427</v>
      </c>
      <c r="E19" s="56">
        <v>13271</v>
      </c>
      <c r="F19" s="56">
        <v>10815</v>
      </c>
      <c r="G19" s="56">
        <v>19805</v>
      </c>
      <c r="H19" s="57">
        <v>8913</v>
      </c>
      <c r="I19" s="56">
        <v>10551</v>
      </c>
      <c r="J19" s="56">
        <v>9700</v>
      </c>
      <c r="K19" s="56">
        <v>9568</v>
      </c>
      <c r="L19" s="56">
        <v>9248</v>
      </c>
      <c r="M19" s="56">
        <v>9719</v>
      </c>
      <c r="N19" s="56">
        <v>11013</v>
      </c>
      <c r="O19" s="58">
        <f>SUM(C19:N19)</f>
        <v>134243</v>
      </c>
    </row>
    <row r="20" spans="1:15" ht="24" customHeight="1">
      <c r="A20" s="54" t="s">
        <v>39</v>
      </c>
      <c r="B20" s="49" t="str">
        <f>B17</f>
        <v>29年度</v>
      </c>
      <c r="C20" s="55">
        <v>11106</v>
      </c>
      <c r="D20" s="56">
        <v>14877</v>
      </c>
      <c r="E20" s="56">
        <v>16551</v>
      </c>
      <c r="F20" s="56">
        <v>16266</v>
      </c>
      <c r="G20" s="56">
        <v>21914</v>
      </c>
      <c r="H20" s="57">
        <v>16708</v>
      </c>
      <c r="I20" s="56">
        <v>15051</v>
      </c>
      <c r="J20" s="56">
        <v>10301</v>
      </c>
      <c r="K20" s="56">
        <v>9191</v>
      </c>
      <c r="L20" s="56">
        <v>8750</v>
      </c>
      <c r="M20" s="56">
        <v>10003</v>
      </c>
      <c r="N20" s="56">
        <v>10089</v>
      </c>
      <c r="O20" s="58">
        <f>SUM(C20:N20)</f>
        <v>160807</v>
      </c>
    </row>
    <row r="21" spans="1:15" ht="24" customHeight="1">
      <c r="A21" s="59" t="s">
        <v>42</v>
      </c>
      <c r="B21" s="49" t="s">
        <v>6</v>
      </c>
      <c r="C21" s="60">
        <f>IF(C19=0,"",C19/C20)</f>
        <v>0.82955159373311727</v>
      </c>
      <c r="D21" s="61">
        <f t="shared" ref="D21:O21" si="5">IF(D19=0,"",D19/D20)</f>
        <v>0.83531625999865566</v>
      </c>
      <c r="E21" s="61">
        <f t="shared" si="5"/>
        <v>0.80182466316234668</v>
      </c>
      <c r="F21" s="61">
        <f t="shared" si="5"/>
        <v>0.66488380671338987</v>
      </c>
      <c r="G21" s="61">
        <f t="shared" si="5"/>
        <v>0.9037601533266405</v>
      </c>
      <c r="H21" s="61">
        <v>0.53345702657409622</v>
      </c>
      <c r="I21" s="61">
        <f t="shared" si="5"/>
        <v>0.70101654375124578</v>
      </c>
      <c r="J21" s="61">
        <v>0.94165614988836033</v>
      </c>
      <c r="K21" s="61">
        <v>1.041018387553041</v>
      </c>
      <c r="L21" s="61">
        <v>1.0569142857142857</v>
      </c>
      <c r="M21" s="61">
        <v>0.97160851744476662</v>
      </c>
      <c r="N21" s="62">
        <f t="shared" si="5"/>
        <v>1.0915848944394886</v>
      </c>
      <c r="O21" s="63">
        <f t="shared" si="5"/>
        <v>0.83480818621079933</v>
      </c>
    </row>
    <row r="22" spans="1:15" ht="24" customHeight="1">
      <c r="A22" s="48" t="s">
        <v>43</v>
      </c>
      <c r="B22" s="49" t="str">
        <f>B19</f>
        <v>30年度</v>
      </c>
      <c r="C22" s="55">
        <v>26007</v>
      </c>
      <c r="D22" s="56">
        <v>29713</v>
      </c>
      <c r="E22" s="56">
        <v>30903</v>
      </c>
      <c r="F22" s="56">
        <v>31806</v>
      </c>
      <c r="G22" s="56">
        <v>34245</v>
      </c>
      <c r="H22" s="57">
        <v>24659</v>
      </c>
      <c r="I22" s="56">
        <v>30129</v>
      </c>
      <c r="J22" s="56">
        <v>30826</v>
      </c>
      <c r="K22" s="56">
        <v>30788</v>
      </c>
      <c r="L22" s="56">
        <v>35252</v>
      </c>
      <c r="M22" s="56">
        <v>32645</v>
      </c>
      <c r="N22" s="57">
        <v>35903</v>
      </c>
      <c r="O22" s="58">
        <f>SUM(C22:N22)</f>
        <v>372876</v>
      </c>
    </row>
    <row r="23" spans="1:15" ht="24" customHeight="1">
      <c r="A23" s="66" t="s">
        <v>39</v>
      </c>
      <c r="B23" s="49" t="str">
        <f>B20</f>
        <v>29年度</v>
      </c>
      <c r="C23" s="55">
        <v>20245</v>
      </c>
      <c r="D23" s="56">
        <v>24947</v>
      </c>
      <c r="E23" s="56">
        <v>25559</v>
      </c>
      <c r="F23" s="56">
        <v>27451</v>
      </c>
      <c r="G23" s="56">
        <v>30084</v>
      </c>
      <c r="H23" s="57">
        <v>30425</v>
      </c>
      <c r="I23" s="56">
        <v>32441</v>
      </c>
      <c r="J23" s="56">
        <v>31117</v>
      </c>
      <c r="K23" s="56">
        <v>29698</v>
      </c>
      <c r="L23" s="56">
        <v>34293</v>
      </c>
      <c r="M23" s="56">
        <v>33791</v>
      </c>
      <c r="N23" s="57">
        <v>34672</v>
      </c>
      <c r="O23" s="58">
        <f>SUM(C23:N23)</f>
        <v>354723</v>
      </c>
    </row>
    <row r="24" spans="1:15" ht="24" customHeight="1">
      <c r="A24" s="67" t="s">
        <v>44</v>
      </c>
      <c r="B24" s="49" t="s">
        <v>6</v>
      </c>
      <c r="C24" s="60">
        <f>IF(C22=0,"",C22/C23)</f>
        <v>1.2846134848110644</v>
      </c>
      <c r="D24" s="61">
        <f t="shared" ref="D24:O24" si="6">IF(D22=0,"",D22/D23)</f>
        <v>1.1910450154327175</v>
      </c>
      <c r="E24" s="61">
        <f t="shared" si="6"/>
        <v>1.2090848624750576</v>
      </c>
      <c r="F24" s="61">
        <f t="shared" si="6"/>
        <v>1.1586463152526321</v>
      </c>
      <c r="G24" s="61">
        <f t="shared" si="6"/>
        <v>1.138312724371759</v>
      </c>
      <c r="H24" s="61">
        <v>0.81048479868529166</v>
      </c>
      <c r="I24" s="61">
        <f t="shared" si="6"/>
        <v>0.92873215992108749</v>
      </c>
      <c r="J24" s="61">
        <v>0.99064819873381105</v>
      </c>
      <c r="K24" s="61">
        <v>1.0367028082699172</v>
      </c>
      <c r="L24" s="61">
        <v>1.0279648907940395</v>
      </c>
      <c r="M24" s="61">
        <v>0.96608564410641884</v>
      </c>
      <c r="N24" s="62">
        <f t="shared" si="6"/>
        <v>1.0355041532071989</v>
      </c>
      <c r="O24" s="63">
        <f t="shared" si="6"/>
        <v>1.051175142294128</v>
      </c>
    </row>
    <row r="25" spans="1:15" ht="24" customHeight="1">
      <c r="A25" s="65"/>
      <c r="B25" s="49" t="str">
        <f>B22</f>
        <v>30年度</v>
      </c>
      <c r="C25" s="55">
        <f>C4+C7+C10+C13+C16+C19+C22</f>
        <v>854704</v>
      </c>
      <c r="D25" s="212">
        <f t="shared" ref="D25:N25" si="7">D4+D7+D10+D13+D16+D19+D22</f>
        <v>958602</v>
      </c>
      <c r="E25" s="212">
        <f t="shared" si="7"/>
        <v>1044146</v>
      </c>
      <c r="F25" s="212">
        <f t="shared" si="7"/>
        <v>1111640</v>
      </c>
      <c r="G25" s="212">
        <f t="shared" si="7"/>
        <v>1258056</v>
      </c>
      <c r="H25" s="212">
        <f t="shared" si="7"/>
        <v>869800</v>
      </c>
      <c r="I25" s="212">
        <f t="shared" si="7"/>
        <v>1000894</v>
      </c>
      <c r="J25" s="212">
        <f t="shared" si="7"/>
        <v>938648</v>
      </c>
      <c r="K25" s="212">
        <f t="shared" si="7"/>
        <v>940902</v>
      </c>
      <c r="L25" s="212">
        <v>909867</v>
      </c>
      <c r="M25" s="212">
        <f t="shared" si="7"/>
        <v>904695</v>
      </c>
      <c r="N25" s="213">
        <f t="shared" si="7"/>
        <v>1009767</v>
      </c>
      <c r="O25" s="58">
        <f>O4+O7+O10+O13+O16+O19+O22</f>
        <v>11801721</v>
      </c>
    </row>
    <row r="26" spans="1:15" ht="24" customHeight="1">
      <c r="A26" s="66" t="s">
        <v>33</v>
      </c>
      <c r="B26" s="49" t="str">
        <f>B23</f>
        <v>29年度</v>
      </c>
      <c r="C26" s="55">
        <f>C5+C8+C11+C14+C17+C20+C23</f>
        <v>808069</v>
      </c>
      <c r="D26" s="212">
        <f t="shared" ref="D26:N26" si="8">D5+D8+D11+D14+D17+D20+D23</f>
        <v>977430</v>
      </c>
      <c r="E26" s="212">
        <f t="shared" si="8"/>
        <v>1024102</v>
      </c>
      <c r="F26" s="212">
        <f t="shared" si="8"/>
        <v>1112319</v>
      </c>
      <c r="G26" s="212">
        <f t="shared" si="8"/>
        <v>1248759</v>
      </c>
      <c r="H26" s="212">
        <f t="shared" si="8"/>
        <v>1131449</v>
      </c>
      <c r="I26" s="212">
        <f t="shared" si="8"/>
        <v>1072766</v>
      </c>
      <c r="J26" s="212">
        <f t="shared" si="8"/>
        <v>926983</v>
      </c>
      <c r="K26" s="212">
        <f t="shared" si="8"/>
        <v>901421</v>
      </c>
      <c r="L26" s="212">
        <v>869762</v>
      </c>
      <c r="M26" s="212">
        <f t="shared" si="8"/>
        <v>910715</v>
      </c>
      <c r="N26" s="213">
        <f t="shared" si="8"/>
        <v>980127</v>
      </c>
      <c r="O26" s="58">
        <f>O5+O8+O11+O14+O17+O20+O23</f>
        <v>11963902</v>
      </c>
    </row>
    <row r="27" spans="1:15" ht="24" customHeight="1" thickBot="1">
      <c r="A27" s="68"/>
      <c r="B27" s="69" t="s">
        <v>6</v>
      </c>
      <c r="C27" s="70">
        <f>IF(C25=0,"",C25/C26)</f>
        <v>1.0577116558115705</v>
      </c>
      <c r="D27" s="71">
        <f t="shared" ref="D27:N27" si="9">IF(D25=0,"",D25/D26)</f>
        <v>0.98073723949541147</v>
      </c>
      <c r="E27" s="71">
        <f t="shared" si="9"/>
        <v>1.0195722691685007</v>
      </c>
      <c r="F27" s="71">
        <f t="shared" si="9"/>
        <v>0.99938956360540454</v>
      </c>
      <c r="G27" s="71">
        <f t="shared" si="9"/>
        <v>1.0074449913874495</v>
      </c>
      <c r="H27" s="71">
        <f t="shared" si="9"/>
        <v>0.76874874607693322</v>
      </c>
      <c r="I27" s="71">
        <f t="shared" si="9"/>
        <v>0.93300309666786607</v>
      </c>
      <c r="J27" s="71">
        <f t="shared" si="9"/>
        <v>1.0125838337919897</v>
      </c>
      <c r="K27" s="71">
        <f t="shared" si="9"/>
        <v>1.0437986246160229</v>
      </c>
      <c r="L27" s="71">
        <v>1.0461103152356621</v>
      </c>
      <c r="M27" s="71">
        <f t="shared" si="9"/>
        <v>0.99338980910603203</v>
      </c>
      <c r="N27" s="194">
        <f t="shared" si="9"/>
        <v>1.0302409789751736</v>
      </c>
      <c r="O27" s="72">
        <f>IF(O25=0,"",O25/O26)</f>
        <v>0.9864441383755902</v>
      </c>
    </row>
    <row r="28" spans="1:15">
      <c r="B28" s="193" t="s">
        <v>80</v>
      </c>
    </row>
    <row r="46" spans="4:14"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</row>
    <row r="47" spans="4:14"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</row>
    <row r="49" spans="4:14"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</row>
    <row r="50" spans="4:14"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</row>
  </sheetData>
  <phoneticPr fontId="3"/>
  <pageMargins left="0.67" right="0.44" top="1" bottom="0.59" header="0.72" footer="0.51200000000000001"/>
  <headerFooter alignWithMargins="0">
    <oddHeader>&amp;R&amp;20資料２－２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84"/>
  <sheetViews>
    <sheetView view="pageBreakPreview" zoomScale="85" zoomScaleNormal="100" zoomScaleSheetLayoutView="85" workbookViewId="0">
      <pane xSplit="2" ySplit="3" topLeftCell="G27" activePane="bottomRight" state="frozen"/>
      <selection activeCell="N23" sqref="N23"/>
      <selection pane="topRight" activeCell="N23" sqref="N23"/>
      <selection pane="bottomLeft" activeCell="N23" sqref="N23"/>
      <selection pane="bottomRight" activeCell="Q48" sqref="Q48"/>
    </sheetView>
  </sheetViews>
  <sheetFormatPr defaultRowHeight="12.75" customHeight="1"/>
  <cols>
    <col min="1" max="1" width="14.375" style="73" customWidth="1"/>
    <col min="2" max="2" width="11" style="73" customWidth="1"/>
    <col min="3" max="5" width="10.25" style="73" customWidth="1"/>
    <col min="6" max="6" width="10.25" style="74" customWidth="1"/>
    <col min="7" max="15" width="10.25" style="73" customWidth="1"/>
    <col min="16" max="16384" width="9" style="73"/>
  </cols>
  <sheetData>
    <row r="1" spans="1:16" ht="18.75">
      <c r="A1" s="136" t="s">
        <v>45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ht="12.75" customHeight="1" thickBot="1">
      <c r="G2" s="75"/>
      <c r="O2" s="76" t="s">
        <v>46</v>
      </c>
    </row>
    <row r="3" spans="1:16" ht="12.75" customHeight="1" thickBot="1">
      <c r="A3" s="137" t="s">
        <v>47</v>
      </c>
      <c r="B3" s="138"/>
      <c r="C3" s="77" t="s">
        <v>21</v>
      </c>
      <c r="D3" s="78" t="s">
        <v>22</v>
      </c>
      <c r="E3" s="79" t="s">
        <v>23</v>
      </c>
      <c r="F3" s="80" t="s">
        <v>24</v>
      </c>
      <c r="G3" s="78" t="s">
        <v>25</v>
      </c>
      <c r="H3" s="79" t="s">
        <v>26</v>
      </c>
      <c r="I3" s="78" t="s">
        <v>27</v>
      </c>
      <c r="J3" s="78" t="s">
        <v>28</v>
      </c>
      <c r="K3" s="78" t="s">
        <v>29</v>
      </c>
      <c r="L3" s="78" t="s">
        <v>30</v>
      </c>
      <c r="M3" s="78" t="s">
        <v>31</v>
      </c>
      <c r="N3" s="81" t="s">
        <v>32</v>
      </c>
      <c r="O3" s="82" t="s">
        <v>33</v>
      </c>
    </row>
    <row r="4" spans="1:16" s="74" customFormat="1" ht="12.75" customHeight="1">
      <c r="A4" s="131" t="s">
        <v>48</v>
      </c>
      <c r="B4" s="83" t="s">
        <v>123</v>
      </c>
      <c r="C4" s="84">
        <v>432875</v>
      </c>
      <c r="D4" s="85">
        <v>467043</v>
      </c>
      <c r="E4" s="86">
        <v>502181</v>
      </c>
      <c r="F4" s="86">
        <v>531900</v>
      </c>
      <c r="G4" s="86">
        <v>582562</v>
      </c>
      <c r="H4" s="87">
        <v>420281</v>
      </c>
      <c r="I4" s="85">
        <v>487567</v>
      </c>
      <c r="J4" s="85">
        <v>472765</v>
      </c>
      <c r="K4" s="85">
        <v>494105</v>
      </c>
      <c r="L4" s="85">
        <v>456046</v>
      </c>
      <c r="M4" s="85">
        <v>460199</v>
      </c>
      <c r="N4" s="88">
        <v>505234</v>
      </c>
      <c r="O4" s="89">
        <f>SUM(C4:N4)</f>
        <v>5812758</v>
      </c>
      <c r="P4" s="90"/>
    </row>
    <row r="5" spans="1:16" s="74" customFormat="1" ht="12.75" customHeight="1">
      <c r="A5" s="132"/>
      <c r="B5" s="91" t="s">
        <v>125</v>
      </c>
      <c r="C5" s="92">
        <v>402925</v>
      </c>
      <c r="D5" s="93">
        <v>477222</v>
      </c>
      <c r="E5" s="94">
        <v>494509</v>
      </c>
      <c r="F5" s="94">
        <v>516203</v>
      </c>
      <c r="G5" s="94">
        <v>563589</v>
      </c>
      <c r="H5" s="95">
        <v>529489</v>
      </c>
      <c r="I5" s="93">
        <v>501794</v>
      </c>
      <c r="J5" s="93">
        <v>454324</v>
      </c>
      <c r="K5" s="93">
        <v>466404</v>
      </c>
      <c r="L5" s="93">
        <v>430748</v>
      </c>
      <c r="M5" s="93">
        <v>464441</v>
      </c>
      <c r="N5" s="96">
        <v>491652</v>
      </c>
      <c r="O5" s="97">
        <f>SUM(C5:N5)</f>
        <v>5793300</v>
      </c>
    </row>
    <row r="6" spans="1:16" s="74" customFormat="1" ht="12.75" customHeight="1">
      <c r="A6" s="132"/>
      <c r="B6" s="98" t="s">
        <v>6</v>
      </c>
      <c r="C6" s="99">
        <f t="shared" ref="C6" si="0">+C4/C5</f>
        <v>1.0743314512626418</v>
      </c>
      <c r="D6" s="100">
        <f>IF(D5=0,"",+D4/D5)</f>
        <v>0.97867030438663771</v>
      </c>
      <c r="E6" s="100">
        <f t="shared" ref="E6:I6" si="1">IF(E5=0,"",+E4/E5)</f>
        <v>1.0155143789091807</v>
      </c>
      <c r="F6" s="100">
        <f t="shared" si="1"/>
        <v>1.0304085795704403</v>
      </c>
      <c r="G6" s="100">
        <v>1.0336646031061643</v>
      </c>
      <c r="H6" s="100">
        <f t="shared" si="1"/>
        <v>0.7937483120518084</v>
      </c>
      <c r="I6" s="100">
        <f t="shared" si="1"/>
        <v>0.97164772795210785</v>
      </c>
      <c r="J6" s="100">
        <v>1.0405899754360324</v>
      </c>
      <c r="K6" s="100">
        <v>1.059392715328342</v>
      </c>
      <c r="L6" s="100">
        <v>1.0587303945694466</v>
      </c>
      <c r="M6" s="100">
        <v>0.99086643944010111</v>
      </c>
      <c r="N6" s="100">
        <v>1.0276252308543441</v>
      </c>
      <c r="O6" s="101">
        <f>+O4/O5</f>
        <v>1.0033587074724251</v>
      </c>
    </row>
    <row r="7" spans="1:16" s="74" customFormat="1" ht="12.75" customHeight="1">
      <c r="A7" s="134" t="s">
        <v>49</v>
      </c>
      <c r="B7" s="102" t="str">
        <f>B4</f>
        <v>30年度</v>
      </c>
      <c r="C7" s="103">
        <v>102558</v>
      </c>
      <c r="D7" s="104">
        <v>120456</v>
      </c>
      <c r="E7" s="104">
        <v>126583</v>
      </c>
      <c r="F7" s="104">
        <v>140157</v>
      </c>
      <c r="G7" s="104">
        <v>158410</v>
      </c>
      <c r="H7" s="104">
        <v>89676</v>
      </c>
      <c r="I7" s="104">
        <v>122313</v>
      </c>
      <c r="J7" s="104">
        <v>114690</v>
      </c>
      <c r="K7" s="104">
        <v>122301</v>
      </c>
      <c r="L7" s="104">
        <v>132043</v>
      </c>
      <c r="M7" s="104">
        <v>115889</v>
      </c>
      <c r="N7" s="104">
        <v>130338</v>
      </c>
      <c r="O7" s="105">
        <f>SUM(C7:N7)</f>
        <v>1475414</v>
      </c>
      <c r="P7" s="90"/>
    </row>
    <row r="8" spans="1:16" s="74" customFormat="1" ht="12.75" customHeight="1">
      <c r="A8" s="132"/>
      <c r="B8" s="91" t="str">
        <f>B5</f>
        <v>29年度</v>
      </c>
      <c r="C8" s="92">
        <v>96657</v>
      </c>
      <c r="D8" s="93">
        <v>124455</v>
      </c>
      <c r="E8" s="93">
        <v>124665</v>
      </c>
      <c r="F8" s="93">
        <v>141116</v>
      </c>
      <c r="G8" s="93">
        <v>157783</v>
      </c>
      <c r="H8" s="93">
        <v>138563</v>
      </c>
      <c r="I8" s="93">
        <v>134427</v>
      </c>
      <c r="J8" s="93">
        <v>118849</v>
      </c>
      <c r="K8" s="93">
        <v>117499</v>
      </c>
      <c r="L8" s="93">
        <v>129551</v>
      </c>
      <c r="M8" s="93">
        <v>118321</v>
      </c>
      <c r="N8" s="93">
        <v>133729</v>
      </c>
      <c r="O8" s="97">
        <f>SUM(C8:N8)</f>
        <v>1535615</v>
      </c>
    </row>
    <row r="9" spans="1:16" s="74" customFormat="1" ht="12.75" customHeight="1">
      <c r="A9" s="135"/>
      <c r="B9" s="98" t="s">
        <v>6</v>
      </c>
      <c r="C9" s="99">
        <f t="shared" ref="C9" si="2">+C7/C8</f>
        <v>1.0610509326794748</v>
      </c>
      <c r="D9" s="100">
        <f t="shared" ref="D9:I9" si="3">IF(D8=0,"",+D7/D8)</f>
        <v>0.96786790406170908</v>
      </c>
      <c r="E9" s="100">
        <f t="shared" si="3"/>
        <v>1.0153852324228934</v>
      </c>
      <c r="F9" s="100">
        <f t="shared" si="3"/>
        <v>0.99320417245386772</v>
      </c>
      <c r="G9" s="100">
        <v>1.0039738121343871</v>
      </c>
      <c r="H9" s="100">
        <f t="shared" si="3"/>
        <v>0.64718575665942568</v>
      </c>
      <c r="I9" s="100">
        <f t="shared" si="3"/>
        <v>0.90988417505411856</v>
      </c>
      <c r="J9" s="100">
        <v>0.96500601603715641</v>
      </c>
      <c r="K9" s="100">
        <v>1.0408684329228335</v>
      </c>
      <c r="L9" s="100">
        <v>1.0192356678065009</v>
      </c>
      <c r="M9" s="100">
        <v>0.97944574504948401</v>
      </c>
      <c r="N9" s="100">
        <v>0.97464274764635939</v>
      </c>
      <c r="O9" s="106">
        <f>+O7/O8</f>
        <v>0.9607968143056691</v>
      </c>
    </row>
    <row r="10" spans="1:16" s="74" customFormat="1" ht="12.75" customHeight="1">
      <c r="A10" s="132" t="s">
        <v>50</v>
      </c>
      <c r="B10" s="102" t="str">
        <f>B7</f>
        <v>30年度</v>
      </c>
      <c r="C10" s="103">
        <v>48532</v>
      </c>
      <c r="D10" s="104">
        <v>58460</v>
      </c>
      <c r="E10" s="104">
        <v>66491</v>
      </c>
      <c r="F10" s="104">
        <v>66941</v>
      </c>
      <c r="G10" s="104">
        <v>76140</v>
      </c>
      <c r="H10" s="104">
        <v>47660</v>
      </c>
      <c r="I10" s="104">
        <v>59102</v>
      </c>
      <c r="J10" s="104">
        <v>50692</v>
      </c>
      <c r="K10" s="104">
        <v>50007</v>
      </c>
      <c r="L10" s="104">
        <v>47493</v>
      </c>
      <c r="M10" s="104">
        <v>51667</v>
      </c>
      <c r="N10" s="104">
        <v>59491</v>
      </c>
      <c r="O10" s="107">
        <f>SUM(C10:N10)</f>
        <v>682676</v>
      </c>
      <c r="P10" s="90"/>
    </row>
    <row r="11" spans="1:16" s="74" customFormat="1" ht="12.75" customHeight="1">
      <c r="A11" s="132"/>
      <c r="B11" s="91" t="str">
        <f>B8</f>
        <v>29年度</v>
      </c>
      <c r="C11" s="92">
        <v>52020</v>
      </c>
      <c r="D11" s="93">
        <v>66014</v>
      </c>
      <c r="E11" s="93">
        <v>69676</v>
      </c>
      <c r="F11" s="93">
        <v>75184</v>
      </c>
      <c r="G11" s="93">
        <v>83795</v>
      </c>
      <c r="H11" s="93">
        <v>78880</v>
      </c>
      <c r="I11" s="93">
        <v>74676</v>
      </c>
      <c r="J11" s="93">
        <v>57550</v>
      </c>
      <c r="K11" s="93">
        <v>51856</v>
      </c>
      <c r="L11" s="93">
        <v>47686</v>
      </c>
      <c r="M11" s="93">
        <v>55510</v>
      </c>
      <c r="N11" s="93">
        <v>61113</v>
      </c>
      <c r="O11" s="97">
        <f>SUM(C11:N11)</f>
        <v>773960</v>
      </c>
    </row>
    <row r="12" spans="1:16" s="74" customFormat="1" ht="12.75" customHeight="1">
      <c r="A12" s="132"/>
      <c r="B12" s="98" t="s">
        <v>6</v>
      </c>
      <c r="C12" s="99">
        <f t="shared" ref="C12" si="4">+C10/C11</f>
        <v>0.93294886582083814</v>
      </c>
      <c r="D12" s="100">
        <f t="shared" ref="D12:I12" si="5">IF(D11=0,"",+D10/D11)</f>
        <v>0.88556972763353226</v>
      </c>
      <c r="E12" s="100">
        <f t="shared" si="5"/>
        <v>0.95428842069005104</v>
      </c>
      <c r="F12" s="100">
        <f t="shared" si="5"/>
        <v>0.89036231113002762</v>
      </c>
      <c r="G12" s="100">
        <v>0.90864610060266127</v>
      </c>
      <c r="H12" s="100">
        <f t="shared" si="5"/>
        <v>0.60420892494929002</v>
      </c>
      <c r="I12" s="100">
        <f t="shared" si="5"/>
        <v>0.79144571214312498</v>
      </c>
      <c r="J12" s="100">
        <v>0.88083405734144227</v>
      </c>
      <c r="K12" s="100">
        <v>0.96434356680037026</v>
      </c>
      <c r="L12" s="100">
        <v>0.99595269051713287</v>
      </c>
      <c r="M12" s="100">
        <v>0.93076923076923079</v>
      </c>
      <c r="N12" s="100">
        <v>0.97345900217629633</v>
      </c>
      <c r="O12" s="101">
        <f>+O10/O11</f>
        <v>0.88205592020259449</v>
      </c>
    </row>
    <row r="13" spans="1:16" s="74" customFormat="1" ht="12.75" customHeight="1">
      <c r="A13" s="134" t="s">
        <v>51</v>
      </c>
      <c r="B13" s="102" t="str">
        <f>B10</f>
        <v>30年度</v>
      </c>
      <c r="C13" s="103">
        <v>21542</v>
      </c>
      <c r="D13" s="104">
        <v>25594</v>
      </c>
      <c r="E13" s="104">
        <v>26571</v>
      </c>
      <c r="F13" s="104">
        <v>27839</v>
      </c>
      <c r="G13" s="104">
        <v>29695</v>
      </c>
      <c r="H13" s="104">
        <v>21081</v>
      </c>
      <c r="I13" s="104">
        <v>25722</v>
      </c>
      <c r="J13" s="104">
        <v>26133</v>
      </c>
      <c r="K13" s="104">
        <v>26876</v>
      </c>
      <c r="L13" s="104">
        <v>30775</v>
      </c>
      <c r="M13" s="104">
        <v>28308</v>
      </c>
      <c r="N13" s="104">
        <v>30924</v>
      </c>
      <c r="O13" s="105">
        <f>SUM(C13:N13)</f>
        <v>321060</v>
      </c>
      <c r="P13" s="90"/>
    </row>
    <row r="14" spans="1:16" s="74" customFormat="1" ht="12.75" customHeight="1">
      <c r="A14" s="132"/>
      <c r="B14" s="91" t="str">
        <f>B11</f>
        <v>29年度</v>
      </c>
      <c r="C14" s="92">
        <v>15785</v>
      </c>
      <c r="D14" s="93">
        <v>21043</v>
      </c>
      <c r="E14" s="93">
        <v>21357</v>
      </c>
      <c r="F14" s="93">
        <v>23789</v>
      </c>
      <c r="G14" s="93">
        <v>25817</v>
      </c>
      <c r="H14" s="93">
        <v>26037</v>
      </c>
      <c r="I14" s="93">
        <v>27832</v>
      </c>
      <c r="J14" s="93">
        <v>26660</v>
      </c>
      <c r="K14" s="93">
        <v>25894</v>
      </c>
      <c r="L14" s="93">
        <v>29949</v>
      </c>
      <c r="M14" s="93">
        <v>27144</v>
      </c>
      <c r="N14" s="93">
        <v>28839</v>
      </c>
      <c r="O14" s="97">
        <f>SUM(C14:N14)</f>
        <v>300146</v>
      </c>
    </row>
    <row r="15" spans="1:16" s="74" customFormat="1" ht="12.75" customHeight="1">
      <c r="A15" s="132"/>
      <c r="B15" s="108" t="s">
        <v>6</v>
      </c>
      <c r="C15" s="100">
        <f t="shared" ref="C15:I15" si="6">IF(C14=0,"",+C13/C14)</f>
        <v>1.3647133354450427</v>
      </c>
      <c r="D15" s="100">
        <f t="shared" si="6"/>
        <v>1.216271444185715</v>
      </c>
      <c r="E15" s="100">
        <f t="shared" si="6"/>
        <v>1.2441354122770052</v>
      </c>
      <c r="F15" s="100">
        <f t="shared" si="6"/>
        <v>1.170246752700828</v>
      </c>
      <c r="G15" s="100">
        <v>1.1502111012123795</v>
      </c>
      <c r="H15" s="100">
        <f t="shared" si="6"/>
        <v>0.8096554902638553</v>
      </c>
      <c r="I15" s="100">
        <f t="shared" si="6"/>
        <v>0.92418798505317623</v>
      </c>
      <c r="J15" s="100">
        <v>0.98023255813953492</v>
      </c>
      <c r="K15" s="100">
        <v>1.0379238433613964</v>
      </c>
      <c r="L15" s="100">
        <v>1.0275802197068349</v>
      </c>
      <c r="M15" s="100">
        <v>1.0428824049513705</v>
      </c>
      <c r="N15" s="109">
        <v>1.072297929886612</v>
      </c>
      <c r="O15" s="106">
        <f>+O13/O14</f>
        <v>1.0696794226809618</v>
      </c>
    </row>
    <row r="16" spans="1:16" s="74" customFormat="1" ht="12.75" customHeight="1">
      <c r="A16" s="134" t="s">
        <v>52</v>
      </c>
      <c r="B16" s="102" t="str">
        <f>B13</f>
        <v>30年度</v>
      </c>
      <c r="C16" s="103">
        <v>38867</v>
      </c>
      <c r="D16" s="104">
        <v>41875</v>
      </c>
      <c r="E16" s="104">
        <v>43299</v>
      </c>
      <c r="F16" s="104">
        <v>46063</v>
      </c>
      <c r="G16" s="104">
        <v>46511</v>
      </c>
      <c r="H16" s="104">
        <v>36867</v>
      </c>
      <c r="I16" s="104">
        <v>42208</v>
      </c>
      <c r="J16" s="104">
        <v>41036</v>
      </c>
      <c r="K16" s="104">
        <v>33584</v>
      </c>
      <c r="L16" s="104">
        <v>29891</v>
      </c>
      <c r="M16" s="104">
        <v>31558</v>
      </c>
      <c r="N16" s="104">
        <v>38664</v>
      </c>
      <c r="O16" s="107">
        <f>SUM(C16:N16)</f>
        <v>470423</v>
      </c>
    </row>
    <row r="17" spans="1:16" s="74" customFormat="1" ht="12.75" customHeight="1">
      <c r="A17" s="132"/>
      <c r="B17" s="91" t="str">
        <f>B14</f>
        <v>29年度</v>
      </c>
      <c r="C17" s="92">
        <v>37360</v>
      </c>
      <c r="D17" s="93">
        <v>42757</v>
      </c>
      <c r="E17" s="93">
        <v>41606</v>
      </c>
      <c r="F17" s="93">
        <v>44982</v>
      </c>
      <c r="G17" s="93">
        <v>50827</v>
      </c>
      <c r="H17" s="93">
        <v>48531</v>
      </c>
      <c r="I17" s="93">
        <v>50824</v>
      </c>
      <c r="J17" s="93">
        <v>44235</v>
      </c>
      <c r="K17" s="93">
        <v>37234</v>
      </c>
      <c r="L17" s="93">
        <v>32036</v>
      </c>
      <c r="M17" s="93">
        <v>34925</v>
      </c>
      <c r="N17" s="93">
        <v>40150</v>
      </c>
      <c r="O17" s="97">
        <f>SUM(C17:N17)</f>
        <v>505467</v>
      </c>
    </row>
    <row r="18" spans="1:16" s="74" customFormat="1" ht="12.75" customHeight="1" thickBot="1">
      <c r="A18" s="133"/>
      <c r="B18" s="110" t="s">
        <v>6</v>
      </c>
      <c r="C18" s="111">
        <f t="shared" ref="C18" si="7">+C16/C17</f>
        <v>1.0403372591006423</v>
      </c>
      <c r="D18" s="100">
        <f t="shared" ref="D18:I18" si="8">IF(D17=0,"",+D16/D17)</f>
        <v>0.97937179876979208</v>
      </c>
      <c r="E18" s="100">
        <f t="shared" si="8"/>
        <v>1.0406912464548383</v>
      </c>
      <c r="F18" s="100">
        <f t="shared" si="8"/>
        <v>1.0240318349562048</v>
      </c>
      <c r="G18" s="100">
        <v>0.91508450233143801</v>
      </c>
      <c r="H18" s="100">
        <f t="shared" si="8"/>
        <v>0.75965877480373367</v>
      </c>
      <c r="I18" s="100">
        <f t="shared" si="8"/>
        <v>0.83047379190933412</v>
      </c>
      <c r="J18" s="100">
        <v>0.92768170001130323</v>
      </c>
      <c r="K18" s="100">
        <v>0.90197131653864748</v>
      </c>
      <c r="L18" s="100">
        <v>0.93304407541515799</v>
      </c>
      <c r="M18" s="100">
        <v>0.90359341445955621</v>
      </c>
      <c r="N18" s="109">
        <v>0.96298879202988796</v>
      </c>
      <c r="O18" s="101">
        <f>+O16/O17</f>
        <v>0.93067005363357058</v>
      </c>
    </row>
    <row r="19" spans="1:16" s="74" customFormat="1" ht="12.75" customHeight="1">
      <c r="A19" s="131" t="s">
        <v>136</v>
      </c>
      <c r="B19" s="83" t="str">
        <f>B16</f>
        <v>30年度</v>
      </c>
      <c r="C19" s="84">
        <v>693997</v>
      </c>
      <c r="D19" s="85">
        <v>771615</v>
      </c>
      <c r="E19" s="85">
        <v>828836</v>
      </c>
      <c r="F19" s="85">
        <v>877825</v>
      </c>
      <c r="G19" s="85">
        <v>979833</v>
      </c>
      <c r="H19" s="85">
        <v>667739</v>
      </c>
      <c r="I19" s="85">
        <v>795020</v>
      </c>
      <c r="J19" s="85">
        <v>758446</v>
      </c>
      <c r="K19" s="85">
        <v>769708</v>
      </c>
      <c r="L19" s="85">
        <v>739507</v>
      </c>
      <c r="M19" s="85">
        <v>730280</v>
      </c>
      <c r="N19" s="85">
        <v>819272</v>
      </c>
      <c r="O19" s="89">
        <f>SUM(C19:N19)</f>
        <v>9432078</v>
      </c>
      <c r="P19" s="90"/>
    </row>
    <row r="20" spans="1:16" s="74" customFormat="1" ht="12.75" customHeight="1">
      <c r="A20" s="132"/>
      <c r="B20" s="91" t="str">
        <f>B17</f>
        <v>29年度</v>
      </c>
      <c r="C20" s="92">
        <v>652816</v>
      </c>
      <c r="D20" s="93">
        <v>792341</v>
      </c>
      <c r="E20" s="93">
        <v>816378</v>
      </c>
      <c r="F20" s="93">
        <v>868545</v>
      </c>
      <c r="G20" s="93">
        <v>966884</v>
      </c>
      <c r="H20" s="93">
        <v>890973</v>
      </c>
      <c r="I20" s="93">
        <v>854124</v>
      </c>
      <c r="J20" s="93">
        <v>753632</v>
      </c>
      <c r="K20" s="93">
        <v>739814</v>
      </c>
      <c r="L20" s="93">
        <v>709623</v>
      </c>
      <c r="M20" s="93">
        <v>743996</v>
      </c>
      <c r="N20" s="93">
        <v>806475</v>
      </c>
      <c r="O20" s="97">
        <f>SUM(C20:N20)</f>
        <v>9595601</v>
      </c>
    </row>
    <row r="21" spans="1:16" s="74" customFormat="1" ht="12.75" customHeight="1" thickBot="1">
      <c r="A21" s="133"/>
      <c r="B21" s="110" t="s">
        <v>6</v>
      </c>
      <c r="C21" s="113">
        <f t="shared" ref="C21" si="9">+C19/C20</f>
        <v>1.0630820935761378</v>
      </c>
      <c r="D21" s="112">
        <f t="shared" ref="D21:J21" si="10">IF(D20=0,"",+D19/D20)</f>
        <v>0.97384207052266636</v>
      </c>
      <c r="E21" s="112">
        <f t="shared" si="10"/>
        <v>1.015260087851461</v>
      </c>
      <c r="F21" s="112">
        <f t="shared" si="10"/>
        <v>1.0106845356314296</v>
      </c>
      <c r="G21" s="112">
        <v>1.013392506236529</v>
      </c>
      <c r="H21" s="112">
        <f t="shared" si="10"/>
        <v>0.74944919767490148</v>
      </c>
      <c r="I21" s="112">
        <f t="shared" si="10"/>
        <v>0.93080161662709393</v>
      </c>
      <c r="J21" s="112">
        <f t="shared" si="10"/>
        <v>1.006387733004968</v>
      </c>
      <c r="K21" s="112">
        <v>1.040407453765406</v>
      </c>
      <c r="L21" s="112">
        <v>1.0421125019904935</v>
      </c>
      <c r="M21" s="112">
        <v>0.98156441701299468</v>
      </c>
      <c r="N21" s="112">
        <v>1.0158678198332249</v>
      </c>
      <c r="O21" s="114">
        <f>+O19/O20</f>
        <v>0.98295854527506932</v>
      </c>
    </row>
    <row r="22" spans="1:16" s="74" customFormat="1" ht="12.75" customHeight="1">
      <c r="A22" s="132" t="s">
        <v>53</v>
      </c>
      <c r="B22" s="83" t="str">
        <f>B19</f>
        <v>30年度</v>
      </c>
      <c r="C22" s="87">
        <v>57283</v>
      </c>
      <c r="D22" s="85">
        <v>67093</v>
      </c>
      <c r="E22" s="85">
        <v>70285</v>
      </c>
      <c r="F22" s="85">
        <v>68159</v>
      </c>
      <c r="G22" s="85">
        <v>80307</v>
      </c>
      <c r="H22" s="85">
        <v>58832</v>
      </c>
      <c r="I22" s="85">
        <v>67224</v>
      </c>
      <c r="J22" s="85">
        <v>59334</v>
      </c>
      <c r="K22" s="85">
        <v>57483</v>
      </c>
      <c r="L22" s="85">
        <v>50353</v>
      </c>
      <c r="M22" s="85">
        <v>46661</v>
      </c>
      <c r="N22" s="115">
        <v>61983</v>
      </c>
      <c r="O22" s="107">
        <f>SUM(C22:N22)</f>
        <v>744997</v>
      </c>
      <c r="P22" s="90"/>
    </row>
    <row r="23" spans="1:16" s="74" customFormat="1" ht="12.75" customHeight="1">
      <c r="A23" s="132"/>
      <c r="B23" s="91" t="str">
        <f>B20</f>
        <v>29年度</v>
      </c>
      <c r="C23" s="95">
        <v>52983</v>
      </c>
      <c r="D23" s="93">
        <v>64273</v>
      </c>
      <c r="E23" s="93">
        <v>66746</v>
      </c>
      <c r="F23" s="93">
        <v>72547</v>
      </c>
      <c r="G23" s="93">
        <v>83147</v>
      </c>
      <c r="H23" s="93">
        <v>74424</v>
      </c>
      <c r="I23" s="93">
        <v>70991</v>
      </c>
      <c r="J23" s="93">
        <v>55757</v>
      </c>
      <c r="K23" s="93">
        <v>55277</v>
      </c>
      <c r="L23" s="93">
        <v>46824</v>
      </c>
      <c r="M23" s="93">
        <v>44232</v>
      </c>
      <c r="N23" s="93">
        <v>52954</v>
      </c>
      <c r="O23" s="97">
        <f>SUM(C23:N23)</f>
        <v>740155</v>
      </c>
    </row>
    <row r="24" spans="1:16" s="74" customFormat="1" ht="12.75" customHeight="1">
      <c r="A24" s="135"/>
      <c r="B24" s="98" t="s">
        <v>6</v>
      </c>
      <c r="C24" s="99">
        <f t="shared" ref="C24" si="11">+C22/C23</f>
        <v>1.0811581073174414</v>
      </c>
      <c r="D24" s="100">
        <f t="shared" ref="D24:I24" si="12">IF(D23=0,"",+D22/D23)</f>
        <v>1.0438753442347486</v>
      </c>
      <c r="E24" s="100">
        <f t="shared" si="12"/>
        <v>1.0530219039343183</v>
      </c>
      <c r="F24" s="100">
        <f t="shared" ref="F24" si="13">IF(F23=0,"",+F22/F23)</f>
        <v>0.93951507298716697</v>
      </c>
      <c r="G24" s="100">
        <v>0.96584362634851528</v>
      </c>
      <c r="H24" s="100">
        <v>0.79049768891755345</v>
      </c>
      <c r="I24" s="100">
        <f t="shared" si="12"/>
        <v>0.9469369356679016</v>
      </c>
      <c r="J24" s="100">
        <v>1.0641533798446832</v>
      </c>
      <c r="K24" s="100">
        <v>1.0399080992094361</v>
      </c>
      <c r="L24" s="100">
        <v>1.0753673329916282</v>
      </c>
      <c r="M24" s="100">
        <v>1.0549149936697413</v>
      </c>
      <c r="N24" s="100">
        <v>1.1705064773199381</v>
      </c>
      <c r="O24" s="101">
        <f>+O22/O23</f>
        <v>1.0065418729860638</v>
      </c>
    </row>
    <row r="25" spans="1:16" s="74" customFormat="1" ht="12.75" customHeight="1">
      <c r="A25" s="132" t="s">
        <v>54</v>
      </c>
      <c r="B25" s="102" t="str">
        <f>B22</f>
        <v>30年度</v>
      </c>
      <c r="C25" s="103">
        <v>35153</v>
      </c>
      <c r="D25" s="104">
        <v>40024</v>
      </c>
      <c r="E25" s="104">
        <v>48731</v>
      </c>
      <c r="F25" s="104">
        <v>56170</v>
      </c>
      <c r="G25" s="104">
        <v>62182</v>
      </c>
      <c r="H25" s="104">
        <v>48145</v>
      </c>
      <c r="I25" s="104">
        <v>44863</v>
      </c>
      <c r="J25" s="104">
        <v>39920</v>
      </c>
      <c r="K25" s="104">
        <v>40235</v>
      </c>
      <c r="L25" s="104">
        <v>44096</v>
      </c>
      <c r="M25" s="104">
        <v>44350</v>
      </c>
      <c r="N25" s="104">
        <v>45496</v>
      </c>
      <c r="O25" s="105">
        <f>SUM(C25:N25)</f>
        <v>549365</v>
      </c>
      <c r="P25" s="90"/>
    </row>
    <row r="26" spans="1:16" s="74" customFormat="1" ht="12.75" customHeight="1">
      <c r="A26" s="132"/>
      <c r="B26" s="91" t="str">
        <f>B23</f>
        <v>29年度</v>
      </c>
      <c r="C26" s="92">
        <v>33944</v>
      </c>
      <c r="D26" s="93">
        <v>41695</v>
      </c>
      <c r="E26" s="93">
        <v>47408</v>
      </c>
      <c r="F26" s="93">
        <v>59201</v>
      </c>
      <c r="G26" s="93">
        <v>64571</v>
      </c>
      <c r="H26" s="93">
        <v>54887</v>
      </c>
      <c r="I26" s="93">
        <v>49379</v>
      </c>
      <c r="J26" s="93">
        <v>37855</v>
      </c>
      <c r="K26" s="93">
        <v>36803</v>
      </c>
      <c r="L26" s="93">
        <v>43261</v>
      </c>
      <c r="M26" s="93">
        <v>42466</v>
      </c>
      <c r="N26" s="93">
        <v>43178</v>
      </c>
      <c r="O26" s="97">
        <f>SUM(C26:N26)</f>
        <v>554648</v>
      </c>
    </row>
    <row r="27" spans="1:16" s="74" customFormat="1" ht="12.75" customHeight="1">
      <c r="A27" s="132"/>
      <c r="B27" s="98" t="s">
        <v>6</v>
      </c>
      <c r="C27" s="99">
        <f t="shared" ref="C27" si="14">+C25/C26</f>
        <v>1.0356174876266793</v>
      </c>
      <c r="D27" s="100">
        <f t="shared" ref="D27:I27" si="15">IF(D26=0,"",+D25/D26)</f>
        <v>0.95992325218851182</v>
      </c>
      <c r="E27" s="100">
        <f t="shared" si="15"/>
        <v>1.0279066824164698</v>
      </c>
      <c r="F27" s="100">
        <f t="shared" ref="F27" si="16">IF(F26=0,"",+F25/F26)</f>
        <v>0.94880154051451837</v>
      </c>
      <c r="G27" s="100">
        <v>0.96300196682721351</v>
      </c>
      <c r="H27" s="100">
        <v>0.8771658133984368</v>
      </c>
      <c r="I27" s="100">
        <f t="shared" si="15"/>
        <v>0.90854411794487533</v>
      </c>
      <c r="J27" s="100">
        <v>1.0545502575617487</v>
      </c>
      <c r="K27" s="100">
        <v>1.0932532673966797</v>
      </c>
      <c r="L27" s="100">
        <v>1.0193014493423638</v>
      </c>
      <c r="M27" s="100">
        <v>1.0443649036876561</v>
      </c>
      <c r="N27" s="100">
        <v>1.0536847468618278</v>
      </c>
      <c r="O27" s="106">
        <f>+O25/O26</f>
        <v>0.99047504002538544</v>
      </c>
    </row>
    <row r="28" spans="1:16" s="74" customFormat="1" ht="12.75" customHeight="1">
      <c r="A28" s="134" t="s">
        <v>55</v>
      </c>
      <c r="B28" s="102" t="str">
        <f>B25</f>
        <v>30年度</v>
      </c>
      <c r="C28" s="103">
        <v>2758</v>
      </c>
      <c r="D28" s="104">
        <v>4407</v>
      </c>
      <c r="E28" s="104">
        <v>8611</v>
      </c>
      <c r="F28" s="104">
        <v>9432</v>
      </c>
      <c r="G28" s="104">
        <v>10734</v>
      </c>
      <c r="H28" s="104">
        <v>8610</v>
      </c>
      <c r="I28" s="104">
        <v>5231</v>
      </c>
      <c r="J28" s="104">
        <v>2820</v>
      </c>
      <c r="K28" s="104">
        <v>2221</v>
      </c>
      <c r="L28" s="104">
        <v>2211</v>
      </c>
      <c r="M28" s="104">
        <v>2252</v>
      </c>
      <c r="N28" s="104">
        <v>2872</v>
      </c>
      <c r="O28" s="107">
        <f>SUM(C28:N28)</f>
        <v>62159</v>
      </c>
      <c r="P28" s="90"/>
    </row>
    <row r="29" spans="1:16" s="74" customFormat="1" ht="12.75" customHeight="1">
      <c r="A29" s="132"/>
      <c r="B29" s="91" t="str">
        <f>B26</f>
        <v>29年度</v>
      </c>
      <c r="C29" s="92">
        <v>2672</v>
      </c>
      <c r="D29" s="93">
        <v>4352</v>
      </c>
      <c r="E29" s="93">
        <v>8649</v>
      </c>
      <c r="F29" s="93">
        <v>10192</v>
      </c>
      <c r="G29" s="93">
        <v>11360</v>
      </c>
      <c r="H29" s="93">
        <v>9299</v>
      </c>
      <c r="I29" s="93">
        <v>5646</v>
      </c>
      <c r="J29" s="93">
        <v>2345</v>
      </c>
      <c r="K29" s="93">
        <v>1889</v>
      </c>
      <c r="L29" s="93">
        <v>1728</v>
      </c>
      <c r="M29" s="93">
        <v>2044</v>
      </c>
      <c r="N29" s="93">
        <v>2020</v>
      </c>
      <c r="O29" s="97">
        <f>SUM(C29:N29)</f>
        <v>62196</v>
      </c>
    </row>
    <row r="30" spans="1:16" s="74" customFormat="1" ht="12.75" customHeight="1">
      <c r="A30" s="135"/>
      <c r="B30" s="98" t="s">
        <v>6</v>
      </c>
      <c r="C30" s="99">
        <f t="shared" ref="C30" si="17">+C28/C29</f>
        <v>1.0321856287425151</v>
      </c>
      <c r="D30" s="100">
        <f t="shared" ref="D30:I30" si="18">IF(D29=0,"",+D28/D29)</f>
        <v>1.0126378676470589</v>
      </c>
      <c r="E30" s="100">
        <f t="shared" si="18"/>
        <v>0.99560642848884262</v>
      </c>
      <c r="F30" s="100">
        <f t="shared" ref="F30" si="19">IF(F29=0,"",+F28/F29)</f>
        <v>0.92543171114599687</v>
      </c>
      <c r="G30" s="100">
        <v>0.94489436619718314</v>
      </c>
      <c r="H30" s="100">
        <v>0.92590601139907514</v>
      </c>
      <c r="I30" s="100">
        <f t="shared" si="18"/>
        <v>0.926496634785689</v>
      </c>
      <c r="J30" s="100">
        <v>1.2025586353944564</v>
      </c>
      <c r="K30" s="100">
        <v>1.1757543673901536</v>
      </c>
      <c r="L30" s="100">
        <v>1.2795138888888888</v>
      </c>
      <c r="M30" s="100">
        <v>1.1017612524461839</v>
      </c>
      <c r="N30" s="100">
        <v>1.4217821782178217</v>
      </c>
      <c r="O30" s="101">
        <f>+O28/O29</f>
        <v>0.99940510643771308</v>
      </c>
    </row>
    <row r="31" spans="1:16" s="74" customFormat="1" ht="12.75" customHeight="1">
      <c r="A31" s="132" t="s">
        <v>56</v>
      </c>
      <c r="B31" s="102" t="str">
        <f>B28</f>
        <v>30年度</v>
      </c>
      <c r="C31" s="103">
        <v>2546</v>
      </c>
      <c r="D31" s="104">
        <v>3410</v>
      </c>
      <c r="E31" s="104">
        <v>4338</v>
      </c>
      <c r="F31" s="104">
        <v>4798</v>
      </c>
      <c r="G31" s="104">
        <v>6462</v>
      </c>
      <c r="H31" s="104">
        <v>4286</v>
      </c>
      <c r="I31" s="104">
        <v>3640</v>
      </c>
      <c r="J31" s="104">
        <v>2971</v>
      </c>
      <c r="K31" s="104">
        <v>2920</v>
      </c>
      <c r="L31" s="104">
        <v>2798</v>
      </c>
      <c r="M31" s="104">
        <v>3274</v>
      </c>
      <c r="N31" s="104">
        <v>2558</v>
      </c>
      <c r="O31" s="105">
        <f>SUM(C31:N31)</f>
        <v>44001</v>
      </c>
      <c r="P31" s="90"/>
    </row>
    <row r="32" spans="1:16" s="74" customFormat="1" ht="12.75" customHeight="1">
      <c r="A32" s="132"/>
      <c r="B32" s="91" t="str">
        <f>B29</f>
        <v>29年度</v>
      </c>
      <c r="C32" s="92">
        <v>2402</v>
      </c>
      <c r="D32" s="93">
        <v>3446</v>
      </c>
      <c r="E32" s="93">
        <v>4894</v>
      </c>
      <c r="F32" s="93">
        <v>5377</v>
      </c>
      <c r="G32" s="93">
        <v>6079</v>
      </c>
      <c r="H32" s="93">
        <v>4764</v>
      </c>
      <c r="I32" s="93">
        <v>4444</v>
      </c>
      <c r="J32" s="93">
        <v>3564</v>
      </c>
      <c r="K32" s="93">
        <v>2774</v>
      </c>
      <c r="L32" s="93">
        <v>2472</v>
      </c>
      <c r="M32" s="93">
        <v>2966</v>
      </c>
      <c r="N32" s="93">
        <v>2433</v>
      </c>
      <c r="O32" s="97">
        <f>SUM(C32:N32)</f>
        <v>45615</v>
      </c>
    </row>
    <row r="33" spans="1:16" s="74" customFormat="1" ht="12.75" customHeight="1">
      <c r="A33" s="132"/>
      <c r="B33" s="98" t="s">
        <v>6</v>
      </c>
      <c r="C33" s="99">
        <f t="shared" ref="C33" si="20">+C31/C32</f>
        <v>1.0599500416319734</v>
      </c>
      <c r="D33" s="100">
        <f t="shared" ref="D33:I33" si="21">IF(D32=0,"",+D31/D32)</f>
        <v>0.98955310504933258</v>
      </c>
      <c r="E33" s="100">
        <f t="shared" si="21"/>
        <v>0.88639149979566811</v>
      </c>
      <c r="F33" s="100">
        <f t="shared" ref="F33" si="22">IF(F32=0,"",+F31/F32)</f>
        <v>0.89231913706527799</v>
      </c>
      <c r="G33" s="100">
        <v>1.0630037835170258</v>
      </c>
      <c r="H33" s="100">
        <v>0.89966414777497905</v>
      </c>
      <c r="I33" s="100">
        <f t="shared" si="21"/>
        <v>0.81908190819081905</v>
      </c>
      <c r="J33" s="100">
        <v>0.83361391694725029</v>
      </c>
      <c r="K33" s="100">
        <v>1.0526315789473684</v>
      </c>
      <c r="L33" s="100">
        <v>1.1318770226537216</v>
      </c>
      <c r="M33" s="100">
        <v>1.1038435603506407</v>
      </c>
      <c r="N33" s="100">
        <v>1.0513769009453349</v>
      </c>
      <c r="O33" s="106">
        <f>+O31/O32</f>
        <v>0.96461690233475827</v>
      </c>
    </row>
    <row r="34" spans="1:16" s="74" customFormat="1" ht="12.75" customHeight="1">
      <c r="A34" s="134" t="s">
        <v>57</v>
      </c>
      <c r="B34" s="102" t="str">
        <f>B31</f>
        <v>30年度</v>
      </c>
      <c r="C34" s="103">
        <v>24229</v>
      </c>
      <c r="D34" s="104">
        <v>24788</v>
      </c>
      <c r="E34" s="104">
        <v>27922</v>
      </c>
      <c r="F34" s="104">
        <v>31230</v>
      </c>
      <c r="G34" s="104">
        <v>36107</v>
      </c>
      <c r="H34" s="104">
        <v>27080</v>
      </c>
      <c r="I34" s="104">
        <v>29096</v>
      </c>
      <c r="J34" s="104">
        <v>29392</v>
      </c>
      <c r="K34" s="104">
        <v>26747</v>
      </c>
      <c r="L34" s="104">
        <v>27587</v>
      </c>
      <c r="M34" s="104">
        <v>26913</v>
      </c>
      <c r="N34" s="104">
        <v>29093</v>
      </c>
      <c r="O34" s="107">
        <f>SUM(C34:N34)</f>
        <v>340184</v>
      </c>
      <c r="P34" s="90"/>
    </row>
    <row r="35" spans="1:16" s="74" customFormat="1" ht="12.75" customHeight="1">
      <c r="A35" s="132"/>
      <c r="B35" s="91" t="str">
        <f>B32</f>
        <v>29年度</v>
      </c>
      <c r="C35" s="92">
        <v>25313</v>
      </c>
      <c r="D35" s="93">
        <v>25287</v>
      </c>
      <c r="E35" s="93">
        <v>26115</v>
      </c>
      <c r="F35" s="93">
        <v>30899</v>
      </c>
      <c r="G35" s="93">
        <v>36378</v>
      </c>
      <c r="H35" s="93">
        <v>30046</v>
      </c>
      <c r="I35" s="93">
        <v>29522</v>
      </c>
      <c r="J35" s="93">
        <v>27007</v>
      </c>
      <c r="K35" s="93">
        <v>25400</v>
      </c>
      <c r="L35" s="93">
        <v>26060</v>
      </c>
      <c r="M35" s="93">
        <v>26249</v>
      </c>
      <c r="N35" s="93">
        <v>27674</v>
      </c>
      <c r="O35" s="97">
        <f>SUM(C35:N35)</f>
        <v>335950</v>
      </c>
    </row>
    <row r="36" spans="1:16" s="74" customFormat="1" ht="12.75" customHeight="1">
      <c r="A36" s="135"/>
      <c r="B36" s="98" t="s">
        <v>6</v>
      </c>
      <c r="C36" s="99">
        <f t="shared" ref="C36" si="23">+C34/C35</f>
        <v>0.95717615454509541</v>
      </c>
      <c r="D36" s="100">
        <f t="shared" ref="D36:I36" si="24">IF(D35=0,"",+D34/D35)</f>
        <v>0.98026654011942893</v>
      </c>
      <c r="E36" s="100">
        <f t="shared" si="24"/>
        <v>1.0691939498372582</v>
      </c>
      <c r="F36" s="100">
        <f t="shared" ref="F36" si="25">IF(F35=0,"",+F34/F35)</f>
        <v>1.0107123207870805</v>
      </c>
      <c r="G36" s="100">
        <v>0.99255044257518277</v>
      </c>
      <c r="H36" s="100">
        <v>0.90128469679824275</v>
      </c>
      <c r="I36" s="100">
        <f t="shared" si="24"/>
        <v>0.98557008332768781</v>
      </c>
      <c r="J36" s="100">
        <v>1.0883104380345836</v>
      </c>
      <c r="K36" s="100">
        <v>1.0530314960629921</v>
      </c>
      <c r="L36" s="100">
        <v>1.0585955487336915</v>
      </c>
      <c r="M36" s="100">
        <v>1.0252962017600671</v>
      </c>
      <c r="N36" s="100">
        <v>1.0512755655127557</v>
      </c>
      <c r="O36" s="101">
        <f>+O34/O35</f>
        <v>1.0126030659324303</v>
      </c>
    </row>
    <row r="37" spans="1:16" s="74" customFormat="1" ht="12.75" customHeight="1">
      <c r="A37" s="132" t="s">
        <v>58</v>
      </c>
      <c r="B37" s="102" t="str">
        <f>B34</f>
        <v>30年度</v>
      </c>
      <c r="C37" s="243">
        <v>18296</v>
      </c>
      <c r="D37" s="104">
        <v>20946</v>
      </c>
      <c r="E37" s="104">
        <v>23974</v>
      </c>
      <c r="F37" s="104">
        <v>27834</v>
      </c>
      <c r="G37" s="104">
        <v>37299</v>
      </c>
      <c r="H37" s="104">
        <v>24718</v>
      </c>
      <c r="I37" s="104">
        <v>25776</v>
      </c>
      <c r="J37" s="104">
        <v>21999</v>
      </c>
      <c r="K37" s="104">
        <v>20148</v>
      </c>
      <c r="L37" s="104">
        <v>20809</v>
      </c>
      <c r="M37" s="104">
        <v>21443</v>
      </c>
      <c r="N37" s="104">
        <v>21607</v>
      </c>
      <c r="O37" s="105">
        <f>SUM(C37:N37)</f>
        <v>284849</v>
      </c>
      <c r="P37" s="90"/>
    </row>
    <row r="38" spans="1:16" s="74" customFormat="1" ht="12.75" customHeight="1">
      <c r="A38" s="132"/>
      <c r="B38" s="91" t="str">
        <f>B35</f>
        <v>29年度</v>
      </c>
      <c r="C38" s="243">
        <v>18518</v>
      </c>
      <c r="D38" s="93">
        <v>20908</v>
      </c>
      <c r="E38" s="93">
        <v>24288</v>
      </c>
      <c r="F38" s="93">
        <v>29534</v>
      </c>
      <c r="G38" s="93">
        <v>36649</v>
      </c>
      <c r="H38" s="93">
        <v>28848</v>
      </c>
      <c r="I38" s="93">
        <v>28056</v>
      </c>
      <c r="J38" s="93">
        <v>22384</v>
      </c>
      <c r="K38" s="93">
        <v>19195</v>
      </c>
      <c r="L38" s="93">
        <v>18494</v>
      </c>
      <c r="M38" s="93">
        <v>21418</v>
      </c>
      <c r="N38" s="93">
        <v>20256</v>
      </c>
      <c r="O38" s="97">
        <f>SUM(C38:N38)</f>
        <v>288548</v>
      </c>
    </row>
    <row r="39" spans="1:16" s="74" customFormat="1" ht="12.75" customHeight="1">
      <c r="A39" s="132"/>
      <c r="B39" s="98" t="s">
        <v>6</v>
      </c>
      <c r="C39" s="99">
        <f t="shared" ref="C39" si="26">+C37/C38</f>
        <v>0.98801166432660115</v>
      </c>
      <c r="D39" s="100">
        <f t="shared" ref="D39:I39" si="27">IF(D38=0,"",+D37/D38)</f>
        <v>1.0018174861297111</v>
      </c>
      <c r="E39" s="100">
        <f t="shared" si="27"/>
        <v>0.98707180500658764</v>
      </c>
      <c r="F39" s="100">
        <f t="shared" ref="F39" si="28">IF(F38=0,"",+F37/F38)</f>
        <v>0.94243922259091217</v>
      </c>
      <c r="G39" s="100">
        <v>1.0177358181669349</v>
      </c>
      <c r="H39" s="100">
        <v>0.85683582917359957</v>
      </c>
      <c r="I39" s="100">
        <f t="shared" si="27"/>
        <v>0.91873396065012836</v>
      </c>
      <c r="J39" s="100">
        <v>0.98280021443888488</v>
      </c>
      <c r="K39" s="100">
        <v>1.0496483459234176</v>
      </c>
      <c r="L39" s="100">
        <v>1.1251757326700551</v>
      </c>
      <c r="M39" s="100">
        <v>1.0011672425063032</v>
      </c>
      <c r="N39" s="100">
        <v>1.0666962875197472</v>
      </c>
      <c r="O39" s="106">
        <f>+O37/O38</f>
        <v>0.987180642388788</v>
      </c>
    </row>
    <row r="40" spans="1:16" s="74" customFormat="1" ht="12.75" customHeight="1">
      <c r="A40" s="134" t="s">
        <v>59</v>
      </c>
      <c r="B40" s="102" t="str">
        <f>B37</f>
        <v>30年度</v>
      </c>
      <c r="C40" s="103">
        <v>18320</v>
      </c>
      <c r="D40" s="104">
        <v>22894</v>
      </c>
      <c r="E40" s="104">
        <v>28874</v>
      </c>
      <c r="F40" s="104">
        <v>33490</v>
      </c>
      <c r="G40" s="104">
        <v>41217</v>
      </c>
      <c r="H40" s="104">
        <v>27513</v>
      </c>
      <c r="I40" s="104">
        <v>26858</v>
      </c>
      <c r="J40" s="104">
        <v>20666</v>
      </c>
      <c r="K40" s="104">
        <v>17907</v>
      </c>
      <c r="L40" s="104">
        <v>18705</v>
      </c>
      <c r="M40" s="104">
        <v>25439</v>
      </c>
      <c r="N40" s="104">
        <v>23724</v>
      </c>
      <c r="O40" s="107">
        <f>SUM(C40:N40)</f>
        <v>305607</v>
      </c>
      <c r="P40" s="90"/>
    </row>
    <row r="41" spans="1:16" s="74" customFormat="1" ht="12.75" customHeight="1">
      <c r="A41" s="132"/>
      <c r="B41" s="91" t="str">
        <f>B38</f>
        <v>29年度</v>
      </c>
      <c r="C41" s="92">
        <v>17021</v>
      </c>
      <c r="D41" s="93">
        <v>22250</v>
      </c>
      <c r="E41" s="93">
        <v>26636</v>
      </c>
      <c r="F41" s="93">
        <v>32980</v>
      </c>
      <c r="G41" s="93">
        <v>39937</v>
      </c>
      <c r="H41" s="93">
        <v>34982</v>
      </c>
      <c r="I41" s="93">
        <v>26642</v>
      </c>
      <c r="J41" s="93">
        <v>20540</v>
      </c>
      <c r="K41" s="93">
        <v>17208</v>
      </c>
      <c r="L41" s="93">
        <v>18427</v>
      </c>
      <c r="M41" s="93">
        <v>23620</v>
      </c>
      <c r="N41" s="93">
        <v>22577</v>
      </c>
      <c r="O41" s="97">
        <f>SUM(C41:N41)</f>
        <v>302820</v>
      </c>
    </row>
    <row r="42" spans="1:16" s="74" customFormat="1" ht="12.75" customHeight="1">
      <c r="A42" s="135"/>
      <c r="B42" s="98" t="s">
        <v>6</v>
      </c>
      <c r="C42" s="99">
        <f t="shared" ref="C42" si="29">+C40/C41</f>
        <v>1.0763174901592152</v>
      </c>
      <c r="D42" s="100">
        <f t="shared" ref="D42:I42" si="30">IF(D41=0,"",+D40/D41)</f>
        <v>1.0289438202247192</v>
      </c>
      <c r="E42" s="100">
        <f t="shared" si="30"/>
        <v>1.084021624868599</v>
      </c>
      <c r="F42" s="100">
        <f t="shared" ref="F42" si="31">IF(F41=0,"",+F40/F41)</f>
        <v>1.0154639175257731</v>
      </c>
      <c r="G42" s="100">
        <v>1.0320504795052208</v>
      </c>
      <c r="H42" s="100">
        <v>0.78649019495740669</v>
      </c>
      <c r="I42" s="100">
        <f t="shared" si="30"/>
        <v>1.0081074994369792</v>
      </c>
      <c r="J42" s="100">
        <v>1.0061343719571567</v>
      </c>
      <c r="K42" s="100">
        <v>1.0406206415620642</v>
      </c>
      <c r="L42" s="100">
        <v>1.015086557768492</v>
      </c>
      <c r="M42" s="100">
        <v>1.0770110076206605</v>
      </c>
      <c r="N42" s="100">
        <v>1.0508039154892146</v>
      </c>
      <c r="O42" s="101">
        <f>+O40/O41</f>
        <v>1.0092034872201308</v>
      </c>
    </row>
    <row r="43" spans="1:16" s="74" customFormat="1" ht="12.75" customHeight="1">
      <c r="A43" s="132" t="s">
        <v>60</v>
      </c>
      <c r="B43" s="102" t="str">
        <f>B40</f>
        <v>30年度</v>
      </c>
      <c r="C43" s="103">
        <v>2122</v>
      </c>
      <c r="D43" s="104">
        <v>3425</v>
      </c>
      <c r="E43" s="104">
        <v>2575</v>
      </c>
      <c r="F43" s="104">
        <v>2702</v>
      </c>
      <c r="G43" s="104">
        <v>3915</v>
      </c>
      <c r="H43" s="104">
        <v>2877</v>
      </c>
      <c r="I43" s="104">
        <v>3186</v>
      </c>
      <c r="J43" s="104">
        <v>3100</v>
      </c>
      <c r="K43" s="104">
        <v>3533</v>
      </c>
      <c r="L43" s="104">
        <v>3801</v>
      </c>
      <c r="M43" s="104">
        <v>4083</v>
      </c>
      <c r="N43" s="104">
        <v>3162</v>
      </c>
      <c r="O43" s="105">
        <f>SUM(C43:N43)</f>
        <v>38481</v>
      </c>
      <c r="P43" s="90"/>
    </row>
    <row r="44" spans="1:16" s="74" customFormat="1" ht="12.75" customHeight="1">
      <c r="A44" s="132"/>
      <c r="B44" s="91" t="str">
        <f>B41</f>
        <v>29年度</v>
      </c>
      <c r="C44" s="92">
        <v>2400</v>
      </c>
      <c r="D44" s="93">
        <v>2878</v>
      </c>
      <c r="E44" s="93">
        <v>2988</v>
      </c>
      <c r="F44" s="93">
        <v>3044</v>
      </c>
      <c r="G44" s="93">
        <v>3754</v>
      </c>
      <c r="H44" s="93">
        <v>3226</v>
      </c>
      <c r="I44" s="93">
        <v>3962</v>
      </c>
      <c r="J44" s="93">
        <v>3899</v>
      </c>
      <c r="K44" s="93">
        <v>3061</v>
      </c>
      <c r="L44" s="93">
        <v>2873</v>
      </c>
      <c r="M44" s="93">
        <v>3724</v>
      </c>
      <c r="N44" s="93">
        <v>2560</v>
      </c>
      <c r="O44" s="97">
        <f>SUM(C44:N44)</f>
        <v>38369</v>
      </c>
    </row>
    <row r="45" spans="1:16" s="74" customFormat="1" ht="12.75" customHeight="1" thickBot="1">
      <c r="A45" s="132"/>
      <c r="B45" s="110" t="s">
        <v>6</v>
      </c>
      <c r="C45" s="111">
        <f>+C43/C44</f>
        <v>0.88416666666666666</v>
      </c>
      <c r="D45" s="112">
        <f t="shared" ref="D45:I45" si="32">IF(D44=0,"",+D43/D44)</f>
        <v>1.1900625434329395</v>
      </c>
      <c r="E45" s="112">
        <f t="shared" si="32"/>
        <v>0.86178045515394908</v>
      </c>
      <c r="F45" s="112">
        <f t="shared" ref="F45" si="33">IF(F44=0,"",+F43/F44)</f>
        <v>0.88764783180026285</v>
      </c>
      <c r="G45" s="112">
        <v>1.0428875865743208</v>
      </c>
      <c r="H45" s="112">
        <v>0.89181649101053939</v>
      </c>
      <c r="I45" s="112">
        <f t="shared" si="32"/>
        <v>0.80413932357395257</v>
      </c>
      <c r="J45" s="230">
        <v>0.79507566042575017</v>
      </c>
      <c r="K45" s="230">
        <v>1.1541979745181312</v>
      </c>
      <c r="L45" s="230">
        <v>1.3230073094326489</v>
      </c>
      <c r="M45" s="112">
        <v>1.0964017185821697</v>
      </c>
      <c r="N45" s="112">
        <v>1.23515625</v>
      </c>
      <c r="O45" s="101">
        <f>+O43/O44</f>
        <v>1.0029190231697465</v>
      </c>
    </row>
    <row r="46" spans="1:16" s="74" customFormat="1" ht="12.75" customHeight="1">
      <c r="A46" s="131" t="s">
        <v>61</v>
      </c>
      <c r="B46" s="102" t="str">
        <f>B43</f>
        <v>30年度</v>
      </c>
      <c r="C46" s="116">
        <f t="shared" ref="C46:E47" si="34">SUM(C22,C25,C28,C31,C34,C37,C40,C43)</f>
        <v>160707</v>
      </c>
      <c r="D46" s="214">
        <f t="shared" si="34"/>
        <v>186987</v>
      </c>
      <c r="E46" s="214">
        <f t="shared" si="34"/>
        <v>215310</v>
      </c>
      <c r="F46" s="214">
        <f t="shared" ref="F46:H47" si="35">SUM(F22,F25,F28,F31,F34,F37,F40,F43)</f>
        <v>233815</v>
      </c>
      <c r="G46" s="214">
        <f t="shared" si="35"/>
        <v>278223</v>
      </c>
      <c r="H46" s="214">
        <f t="shared" si="35"/>
        <v>202061</v>
      </c>
      <c r="I46" s="214">
        <f t="shared" ref="I46:L47" si="36">SUM(I22,I25,I28,I31,I34,I37,I40,I43)</f>
        <v>205874</v>
      </c>
      <c r="J46" s="214">
        <f t="shared" si="36"/>
        <v>180202</v>
      </c>
      <c r="K46" s="214">
        <f t="shared" si="36"/>
        <v>171194</v>
      </c>
      <c r="L46" s="214">
        <f t="shared" si="36"/>
        <v>170360</v>
      </c>
      <c r="M46" s="214">
        <f t="shared" ref="M46:O47" si="37">SUM(M22,M25,M28,M31,M34,M37,M40,M43)</f>
        <v>174415</v>
      </c>
      <c r="N46" s="214">
        <f t="shared" si="37"/>
        <v>190495</v>
      </c>
      <c r="O46" s="89">
        <f t="shared" si="37"/>
        <v>2369643</v>
      </c>
    </row>
    <row r="47" spans="1:16" s="74" customFormat="1" ht="12.75" customHeight="1">
      <c r="A47" s="132"/>
      <c r="B47" s="91" t="str">
        <f>B44</f>
        <v>29年度</v>
      </c>
      <c r="C47" s="117">
        <f t="shared" si="34"/>
        <v>155253</v>
      </c>
      <c r="D47" s="215">
        <f t="shared" si="34"/>
        <v>185089</v>
      </c>
      <c r="E47" s="215">
        <f t="shared" si="34"/>
        <v>207724</v>
      </c>
      <c r="F47" s="215">
        <f t="shared" si="35"/>
        <v>243774</v>
      </c>
      <c r="G47" s="215">
        <f t="shared" si="35"/>
        <v>281875</v>
      </c>
      <c r="H47" s="215">
        <f t="shared" si="35"/>
        <v>240476</v>
      </c>
      <c r="I47" s="215">
        <f t="shared" si="36"/>
        <v>218642</v>
      </c>
      <c r="J47" s="215">
        <f t="shared" si="36"/>
        <v>173351</v>
      </c>
      <c r="K47" s="215">
        <f t="shared" si="36"/>
        <v>161607</v>
      </c>
      <c r="L47" s="215">
        <f t="shared" si="36"/>
        <v>160139</v>
      </c>
      <c r="M47" s="215">
        <f t="shared" si="37"/>
        <v>166719</v>
      </c>
      <c r="N47" s="215">
        <f t="shared" si="37"/>
        <v>173652</v>
      </c>
      <c r="O47" s="97">
        <f t="shared" si="37"/>
        <v>2368301</v>
      </c>
    </row>
    <row r="48" spans="1:16" s="74" customFormat="1" ht="12.75" customHeight="1" thickBot="1">
      <c r="A48" s="133"/>
      <c r="B48" s="110" t="s">
        <v>6</v>
      </c>
      <c r="C48" s="113">
        <f t="shared" ref="C48" si="38">+C46/C47</f>
        <v>1.0351297559467449</v>
      </c>
      <c r="D48" s="112">
        <f t="shared" ref="D48:N48" si="39">IF(D47=0,"",+D46/D47)</f>
        <v>1.0102545262009088</v>
      </c>
      <c r="E48" s="112">
        <f t="shared" si="39"/>
        <v>1.0365196125628238</v>
      </c>
      <c r="F48" s="112">
        <f t="shared" si="39"/>
        <v>0.95914658659249963</v>
      </c>
      <c r="G48" s="112">
        <f t="shared" si="39"/>
        <v>0.9870439024390244</v>
      </c>
      <c r="H48" s="112">
        <f t="shared" si="39"/>
        <v>0.84025432891431995</v>
      </c>
      <c r="I48" s="112">
        <f t="shared" si="39"/>
        <v>0.94160316865012217</v>
      </c>
      <c r="J48" s="112">
        <f t="shared" si="39"/>
        <v>1.0395209719009408</v>
      </c>
      <c r="K48" s="112">
        <f t="shared" si="39"/>
        <v>1.0593229253683318</v>
      </c>
      <c r="L48" s="112">
        <f t="shared" si="39"/>
        <v>1.0638258013350901</v>
      </c>
      <c r="M48" s="112">
        <f t="shared" si="39"/>
        <v>1.0461615052873399</v>
      </c>
      <c r="N48" s="112">
        <f t="shared" si="39"/>
        <v>1.096992836247207</v>
      </c>
      <c r="O48" s="114">
        <f>+O46/O47</f>
        <v>1.000566650945129</v>
      </c>
    </row>
    <row r="49" spans="1:17" s="74" customFormat="1" ht="12.75" customHeight="1">
      <c r="A49" s="131" t="s">
        <v>62</v>
      </c>
      <c r="B49" s="102" t="str">
        <f>B46</f>
        <v>30年度</v>
      </c>
      <c r="C49" s="116">
        <f t="shared" ref="C49:E50" si="40">SUM(,C19,C22,C25,C28,C31,C34,C37,C40,C43)</f>
        <v>854704</v>
      </c>
      <c r="D49" s="214">
        <f t="shared" si="40"/>
        <v>958602</v>
      </c>
      <c r="E49" s="214">
        <f t="shared" si="40"/>
        <v>1044146</v>
      </c>
      <c r="F49" s="214">
        <f t="shared" ref="F49:H50" si="41">SUM(,F19,F22,F25,F28,F31,F34,F37,F40,F43)</f>
        <v>1111640</v>
      </c>
      <c r="G49" s="214">
        <f t="shared" si="41"/>
        <v>1258056</v>
      </c>
      <c r="H49" s="214">
        <f t="shared" si="41"/>
        <v>869800</v>
      </c>
      <c r="I49" s="214">
        <f t="shared" ref="I49:K50" si="42">SUM(,I19,I22,I25,I28,I31,I34,I37,I40,I43)</f>
        <v>1000894</v>
      </c>
      <c r="J49" s="214">
        <f t="shared" si="42"/>
        <v>938648</v>
      </c>
      <c r="K49" s="214">
        <f t="shared" si="42"/>
        <v>940902</v>
      </c>
      <c r="L49" s="214">
        <f t="shared" ref="L49:N50" si="43">SUM(,L19,L22,L25,L28,L31,L34,L37,L40,L43)</f>
        <v>909867</v>
      </c>
      <c r="M49" s="214">
        <f t="shared" si="43"/>
        <v>904695</v>
      </c>
      <c r="N49" s="214">
        <f t="shared" si="43"/>
        <v>1009767</v>
      </c>
      <c r="O49" s="89">
        <f t="shared" ref="O49" si="44">SUM(,O19,O22,O25,O28,O31,O34,O37,O40,O43)</f>
        <v>11801721</v>
      </c>
      <c r="P49" s="90"/>
    </row>
    <row r="50" spans="1:17" s="74" customFormat="1" ht="12.75" customHeight="1">
      <c r="A50" s="132"/>
      <c r="B50" s="91" t="str">
        <f>B47</f>
        <v>29年度</v>
      </c>
      <c r="C50" s="117">
        <f t="shared" si="40"/>
        <v>808069</v>
      </c>
      <c r="D50" s="215">
        <f t="shared" si="40"/>
        <v>977430</v>
      </c>
      <c r="E50" s="215">
        <f t="shared" si="40"/>
        <v>1024102</v>
      </c>
      <c r="F50" s="215">
        <f t="shared" si="41"/>
        <v>1112319</v>
      </c>
      <c r="G50" s="215">
        <f t="shared" si="41"/>
        <v>1248759</v>
      </c>
      <c r="H50" s="215">
        <f t="shared" si="41"/>
        <v>1131449</v>
      </c>
      <c r="I50" s="215">
        <f t="shared" si="42"/>
        <v>1072766</v>
      </c>
      <c r="J50" s="215">
        <f t="shared" si="42"/>
        <v>926983</v>
      </c>
      <c r="K50" s="215">
        <f t="shared" si="42"/>
        <v>901421</v>
      </c>
      <c r="L50" s="215">
        <f t="shared" si="43"/>
        <v>869762</v>
      </c>
      <c r="M50" s="215">
        <f t="shared" si="43"/>
        <v>910715</v>
      </c>
      <c r="N50" s="215">
        <f t="shared" si="43"/>
        <v>980127</v>
      </c>
      <c r="O50" s="97">
        <f t="shared" ref="O50" si="45">SUM(,O20,O23,O26,O29,O32,O35,O38,O41,O44)</f>
        <v>11963902</v>
      </c>
    </row>
    <row r="51" spans="1:17" s="74" customFormat="1" ht="12.75" customHeight="1" thickBot="1">
      <c r="A51" s="133"/>
      <c r="B51" s="110" t="s">
        <v>6</v>
      </c>
      <c r="C51" s="113">
        <f t="shared" ref="C51" si="46">+C49/C50</f>
        <v>1.0577116558115705</v>
      </c>
      <c r="D51" s="112">
        <f t="shared" ref="D51:N51" si="47">IF(D50=0,"",+D49/D50)</f>
        <v>0.98073723949541147</v>
      </c>
      <c r="E51" s="112">
        <f t="shared" si="47"/>
        <v>1.0195722691685007</v>
      </c>
      <c r="F51" s="112">
        <f t="shared" si="47"/>
        <v>0.99938956360540454</v>
      </c>
      <c r="G51" s="112">
        <f t="shared" si="47"/>
        <v>1.0074449913874495</v>
      </c>
      <c r="H51" s="112">
        <f t="shared" si="47"/>
        <v>0.76874874607693322</v>
      </c>
      <c r="I51" s="112">
        <f t="shared" si="47"/>
        <v>0.93300309666786607</v>
      </c>
      <c r="J51" s="112">
        <f t="shared" si="47"/>
        <v>1.0125838337919897</v>
      </c>
      <c r="K51" s="112">
        <f t="shared" si="47"/>
        <v>1.0437986246160229</v>
      </c>
      <c r="L51" s="112">
        <f t="shared" si="47"/>
        <v>1.0461103152356621</v>
      </c>
      <c r="M51" s="112">
        <f t="shared" si="47"/>
        <v>0.99338980910603203</v>
      </c>
      <c r="N51" s="112">
        <f t="shared" si="47"/>
        <v>1.0302409789751736</v>
      </c>
      <c r="O51" s="114">
        <f>+O49/O50</f>
        <v>0.9864441383755902</v>
      </c>
    </row>
    <row r="52" spans="1:17" ht="12.75" customHeight="1">
      <c r="B52" s="193" t="s">
        <v>80</v>
      </c>
      <c r="P52" s="90"/>
      <c r="Q52" s="118"/>
    </row>
    <row r="74" spans="2:3" ht="12.75" customHeight="1">
      <c r="B74" s="119"/>
      <c r="C74" s="119"/>
    </row>
    <row r="75" spans="2:3" ht="12.75" customHeight="1">
      <c r="B75" s="119"/>
    </row>
    <row r="76" spans="2:3" ht="12.75" customHeight="1">
      <c r="B76" s="119"/>
    </row>
    <row r="77" spans="2:3" ht="12.75" customHeight="1">
      <c r="B77" s="119"/>
    </row>
    <row r="78" spans="2:3" ht="12.75" customHeight="1">
      <c r="B78" s="119"/>
    </row>
    <row r="79" spans="2:3" ht="12.75" customHeight="1">
      <c r="B79" s="119"/>
    </row>
    <row r="80" spans="2:3" ht="12.75" customHeight="1">
      <c r="B80" s="119"/>
    </row>
    <row r="81" spans="2:3" ht="12.75" customHeight="1">
      <c r="B81" s="119"/>
      <c r="C81" s="119"/>
    </row>
    <row r="82" spans="2:3" ht="12.75" customHeight="1">
      <c r="B82" s="119"/>
    </row>
    <row r="83" spans="2:3" ht="12.75" customHeight="1">
      <c r="B83" s="119"/>
    </row>
    <row r="84" spans="2:3" ht="12.75" customHeight="1">
      <c r="B84" s="119"/>
    </row>
  </sheetData>
  <phoneticPr fontId="3"/>
  <pageMargins left="0.75" right="0.68" top="0.87" bottom="0.48" header="0.68" footer="0.39"/>
  <headerFooter alignWithMargins="0">
    <oddHeader>&amp;R&amp;20資料２－３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P50"/>
  <sheetViews>
    <sheetView showZeros="0" view="pageBreakPreview" topLeftCell="A22" zoomScale="70" zoomScaleNormal="85" zoomScaleSheetLayoutView="70" workbookViewId="0">
      <selection activeCell="N34" sqref="N34"/>
    </sheetView>
  </sheetViews>
  <sheetFormatPr defaultRowHeight="13.5"/>
  <cols>
    <col min="1" max="1" width="3" style="5" customWidth="1"/>
    <col min="2" max="2" width="11.75" style="5" customWidth="1"/>
    <col min="3" max="14" width="9.5" style="5" customWidth="1"/>
    <col min="15" max="15" width="11" style="5" customWidth="1"/>
    <col min="16" max="16" width="10.5" style="5" hidden="1" customWidth="1"/>
    <col min="17" max="18" width="1.5" style="5" customWidth="1"/>
    <col min="19" max="16384" width="9" style="5"/>
  </cols>
  <sheetData>
    <row r="1" spans="2:15" s="1" customFormat="1" ht="33" customHeight="1">
      <c r="B1" s="139" t="s">
        <v>128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2:15" s="1" customForma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>
      <c r="B18" s="2"/>
      <c r="C18" s="3"/>
      <c r="D18" s="3"/>
      <c r="E18" s="3"/>
      <c r="F18" s="3"/>
      <c r="G18" s="225"/>
      <c r="H18" s="226"/>
      <c r="I18" s="3"/>
      <c r="J18" s="3"/>
      <c r="K18" s="3"/>
      <c r="L18" s="3"/>
      <c r="M18" s="3"/>
      <c r="N18" s="3"/>
      <c r="O18" s="3"/>
    </row>
    <row r="19" spans="2:16" s="1" customFormat="1">
      <c r="B19" s="2"/>
      <c r="C19" s="3"/>
      <c r="D19" s="3"/>
      <c r="E19" s="3"/>
      <c r="F19" s="3">
        <v>829779</v>
      </c>
      <c r="G19" s="3"/>
      <c r="H19" s="3"/>
      <c r="I19" s="3"/>
      <c r="J19" s="3"/>
      <c r="K19" s="3"/>
      <c r="L19" s="3"/>
      <c r="M19" s="3"/>
      <c r="N19" s="3"/>
      <c r="O19" s="3"/>
    </row>
    <row r="20" spans="2:16" s="1" customFormat="1">
      <c r="B20" s="2"/>
      <c r="C20" s="3"/>
      <c r="D20" s="3"/>
      <c r="E20" s="3"/>
      <c r="F20" s="3">
        <v>795254</v>
      </c>
      <c r="G20" s="3"/>
      <c r="H20" s="3"/>
      <c r="I20" s="3"/>
      <c r="J20" s="3"/>
      <c r="K20" s="3"/>
      <c r="L20" s="3"/>
      <c r="M20" s="3"/>
      <c r="N20" s="3"/>
      <c r="O20" s="3"/>
    </row>
    <row r="21" spans="2:16" s="1" customFormat="1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6" s="1" customFormat="1">
      <c r="B22" s="2"/>
      <c r="C22" s="3"/>
      <c r="D22" s="3"/>
      <c r="E22" s="3"/>
      <c r="F22" s="3">
        <v>67928</v>
      </c>
      <c r="G22" s="3"/>
      <c r="H22" s="3"/>
      <c r="I22" s="3"/>
      <c r="J22" s="3"/>
      <c r="K22" s="3"/>
      <c r="L22" s="3"/>
      <c r="M22" s="3"/>
      <c r="N22" s="3"/>
      <c r="O22" s="3"/>
    </row>
    <row r="23" spans="2:16" s="1" customFormat="1">
      <c r="B23" s="2"/>
      <c r="C23" s="3"/>
      <c r="D23" s="3"/>
      <c r="E23" s="3"/>
      <c r="F23" s="3">
        <v>64560</v>
      </c>
      <c r="G23" s="3"/>
      <c r="H23" s="3"/>
      <c r="I23" s="3"/>
      <c r="J23" s="3"/>
      <c r="K23" s="3"/>
      <c r="L23" s="3"/>
      <c r="M23" s="3"/>
      <c r="N23" s="3"/>
      <c r="O23" s="3"/>
    </row>
    <row r="24" spans="2:16" s="1" customFormat="1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6" s="1" customFormat="1">
      <c r="B25" s="2"/>
      <c r="C25" s="3"/>
      <c r="D25" s="3"/>
      <c r="E25" s="3"/>
      <c r="F25" s="3">
        <v>54213</v>
      </c>
      <c r="G25" s="3"/>
      <c r="H25" s="3"/>
      <c r="I25" s="3"/>
      <c r="J25" s="3"/>
      <c r="K25" s="3"/>
      <c r="L25" s="3"/>
      <c r="M25" s="3"/>
      <c r="N25" s="3"/>
      <c r="O25" s="3"/>
    </row>
    <row r="26" spans="2:16" s="1" customFormat="1">
      <c r="B26" s="2"/>
      <c r="C26" s="3"/>
      <c r="D26" s="3"/>
      <c r="E26" s="3"/>
      <c r="F26" s="3">
        <v>52259</v>
      </c>
      <c r="G26" s="3"/>
      <c r="H26" s="3"/>
      <c r="I26" s="3"/>
      <c r="J26" s="3"/>
      <c r="K26" s="3"/>
      <c r="L26" s="3"/>
      <c r="M26" s="3"/>
      <c r="N26" s="3"/>
      <c r="O26" s="3"/>
    </row>
    <row r="27" spans="2:16" s="1" customFormat="1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6" s="1" customFormat="1">
      <c r="B28" s="2"/>
      <c r="C28" s="3"/>
      <c r="D28" s="3"/>
      <c r="E28" s="3"/>
      <c r="F28" s="3">
        <v>9586</v>
      </c>
      <c r="G28" s="3"/>
      <c r="H28" s="3"/>
      <c r="I28" s="3"/>
      <c r="J28" s="3"/>
      <c r="K28" s="3"/>
      <c r="L28" s="3"/>
      <c r="M28" s="3"/>
      <c r="N28" s="3"/>
      <c r="O28" s="3"/>
    </row>
    <row r="29" spans="2:16" s="1" customFormat="1">
      <c r="B29" s="2"/>
      <c r="C29" s="3"/>
      <c r="D29" s="3"/>
      <c r="E29" s="3"/>
      <c r="F29" s="3">
        <v>9971</v>
      </c>
      <c r="G29" s="3"/>
      <c r="H29" s="3"/>
      <c r="I29" s="3"/>
      <c r="J29" s="3"/>
      <c r="K29" s="3"/>
      <c r="L29" s="3"/>
      <c r="M29" s="3"/>
      <c r="N29" s="3"/>
      <c r="O29" s="3"/>
    </row>
    <row r="30" spans="2:16" s="7" customFormat="1" ht="28.5" customHeight="1">
      <c r="O30" s="8" t="s">
        <v>63</v>
      </c>
    </row>
    <row r="31" spans="2:16" s="9" customFormat="1" ht="20.25" customHeight="1">
      <c r="B31" s="11" t="s">
        <v>65</v>
      </c>
      <c r="C31" s="11" t="s">
        <v>8</v>
      </c>
      <c r="D31" s="11" t="s">
        <v>9</v>
      </c>
      <c r="E31" s="11" t="s">
        <v>10</v>
      </c>
      <c r="F31" s="11" t="s">
        <v>11</v>
      </c>
      <c r="G31" s="11" t="s">
        <v>12</v>
      </c>
      <c r="H31" s="11" t="s">
        <v>13</v>
      </c>
      <c r="I31" s="11" t="s">
        <v>14</v>
      </c>
      <c r="J31" s="11" t="s">
        <v>15</v>
      </c>
      <c r="K31" s="11" t="s">
        <v>16</v>
      </c>
      <c r="L31" s="11" t="s">
        <v>17</v>
      </c>
      <c r="M31" s="11" t="s">
        <v>18</v>
      </c>
      <c r="N31" s="11" t="s">
        <v>19</v>
      </c>
      <c r="O31" s="11" t="s">
        <v>64</v>
      </c>
      <c r="P31" s="231" t="str">
        <f>合計!P19</f>
        <v>4～2月計</v>
      </c>
    </row>
    <row r="32" spans="2:16" s="9" customFormat="1" ht="20.25" customHeight="1">
      <c r="B32" s="11" t="s">
        <v>98</v>
      </c>
      <c r="C32" s="14">
        <v>719.79499999999996</v>
      </c>
      <c r="D32" s="12">
        <v>893.00900000000001</v>
      </c>
      <c r="E32" s="12">
        <v>945.88</v>
      </c>
      <c r="F32" s="12">
        <v>1054.7850000000001</v>
      </c>
      <c r="G32" s="12">
        <v>1155.2639999999999</v>
      </c>
      <c r="H32" s="12">
        <v>1102.327</v>
      </c>
      <c r="I32" s="12">
        <v>1034.674</v>
      </c>
      <c r="J32" s="12">
        <v>862.529</v>
      </c>
      <c r="K32" s="12">
        <v>882.88800000000003</v>
      </c>
      <c r="L32" s="12">
        <v>831.67700000000002</v>
      </c>
      <c r="M32" s="12">
        <v>852.46799999999996</v>
      </c>
      <c r="N32" s="12">
        <v>910.30600000000004</v>
      </c>
      <c r="O32" s="12">
        <f t="shared" ref="O32" si="0">SUM(C32:N32)</f>
        <v>11245.602000000003</v>
      </c>
      <c r="P32" s="12">
        <f>SUM(C32:M32)</f>
        <v>10335.296000000002</v>
      </c>
    </row>
    <row r="33" spans="2:16" s="9" customFormat="1" ht="20.25" customHeight="1">
      <c r="B33" s="11" t="s">
        <v>112</v>
      </c>
      <c r="C33" s="14">
        <v>777.06899999999996</v>
      </c>
      <c r="D33" s="12">
        <v>898.7</v>
      </c>
      <c r="E33" s="12">
        <v>972.52499999999998</v>
      </c>
      <c r="F33" s="12">
        <v>1079.3230000000001</v>
      </c>
      <c r="G33" s="12">
        <v>1172.4659999999999</v>
      </c>
      <c r="H33" s="12">
        <v>1129.097</v>
      </c>
      <c r="I33" s="12">
        <v>1039.0309999999999</v>
      </c>
      <c r="J33" s="12">
        <v>875.61</v>
      </c>
      <c r="K33" s="12">
        <v>848.41200000000003</v>
      </c>
      <c r="L33" s="12">
        <v>867.60699999999997</v>
      </c>
      <c r="M33" s="12">
        <v>857.31799999999998</v>
      </c>
      <c r="N33" s="12">
        <v>967.56799999999998</v>
      </c>
      <c r="O33" s="12">
        <f>SUM(C33:N33)</f>
        <v>11484.725999999999</v>
      </c>
      <c r="P33" s="12">
        <f t="shared" ref="P33:P35" si="1">SUM(C33:M33)</f>
        <v>10517.157999999999</v>
      </c>
    </row>
    <row r="34" spans="2:16" s="9" customFormat="1" ht="20.25" customHeight="1">
      <c r="B34" s="11" t="s">
        <v>109</v>
      </c>
      <c r="C34" s="14">
        <v>808.06899999999996</v>
      </c>
      <c r="D34" s="12">
        <v>977.43</v>
      </c>
      <c r="E34" s="12">
        <v>1024.1020000000001</v>
      </c>
      <c r="F34" s="12">
        <v>1112.319</v>
      </c>
      <c r="G34" s="12">
        <v>1248.759</v>
      </c>
      <c r="H34" s="12">
        <v>1131.4490000000001</v>
      </c>
      <c r="I34" s="12">
        <v>1072.7660000000001</v>
      </c>
      <c r="J34" s="12">
        <v>926.98299999999995</v>
      </c>
      <c r="K34" s="12">
        <v>901.42100000000005</v>
      </c>
      <c r="L34" s="12">
        <v>869.76199999999994</v>
      </c>
      <c r="M34" s="12">
        <v>910.71500000000003</v>
      </c>
      <c r="N34" s="12">
        <v>980.12699999999995</v>
      </c>
      <c r="O34" s="12">
        <f>SUM(C34:N34)</f>
        <v>11963.902000000002</v>
      </c>
      <c r="P34" s="12">
        <f t="shared" si="1"/>
        <v>10983.775000000001</v>
      </c>
    </row>
    <row r="35" spans="2:16" s="9" customFormat="1" ht="20.25" customHeight="1">
      <c r="B35" s="11" t="s">
        <v>119</v>
      </c>
      <c r="C35" s="14">
        <v>854.70399999999995</v>
      </c>
      <c r="D35" s="12">
        <v>958.60199999999998</v>
      </c>
      <c r="E35" s="12">
        <v>1044.146</v>
      </c>
      <c r="F35" s="12">
        <v>1111.6400000000001</v>
      </c>
      <c r="G35" s="12">
        <v>1258.056</v>
      </c>
      <c r="H35" s="12">
        <v>869.8</v>
      </c>
      <c r="I35" s="12">
        <v>1000.894</v>
      </c>
      <c r="J35" s="12">
        <v>938.64800000000002</v>
      </c>
      <c r="K35" s="12">
        <v>940.90200000000004</v>
      </c>
      <c r="L35" s="12">
        <v>909.86699999999996</v>
      </c>
      <c r="M35" s="12">
        <v>904.69500000000005</v>
      </c>
      <c r="N35" s="12">
        <v>1009.7670000000001</v>
      </c>
      <c r="O35" s="12">
        <f>SUM(C35:N35)</f>
        <v>11801.721000000001</v>
      </c>
      <c r="P35" s="12">
        <f t="shared" si="1"/>
        <v>10791.954000000002</v>
      </c>
    </row>
    <row r="36" spans="2:16" s="7" customFormat="1" ht="17.25" customHeight="1">
      <c r="C36" s="193" t="s">
        <v>80</v>
      </c>
    </row>
    <row r="37" spans="2:16" s="7" customFormat="1" ht="14.25"/>
    <row r="38" spans="2:16" s="7" customFormat="1" ht="14.25"/>
    <row r="46" spans="2:16"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</row>
    <row r="47" spans="2:16"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</row>
    <row r="49" spans="4:14"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</row>
    <row r="50" spans="4:14"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</row>
  </sheetData>
  <phoneticPr fontId="3"/>
  <pageMargins left="0.86614173228346458" right="0.74803149606299213" top="0.78740157480314965" bottom="0" header="0.51181102362204722" footer="0.51181102362204722"/>
  <headerFooter alignWithMargins="0">
    <oddHeader>&amp;R&amp;20資料２－４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P50"/>
  <sheetViews>
    <sheetView showZeros="0" view="pageBreakPreview" topLeftCell="A10" zoomScale="70" zoomScaleNormal="85" zoomScaleSheetLayoutView="70" workbookViewId="0">
      <selection activeCell="N21" sqref="N21"/>
    </sheetView>
  </sheetViews>
  <sheetFormatPr defaultRowHeight="13.5"/>
  <cols>
    <col min="1" max="1" width="5.125" style="5" customWidth="1"/>
    <col min="2" max="2" width="11.75" style="5" customWidth="1"/>
    <col min="3" max="14" width="9.625" style="5" customWidth="1"/>
    <col min="15" max="15" width="9" style="5" customWidth="1"/>
    <col min="16" max="16" width="9.75" style="5" hidden="1" customWidth="1"/>
    <col min="17" max="17" width="1.5" style="5" customWidth="1"/>
    <col min="18" max="18" width="1.875" style="5" customWidth="1"/>
    <col min="19" max="16384" width="9" style="5"/>
  </cols>
  <sheetData>
    <row r="1" spans="2:15" s="1" customFormat="1" ht="30.75" customHeight="1">
      <c r="B1" s="139" t="s">
        <v>129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2:15" s="1" customFormat="1" ht="27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7.7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7.7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7.7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7.7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7.7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7.7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7.7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7.7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7.75" customHeigh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7.7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7.7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7.7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7.7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5" customFormat="1" ht="27.75" customHeight="1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8" t="s">
        <v>63</v>
      </c>
    </row>
    <row r="17" spans="2:16" s="9" customFormat="1" ht="19.5" customHeight="1">
      <c r="B17" s="11" t="s">
        <v>66</v>
      </c>
      <c r="C17" s="11" t="s">
        <v>8</v>
      </c>
      <c r="D17" s="11" t="s">
        <v>9</v>
      </c>
      <c r="E17" s="11" t="s">
        <v>10</v>
      </c>
      <c r="F17" s="11" t="s">
        <v>11</v>
      </c>
      <c r="G17" s="11" t="s">
        <v>12</v>
      </c>
      <c r="H17" s="11" t="s">
        <v>13</v>
      </c>
      <c r="I17" s="11" t="s">
        <v>14</v>
      </c>
      <c r="J17" s="11" t="s">
        <v>15</v>
      </c>
      <c r="K17" s="11" t="s">
        <v>16</v>
      </c>
      <c r="L17" s="11" t="s">
        <v>17</v>
      </c>
      <c r="M17" s="11" t="s">
        <v>18</v>
      </c>
      <c r="N17" s="11" t="s">
        <v>19</v>
      </c>
      <c r="O17" s="11" t="s">
        <v>64</v>
      </c>
      <c r="P17" s="231" t="str">
        <f>合計!P19</f>
        <v>4～2月計</v>
      </c>
    </row>
    <row r="18" spans="2:16" s="9" customFormat="1" ht="22.5" customHeight="1">
      <c r="B18" s="11" t="s">
        <v>98</v>
      </c>
      <c r="C18" s="12">
        <v>42.8</v>
      </c>
      <c r="D18" s="12">
        <v>63.3</v>
      </c>
      <c r="E18" s="12">
        <v>66.400000000000006</v>
      </c>
      <c r="F18" s="12">
        <v>66.900000000000006</v>
      </c>
      <c r="G18" s="12">
        <v>93.1</v>
      </c>
      <c r="H18" s="12">
        <v>72</v>
      </c>
      <c r="I18" s="12">
        <v>55.4</v>
      </c>
      <c r="J18" s="12">
        <v>49.7</v>
      </c>
      <c r="K18" s="12">
        <v>54.4</v>
      </c>
      <c r="L18" s="12">
        <v>42.9</v>
      </c>
      <c r="M18" s="12">
        <v>42.8</v>
      </c>
      <c r="N18" s="12">
        <v>62</v>
      </c>
      <c r="O18" s="12">
        <f t="shared" ref="O18" si="0">SUM(C18:N18)</f>
        <v>711.69999999999993</v>
      </c>
      <c r="P18" s="12">
        <f t="shared" ref="P18:P20" si="1">SUM(C18:M18)</f>
        <v>649.69999999999993</v>
      </c>
    </row>
    <row r="19" spans="2:16" s="9" customFormat="1" ht="22.5" customHeight="1">
      <c r="B19" s="11" t="s">
        <v>112</v>
      </c>
      <c r="C19" s="12">
        <v>86</v>
      </c>
      <c r="D19" s="12">
        <v>117</v>
      </c>
      <c r="E19" s="12">
        <v>124</v>
      </c>
      <c r="F19" s="12">
        <v>123</v>
      </c>
      <c r="G19" s="12">
        <v>154</v>
      </c>
      <c r="H19" s="12">
        <v>122</v>
      </c>
      <c r="I19" s="12">
        <v>109</v>
      </c>
      <c r="J19" s="12">
        <v>75</v>
      </c>
      <c r="K19" s="12">
        <v>81</v>
      </c>
      <c r="L19" s="12">
        <v>53</v>
      </c>
      <c r="M19" s="12">
        <v>49</v>
      </c>
      <c r="N19" s="12">
        <v>59</v>
      </c>
      <c r="O19" s="12">
        <v>1153</v>
      </c>
      <c r="P19" s="12">
        <f t="shared" si="1"/>
        <v>1093</v>
      </c>
    </row>
    <row r="20" spans="2:16" s="9" customFormat="1" ht="22.5" customHeight="1">
      <c r="B20" s="11" t="s">
        <v>109</v>
      </c>
      <c r="C20" s="12">
        <v>70.2</v>
      </c>
      <c r="D20" s="12">
        <v>91.2</v>
      </c>
      <c r="E20" s="12">
        <v>97.1</v>
      </c>
      <c r="F20" s="12">
        <v>92.1</v>
      </c>
      <c r="G20" s="12">
        <v>119.9</v>
      </c>
      <c r="H20" s="12">
        <v>91.4</v>
      </c>
      <c r="I20" s="12">
        <v>80.099999999999994</v>
      </c>
      <c r="J20" s="12">
        <v>61</v>
      </c>
      <c r="K20" s="12">
        <v>63.6</v>
      </c>
      <c r="L20" s="12">
        <v>48.3</v>
      </c>
      <c r="M20" s="12">
        <v>50.9</v>
      </c>
      <c r="N20" s="12">
        <v>52.4</v>
      </c>
      <c r="O20" s="12">
        <f t="shared" ref="O20" si="2">SUM(C20:N20)</f>
        <v>918.19999999999993</v>
      </c>
      <c r="P20" s="12">
        <f t="shared" si="1"/>
        <v>865.8</v>
      </c>
    </row>
    <row r="21" spans="2:16" s="9" customFormat="1" ht="22.5" customHeight="1">
      <c r="B21" s="11" t="s">
        <v>119</v>
      </c>
      <c r="C21" s="12">
        <v>63.5</v>
      </c>
      <c r="D21" s="12">
        <v>78.900000000000006</v>
      </c>
      <c r="E21" s="12">
        <v>86.1</v>
      </c>
      <c r="F21" s="12">
        <v>81.400000000000006</v>
      </c>
      <c r="G21" s="12">
        <v>116.7</v>
      </c>
      <c r="H21" s="12">
        <v>66.2</v>
      </c>
      <c r="I21" s="12">
        <v>65.5</v>
      </c>
      <c r="J21" s="12">
        <v>59.3</v>
      </c>
      <c r="K21" s="12">
        <v>67.8</v>
      </c>
      <c r="L21" s="12">
        <v>50.3</v>
      </c>
      <c r="M21" s="12">
        <v>51.1</v>
      </c>
      <c r="N21" s="12">
        <v>58.4</v>
      </c>
      <c r="O21" s="12">
        <f t="shared" ref="O21" si="3">SUM(C21:N21)</f>
        <v>845.19999999999982</v>
      </c>
      <c r="P21" s="12">
        <f>SUM(C21:M21)</f>
        <v>786.79999999999984</v>
      </c>
    </row>
    <row r="22" spans="2:16" s="7" customFormat="1" ht="10.5" customHeight="1">
      <c r="C22" s="193" t="s">
        <v>80</v>
      </c>
    </row>
    <row r="23" spans="2:16">
      <c r="C23" s="237" t="s">
        <v>105</v>
      </c>
    </row>
    <row r="46" spans="4:14"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</row>
    <row r="47" spans="4:14"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</row>
    <row r="49" spans="4:14"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</row>
    <row r="50" spans="4:14"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</row>
  </sheetData>
  <phoneticPr fontId="3"/>
  <pageMargins left="0.78740157480314965" right="0" top="0.98425196850393704" bottom="0" header="0.51181102362204722" footer="0.51181102362204722"/>
  <headerFooter alignWithMargins="0">
    <oddHeader>&amp;R&amp;20資料２－５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50"/>
  <sheetViews>
    <sheetView showZeros="0" view="pageBreakPreview" topLeftCell="A7" zoomScale="70" zoomScaleNormal="85" zoomScaleSheetLayoutView="70" workbookViewId="0">
      <selection activeCell="N25" sqref="N25"/>
    </sheetView>
  </sheetViews>
  <sheetFormatPr defaultRowHeight="13.5"/>
  <cols>
    <col min="1" max="1" width="5.125" style="5" customWidth="1"/>
    <col min="2" max="2" width="11.875" style="5" customWidth="1"/>
    <col min="3" max="14" width="9.125" style="5" customWidth="1"/>
    <col min="15" max="15" width="9.625" style="5" customWidth="1"/>
    <col min="16" max="16" width="10.75" style="5" hidden="1" customWidth="1"/>
    <col min="17" max="17" width="1.5" style="5" customWidth="1"/>
    <col min="18" max="24" width="9.75" style="5" customWidth="1"/>
    <col min="25" max="16384" width="9" style="5"/>
  </cols>
  <sheetData>
    <row r="1" spans="2:15" s="1" customFormat="1" ht="30.75" customHeight="1">
      <c r="B1" s="139" t="s">
        <v>130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2:15" s="1" customFormat="1" ht="20.2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0.2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0.2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0.2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0.2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0.2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0.2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0.2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0.25" customHeigh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0.2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0.2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0.2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0.2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 ht="20.25" customHeigh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 ht="20.25" customHeigh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 ht="20.25" customHeight="1">
      <c r="B18" s="2"/>
      <c r="C18" s="3"/>
      <c r="D18" s="3"/>
      <c r="E18" s="3"/>
      <c r="F18" s="3"/>
      <c r="G18" s="225"/>
      <c r="H18" s="226"/>
      <c r="I18" s="3"/>
      <c r="J18" s="3"/>
      <c r="K18" s="3"/>
      <c r="L18" s="3"/>
      <c r="M18" s="3"/>
      <c r="N18" s="3"/>
      <c r="O18" s="3"/>
    </row>
    <row r="19" spans="2:16" s="1" customFormat="1" ht="20.25" customHeight="1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6" s="7" customFormat="1" ht="19.5" customHeight="1">
      <c r="O20" s="8" t="s">
        <v>63</v>
      </c>
    </row>
    <row r="21" spans="2:16" s="9" customFormat="1" ht="18.75" customHeight="1">
      <c r="B21" s="11" t="s">
        <v>67</v>
      </c>
      <c r="C21" s="11" t="s">
        <v>8</v>
      </c>
      <c r="D21" s="11" t="s">
        <v>9</v>
      </c>
      <c r="E21" s="11" t="s">
        <v>10</v>
      </c>
      <c r="F21" s="11" t="s">
        <v>11</v>
      </c>
      <c r="G21" s="11" t="s">
        <v>12</v>
      </c>
      <c r="H21" s="11" t="s">
        <v>13</v>
      </c>
      <c r="I21" s="11" t="s">
        <v>14</v>
      </c>
      <c r="J21" s="11" t="s">
        <v>15</v>
      </c>
      <c r="K21" s="11" t="s">
        <v>16</v>
      </c>
      <c r="L21" s="11" t="s">
        <v>17</v>
      </c>
      <c r="M21" s="11" t="s">
        <v>18</v>
      </c>
      <c r="N21" s="11" t="s">
        <v>19</v>
      </c>
      <c r="O21" s="11" t="s">
        <v>64</v>
      </c>
      <c r="P21" s="231" t="str">
        <f>合計!P19</f>
        <v>4～2月計</v>
      </c>
    </row>
    <row r="22" spans="2:16" s="9" customFormat="1" ht="20.25" customHeight="1">
      <c r="B22" s="11" t="s">
        <v>98</v>
      </c>
      <c r="C22" s="12">
        <v>59.567999999999998</v>
      </c>
      <c r="D22" s="12">
        <v>78.525999999999996</v>
      </c>
      <c r="E22" s="12">
        <v>70.78</v>
      </c>
      <c r="F22" s="12">
        <v>99.644999999999996</v>
      </c>
      <c r="G22" s="12">
        <v>155.511</v>
      </c>
      <c r="H22" s="12">
        <v>96.516000000000005</v>
      </c>
      <c r="I22" s="12">
        <v>64.188000000000002</v>
      </c>
      <c r="J22" s="13">
        <v>47.194000000000003</v>
      </c>
      <c r="K22" s="13">
        <v>56.829000000000001</v>
      </c>
      <c r="L22" s="12">
        <v>39.037999999999997</v>
      </c>
      <c r="M22" s="12">
        <v>38.481000000000002</v>
      </c>
      <c r="N22" s="12">
        <v>59.322000000000003</v>
      </c>
      <c r="O22" s="12">
        <f t="shared" ref="O22:O24" si="0">SUM(C22:N22)</f>
        <v>865.59799999999984</v>
      </c>
      <c r="P22" s="12">
        <f t="shared" ref="P22:P24" si="1">SUM(C22:M22)</f>
        <v>806.27599999999984</v>
      </c>
    </row>
    <row r="23" spans="2:16" s="9" customFormat="1" ht="20.25" customHeight="1">
      <c r="B23" s="11" t="s">
        <v>112</v>
      </c>
      <c r="C23" s="12">
        <v>71.661000000000001</v>
      </c>
      <c r="D23" s="12">
        <v>82.466999999999999</v>
      </c>
      <c r="E23" s="12">
        <v>70.772999999999996</v>
      </c>
      <c r="F23" s="12">
        <v>100.596</v>
      </c>
      <c r="G23" s="12">
        <v>149.47300000000001</v>
      </c>
      <c r="H23" s="12">
        <v>81.254999999999995</v>
      </c>
      <c r="I23" s="12">
        <v>66.242999999999995</v>
      </c>
      <c r="J23" s="13">
        <v>48.203000000000003</v>
      </c>
      <c r="K23" s="13">
        <v>57.847999999999999</v>
      </c>
      <c r="L23" s="12">
        <v>39.993000000000002</v>
      </c>
      <c r="M23" s="12">
        <v>39.103999999999999</v>
      </c>
      <c r="N23" s="12">
        <v>62.942</v>
      </c>
      <c r="O23" s="12">
        <f t="shared" si="0"/>
        <v>870.55799999999988</v>
      </c>
      <c r="P23" s="12">
        <f t="shared" si="1"/>
        <v>807.61599999999987</v>
      </c>
    </row>
    <row r="24" spans="2:16" s="9" customFormat="1" ht="20.25" customHeight="1">
      <c r="B24" s="11" t="s">
        <v>109</v>
      </c>
      <c r="C24" s="12">
        <v>68.105999999999995</v>
      </c>
      <c r="D24" s="12">
        <v>88.363</v>
      </c>
      <c r="E24" s="12">
        <v>74.710999999999999</v>
      </c>
      <c r="F24" s="12">
        <v>107.996</v>
      </c>
      <c r="G24" s="12">
        <v>160.97200000000001</v>
      </c>
      <c r="H24" s="12">
        <v>83.706999999999994</v>
      </c>
      <c r="I24" s="12">
        <v>68.537999999999997</v>
      </c>
      <c r="J24" s="13">
        <v>51.853000000000002</v>
      </c>
      <c r="K24" s="13">
        <v>54.756999999999998</v>
      </c>
      <c r="L24" s="12">
        <v>41.585000000000001</v>
      </c>
      <c r="M24" s="12">
        <v>37.106999999999999</v>
      </c>
      <c r="N24" s="12">
        <v>57.116</v>
      </c>
      <c r="O24" s="12">
        <f t="shared" si="0"/>
        <v>894.81099999999992</v>
      </c>
      <c r="P24" s="12">
        <f t="shared" si="1"/>
        <v>837.69499999999994</v>
      </c>
    </row>
    <row r="25" spans="2:16" s="9" customFormat="1" ht="20.25" customHeight="1">
      <c r="B25" s="11" t="s">
        <v>119</v>
      </c>
      <c r="C25" s="12">
        <v>72.555000000000007</v>
      </c>
      <c r="D25" s="12">
        <v>79.441000000000003</v>
      </c>
      <c r="E25" s="12">
        <v>77.685000000000002</v>
      </c>
      <c r="F25" s="12">
        <v>106.7865</v>
      </c>
      <c r="G25" s="12">
        <v>158.0575</v>
      </c>
      <c r="H25" s="12">
        <v>81.351500000000001</v>
      </c>
      <c r="I25" s="12">
        <v>65.686499999999995</v>
      </c>
      <c r="J25" s="13">
        <v>55.082000000000001</v>
      </c>
      <c r="K25" s="13">
        <v>57.450499999999998</v>
      </c>
      <c r="L25" s="12">
        <v>43.727499999999999</v>
      </c>
      <c r="M25" s="12">
        <v>40.534500000000001</v>
      </c>
      <c r="N25" s="12">
        <v>61.143000000000001</v>
      </c>
      <c r="O25" s="12">
        <f t="shared" ref="O25" si="2">SUM(C25:N25)</f>
        <v>899.5005000000001</v>
      </c>
      <c r="P25" s="12">
        <f>SUM(C25:M25)</f>
        <v>838.35750000000007</v>
      </c>
    </row>
    <row r="26" spans="2:16" s="7" customFormat="1" ht="14.25" customHeight="1">
      <c r="C26" s="193" t="s">
        <v>80</v>
      </c>
      <c r="D26" s="125"/>
      <c r="E26" s="125"/>
      <c r="F26" s="125"/>
      <c r="G26" s="126"/>
      <c r="H26" s="126"/>
      <c r="I26" s="126"/>
      <c r="J26" s="126"/>
    </row>
    <row r="27" spans="2:16" s="7" customFormat="1" ht="14.25"/>
    <row r="28" spans="2:16" s="7" customFormat="1" ht="14.25"/>
    <row r="29" spans="2:16" s="7" customFormat="1" ht="14.25"/>
    <row r="46" spans="4:14"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</row>
    <row r="47" spans="4:14"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</row>
    <row r="49" spans="4:14"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</row>
    <row r="50" spans="4:14"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</row>
  </sheetData>
  <phoneticPr fontId="3"/>
  <pageMargins left="0.59055118110236227" right="0" top="0.98425196850393704" bottom="0" header="0.6" footer="0.51181102362204722"/>
  <headerFooter alignWithMargins="0">
    <oddHeader>&amp;R&amp;20資料２－６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DA92"/>
  <sheetViews>
    <sheetView view="pageBreakPreview" zoomScale="98" zoomScaleNormal="75" zoomScaleSheetLayoutView="98" workbookViewId="0">
      <pane xSplit="1" ySplit="3" topLeftCell="CH40" activePane="bottomRight" state="frozen"/>
      <selection activeCell="B92" sqref="B92"/>
      <selection pane="topRight" activeCell="B92" sqref="B92"/>
      <selection pane="bottomLeft" activeCell="B92" sqref="B92"/>
      <selection pane="bottomRight" activeCell="CV92" sqref="CV92"/>
    </sheetView>
  </sheetViews>
  <sheetFormatPr defaultRowHeight="13.5"/>
  <cols>
    <col min="1" max="1" width="9.5" style="18" customWidth="1"/>
    <col min="2" max="13" width="7.375" style="18" customWidth="1"/>
    <col min="14" max="14" width="7.875" style="18" customWidth="1"/>
    <col min="15" max="15" width="7.5" style="18" customWidth="1"/>
    <col min="16" max="16" width="7.875" style="18" customWidth="1"/>
    <col min="17" max="25" width="7.75" style="18" customWidth="1"/>
    <col min="26" max="26" width="8" style="18" customWidth="1"/>
    <col min="27" max="31" width="8.125" style="18" customWidth="1"/>
    <col min="32" max="32" width="9.625" style="18" customWidth="1"/>
    <col min="33" max="39" width="8.125" style="18" customWidth="1"/>
    <col min="40" max="49" width="9" style="18" customWidth="1"/>
    <col min="50" max="100" width="8.875" style="18" customWidth="1"/>
    <col min="101" max="101" width="7.375" style="18" customWidth="1"/>
    <col min="102" max="102" width="11.25" style="18" customWidth="1"/>
    <col min="103" max="105" width="7.5" style="18" customWidth="1"/>
    <col min="106" max="106" width="8.5" style="18" customWidth="1"/>
    <col min="107" max="16384" width="9" style="18"/>
  </cols>
  <sheetData>
    <row r="1" spans="1:105" ht="33.75" customHeight="1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6" t="s">
        <v>143</v>
      </c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</row>
    <row r="2" spans="1:105">
      <c r="AB2" s="19"/>
      <c r="AC2" s="19"/>
      <c r="AD2" s="19"/>
      <c r="AF2" s="19"/>
      <c r="AH2" s="19"/>
      <c r="AI2" s="19"/>
      <c r="AJ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S2" s="19"/>
      <c r="BT2" s="19"/>
      <c r="BU2" s="19"/>
      <c r="BV2" s="19"/>
      <c r="BW2" s="19"/>
      <c r="BX2" s="19"/>
      <c r="BY2" s="19"/>
      <c r="CA2" s="19"/>
      <c r="CB2" s="19"/>
      <c r="CC2" s="19"/>
      <c r="CE2" s="19"/>
      <c r="CG2" s="19"/>
      <c r="CI2" s="19" t="s">
        <v>68</v>
      </c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Z2" s="19"/>
      <c r="DA2" s="19"/>
    </row>
    <row r="3" spans="1:105" s="21" customFormat="1" ht="30.75" customHeight="1">
      <c r="A3" s="20"/>
      <c r="B3" s="188" t="s">
        <v>86</v>
      </c>
      <c r="C3" s="20" t="s">
        <v>18</v>
      </c>
      <c r="D3" s="20" t="s">
        <v>19</v>
      </c>
      <c r="E3" s="20" t="s">
        <v>8</v>
      </c>
      <c r="F3" s="20" t="s">
        <v>9</v>
      </c>
      <c r="G3" s="20" t="s">
        <v>10</v>
      </c>
      <c r="H3" s="20" t="s">
        <v>11</v>
      </c>
      <c r="I3" s="120" t="s">
        <v>12</v>
      </c>
      <c r="J3" s="120" t="s">
        <v>87</v>
      </c>
      <c r="K3" s="20" t="s">
        <v>14</v>
      </c>
      <c r="L3" s="20" t="s">
        <v>15</v>
      </c>
      <c r="M3" s="120" t="s">
        <v>76</v>
      </c>
      <c r="N3" s="188" t="s">
        <v>88</v>
      </c>
      <c r="O3" s="20" t="s">
        <v>18</v>
      </c>
      <c r="P3" s="120" t="s">
        <v>78</v>
      </c>
      <c r="Q3" s="20" t="s">
        <v>8</v>
      </c>
      <c r="R3" s="120" t="s">
        <v>9</v>
      </c>
      <c r="S3" s="120" t="s">
        <v>10</v>
      </c>
      <c r="T3" s="120" t="s">
        <v>11</v>
      </c>
      <c r="U3" s="120" t="s">
        <v>12</v>
      </c>
      <c r="V3" s="120" t="s">
        <v>13</v>
      </c>
      <c r="W3" s="20" t="s">
        <v>14</v>
      </c>
      <c r="X3" s="120" t="s">
        <v>15</v>
      </c>
      <c r="Y3" s="20" t="s">
        <v>16</v>
      </c>
      <c r="Z3" s="188" t="s">
        <v>85</v>
      </c>
      <c r="AA3" s="20" t="s">
        <v>18</v>
      </c>
      <c r="AB3" s="20" t="s">
        <v>19</v>
      </c>
      <c r="AC3" s="20" t="s">
        <v>8</v>
      </c>
      <c r="AD3" s="20" t="s">
        <v>9</v>
      </c>
      <c r="AE3" s="20" t="s">
        <v>10</v>
      </c>
      <c r="AF3" s="188" t="s">
        <v>89</v>
      </c>
      <c r="AG3" s="188" t="s">
        <v>84</v>
      </c>
      <c r="AH3" s="188" t="s">
        <v>13</v>
      </c>
      <c r="AI3" s="188" t="s">
        <v>14</v>
      </c>
      <c r="AJ3" s="188" t="s">
        <v>15</v>
      </c>
      <c r="AK3" s="188" t="s">
        <v>16</v>
      </c>
      <c r="AL3" s="188" t="s">
        <v>93</v>
      </c>
      <c r="AM3" s="20" t="s">
        <v>18</v>
      </c>
      <c r="AN3" s="20" t="s">
        <v>19</v>
      </c>
      <c r="AO3" s="20" t="s">
        <v>8</v>
      </c>
      <c r="AP3" s="20" t="s">
        <v>9</v>
      </c>
      <c r="AQ3" s="20" t="s">
        <v>10</v>
      </c>
      <c r="AR3" s="20" t="s">
        <v>11</v>
      </c>
      <c r="AS3" s="20" t="s">
        <v>12</v>
      </c>
      <c r="AT3" s="20" t="s">
        <v>13</v>
      </c>
      <c r="AU3" s="20" t="s">
        <v>14</v>
      </c>
      <c r="AV3" s="20" t="s">
        <v>15</v>
      </c>
      <c r="AW3" s="20" t="s">
        <v>16</v>
      </c>
      <c r="AX3" s="188" t="s">
        <v>97</v>
      </c>
      <c r="AY3" s="20" t="s">
        <v>18</v>
      </c>
      <c r="AZ3" s="20" t="s">
        <v>19</v>
      </c>
      <c r="BA3" s="20" t="s">
        <v>8</v>
      </c>
      <c r="BB3" s="20" t="s">
        <v>9</v>
      </c>
      <c r="BC3" s="20" t="s">
        <v>10</v>
      </c>
      <c r="BD3" s="20" t="s">
        <v>11</v>
      </c>
      <c r="BE3" s="20" t="s">
        <v>12</v>
      </c>
      <c r="BF3" s="20" t="s">
        <v>13</v>
      </c>
      <c r="BG3" s="20" t="s">
        <v>14</v>
      </c>
      <c r="BH3" s="20" t="s">
        <v>15</v>
      </c>
      <c r="BI3" s="20" t="s">
        <v>16</v>
      </c>
      <c r="BJ3" s="188" t="s">
        <v>101</v>
      </c>
      <c r="BK3" s="20" t="s">
        <v>18</v>
      </c>
      <c r="BL3" s="20" t="s">
        <v>19</v>
      </c>
      <c r="BM3" s="20" t="s">
        <v>8</v>
      </c>
      <c r="BN3" s="20" t="s">
        <v>9</v>
      </c>
      <c r="BO3" s="20" t="s">
        <v>10</v>
      </c>
      <c r="BP3" s="20" t="s">
        <v>11</v>
      </c>
      <c r="BQ3" s="20" t="s">
        <v>12</v>
      </c>
      <c r="BR3" s="20" t="s">
        <v>13</v>
      </c>
      <c r="BS3" s="20" t="s">
        <v>14</v>
      </c>
      <c r="BT3" s="20" t="s">
        <v>15</v>
      </c>
      <c r="BU3" s="20" t="s">
        <v>16</v>
      </c>
      <c r="BV3" s="188" t="s">
        <v>104</v>
      </c>
      <c r="BW3" s="188" t="s">
        <v>106</v>
      </c>
      <c r="BX3" s="188" t="s">
        <v>107</v>
      </c>
      <c r="BY3" s="188" t="s">
        <v>113</v>
      </c>
      <c r="BZ3" s="188" t="s">
        <v>9</v>
      </c>
      <c r="CA3" s="188" t="s">
        <v>10</v>
      </c>
      <c r="CB3" s="188" t="s">
        <v>11</v>
      </c>
      <c r="CC3" s="188" t="s">
        <v>12</v>
      </c>
      <c r="CD3" s="188" t="s">
        <v>13</v>
      </c>
      <c r="CE3" s="188" t="s">
        <v>14</v>
      </c>
      <c r="CF3" s="188" t="s">
        <v>15</v>
      </c>
      <c r="CG3" s="188" t="s">
        <v>16</v>
      </c>
      <c r="CH3" s="188" t="s">
        <v>115</v>
      </c>
      <c r="CI3" s="188" t="s">
        <v>106</v>
      </c>
      <c r="CJ3" s="188" t="s">
        <v>19</v>
      </c>
      <c r="CK3" s="188" t="s">
        <v>8</v>
      </c>
      <c r="CL3" s="188" t="s">
        <v>131</v>
      </c>
      <c r="CM3" s="188" t="s">
        <v>134</v>
      </c>
      <c r="CN3" s="188" t="s">
        <v>11</v>
      </c>
      <c r="CO3" s="188" t="s">
        <v>12</v>
      </c>
      <c r="CP3" s="188" t="s">
        <v>13</v>
      </c>
      <c r="CQ3" s="188" t="s">
        <v>137</v>
      </c>
      <c r="CR3" s="188" t="s">
        <v>138</v>
      </c>
      <c r="CS3" s="188" t="s">
        <v>16</v>
      </c>
      <c r="CT3" s="188" t="s">
        <v>142</v>
      </c>
      <c r="CU3" s="188" t="s">
        <v>144</v>
      </c>
      <c r="CV3" s="188" t="s">
        <v>19</v>
      </c>
      <c r="CW3" s="20"/>
      <c r="CX3" s="196"/>
      <c r="CY3" s="196"/>
    </row>
    <row r="4" spans="1:105">
      <c r="A4" s="22" t="s">
        <v>41</v>
      </c>
      <c r="B4" s="23">
        <v>99131</v>
      </c>
      <c r="C4" s="23">
        <v>105362</v>
      </c>
      <c r="D4" s="23">
        <v>6245</v>
      </c>
      <c r="E4" s="23">
        <v>76164</v>
      </c>
      <c r="F4" s="23">
        <v>58608</v>
      </c>
      <c r="G4" s="23">
        <v>61419</v>
      </c>
      <c r="H4" s="23">
        <v>86963</v>
      </c>
      <c r="I4" s="23">
        <v>102640</v>
      </c>
      <c r="J4" s="23">
        <v>112498</v>
      </c>
      <c r="K4" s="23">
        <v>106174</v>
      </c>
      <c r="L4" s="23">
        <v>92154</v>
      </c>
      <c r="M4" s="23">
        <v>79688</v>
      </c>
      <c r="N4" s="23">
        <v>138351</v>
      </c>
      <c r="O4" s="23">
        <v>82667</v>
      </c>
      <c r="P4" s="23">
        <v>130293</v>
      </c>
      <c r="Q4" s="23">
        <v>149542</v>
      </c>
      <c r="R4" s="23">
        <v>113349</v>
      </c>
      <c r="S4" s="23">
        <v>125943</v>
      </c>
      <c r="T4" s="23">
        <v>204152</v>
      </c>
      <c r="U4" s="23">
        <v>190143</v>
      </c>
      <c r="V4" s="23">
        <v>121550</v>
      </c>
      <c r="W4" s="23">
        <v>69631</v>
      </c>
      <c r="X4" s="23">
        <v>51898</v>
      </c>
      <c r="Y4" s="23">
        <v>52336</v>
      </c>
      <c r="Z4" s="23">
        <v>72301</v>
      </c>
      <c r="AA4" s="23">
        <v>80903</v>
      </c>
      <c r="AB4" s="23">
        <v>102265</v>
      </c>
      <c r="AC4" s="23">
        <v>100160</v>
      </c>
      <c r="AD4" s="23">
        <v>81571</v>
      </c>
      <c r="AE4" s="23">
        <v>98996</v>
      </c>
      <c r="AF4" s="23">
        <v>139905</v>
      </c>
      <c r="AG4" s="23">
        <v>162288</v>
      </c>
      <c r="AH4" s="23">
        <v>156201</v>
      </c>
      <c r="AI4" s="23">
        <v>121335</v>
      </c>
      <c r="AJ4" s="23">
        <v>101940</v>
      </c>
      <c r="AK4" s="23">
        <v>96572</v>
      </c>
      <c r="AL4" s="23">
        <v>155605</v>
      </c>
      <c r="AM4" s="23">
        <v>138236</v>
      </c>
      <c r="AN4" s="23">
        <v>184064</v>
      </c>
      <c r="AO4" s="23">
        <v>190558</v>
      </c>
      <c r="AP4" s="23">
        <v>165784</v>
      </c>
      <c r="AQ4" s="23">
        <v>173046</v>
      </c>
      <c r="AR4" s="23">
        <v>281309</v>
      </c>
      <c r="AS4" s="23">
        <v>253900</v>
      </c>
      <c r="AT4" s="23">
        <v>246100</v>
      </c>
      <c r="AU4" s="23">
        <v>223300</v>
      </c>
      <c r="AV4" s="23">
        <v>207500</v>
      </c>
      <c r="AW4" s="23">
        <v>190400</v>
      </c>
      <c r="AX4" s="23">
        <v>226300</v>
      </c>
      <c r="AY4" s="23">
        <v>359100</v>
      </c>
      <c r="AZ4" s="23">
        <v>338200</v>
      </c>
      <c r="BA4" s="23">
        <v>405800</v>
      </c>
      <c r="BB4" s="23">
        <v>387200</v>
      </c>
      <c r="BC4" s="23">
        <v>462300</v>
      </c>
      <c r="BD4" s="23">
        <v>576900</v>
      </c>
      <c r="BE4" s="23">
        <v>591500</v>
      </c>
      <c r="BF4" s="23">
        <v>491200</v>
      </c>
      <c r="BG4" s="23">
        <v>445600</v>
      </c>
      <c r="BH4" s="23">
        <v>363000</v>
      </c>
      <c r="BI4" s="23">
        <v>347100</v>
      </c>
      <c r="BJ4" s="23">
        <v>475000</v>
      </c>
      <c r="BK4" s="23">
        <v>498900</v>
      </c>
      <c r="BL4" s="23">
        <v>498100</v>
      </c>
      <c r="BM4" s="23">
        <v>514900</v>
      </c>
      <c r="BN4" s="23">
        <v>507200</v>
      </c>
      <c r="BO4" s="23">
        <v>582500</v>
      </c>
      <c r="BP4" s="23">
        <v>731400</v>
      </c>
      <c r="BQ4" s="23">
        <v>677000</v>
      </c>
      <c r="BR4" s="23">
        <v>522300</v>
      </c>
      <c r="BS4" s="23">
        <v>506200</v>
      </c>
      <c r="BT4" s="23">
        <v>432800</v>
      </c>
      <c r="BU4" s="23">
        <v>427500</v>
      </c>
      <c r="BV4" s="23">
        <v>630600</v>
      </c>
      <c r="BW4" s="23">
        <v>509100</v>
      </c>
      <c r="BX4" s="23">
        <v>509000</v>
      </c>
      <c r="BY4" s="23">
        <v>528800</v>
      </c>
      <c r="BZ4" s="23">
        <v>517100</v>
      </c>
      <c r="CA4" s="23">
        <v>587200</v>
      </c>
      <c r="CB4" s="23">
        <v>780800</v>
      </c>
      <c r="CC4" s="23">
        <v>819700</v>
      </c>
      <c r="CD4" s="23">
        <v>678300</v>
      </c>
      <c r="CE4" s="23">
        <v>663800</v>
      </c>
      <c r="CF4" s="23">
        <v>567100</v>
      </c>
      <c r="CG4" s="23">
        <v>564300</v>
      </c>
      <c r="CH4" s="23">
        <v>632300</v>
      </c>
      <c r="CI4" s="23">
        <v>716400</v>
      </c>
      <c r="CJ4" s="23">
        <v>594900</v>
      </c>
      <c r="CK4" s="23">
        <v>683400</v>
      </c>
      <c r="CL4" s="23">
        <v>668600</v>
      </c>
      <c r="CM4" s="23">
        <v>760900</v>
      </c>
      <c r="CN4" s="23">
        <v>879100</v>
      </c>
      <c r="CO4" s="23">
        <v>860000</v>
      </c>
      <c r="CP4" s="23">
        <v>652700</v>
      </c>
      <c r="CQ4" s="23">
        <v>715300</v>
      </c>
      <c r="CR4" s="23">
        <v>617300</v>
      </c>
      <c r="CS4" s="23">
        <v>599100</v>
      </c>
      <c r="CT4" s="23">
        <v>754400</v>
      </c>
      <c r="CU4" s="23">
        <v>723600</v>
      </c>
      <c r="CV4" s="23">
        <v>691300</v>
      </c>
      <c r="CW4" s="22" t="s">
        <v>41</v>
      </c>
      <c r="CX4" s="196"/>
      <c r="CY4" s="196"/>
    </row>
    <row r="5" spans="1:105">
      <c r="A5" s="197" t="s">
        <v>69</v>
      </c>
      <c r="B5" s="198">
        <v>268368</v>
      </c>
      <c r="C5" s="198">
        <v>231640</v>
      </c>
      <c r="D5" s="198">
        <v>89121</v>
      </c>
      <c r="E5" s="198">
        <v>63790</v>
      </c>
      <c r="F5" s="198">
        <v>84014</v>
      </c>
      <c r="G5" s="198">
        <v>103817</v>
      </c>
      <c r="H5" s="198">
        <v>140053</v>
      </c>
      <c r="I5" s="198">
        <v>147030</v>
      </c>
      <c r="J5" s="198">
        <v>122436</v>
      </c>
      <c r="K5" s="198">
        <v>132259</v>
      </c>
      <c r="L5" s="198">
        <v>134009</v>
      </c>
      <c r="M5" s="198">
        <v>141536</v>
      </c>
      <c r="N5" s="198">
        <v>173397</v>
      </c>
      <c r="O5" s="198">
        <v>169206</v>
      </c>
      <c r="P5" s="198">
        <v>150615</v>
      </c>
      <c r="Q5" s="198">
        <v>152722</v>
      </c>
      <c r="R5" s="198">
        <v>157398</v>
      </c>
      <c r="S5" s="198">
        <v>152160</v>
      </c>
      <c r="T5" s="198">
        <v>189687</v>
      </c>
      <c r="U5" s="198">
        <v>201733</v>
      </c>
      <c r="V5" s="198">
        <v>145707</v>
      </c>
      <c r="W5" s="198">
        <v>168136</v>
      </c>
      <c r="X5" s="198">
        <v>183536</v>
      </c>
      <c r="Y5" s="198">
        <v>199950</v>
      </c>
      <c r="Z5" s="198">
        <v>234456</v>
      </c>
      <c r="AA5" s="198">
        <v>234390</v>
      </c>
      <c r="AB5" s="198">
        <v>206946</v>
      </c>
      <c r="AC5" s="198">
        <v>204220</v>
      </c>
      <c r="AD5" s="198">
        <v>228670</v>
      </c>
      <c r="AE5" s="198">
        <v>211465</v>
      </c>
      <c r="AF5" s="198">
        <v>243992</v>
      </c>
      <c r="AG5" s="198">
        <v>215498</v>
      </c>
      <c r="AH5" s="198">
        <v>164499</v>
      </c>
      <c r="AI5" s="198">
        <v>158273</v>
      </c>
      <c r="AJ5" s="198">
        <v>170901</v>
      </c>
      <c r="AK5" s="198">
        <v>182846</v>
      </c>
      <c r="AL5" s="198">
        <v>255517</v>
      </c>
      <c r="AM5" s="198">
        <v>231502</v>
      </c>
      <c r="AN5" s="198">
        <v>192078</v>
      </c>
      <c r="AO5" s="198">
        <v>193998</v>
      </c>
      <c r="AP5" s="198">
        <v>195263</v>
      </c>
      <c r="AQ5" s="198">
        <v>207588</v>
      </c>
      <c r="AR5" s="198">
        <v>250741</v>
      </c>
      <c r="AS5" s="198">
        <v>251400</v>
      </c>
      <c r="AT5" s="198">
        <v>217700</v>
      </c>
      <c r="AU5" s="198">
        <v>249600</v>
      </c>
      <c r="AV5" s="198">
        <v>239000</v>
      </c>
      <c r="AW5" s="198">
        <v>270900</v>
      </c>
      <c r="AX5" s="198">
        <v>358100</v>
      </c>
      <c r="AY5" s="198">
        <v>321600</v>
      </c>
      <c r="AZ5" s="198">
        <v>268200</v>
      </c>
      <c r="BA5" s="198">
        <v>304600</v>
      </c>
      <c r="BB5" s="198">
        <v>315400</v>
      </c>
      <c r="BC5" s="198">
        <v>251500</v>
      </c>
      <c r="BD5" s="198">
        <v>343800</v>
      </c>
      <c r="BE5" s="198">
        <v>391000</v>
      </c>
      <c r="BF5" s="198">
        <v>301700</v>
      </c>
      <c r="BG5" s="198">
        <v>370800</v>
      </c>
      <c r="BH5" s="198">
        <v>359800</v>
      </c>
      <c r="BI5" s="198">
        <v>415700</v>
      </c>
      <c r="BJ5" s="198">
        <v>514900</v>
      </c>
      <c r="BK5" s="198">
        <v>490800</v>
      </c>
      <c r="BL5" s="198">
        <v>374100</v>
      </c>
      <c r="BM5" s="198">
        <v>353700</v>
      </c>
      <c r="BN5" s="198">
        <v>302100</v>
      </c>
      <c r="BO5" s="198">
        <v>347400</v>
      </c>
      <c r="BP5" s="198">
        <v>447000</v>
      </c>
      <c r="BQ5" s="198">
        <v>458900</v>
      </c>
      <c r="BR5" s="198">
        <v>430600</v>
      </c>
      <c r="BS5" s="198">
        <v>449600</v>
      </c>
      <c r="BT5" s="198">
        <v>426900</v>
      </c>
      <c r="BU5" s="198">
        <v>494400</v>
      </c>
      <c r="BV5" s="198">
        <v>625400</v>
      </c>
      <c r="BW5" s="198">
        <v>600000</v>
      </c>
      <c r="BX5" s="198">
        <v>488400</v>
      </c>
      <c r="BY5" s="198">
        <v>554600</v>
      </c>
      <c r="BZ5" s="198">
        <v>558900</v>
      </c>
      <c r="CA5" s="198">
        <v>568900</v>
      </c>
      <c r="CB5" s="198">
        <v>644000</v>
      </c>
      <c r="CC5" s="198">
        <v>620900</v>
      </c>
      <c r="CD5" s="198">
        <v>556900</v>
      </c>
      <c r="CE5" s="198">
        <v>620900</v>
      </c>
      <c r="CF5" s="198">
        <v>622600</v>
      </c>
      <c r="CG5" s="198">
        <v>678900</v>
      </c>
      <c r="CH5" s="198">
        <v>803800</v>
      </c>
      <c r="CI5" s="198">
        <v>708300</v>
      </c>
      <c r="CJ5" s="198">
        <v>619200</v>
      </c>
      <c r="CK5" s="198">
        <v>638500</v>
      </c>
      <c r="CL5" s="198">
        <v>640400</v>
      </c>
      <c r="CM5" s="198">
        <v>606100</v>
      </c>
      <c r="CN5" s="198">
        <v>608000</v>
      </c>
      <c r="CO5" s="198">
        <v>593900</v>
      </c>
      <c r="CP5" s="198">
        <v>479700</v>
      </c>
      <c r="CQ5" s="198">
        <v>571200</v>
      </c>
      <c r="CR5" s="198">
        <v>588200</v>
      </c>
      <c r="CS5" s="198">
        <v>681600</v>
      </c>
      <c r="CT5" s="198">
        <v>779400</v>
      </c>
      <c r="CU5" s="198">
        <v>715800</v>
      </c>
      <c r="CV5" s="198">
        <v>585600</v>
      </c>
      <c r="CW5" s="197" t="s">
        <v>69</v>
      </c>
      <c r="CX5" s="196"/>
      <c r="CY5" s="196"/>
    </row>
    <row r="6" spans="1:105">
      <c r="A6" s="24" t="s">
        <v>70</v>
      </c>
      <c r="B6" s="25">
        <v>97115</v>
      </c>
      <c r="C6" s="25">
        <v>93446</v>
      </c>
      <c r="D6" s="25">
        <v>42095</v>
      </c>
      <c r="E6" s="25">
        <v>35800</v>
      </c>
      <c r="F6" s="25">
        <v>67958</v>
      </c>
      <c r="G6" s="25">
        <v>87693</v>
      </c>
      <c r="H6" s="25">
        <v>113460</v>
      </c>
      <c r="I6" s="25">
        <v>99126</v>
      </c>
      <c r="J6" s="25">
        <v>84756</v>
      </c>
      <c r="K6" s="25">
        <v>108403</v>
      </c>
      <c r="L6" s="25">
        <v>86207</v>
      </c>
      <c r="M6" s="25">
        <v>77915</v>
      </c>
      <c r="N6" s="25">
        <v>125029</v>
      </c>
      <c r="O6" s="25">
        <v>86275</v>
      </c>
      <c r="P6" s="25">
        <v>92143</v>
      </c>
      <c r="Q6" s="25">
        <v>138855</v>
      </c>
      <c r="R6" s="25">
        <v>121055</v>
      </c>
      <c r="S6" s="25">
        <v>125834</v>
      </c>
      <c r="T6" s="25">
        <v>160349</v>
      </c>
      <c r="U6" s="25">
        <v>128667</v>
      </c>
      <c r="V6" s="25">
        <v>118113</v>
      </c>
      <c r="W6" s="25">
        <v>135161</v>
      </c>
      <c r="X6" s="25">
        <v>123292</v>
      </c>
      <c r="Y6" s="25">
        <v>111015</v>
      </c>
      <c r="Z6" s="25">
        <v>111345</v>
      </c>
      <c r="AA6" s="25">
        <v>150273</v>
      </c>
      <c r="AB6" s="25">
        <v>147438</v>
      </c>
      <c r="AC6" s="25">
        <v>197932</v>
      </c>
      <c r="AD6" s="25">
        <v>195715</v>
      </c>
      <c r="AE6" s="25">
        <v>226974</v>
      </c>
      <c r="AF6" s="25">
        <v>238502</v>
      </c>
      <c r="AG6" s="25">
        <v>194944</v>
      </c>
      <c r="AH6" s="25">
        <v>206844</v>
      </c>
      <c r="AI6" s="25">
        <v>213501</v>
      </c>
      <c r="AJ6" s="25">
        <v>177949</v>
      </c>
      <c r="AK6" s="25">
        <v>149404</v>
      </c>
      <c r="AL6" s="25">
        <v>196923</v>
      </c>
      <c r="AM6" s="25">
        <v>191235</v>
      </c>
      <c r="AN6" s="25">
        <v>208610</v>
      </c>
      <c r="AO6" s="25">
        <v>257894</v>
      </c>
      <c r="AP6" s="25">
        <v>281997</v>
      </c>
      <c r="AQ6" s="25">
        <v>254274</v>
      </c>
      <c r="AR6" s="25">
        <v>279316</v>
      </c>
      <c r="AS6" s="25">
        <v>229900</v>
      </c>
      <c r="AT6" s="25">
        <v>220800</v>
      </c>
      <c r="AU6" s="25">
        <v>260300</v>
      </c>
      <c r="AV6" s="25">
        <v>236500</v>
      </c>
      <c r="AW6" s="25">
        <v>212000</v>
      </c>
      <c r="AX6" s="25">
        <v>217000</v>
      </c>
      <c r="AY6" s="25">
        <v>277600</v>
      </c>
      <c r="AZ6" s="25">
        <v>277900</v>
      </c>
      <c r="BA6" s="25">
        <v>335100</v>
      </c>
      <c r="BB6" s="25">
        <v>339700</v>
      </c>
      <c r="BC6" s="25">
        <v>345200</v>
      </c>
      <c r="BD6" s="25">
        <v>361700</v>
      </c>
      <c r="BE6" s="25">
        <v>313900</v>
      </c>
      <c r="BF6" s="25">
        <v>302900</v>
      </c>
      <c r="BG6" s="25">
        <v>343600</v>
      </c>
      <c r="BH6" s="25">
        <v>296500</v>
      </c>
      <c r="BI6" s="25">
        <v>265800</v>
      </c>
      <c r="BJ6" s="25">
        <v>321000</v>
      </c>
      <c r="BK6" s="25">
        <v>349000</v>
      </c>
      <c r="BL6" s="25">
        <v>328400</v>
      </c>
      <c r="BM6" s="25">
        <v>384200</v>
      </c>
      <c r="BN6" s="25">
        <v>375500</v>
      </c>
      <c r="BO6" s="25">
        <v>397800</v>
      </c>
      <c r="BP6" s="25">
        <v>397000</v>
      </c>
      <c r="BQ6" s="25">
        <v>333200</v>
      </c>
      <c r="BR6" s="25">
        <v>347500</v>
      </c>
      <c r="BS6" s="25">
        <v>354500</v>
      </c>
      <c r="BT6" s="25">
        <v>300700</v>
      </c>
      <c r="BU6" s="25">
        <v>278700</v>
      </c>
      <c r="BV6" s="25">
        <v>350800</v>
      </c>
      <c r="BW6" s="25">
        <v>343000</v>
      </c>
      <c r="BX6" s="25">
        <v>339900</v>
      </c>
      <c r="BY6" s="25">
        <v>413300</v>
      </c>
      <c r="BZ6" s="25">
        <v>407500</v>
      </c>
      <c r="CA6" s="25">
        <v>433600</v>
      </c>
      <c r="CB6" s="25">
        <v>446600</v>
      </c>
      <c r="CC6" s="25">
        <v>377800</v>
      </c>
      <c r="CD6" s="25">
        <v>347800</v>
      </c>
      <c r="CE6" s="25">
        <v>421100</v>
      </c>
      <c r="CF6" s="25">
        <v>363200</v>
      </c>
      <c r="CG6" s="25">
        <v>319500</v>
      </c>
      <c r="CH6" s="25">
        <v>350500</v>
      </c>
      <c r="CI6" s="25">
        <v>400900</v>
      </c>
      <c r="CJ6" s="25">
        <v>387300</v>
      </c>
      <c r="CK6" s="25">
        <v>470000</v>
      </c>
      <c r="CL6" s="25">
        <v>440100</v>
      </c>
      <c r="CM6" s="25">
        <v>456900</v>
      </c>
      <c r="CN6" s="25">
        <v>460500</v>
      </c>
      <c r="CO6" s="25">
        <v>394500</v>
      </c>
      <c r="CP6" s="25">
        <v>329100</v>
      </c>
      <c r="CQ6" s="25">
        <v>379600</v>
      </c>
      <c r="CR6" s="25">
        <v>351900</v>
      </c>
      <c r="CS6" s="25">
        <v>335800</v>
      </c>
      <c r="CT6" s="25">
        <v>387500</v>
      </c>
      <c r="CU6" s="25">
        <v>399800</v>
      </c>
      <c r="CV6" s="25">
        <v>402400</v>
      </c>
      <c r="CW6" s="24" t="s">
        <v>70</v>
      </c>
      <c r="CX6" s="196"/>
      <c r="CY6" s="196"/>
    </row>
    <row r="7" spans="1:105">
      <c r="A7" s="24" t="s">
        <v>71</v>
      </c>
      <c r="B7" s="25">
        <v>34410</v>
      </c>
      <c r="C7" s="25">
        <v>49311</v>
      </c>
      <c r="D7" s="25">
        <v>14116</v>
      </c>
      <c r="E7" s="25">
        <v>5774</v>
      </c>
      <c r="F7" s="25">
        <v>11584</v>
      </c>
      <c r="G7" s="25">
        <v>28522</v>
      </c>
      <c r="H7" s="25">
        <v>40524</v>
      </c>
      <c r="I7" s="25">
        <v>38436</v>
      </c>
      <c r="J7" s="25">
        <v>28507</v>
      </c>
      <c r="K7" s="25">
        <v>35468</v>
      </c>
      <c r="L7" s="25">
        <v>33711</v>
      </c>
      <c r="M7" s="25">
        <v>44502</v>
      </c>
      <c r="N7" s="25">
        <v>48477</v>
      </c>
      <c r="O7" s="25">
        <v>28762</v>
      </c>
      <c r="P7" s="25">
        <v>36714</v>
      </c>
      <c r="Q7" s="25">
        <v>44241</v>
      </c>
      <c r="R7" s="25">
        <v>32506</v>
      </c>
      <c r="S7" s="25">
        <v>44190</v>
      </c>
      <c r="T7" s="25">
        <v>51465</v>
      </c>
      <c r="U7" s="25">
        <v>44337</v>
      </c>
      <c r="V7" s="25">
        <v>36352</v>
      </c>
      <c r="W7" s="25">
        <v>33819</v>
      </c>
      <c r="X7" s="25">
        <v>36210</v>
      </c>
      <c r="Y7" s="25">
        <v>44641</v>
      </c>
      <c r="Z7" s="25">
        <v>31237</v>
      </c>
      <c r="AA7" s="25">
        <v>56539</v>
      </c>
      <c r="AB7" s="25">
        <v>59405</v>
      </c>
      <c r="AC7" s="25">
        <v>55040</v>
      </c>
      <c r="AD7" s="25">
        <v>59182</v>
      </c>
      <c r="AE7" s="25">
        <v>74711</v>
      </c>
      <c r="AF7" s="25">
        <v>85335</v>
      </c>
      <c r="AG7" s="25">
        <v>71767</v>
      </c>
      <c r="AH7" s="25">
        <v>55379</v>
      </c>
      <c r="AI7" s="25">
        <v>62433</v>
      </c>
      <c r="AJ7" s="25">
        <v>62679</v>
      </c>
      <c r="AK7" s="25">
        <v>72174</v>
      </c>
      <c r="AL7" s="25">
        <v>63503</v>
      </c>
      <c r="AM7" s="25">
        <v>64809</v>
      </c>
      <c r="AN7" s="25">
        <v>64482</v>
      </c>
      <c r="AO7" s="25">
        <v>79357</v>
      </c>
      <c r="AP7" s="25">
        <v>70804</v>
      </c>
      <c r="AQ7" s="25">
        <v>78129</v>
      </c>
      <c r="AR7" s="25">
        <v>91224</v>
      </c>
      <c r="AS7" s="25">
        <v>74900</v>
      </c>
      <c r="AT7" s="25">
        <v>69800</v>
      </c>
      <c r="AU7" s="25">
        <v>77300</v>
      </c>
      <c r="AV7" s="25">
        <v>85200</v>
      </c>
      <c r="AW7" s="25">
        <v>106200</v>
      </c>
      <c r="AX7" s="25">
        <v>87700</v>
      </c>
      <c r="AY7" s="25">
        <v>109400</v>
      </c>
      <c r="AZ7" s="25">
        <v>117200</v>
      </c>
      <c r="BA7" s="25">
        <v>119600</v>
      </c>
      <c r="BB7" s="25">
        <v>120600</v>
      </c>
      <c r="BC7" s="25">
        <v>137000</v>
      </c>
      <c r="BD7" s="25">
        <v>158700</v>
      </c>
      <c r="BE7" s="25">
        <v>141500</v>
      </c>
      <c r="BF7" s="25">
        <v>115200</v>
      </c>
      <c r="BG7" s="25">
        <v>129100</v>
      </c>
      <c r="BH7" s="25">
        <v>130800</v>
      </c>
      <c r="BI7" s="25">
        <v>157400</v>
      </c>
      <c r="BJ7" s="25">
        <v>125000</v>
      </c>
      <c r="BK7" s="25">
        <v>151800</v>
      </c>
      <c r="BL7" s="25">
        <v>161000</v>
      </c>
      <c r="BM7" s="25">
        <v>127200</v>
      </c>
      <c r="BN7" s="25">
        <v>140000</v>
      </c>
      <c r="BO7" s="25">
        <v>163100</v>
      </c>
      <c r="BP7" s="25">
        <v>184600</v>
      </c>
      <c r="BQ7" s="25">
        <v>159300</v>
      </c>
      <c r="BR7" s="25">
        <v>130900</v>
      </c>
      <c r="BS7" s="25">
        <v>154000</v>
      </c>
      <c r="BT7" s="25">
        <v>152300</v>
      </c>
      <c r="BU7" s="25">
        <v>189800</v>
      </c>
      <c r="BV7" s="25">
        <v>185500</v>
      </c>
      <c r="BW7" s="25">
        <v>140600</v>
      </c>
      <c r="BX7" s="25">
        <v>164500</v>
      </c>
      <c r="BY7" s="25">
        <v>209400</v>
      </c>
      <c r="BZ7" s="25">
        <v>181600</v>
      </c>
      <c r="CA7" s="25">
        <v>201800</v>
      </c>
      <c r="CB7" s="25">
        <v>234600</v>
      </c>
      <c r="CC7" s="25">
        <v>196800</v>
      </c>
      <c r="CD7" s="25">
        <v>165500</v>
      </c>
      <c r="CE7" s="25">
        <v>171100</v>
      </c>
      <c r="CF7" s="25">
        <v>172900</v>
      </c>
      <c r="CG7" s="25">
        <v>207200</v>
      </c>
      <c r="CH7" s="25">
        <v>160500</v>
      </c>
      <c r="CI7" s="25">
        <v>178500</v>
      </c>
      <c r="CJ7" s="25">
        <v>195700</v>
      </c>
      <c r="CK7" s="25">
        <v>179900</v>
      </c>
      <c r="CL7" s="25">
        <v>190500</v>
      </c>
      <c r="CM7" s="25">
        <v>205500</v>
      </c>
      <c r="CN7" s="25">
        <v>226800</v>
      </c>
      <c r="CO7" s="25">
        <v>198100</v>
      </c>
      <c r="CP7" s="25">
        <v>126200</v>
      </c>
      <c r="CQ7" s="25">
        <v>169500</v>
      </c>
      <c r="CR7" s="25">
        <v>167200</v>
      </c>
      <c r="CS7" s="25">
        <v>209500</v>
      </c>
      <c r="CT7" s="25">
        <v>154300</v>
      </c>
      <c r="CU7" s="25">
        <v>179300</v>
      </c>
      <c r="CV7" s="25">
        <v>171400</v>
      </c>
      <c r="CW7" s="24" t="s">
        <v>71</v>
      </c>
      <c r="CX7" s="196"/>
      <c r="CY7" s="196"/>
    </row>
    <row r="8" spans="1:105">
      <c r="A8" s="187" t="s">
        <v>90</v>
      </c>
      <c r="B8" s="25">
        <v>9034</v>
      </c>
      <c r="C8" s="25">
        <v>12474</v>
      </c>
      <c r="D8" s="25">
        <v>6290</v>
      </c>
      <c r="E8" s="25">
        <v>2360</v>
      </c>
      <c r="F8" s="25">
        <v>6999</v>
      </c>
      <c r="G8" s="25">
        <v>8947</v>
      </c>
      <c r="H8" s="25">
        <v>7870</v>
      </c>
      <c r="I8" s="25">
        <v>5502</v>
      </c>
      <c r="J8" s="25">
        <v>7671</v>
      </c>
      <c r="K8" s="25">
        <v>8787</v>
      </c>
      <c r="L8" s="25">
        <v>12552</v>
      </c>
      <c r="M8" s="25">
        <v>22868</v>
      </c>
      <c r="N8" s="25">
        <v>8991</v>
      </c>
      <c r="O8" s="25">
        <v>7725</v>
      </c>
      <c r="P8" s="25">
        <v>11616</v>
      </c>
      <c r="Q8" s="25">
        <v>12821</v>
      </c>
      <c r="R8" s="25">
        <v>13000</v>
      </c>
      <c r="S8" s="25">
        <v>13228</v>
      </c>
      <c r="T8" s="25">
        <v>8390</v>
      </c>
      <c r="U8" s="25">
        <v>5870</v>
      </c>
      <c r="V8" s="25">
        <v>8017</v>
      </c>
      <c r="W8" s="25">
        <v>10263</v>
      </c>
      <c r="X8" s="25">
        <v>14792</v>
      </c>
      <c r="Y8" s="25">
        <v>27450</v>
      </c>
      <c r="Z8" s="25">
        <v>7109</v>
      </c>
      <c r="AA8" s="25">
        <v>10134</v>
      </c>
      <c r="AB8" s="25">
        <v>13409</v>
      </c>
      <c r="AC8" s="25">
        <v>14583</v>
      </c>
      <c r="AD8" s="25">
        <v>16334</v>
      </c>
      <c r="AE8" s="25">
        <v>21735</v>
      </c>
      <c r="AF8" s="25">
        <v>11248</v>
      </c>
      <c r="AG8" s="25">
        <v>8831</v>
      </c>
      <c r="AH8" s="25">
        <v>11597</v>
      </c>
      <c r="AI8" s="25">
        <v>16146</v>
      </c>
      <c r="AJ8" s="25">
        <v>20003</v>
      </c>
      <c r="AK8" s="25">
        <v>38151</v>
      </c>
      <c r="AL8" s="25">
        <v>10888</v>
      </c>
      <c r="AM8" s="25">
        <v>10370</v>
      </c>
      <c r="AN8" s="25">
        <v>16378</v>
      </c>
      <c r="AO8" s="25">
        <v>18662</v>
      </c>
      <c r="AP8" s="25">
        <v>18256</v>
      </c>
      <c r="AQ8" s="25">
        <v>23298</v>
      </c>
      <c r="AR8" s="25">
        <v>13047</v>
      </c>
      <c r="AS8" s="25">
        <v>8300</v>
      </c>
      <c r="AT8" s="25">
        <v>14100</v>
      </c>
      <c r="AU8" s="25">
        <v>20100</v>
      </c>
      <c r="AV8" s="25">
        <v>26700</v>
      </c>
      <c r="AW8" s="25">
        <v>47800</v>
      </c>
      <c r="AX8" s="25">
        <v>11800</v>
      </c>
      <c r="AY8" s="25">
        <v>16300</v>
      </c>
      <c r="AZ8" s="25">
        <v>23100</v>
      </c>
      <c r="BA8" s="25">
        <v>24800</v>
      </c>
      <c r="BB8" s="25">
        <v>24600</v>
      </c>
      <c r="BC8" s="25">
        <v>29200</v>
      </c>
      <c r="BD8" s="25">
        <v>17200</v>
      </c>
      <c r="BE8" s="25">
        <v>12600</v>
      </c>
      <c r="BF8" s="25">
        <v>18700</v>
      </c>
      <c r="BG8" s="25">
        <v>25200</v>
      </c>
      <c r="BH8" s="25">
        <v>38200</v>
      </c>
      <c r="BI8" s="25">
        <v>67000</v>
      </c>
      <c r="BJ8" s="25">
        <v>15100</v>
      </c>
      <c r="BK8" s="25">
        <v>20400</v>
      </c>
      <c r="BL8" s="25">
        <v>33000</v>
      </c>
      <c r="BM8" s="25">
        <v>30600</v>
      </c>
      <c r="BN8" s="25">
        <v>29300</v>
      </c>
      <c r="BO8" s="25">
        <v>32600</v>
      </c>
      <c r="BP8" s="25">
        <v>18000</v>
      </c>
      <c r="BQ8" s="25">
        <v>12100</v>
      </c>
      <c r="BR8" s="25">
        <v>21900</v>
      </c>
      <c r="BS8" s="25">
        <v>29900</v>
      </c>
      <c r="BT8" s="25">
        <v>43300</v>
      </c>
      <c r="BU8" s="25">
        <v>75900</v>
      </c>
      <c r="BV8" s="25">
        <v>20400</v>
      </c>
      <c r="BW8" s="25">
        <v>17600</v>
      </c>
      <c r="BX8" s="25">
        <v>33800</v>
      </c>
      <c r="BY8" s="25">
        <v>35400</v>
      </c>
      <c r="BZ8" s="25">
        <v>34300</v>
      </c>
      <c r="CA8" s="25">
        <v>36300</v>
      </c>
      <c r="CB8" s="25">
        <v>19700</v>
      </c>
      <c r="CC8" s="25">
        <v>15300</v>
      </c>
      <c r="CD8" s="25">
        <v>22200</v>
      </c>
      <c r="CE8" s="25">
        <v>32100</v>
      </c>
      <c r="CF8" s="25">
        <v>50500</v>
      </c>
      <c r="CG8" s="25">
        <v>86400</v>
      </c>
      <c r="CH8" s="25">
        <v>21200</v>
      </c>
      <c r="CI8" s="25">
        <v>23500</v>
      </c>
      <c r="CJ8" s="25">
        <v>38100</v>
      </c>
      <c r="CK8" s="25">
        <v>37600</v>
      </c>
      <c r="CL8" s="25">
        <v>39400</v>
      </c>
      <c r="CM8" s="25">
        <v>40000</v>
      </c>
      <c r="CN8" s="25">
        <v>21400</v>
      </c>
      <c r="CO8" s="25">
        <v>16300</v>
      </c>
      <c r="CP8" s="25">
        <v>23400</v>
      </c>
      <c r="CQ8" s="25">
        <v>35100</v>
      </c>
      <c r="CR8" s="25">
        <v>54300</v>
      </c>
      <c r="CS8" s="25">
        <v>87100</v>
      </c>
      <c r="CT8" s="25">
        <v>22700</v>
      </c>
      <c r="CU8" s="25">
        <v>26100</v>
      </c>
      <c r="CV8" s="25">
        <v>43700</v>
      </c>
      <c r="CW8" s="187" t="s">
        <v>72</v>
      </c>
      <c r="CX8" s="196"/>
      <c r="CY8" s="196"/>
    </row>
    <row r="9" spans="1:105">
      <c r="A9" s="199" t="s">
        <v>91</v>
      </c>
      <c r="B9" s="25">
        <v>11412</v>
      </c>
      <c r="C9" s="25">
        <v>13597</v>
      </c>
      <c r="D9" s="25">
        <v>11718</v>
      </c>
      <c r="E9" s="25">
        <v>8001</v>
      </c>
      <c r="F9" s="25">
        <v>8457</v>
      </c>
      <c r="G9" s="25">
        <v>7507</v>
      </c>
      <c r="H9" s="25">
        <v>12180</v>
      </c>
      <c r="I9" s="25">
        <v>8631</v>
      </c>
      <c r="J9" s="25">
        <v>13701</v>
      </c>
      <c r="K9" s="25">
        <v>19517</v>
      </c>
      <c r="L9" s="25">
        <v>11488</v>
      </c>
      <c r="M9" s="25">
        <v>18760</v>
      </c>
      <c r="N9" s="25">
        <v>12104</v>
      </c>
      <c r="O9" s="25">
        <v>15351</v>
      </c>
      <c r="P9" s="25">
        <v>26341</v>
      </c>
      <c r="Q9" s="25">
        <v>40976</v>
      </c>
      <c r="R9" s="25">
        <v>24028</v>
      </c>
      <c r="S9" s="25">
        <v>13618</v>
      </c>
      <c r="T9" s="25">
        <v>16439</v>
      </c>
      <c r="U9" s="25">
        <v>11810</v>
      </c>
      <c r="V9" s="25">
        <v>18773</v>
      </c>
      <c r="W9" s="25">
        <v>31700</v>
      </c>
      <c r="X9" s="25">
        <v>24239</v>
      </c>
      <c r="Y9" s="25">
        <v>25571</v>
      </c>
      <c r="Z9" s="25">
        <v>16101</v>
      </c>
      <c r="AA9" s="25">
        <v>19890</v>
      </c>
      <c r="AB9" s="25">
        <v>44848</v>
      </c>
      <c r="AC9" s="25">
        <v>60212</v>
      </c>
      <c r="AD9" s="25">
        <v>40263</v>
      </c>
      <c r="AE9" s="25">
        <v>20502</v>
      </c>
      <c r="AF9" s="25">
        <v>30189</v>
      </c>
      <c r="AG9" s="25">
        <v>23849</v>
      </c>
      <c r="AH9" s="25">
        <v>29278</v>
      </c>
      <c r="AI9" s="25">
        <v>61306</v>
      </c>
      <c r="AJ9" s="25">
        <v>51185</v>
      </c>
      <c r="AK9" s="201">
        <v>56109</v>
      </c>
      <c r="AL9" s="25">
        <v>27161</v>
      </c>
      <c r="AM9" s="201">
        <v>34334</v>
      </c>
      <c r="AN9" s="201">
        <v>71122</v>
      </c>
      <c r="AO9" s="201">
        <v>99396</v>
      </c>
      <c r="AP9" s="201">
        <v>62254</v>
      </c>
      <c r="AQ9" s="201">
        <v>36323</v>
      </c>
      <c r="AR9" s="201">
        <v>42891</v>
      </c>
      <c r="AS9" s="201">
        <v>29400</v>
      </c>
      <c r="AT9" s="201">
        <v>31100</v>
      </c>
      <c r="AU9" s="201">
        <v>79400</v>
      </c>
      <c r="AV9" s="201">
        <v>68000</v>
      </c>
      <c r="AW9" s="201">
        <v>76300</v>
      </c>
      <c r="AX9" s="25">
        <v>44800</v>
      </c>
      <c r="AY9" s="201">
        <v>44000</v>
      </c>
      <c r="AZ9" s="201">
        <v>92400</v>
      </c>
      <c r="BA9" s="201">
        <v>117900</v>
      </c>
      <c r="BB9" s="201">
        <v>81000</v>
      </c>
      <c r="BC9" s="201">
        <v>43400</v>
      </c>
      <c r="BD9" s="201">
        <v>51900</v>
      </c>
      <c r="BE9" s="201">
        <v>31300</v>
      </c>
      <c r="BF9" s="201">
        <v>34400</v>
      </c>
      <c r="BG9" s="201">
        <v>86000</v>
      </c>
      <c r="BH9" s="201">
        <v>76100</v>
      </c>
      <c r="BI9" s="201">
        <v>93500</v>
      </c>
      <c r="BJ9" s="201">
        <v>61100</v>
      </c>
      <c r="BK9" s="201">
        <v>61300</v>
      </c>
      <c r="BL9" s="201">
        <v>99700</v>
      </c>
      <c r="BM9" s="201">
        <v>131000</v>
      </c>
      <c r="BN9" s="201">
        <v>84900</v>
      </c>
      <c r="BO9" s="201">
        <v>47900</v>
      </c>
      <c r="BP9" s="201">
        <v>61300</v>
      </c>
      <c r="BQ9" s="201">
        <v>34700</v>
      </c>
      <c r="BR9" s="201">
        <v>44700</v>
      </c>
      <c r="BS9" s="201">
        <v>98300</v>
      </c>
      <c r="BT9" s="201">
        <v>80300</v>
      </c>
      <c r="BU9" s="201">
        <v>96400</v>
      </c>
      <c r="BV9" s="201">
        <v>65200</v>
      </c>
      <c r="BW9" s="201">
        <v>75100</v>
      </c>
      <c r="BX9" s="201">
        <v>111500</v>
      </c>
      <c r="BY9" s="201">
        <v>138600</v>
      </c>
      <c r="BZ9" s="201">
        <v>88800</v>
      </c>
      <c r="CA9" s="201">
        <v>51800</v>
      </c>
      <c r="CB9" s="201">
        <v>56700</v>
      </c>
      <c r="CC9" s="201">
        <v>36200</v>
      </c>
      <c r="CD9" s="201">
        <v>49500</v>
      </c>
      <c r="CE9" s="201">
        <v>103500</v>
      </c>
      <c r="CF9" s="201">
        <v>94500</v>
      </c>
      <c r="CG9" s="201">
        <v>115800</v>
      </c>
      <c r="CH9" s="201">
        <v>82600</v>
      </c>
      <c r="CI9" s="201">
        <v>82000</v>
      </c>
      <c r="CJ9" s="201">
        <v>116200</v>
      </c>
      <c r="CK9" s="201">
        <v>148600</v>
      </c>
      <c r="CL9" s="201">
        <v>103600</v>
      </c>
      <c r="CM9" s="201">
        <v>73600</v>
      </c>
      <c r="CN9" s="201">
        <v>74400</v>
      </c>
      <c r="CO9" s="201">
        <v>47500</v>
      </c>
      <c r="CP9" s="201">
        <v>54400</v>
      </c>
      <c r="CQ9" s="201">
        <v>117900</v>
      </c>
      <c r="CR9" s="201">
        <v>102900</v>
      </c>
      <c r="CS9" s="201">
        <v>128300</v>
      </c>
      <c r="CT9" s="201">
        <v>92600</v>
      </c>
      <c r="CU9" s="201">
        <v>107800</v>
      </c>
      <c r="CV9" s="201">
        <v>147400</v>
      </c>
      <c r="CW9" s="199" t="s">
        <v>91</v>
      </c>
      <c r="CX9" s="196"/>
      <c r="CY9" s="196"/>
    </row>
    <row r="10" spans="1:105">
      <c r="A10" s="187" t="s">
        <v>92</v>
      </c>
      <c r="B10" s="25">
        <v>6789</v>
      </c>
      <c r="C10" s="25">
        <v>9133</v>
      </c>
      <c r="D10" s="25">
        <v>5483</v>
      </c>
      <c r="E10" s="25">
        <v>3462</v>
      </c>
      <c r="F10" s="25">
        <v>4139</v>
      </c>
      <c r="G10" s="25">
        <v>4683</v>
      </c>
      <c r="H10" s="25">
        <v>5730</v>
      </c>
      <c r="I10" s="25">
        <v>5219</v>
      </c>
      <c r="J10" s="25">
        <v>8540</v>
      </c>
      <c r="K10" s="25">
        <v>7042</v>
      </c>
      <c r="L10" s="25">
        <v>7724</v>
      </c>
      <c r="M10" s="25">
        <v>13572</v>
      </c>
      <c r="N10" s="25">
        <v>8900</v>
      </c>
      <c r="O10" s="25">
        <v>7369</v>
      </c>
      <c r="P10" s="25">
        <v>11778</v>
      </c>
      <c r="Q10" s="25">
        <v>12244</v>
      </c>
      <c r="R10" s="25">
        <v>12752</v>
      </c>
      <c r="S10" s="25">
        <v>8447</v>
      </c>
      <c r="T10" s="25">
        <v>7904</v>
      </c>
      <c r="U10" s="25">
        <v>7729</v>
      </c>
      <c r="V10" s="25">
        <v>9440</v>
      </c>
      <c r="W10" s="25">
        <v>11334</v>
      </c>
      <c r="X10" s="25">
        <v>15170</v>
      </c>
      <c r="Y10" s="25">
        <v>17221</v>
      </c>
      <c r="Z10" s="25">
        <v>7609</v>
      </c>
      <c r="AA10" s="25">
        <v>10982</v>
      </c>
      <c r="AB10" s="25">
        <v>13409</v>
      </c>
      <c r="AC10" s="25">
        <v>14716</v>
      </c>
      <c r="AD10" s="25">
        <v>15013</v>
      </c>
      <c r="AE10" s="25">
        <v>9802</v>
      </c>
      <c r="AF10" s="25">
        <v>9929</v>
      </c>
      <c r="AG10" s="25">
        <v>10951</v>
      </c>
      <c r="AH10" s="25">
        <v>11681</v>
      </c>
      <c r="AI10" s="25">
        <v>17760</v>
      </c>
      <c r="AJ10" s="25">
        <v>26453</v>
      </c>
      <c r="AK10" s="25">
        <v>28524</v>
      </c>
      <c r="AL10" s="25">
        <v>13961</v>
      </c>
      <c r="AM10" s="25">
        <v>14109</v>
      </c>
      <c r="AN10" s="25">
        <v>23372</v>
      </c>
      <c r="AO10" s="25">
        <v>25166</v>
      </c>
      <c r="AP10" s="25">
        <v>22607</v>
      </c>
      <c r="AQ10" s="25">
        <v>17029</v>
      </c>
      <c r="AR10" s="25">
        <v>16249</v>
      </c>
      <c r="AS10" s="25">
        <v>9900</v>
      </c>
      <c r="AT10" s="25">
        <v>16100</v>
      </c>
      <c r="AU10" s="25">
        <v>24000</v>
      </c>
      <c r="AV10" s="25">
        <v>27700</v>
      </c>
      <c r="AW10" s="25">
        <v>39300</v>
      </c>
      <c r="AX10" s="25">
        <v>12300</v>
      </c>
      <c r="AY10" s="25">
        <v>19300</v>
      </c>
      <c r="AZ10" s="25">
        <v>28200</v>
      </c>
      <c r="BA10" s="25">
        <v>29600</v>
      </c>
      <c r="BB10" s="25">
        <v>25800</v>
      </c>
      <c r="BC10" s="25">
        <v>18500</v>
      </c>
      <c r="BD10" s="25">
        <v>20000</v>
      </c>
      <c r="BE10" s="25">
        <v>12300</v>
      </c>
      <c r="BF10" s="25">
        <v>21300</v>
      </c>
      <c r="BG10" s="25">
        <v>28500</v>
      </c>
      <c r="BH10" s="25">
        <v>39500</v>
      </c>
      <c r="BI10" s="25">
        <v>50300</v>
      </c>
      <c r="BJ10" s="25">
        <v>19800</v>
      </c>
      <c r="BK10" s="25">
        <v>29900</v>
      </c>
      <c r="BL10" s="25">
        <v>38200</v>
      </c>
      <c r="BM10" s="25">
        <v>38000</v>
      </c>
      <c r="BN10" s="25">
        <v>36600</v>
      </c>
      <c r="BO10" s="25">
        <v>20900</v>
      </c>
      <c r="BP10" s="25">
        <v>25000</v>
      </c>
      <c r="BQ10" s="25">
        <v>15500</v>
      </c>
      <c r="BR10" s="25">
        <v>25900</v>
      </c>
      <c r="BS10" s="25">
        <v>36700</v>
      </c>
      <c r="BT10" s="25">
        <v>44400</v>
      </c>
      <c r="BU10" s="25">
        <v>63300</v>
      </c>
      <c r="BV10" s="25">
        <v>34500</v>
      </c>
      <c r="BW10" s="25">
        <v>26700</v>
      </c>
      <c r="BX10" s="25">
        <v>43700</v>
      </c>
      <c r="BY10" s="25">
        <v>43200</v>
      </c>
      <c r="BZ10" s="25">
        <v>36000</v>
      </c>
      <c r="CA10" s="25">
        <v>30000</v>
      </c>
      <c r="CB10" s="25">
        <v>21600</v>
      </c>
      <c r="CC10" s="25">
        <v>21100</v>
      </c>
      <c r="CD10" s="25">
        <v>26500</v>
      </c>
      <c r="CE10" s="25">
        <v>39400</v>
      </c>
      <c r="CF10" s="25">
        <v>52200</v>
      </c>
      <c r="CG10" s="25">
        <v>64700</v>
      </c>
      <c r="CH10" s="25">
        <v>31100</v>
      </c>
      <c r="CI10" s="25">
        <v>35300</v>
      </c>
      <c r="CJ10" s="25">
        <v>47700</v>
      </c>
      <c r="CK10" s="25">
        <v>49200</v>
      </c>
      <c r="CL10" s="25">
        <v>36400</v>
      </c>
      <c r="CM10" s="25">
        <v>36500</v>
      </c>
      <c r="CN10" s="25">
        <v>23100</v>
      </c>
      <c r="CO10" s="25">
        <v>20100</v>
      </c>
      <c r="CP10" s="25">
        <v>26700</v>
      </c>
      <c r="CQ10" s="25">
        <v>39100</v>
      </c>
      <c r="CR10" s="25">
        <v>55500</v>
      </c>
      <c r="CS10" s="25">
        <v>67600</v>
      </c>
      <c r="CT10" s="25">
        <v>31400</v>
      </c>
      <c r="CU10" s="25">
        <v>36700</v>
      </c>
      <c r="CV10" s="25">
        <v>50600</v>
      </c>
      <c r="CW10" s="187" t="s">
        <v>92</v>
      </c>
      <c r="CX10" s="196"/>
      <c r="CY10" s="196"/>
    </row>
    <row r="11" spans="1:105">
      <c r="A11" s="24" t="s">
        <v>73</v>
      </c>
      <c r="B11" s="25">
        <v>30689</v>
      </c>
      <c r="C11" s="25">
        <v>21467</v>
      </c>
      <c r="D11" s="25">
        <v>10853</v>
      </c>
      <c r="E11" s="25">
        <v>6490</v>
      </c>
      <c r="F11" s="25">
        <v>7406</v>
      </c>
      <c r="G11" s="25">
        <v>9362</v>
      </c>
      <c r="H11" s="25">
        <v>10108</v>
      </c>
      <c r="I11" s="25">
        <v>7631</v>
      </c>
      <c r="J11" s="25">
        <v>13222</v>
      </c>
      <c r="K11" s="25">
        <v>14823</v>
      </c>
      <c r="L11" s="25">
        <v>12056</v>
      </c>
      <c r="M11" s="25">
        <v>18471</v>
      </c>
      <c r="N11" s="25">
        <v>22232</v>
      </c>
      <c r="O11" s="25">
        <v>17911</v>
      </c>
      <c r="P11" s="25">
        <v>18951</v>
      </c>
      <c r="Q11" s="25">
        <v>17486</v>
      </c>
      <c r="R11" s="25">
        <v>13161</v>
      </c>
      <c r="S11" s="25">
        <v>15713</v>
      </c>
      <c r="T11" s="25">
        <v>14030</v>
      </c>
      <c r="U11" s="25">
        <v>10861</v>
      </c>
      <c r="V11" s="25">
        <v>18918</v>
      </c>
      <c r="W11" s="25">
        <v>17890</v>
      </c>
      <c r="X11" s="25">
        <v>13964</v>
      </c>
      <c r="Y11" s="25">
        <v>25420</v>
      </c>
      <c r="Z11" s="25">
        <v>31669</v>
      </c>
      <c r="AA11" s="25">
        <v>21271</v>
      </c>
      <c r="AB11" s="25">
        <v>22557</v>
      </c>
      <c r="AC11" s="25">
        <v>22747</v>
      </c>
      <c r="AD11" s="25">
        <v>16050</v>
      </c>
      <c r="AE11" s="25">
        <v>17509</v>
      </c>
      <c r="AF11" s="25">
        <v>16190</v>
      </c>
      <c r="AG11" s="25">
        <v>10553</v>
      </c>
      <c r="AH11" s="25">
        <v>21505</v>
      </c>
      <c r="AI11" s="25">
        <v>18099</v>
      </c>
      <c r="AJ11" s="25">
        <v>16089</v>
      </c>
      <c r="AK11" s="25">
        <v>30330</v>
      </c>
      <c r="AL11" s="25">
        <v>37367</v>
      </c>
      <c r="AM11" s="25">
        <v>26589</v>
      </c>
      <c r="AN11" s="25">
        <v>21334</v>
      </c>
      <c r="AO11" s="25">
        <v>30174</v>
      </c>
      <c r="AP11" s="25">
        <v>18547</v>
      </c>
      <c r="AQ11" s="25">
        <v>21081</v>
      </c>
      <c r="AR11" s="25">
        <v>20086</v>
      </c>
      <c r="AS11" s="25">
        <v>13100</v>
      </c>
      <c r="AT11" s="25">
        <v>30600</v>
      </c>
      <c r="AU11" s="25">
        <v>24000</v>
      </c>
      <c r="AV11" s="25">
        <v>22200</v>
      </c>
      <c r="AW11" s="25">
        <v>37600</v>
      </c>
      <c r="AX11" s="25">
        <v>48600</v>
      </c>
      <c r="AY11" s="25">
        <v>30300</v>
      </c>
      <c r="AZ11" s="25">
        <v>29200</v>
      </c>
      <c r="BA11" s="25">
        <v>34100</v>
      </c>
      <c r="BB11" s="25">
        <v>24800</v>
      </c>
      <c r="BC11" s="25">
        <v>22700</v>
      </c>
      <c r="BD11" s="25">
        <v>25400</v>
      </c>
      <c r="BE11" s="25">
        <v>17900</v>
      </c>
      <c r="BF11" s="25">
        <v>34700</v>
      </c>
      <c r="BG11" s="25">
        <v>29600</v>
      </c>
      <c r="BH11" s="25">
        <v>29500</v>
      </c>
      <c r="BI11" s="25">
        <v>49400</v>
      </c>
      <c r="BJ11" s="25">
        <v>56100</v>
      </c>
      <c r="BK11" s="25">
        <v>35900</v>
      </c>
      <c r="BL11" s="25">
        <v>41800</v>
      </c>
      <c r="BM11" s="25">
        <v>39700</v>
      </c>
      <c r="BN11" s="25">
        <v>29800</v>
      </c>
      <c r="BO11" s="25">
        <v>30200</v>
      </c>
      <c r="BP11" s="25">
        <v>29100</v>
      </c>
      <c r="BQ11" s="25">
        <v>19400</v>
      </c>
      <c r="BR11" s="25">
        <v>41100</v>
      </c>
      <c r="BS11" s="25">
        <v>37700</v>
      </c>
      <c r="BT11" s="25">
        <v>33100</v>
      </c>
      <c r="BU11" s="25">
        <v>51500</v>
      </c>
      <c r="BV11" s="25">
        <v>61100</v>
      </c>
      <c r="BW11" s="25">
        <v>40700</v>
      </c>
      <c r="BX11" s="25">
        <v>40000</v>
      </c>
      <c r="BY11" s="25">
        <v>56200</v>
      </c>
      <c r="BZ11" s="25">
        <v>32000</v>
      </c>
      <c r="CA11" s="25">
        <v>32500</v>
      </c>
      <c r="CB11" s="25">
        <v>30400</v>
      </c>
      <c r="CC11" s="25">
        <v>22200</v>
      </c>
      <c r="CD11" s="25">
        <v>43800</v>
      </c>
      <c r="CE11" s="25">
        <v>39400</v>
      </c>
      <c r="CF11" s="25">
        <v>39200</v>
      </c>
      <c r="CG11" s="25">
        <v>57300</v>
      </c>
      <c r="CH11" s="25">
        <v>69900</v>
      </c>
      <c r="CI11" s="25">
        <v>45200</v>
      </c>
      <c r="CJ11" s="25">
        <v>47500</v>
      </c>
      <c r="CK11" s="25">
        <v>57400</v>
      </c>
      <c r="CL11" s="25">
        <v>39600</v>
      </c>
      <c r="CM11" s="25">
        <v>35800</v>
      </c>
      <c r="CN11" s="25">
        <v>33900</v>
      </c>
      <c r="CO11" s="25">
        <v>23700</v>
      </c>
      <c r="CP11" s="25">
        <v>48600</v>
      </c>
      <c r="CQ11" s="25">
        <v>47400</v>
      </c>
      <c r="CR11" s="25">
        <v>39800</v>
      </c>
      <c r="CS11" s="25">
        <v>63600</v>
      </c>
      <c r="CT11" s="25">
        <v>81100</v>
      </c>
      <c r="CU11" s="25">
        <v>47700</v>
      </c>
      <c r="CV11" s="25">
        <v>44200</v>
      </c>
      <c r="CW11" s="24" t="s">
        <v>73</v>
      </c>
      <c r="CX11" s="196"/>
      <c r="CY11" s="196"/>
    </row>
    <row r="12" spans="1:105">
      <c r="A12" s="26" t="s">
        <v>74</v>
      </c>
      <c r="B12" s="27">
        <f>B13-SUM(B4:B11)</f>
        <v>157151</v>
      </c>
      <c r="C12" s="27">
        <f t="shared" ref="C12:AK12" si="0">C13-SUM(C4:C11)</f>
        <v>142963</v>
      </c>
      <c r="D12" s="27">
        <f t="shared" si="0"/>
        <v>166755</v>
      </c>
      <c r="E12" s="27">
        <f t="shared" si="0"/>
        <v>93985</v>
      </c>
      <c r="F12" s="27">
        <f t="shared" ref="F12" si="1">F13-SUM(F4:F11)</f>
        <v>108618</v>
      </c>
      <c r="G12" s="27">
        <f t="shared" si="0"/>
        <v>120933</v>
      </c>
      <c r="H12" s="27">
        <f t="shared" si="0"/>
        <v>144601</v>
      </c>
      <c r="I12" s="27">
        <f t="shared" si="0"/>
        <v>132288</v>
      </c>
      <c r="J12" s="27">
        <f t="shared" si="0"/>
        <v>147396</v>
      </c>
      <c r="K12" s="27">
        <f t="shared" si="0"/>
        <v>183228</v>
      </c>
      <c r="L12" s="27">
        <f t="shared" si="0"/>
        <v>161670</v>
      </c>
      <c r="M12" s="27">
        <f t="shared" si="0"/>
        <v>154789</v>
      </c>
      <c r="N12" s="27">
        <f t="shared" si="0"/>
        <v>147338</v>
      </c>
      <c r="O12" s="27">
        <f t="shared" si="0"/>
        <v>132682</v>
      </c>
      <c r="P12" s="27">
        <f t="shared" si="0"/>
        <v>200297</v>
      </c>
      <c r="Q12" s="27">
        <f t="shared" si="0"/>
        <v>212614</v>
      </c>
      <c r="R12" s="27">
        <f t="shared" si="0"/>
        <v>181812</v>
      </c>
      <c r="S12" s="27">
        <f t="shared" si="0"/>
        <v>183963</v>
      </c>
      <c r="T12" s="27">
        <f t="shared" si="0"/>
        <v>194551</v>
      </c>
      <c r="U12" s="27">
        <f t="shared" si="0"/>
        <v>172864</v>
      </c>
      <c r="V12" s="27">
        <f t="shared" si="0"/>
        <v>181141</v>
      </c>
      <c r="W12" s="27">
        <f t="shared" si="0"/>
        <v>227707</v>
      </c>
      <c r="X12" s="27">
        <f t="shared" si="0"/>
        <v>185286</v>
      </c>
      <c r="Y12" s="27">
        <f t="shared" si="0"/>
        <v>186075</v>
      </c>
      <c r="Z12" s="27">
        <f t="shared" si="0"/>
        <v>156783</v>
      </c>
      <c r="AA12" s="27">
        <f t="shared" si="0"/>
        <v>145078</v>
      </c>
      <c r="AB12" s="27">
        <f t="shared" si="0"/>
        <v>246747</v>
      </c>
      <c r="AC12" s="27">
        <f t="shared" si="0"/>
        <v>253407</v>
      </c>
      <c r="AD12" s="27">
        <f t="shared" si="0"/>
        <v>222610</v>
      </c>
      <c r="AE12" s="27">
        <f t="shared" si="0"/>
        <v>219372</v>
      </c>
      <c r="AF12" s="27">
        <f t="shared" si="0"/>
        <v>227742</v>
      </c>
      <c r="AG12" s="27">
        <f t="shared" si="0"/>
        <v>207698</v>
      </c>
      <c r="AH12" s="27">
        <f t="shared" si="0"/>
        <v>209982</v>
      </c>
      <c r="AI12" s="27">
        <f t="shared" si="0"/>
        <v>259707</v>
      </c>
      <c r="AJ12" s="27">
        <f t="shared" si="0"/>
        <v>212692</v>
      </c>
      <c r="AK12" s="27">
        <f t="shared" si="0"/>
        <v>210381</v>
      </c>
      <c r="AL12" s="27">
        <f t="shared" ref="AL12:AQ12" si="2">AL13-SUM(AL4:AL11)</f>
        <v>183084</v>
      </c>
      <c r="AM12" s="27">
        <f t="shared" si="2"/>
        <v>168836</v>
      </c>
      <c r="AN12" s="27">
        <f t="shared" si="2"/>
        <v>269119</v>
      </c>
      <c r="AO12" s="27">
        <f t="shared" si="2"/>
        <v>336266</v>
      </c>
      <c r="AP12" s="27">
        <f t="shared" si="2"/>
        <v>261699</v>
      </c>
      <c r="AQ12" s="27">
        <f t="shared" si="2"/>
        <v>244505</v>
      </c>
      <c r="AR12" s="27">
        <f t="shared" ref="AR12:AT12" si="3">AR13-SUM(AR4:AR11)</f>
        <v>275185</v>
      </c>
      <c r="AS12" s="27">
        <f t="shared" si="3"/>
        <v>238800</v>
      </c>
      <c r="AT12" s="27">
        <f t="shared" si="3"/>
        <v>252800</v>
      </c>
      <c r="AU12" s="27">
        <f t="shared" ref="AU12:AW12" si="4">AU13-SUM(AU4:AU11)</f>
        <v>313700</v>
      </c>
      <c r="AV12" s="27">
        <f t="shared" si="4"/>
        <v>255700</v>
      </c>
      <c r="AW12" s="27">
        <f t="shared" si="4"/>
        <v>255600</v>
      </c>
      <c r="AX12" s="27">
        <f t="shared" ref="AX12:BE12" si="5">AX13-SUM(AX4:AX11)</f>
        <v>211800</v>
      </c>
      <c r="AY12" s="27">
        <f t="shared" si="5"/>
        <v>209400</v>
      </c>
      <c r="AZ12" s="27">
        <f t="shared" si="5"/>
        <v>351600</v>
      </c>
      <c r="BA12" s="27">
        <f t="shared" si="5"/>
        <v>393200</v>
      </c>
      <c r="BB12" s="27">
        <f t="shared" si="5"/>
        <v>322700</v>
      </c>
      <c r="BC12" s="27">
        <f t="shared" si="5"/>
        <v>292400</v>
      </c>
      <c r="BD12" s="27">
        <f t="shared" si="5"/>
        <v>362800</v>
      </c>
      <c r="BE12" s="27">
        <f t="shared" si="5"/>
        <v>305100</v>
      </c>
      <c r="BF12" s="27">
        <f t="shared" ref="BF12:BG12" si="6">BF13-SUM(BF4:BF11)</f>
        <v>292200</v>
      </c>
      <c r="BG12" s="27">
        <f t="shared" si="6"/>
        <v>370900</v>
      </c>
      <c r="BH12" s="27">
        <f t="shared" ref="BH12:BN12" si="7">BH13-SUM(BH4:BH11)</f>
        <v>314200</v>
      </c>
      <c r="BI12" s="27">
        <f t="shared" si="7"/>
        <v>326900</v>
      </c>
      <c r="BJ12" s="27">
        <f t="shared" si="7"/>
        <v>263800</v>
      </c>
      <c r="BK12" s="27">
        <f t="shared" si="7"/>
        <v>253400</v>
      </c>
      <c r="BL12" s="27">
        <f t="shared" si="7"/>
        <v>435200</v>
      </c>
      <c r="BM12" s="27">
        <f t="shared" si="7"/>
        <v>462500</v>
      </c>
      <c r="BN12" s="27">
        <f t="shared" si="7"/>
        <v>388200</v>
      </c>
      <c r="BO12" s="27">
        <f t="shared" ref="BO12:BT12" si="8">BO13-SUM(BO4:BO11)</f>
        <v>363300</v>
      </c>
      <c r="BP12" s="27">
        <f t="shared" si="8"/>
        <v>403100</v>
      </c>
      <c r="BQ12" s="27">
        <f t="shared" si="8"/>
        <v>339100</v>
      </c>
      <c r="BR12" s="27">
        <f t="shared" si="8"/>
        <v>353300</v>
      </c>
      <c r="BS12" s="27">
        <f t="shared" si="8"/>
        <v>469000</v>
      </c>
      <c r="BT12" s="27">
        <f t="shared" si="8"/>
        <v>361600</v>
      </c>
      <c r="BU12" s="27">
        <f t="shared" ref="BU12:BV12" si="9">BU13-SUM(BU4:BU11)</f>
        <v>373100</v>
      </c>
      <c r="BV12" s="27">
        <f t="shared" si="9"/>
        <v>322200</v>
      </c>
      <c r="BW12" s="27">
        <f t="shared" ref="BW12:CB12" si="10">BW13-SUM(BW4:BW11)</f>
        <v>283000</v>
      </c>
      <c r="BX12" s="27">
        <f t="shared" si="10"/>
        <v>474900</v>
      </c>
      <c r="BY12" s="27">
        <f t="shared" si="10"/>
        <v>599400</v>
      </c>
      <c r="BZ12" s="27">
        <f t="shared" si="10"/>
        <v>438500</v>
      </c>
      <c r="CA12" s="27">
        <f t="shared" si="10"/>
        <v>404400</v>
      </c>
      <c r="CB12" s="27">
        <f t="shared" si="10"/>
        <v>447100</v>
      </c>
      <c r="CC12" s="27">
        <f t="shared" ref="CC12:CD12" si="11">CC13-SUM(CC4:CC11)</f>
        <v>367500</v>
      </c>
      <c r="CD12" s="27">
        <f t="shared" si="11"/>
        <v>389600</v>
      </c>
      <c r="CE12" s="27">
        <f t="shared" ref="CE12:CF12" si="12">CE13-SUM(CE4:CE11)</f>
        <v>503900</v>
      </c>
      <c r="CF12" s="27">
        <f t="shared" si="12"/>
        <v>415700</v>
      </c>
      <c r="CG12" s="27">
        <f t="shared" ref="CG12:CH12" si="13">CG13-SUM(CG4:CG11)</f>
        <v>427200</v>
      </c>
      <c r="CH12" s="27">
        <f t="shared" si="13"/>
        <v>349600</v>
      </c>
      <c r="CI12" s="27">
        <f t="shared" ref="CI12:CU12" si="14">CI13-SUM(CI4:CI11)</f>
        <v>319200</v>
      </c>
      <c r="CJ12" s="27">
        <f t="shared" si="14"/>
        <v>561300</v>
      </c>
      <c r="CK12" s="27">
        <f t="shared" si="14"/>
        <v>636100</v>
      </c>
      <c r="CL12" s="27">
        <f t="shared" ref="CL12" si="15">CL13-SUM(CL4:CL11)</f>
        <v>516400</v>
      </c>
      <c r="CM12" s="27">
        <f t="shared" si="14"/>
        <v>489200</v>
      </c>
      <c r="CN12" s="27">
        <f t="shared" si="14"/>
        <v>504800</v>
      </c>
      <c r="CO12" s="27">
        <f t="shared" si="14"/>
        <v>423700</v>
      </c>
      <c r="CP12" s="27">
        <f t="shared" si="14"/>
        <v>418800</v>
      </c>
      <c r="CQ12" s="27">
        <f t="shared" si="14"/>
        <v>565500</v>
      </c>
      <c r="CR12" s="27">
        <f t="shared" si="14"/>
        <v>473700</v>
      </c>
      <c r="CS12" s="27">
        <f t="shared" si="14"/>
        <v>459200</v>
      </c>
      <c r="CT12" s="27">
        <f t="shared" si="14"/>
        <v>386000</v>
      </c>
      <c r="CU12" s="27">
        <f t="shared" si="14"/>
        <v>367500</v>
      </c>
      <c r="CV12" s="27">
        <v>623500</v>
      </c>
      <c r="CW12" s="26" t="s">
        <v>74</v>
      </c>
      <c r="CX12" s="196"/>
      <c r="CY12" s="196"/>
    </row>
    <row r="13" spans="1:105">
      <c r="A13" s="28" t="s">
        <v>33</v>
      </c>
      <c r="B13" s="29">
        <v>714099</v>
      </c>
      <c r="C13" s="29">
        <v>679393</v>
      </c>
      <c r="D13" s="29">
        <v>352676</v>
      </c>
      <c r="E13" s="29">
        <v>295826</v>
      </c>
      <c r="F13" s="29">
        <v>357783</v>
      </c>
      <c r="G13" s="29">
        <v>432883</v>
      </c>
      <c r="H13" s="29">
        <v>561489</v>
      </c>
      <c r="I13" s="29">
        <v>546503</v>
      </c>
      <c r="J13" s="29">
        <v>538727</v>
      </c>
      <c r="K13" s="29">
        <v>615701</v>
      </c>
      <c r="L13" s="29">
        <v>551571</v>
      </c>
      <c r="M13" s="29">
        <v>572101</v>
      </c>
      <c r="N13" s="29">
        <v>684819</v>
      </c>
      <c r="O13" s="29">
        <v>547948</v>
      </c>
      <c r="P13" s="29">
        <v>678748</v>
      </c>
      <c r="Q13" s="29">
        <v>781501</v>
      </c>
      <c r="R13" s="29">
        <v>669061</v>
      </c>
      <c r="S13" s="29">
        <v>683096</v>
      </c>
      <c r="T13" s="29">
        <v>846967</v>
      </c>
      <c r="U13" s="29">
        <v>774014</v>
      </c>
      <c r="V13" s="29">
        <v>658011</v>
      </c>
      <c r="W13" s="29">
        <v>705641</v>
      </c>
      <c r="X13" s="29">
        <v>648387</v>
      </c>
      <c r="Y13" s="29">
        <v>689679</v>
      </c>
      <c r="Z13" s="29">
        <v>668610</v>
      </c>
      <c r="AA13" s="29">
        <v>729460</v>
      </c>
      <c r="AB13" s="29">
        <v>857024</v>
      </c>
      <c r="AC13" s="29">
        <v>923017</v>
      </c>
      <c r="AD13" s="29">
        <v>875408</v>
      </c>
      <c r="AE13" s="29">
        <v>901066</v>
      </c>
      <c r="AF13" s="29">
        <v>1003032</v>
      </c>
      <c r="AG13" s="29">
        <v>906379</v>
      </c>
      <c r="AH13" s="29">
        <v>866966</v>
      </c>
      <c r="AI13" s="29">
        <v>928560</v>
      </c>
      <c r="AJ13" s="29">
        <v>839891</v>
      </c>
      <c r="AK13" s="29">
        <v>864491</v>
      </c>
      <c r="AL13" s="29">
        <v>944009</v>
      </c>
      <c r="AM13" s="29">
        <v>880020</v>
      </c>
      <c r="AN13" s="29">
        <v>1050559</v>
      </c>
      <c r="AO13" s="29">
        <v>1231471</v>
      </c>
      <c r="AP13" s="29">
        <v>1097211</v>
      </c>
      <c r="AQ13" s="29">
        <v>1055273</v>
      </c>
      <c r="AR13" s="29">
        <v>1270048</v>
      </c>
      <c r="AS13" s="29">
        <v>1109600</v>
      </c>
      <c r="AT13" s="29">
        <v>1099100</v>
      </c>
      <c r="AU13" s="29">
        <v>1271700</v>
      </c>
      <c r="AV13" s="29">
        <v>1168500</v>
      </c>
      <c r="AW13" s="29">
        <v>1236100</v>
      </c>
      <c r="AX13" s="29">
        <v>1218400</v>
      </c>
      <c r="AY13" s="29">
        <v>1387000</v>
      </c>
      <c r="AZ13" s="29">
        <v>1526000</v>
      </c>
      <c r="BA13" s="29">
        <v>1764700</v>
      </c>
      <c r="BB13" s="29">
        <v>1641800</v>
      </c>
      <c r="BC13" s="29">
        <v>1602200</v>
      </c>
      <c r="BD13" s="29">
        <v>1918400</v>
      </c>
      <c r="BE13" s="29">
        <v>1817100</v>
      </c>
      <c r="BF13" s="29">
        <v>1612300</v>
      </c>
      <c r="BG13" s="29">
        <v>1829300</v>
      </c>
      <c r="BH13" s="29">
        <v>1647600</v>
      </c>
      <c r="BI13" s="29">
        <v>1773100</v>
      </c>
      <c r="BJ13" s="29">
        <v>1851800</v>
      </c>
      <c r="BK13" s="29">
        <v>1891400</v>
      </c>
      <c r="BL13" s="29">
        <v>2009500</v>
      </c>
      <c r="BM13" s="29">
        <v>2081800</v>
      </c>
      <c r="BN13" s="29">
        <v>1893600</v>
      </c>
      <c r="BO13" s="29">
        <v>1985700</v>
      </c>
      <c r="BP13" s="29">
        <v>2296500</v>
      </c>
      <c r="BQ13" s="29">
        <v>2049200</v>
      </c>
      <c r="BR13" s="29">
        <v>1918200</v>
      </c>
      <c r="BS13" s="29">
        <v>2135900</v>
      </c>
      <c r="BT13" s="29">
        <v>1875400</v>
      </c>
      <c r="BU13" s="29">
        <v>2050600</v>
      </c>
      <c r="BV13" s="29">
        <v>2295700</v>
      </c>
      <c r="BW13" s="29">
        <v>2035800</v>
      </c>
      <c r="BX13" s="29">
        <v>2205700</v>
      </c>
      <c r="BY13" s="29">
        <v>2578900</v>
      </c>
      <c r="BZ13" s="29">
        <v>2294700</v>
      </c>
      <c r="CA13" s="29">
        <v>2346500</v>
      </c>
      <c r="CB13" s="29">
        <v>2681500</v>
      </c>
      <c r="CC13" s="29">
        <v>2477500</v>
      </c>
      <c r="CD13" s="29">
        <v>2280100</v>
      </c>
      <c r="CE13" s="29">
        <v>2595200</v>
      </c>
      <c r="CF13" s="29">
        <v>2377900</v>
      </c>
      <c r="CG13" s="29">
        <v>2521300</v>
      </c>
      <c r="CH13" s="29">
        <v>2501500</v>
      </c>
      <c r="CI13" s="29">
        <v>2509300</v>
      </c>
      <c r="CJ13" s="29">
        <v>2607900</v>
      </c>
      <c r="CK13" s="29">
        <v>2900700</v>
      </c>
      <c r="CL13" s="29">
        <v>2675000</v>
      </c>
      <c r="CM13" s="29">
        <v>2704500</v>
      </c>
      <c r="CN13" s="29">
        <v>2832000</v>
      </c>
      <c r="CO13" s="29">
        <v>2577800</v>
      </c>
      <c r="CP13" s="29">
        <v>2159600</v>
      </c>
      <c r="CQ13" s="29">
        <v>2640600</v>
      </c>
      <c r="CR13" s="29">
        <v>2450800</v>
      </c>
      <c r="CS13" s="29">
        <v>2631800</v>
      </c>
      <c r="CT13" s="29">
        <v>2689400</v>
      </c>
      <c r="CU13" s="29">
        <v>2604300</v>
      </c>
      <c r="CV13" s="29">
        <f>SUM(CV4:CV12)</f>
        <v>2760100</v>
      </c>
      <c r="CW13" s="28" t="s">
        <v>33</v>
      </c>
      <c r="CX13" s="200"/>
      <c r="CY13" s="196"/>
    </row>
    <row r="14" spans="1:105">
      <c r="CX14" s="196"/>
      <c r="CY14" s="196"/>
    </row>
    <row r="15" spans="1:105">
      <c r="CX15" s="196"/>
      <c r="CY15" s="196"/>
    </row>
    <row r="16" spans="1:105">
      <c r="F16" s="18">
        <v>36770</v>
      </c>
      <c r="CX16" s="196"/>
      <c r="CY16" s="196"/>
    </row>
    <row r="17" spans="6:8">
      <c r="F17" s="18">
        <v>38881</v>
      </c>
    </row>
    <row r="18" spans="6:8">
      <c r="G18" s="223"/>
      <c r="H18" s="224"/>
    </row>
    <row r="19" spans="6:8">
      <c r="F19" s="18">
        <v>829779</v>
      </c>
    </row>
    <row r="20" spans="6:8">
      <c r="F20" s="18">
        <v>795254</v>
      </c>
    </row>
    <row r="22" spans="6:8">
      <c r="F22" s="18">
        <v>67928</v>
      </c>
    </row>
    <row r="23" spans="6:8">
      <c r="F23" s="18">
        <v>64560</v>
      </c>
    </row>
    <row r="25" spans="6:8">
      <c r="F25" s="18">
        <v>54213</v>
      </c>
    </row>
    <row r="26" spans="6:8">
      <c r="F26" s="18">
        <v>52259</v>
      </c>
    </row>
    <row r="28" spans="6:8">
      <c r="F28" s="18">
        <v>9586</v>
      </c>
    </row>
    <row r="29" spans="6:8">
      <c r="F29" s="18">
        <v>9971</v>
      </c>
    </row>
    <row r="31" spans="6:8">
      <c r="F31" s="18">
        <v>5784</v>
      </c>
    </row>
    <row r="32" spans="6:8">
      <c r="F32" s="18">
        <v>5411</v>
      </c>
    </row>
    <row r="34" spans="4:14">
      <c r="F34" s="18">
        <v>27117</v>
      </c>
    </row>
    <row r="35" spans="4:14">
      <c r="F35" s="18">
        <v>27243</v>
      </c>
    </row>
    <row r="37" spans="4:14">
      <c r="F37" s="18">
        <v>26665</v>
      </c>
    </row>
    <row r="38" spans="4:14">
      <c r="F38" s="18">
        <v>26063</v>
      </c>
    </row>
    <row r="40" spans="4:14">
      <c r="F40" s="18">
        <v>30204</v>
      </c>
    </row>
    <row r="41" spans="4:14">
      <c r="F41" s="18">
        <v>29651</v>
      </c>
    </row>
    <row r="43" spans="4:14">
      <c r="F43" s="18">
        <v>3509</v>
      </c>
    </row>
    <row r="44" spans="4:14">
      <c r="F44" s="18">
        <v>3182</v>
      </c>
    </row>
    <row r="46" spans="4:14"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</row>
    <row r="47" spans="4:14"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</row>
    <row r="49" spans="4:100"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</row>
    <row r="50" spans="4:100"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</row>
    <row r="59" spans="4:100" ht="226.5" customHeight="1"/>
    <row r="61" spans="4:100">
      <c r="AB61" s="30"/>
      <c r="AC61" s="30"/>
      <c r="AD61" s="30"/>
      <c r="AE61" s="30"/>
      <c r="AF61" s="30" t="s">
        <v>75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</row>
    <row r="82" spans="1:101">
      <c r="B82" s="188" t="s">
        <v>94</v>
      </c>
      <c r="C82" s="18" t="str">
        <f t="shared" ref="C82:AN82" si="16">C3</f>
        <v>2月</v>
      </c>
      <c r="D82" s="18" t="str">
        <f t="shared" si="16"/>
        <v>3月</v>
      </c>
      <c r="E82" s="18" t="str">
        <f t="shared" si="16"/>
        <v>4月</v>
      </c>
      <c r="F82" s="18" t="str">
        <f t="shared" si="16"/>
        <v>5月</v>
      </c>
      <c r="G82" s="18" t="str">
        <f t="shared" si="16"/>
        <v>6月</v>
      </c>
      <c r="H82" s="18" t="str">
        <f t="shared" si="16"/>
        <v>7月</v>
      </c>
      <c r="I82" s="18" t="str">
        <f t="shared" si="16"/>
        <v>8月</v>
      </c>
      <c r="J82" s="18" t="str">
        <f t="shared" si="16"/>
        <v>9月</v>
      </c>
      <c r="K82" s="18" t="str">
        <f t="shared" si="16"/>
        <v>10月</v>
      </c>
      <c r="L82" s="18" t="str">
        <f t="shared" si="16"/>
        <v>11月</v>
      </c>
      <c r="M82" s="18" t="str">
        <f t="shared" si="16"/>
        <v>12月</v>
      </c>
      <c r="N82" s="188" t="s">
        <v>94</v>
      </c>
      <c r="O82" s="18" t="str">
        <f t="shared" si="16"/>
        <v>2月</v>
      </c>
      <c r="P82" s="18" t="str">
        <f t="shared" si="16"/>
        <v>3月</v>
      </c>
      <c r="Q82" s="18" t="str">
        <f t="shared" si="16"/>
        <v>4月</v>
      </c>
      <c r="R82" s="18" t="str">
        <f t="shared" si="16"/>
        <v>5月</v>
      </c>
      <c r="S82" s="18" t="str">
        <f t="shared" si="16"/>
        <v>6月</v>
      </c>
      <c r="T82" s="18" t="str">
        <f t="shared" si="16"/>
        <v>7月</v>
      </c>
      <c r="U82" s="18" t="str">
        <f t="shared" si="16"/>
        <v>8月</v>
      </c>
      <c r="V82" s="18" t="str">
        <f t="shared" si="16"/>
        <v>9月</v>
      </c>
      <c r="W82" s="18" t="str">
        <f t="shared" si="16"/>
        <v>10月</v>
      </c>
      <c r="X82" s="18" t="str">
        <f t="shared" si="16"/>
        <v>11月</v>
      </c>
      <c r="Y82" s="18" t="str">
        <f t="shared" si="16"/>
        <v>12月</v>
      </c>
      <c r="Z82" s="188" t="s">
        <v>94</v>
      </c>
      <c r="AA82" s="18" t="str">
        <f t="shared" si="16"/>
        <v>2月</v>
      </c>
      <c r="AB82" s="18" t="str">
        <f t="shared" si="16"/>
        <v>3月</v>
      </c>
      <c r="AC82" s="18" t="str">
        <f t="shared" si="16"/>
        <v>4月</v>
      </c>
      <c r="AD82" s="18" t="str">
        <f t="shared" si="16"/>
        <v>5月</v>
      </c>
      <c r="AE82" s="18" t="str">
        <f t="shared" si="16"/>
        <v>6月</v>
      </c>
      <c r="AF82" s="18" t="str">
        <f t="shared" si="16"/>
        <v>7月</v>
      </c>
      <c r="AG82" s="18" t="str">
        <f t="shared" si="16"/>
        <v>8月</v>
      </c>
      <c r="AH82" s="18" t="str">
        <f t="shared" si="16"/>
        <v>9月</v>
      </c>
      <c r="AI82" s="18" t="str">
        <f t="shared" si="16"/>
        <v>10月</v>
      </c>
      <c r="AJ82" s="18" t="str">
        <f t="shared" si="16"/>
        <v>11月</v>
      </c>
      <c r="AK82" s="18" t="str">
        <f t="shared" si="16"/>
        <v>12月</v>
      </c>
      <c r="AL82" s="188" t="s">
        <v>94</v>
      </c>
      <c r="AM82" s="204" t="str">
        <f t="shared" si="16"/>
        <v>2月</v>
      </c>
      <c r="AN82" s="204" t="str">
        <f t="shared" si="16"/>
        <v>3月</v>
      </c>
      <c r="AO82" s="204" t="str">
        <f t="shared" ref="AO82:AP82" si="17">AO3</f>
        <v>4月</v>
      </c>
      <c r="AP82" s="204" t="str">
        <f t="shared" si="17"/>
        <v>5月</v>
      </c>
      <c r="AQ82" s="204" t="str">
        <f t="shared" ref="AQ82:AS82" si="18">AQ3</f>
        <v>6月</v>
      </c>
      <c r="AR82" s="204" t="str">
        <f t="shared" si="18"/>
        <v>7月</v>
      </c>
      <c r="AS82" s="204" t="str">
        <f t="shared" si="18"/>
        <v>8月</v>
      </c>
      <c r="AT82" s="204" t="str">
        <f t="shared" ref="AT82:AU82" si="19">AT3</f>
        <v>9月</v>
      </c>
      <c r="AU82" s="204" t="str">
        <f t="shared" si="19"/>
        <v>10月</v>
      </c>
      <c r="AV82" s="204" t="str">
        <f t="shared" ref="AV82:BC82" si="20">AV3</f>
        <v>11月</v>
      </c>
      <c r="AW82" s="204" t="str">
        <f t="shared" si="20"/>
        <v>12月</v>
      </c>
      <c r="AX82" s="232" t="s">
        <v>94</v>
      </c>
      <c r="AY82" s="233" t="str">
        <f t="shared" si="20"/>
        <v>2月</v>
      </c>
      <c r="AZ82" s="233" t="str">
        <f t="shared" ref="AZ82" si="21">AZ3</f>
        <v>3月</v>
      </c>
      <c r="BA82" s="233" t="str">
        <f t="shared" si="20"/>
        <v>4月</v>
      </c>
      <c r="BB82" s="233" t="str">
        <f t="shared" ref="BB82" si="22">BB3</f>
        <v>5月</v>
      </c>
      <c r="BC82" s="233" t="str">
        <f t="shared" si="20"/>
        <v>6月</v>
      </c>
      <c r="BD82" s="233" t="str">
        <f t="shared" ref="BD82:BE82" si="23">BD3</f>
        <v>7月</v>
      </c>
      <c r="BE82" s="233" t="str">
        <f t="shared" si="23"/>
        <v>8月</v>
      </c>
      <c r="BF82" s="233" t="str">
        <f t="shared" ref="BF82:BH82" si="24">BF3</f>
        <v>9月</v>
      </c>
      <c r="BG82" s="233" t="str">
        <f t="shared" si="24"/>
        <v>10月</v>
      </c>
      <c r="BH82" s="233" t="str">
        <f t="shared" si="24"/>
        <v>11月</v>
      </c>
      <c r="BI82" s="233" t="str">
        <f t="shared" ref="BI82" si="25">BI3</f>
        <v>12月</v>
      </c>
      <c r="BJ82" s="232" t="s">
        <v>94</v>
      </c>
      <c r="BK82" s="232" t="s">
        <v>18</v>
      </c>
      <c r="BL82" s="232" t="s">
        <v>19</v>
      </c>
      <c r="BM82" s="232" t="s">
        <v>8</v>
      </c>
      <c r="BN82" s="232" t="s">
        <v>9</v>
      </c>
      <c r="BO82" s="232" t="s">
        <v>10</v>
      </c>
      <c r="BP82" s="232" t="s">
        <v>11</v>
      </c>
      <c r="BQ82" s="232" t="s">
        <v>12</v>
      </c>
      <c r="BR82" s="232" t="s">
        <v>13</v>
      </c>
      <c r="BS82" s="232" t="s">
        <v>14</v>
      </c>
      <c r="BT82" s="232" t="s">
        <v>15</v>
      </c>
      <c r="BU82" s="232" t="s">
        <v>16</v>
      </c>
      <c r="BV82" s="232" t="s">
        <v>17</v>
      </c>
      <c r="BW82" s="232" t="s">
        <v>18</v>
      </c>
      <c r="BX82" s="232" t="s">
        <v>19</v>
      </c>
      <c r="BY82" s="232" t="s">
        <v>8</v>
      </c>
      <c r="BZ82" s="232" t="s">
        <v>9</v>
      </c>
      <c r="CA82" s="232" t="s">
        <v>10</v>
      </c>
      <c r="CB82" s="232" t="s">
        <v>11</v>
      </c>
      <c r="CC82" s="232" t="s">
        <v>12</v>
      </c>
      <c r="CD82" s="232" t="s">
        <v>13</v>
      </c>
      <c r="CE82" s="232" t="s">
        <v>14</v>
      </c>
      <c r="CF82" s="232" t="s">
        <v>15</v>
      </c>
      <c r="CG82" s="232" t="s">
        <v>16</v>
      </c>
      <c r="CH82" s="232" t="s">
        <v>17</v>
      </c>
      <c r="CI82" s="232" t="s">
        <v>18</v>
      </c>
      <c r="CJ82" s="232" t="s">
        <v>19</v>
      </c>
      <c r="CK82" s="232" t="s">
        <v>8</v>
      </c>
      <c r="CL82" s="232" t="s">
        <v>9</v>
      </c>
      <c r="CM82" s="232" t="s">
        <v>135</v>
      </c>
      <c r="CN82" s="232" t="s">
        <v>11</v>
      </c>
      <c r="CO82" s="232" t="s">
        <v>12</v>
      </c>
      <c r="CP82" s="232" t="s">
        <v>13</v>
      </c>
      <c r="CQ82" s="232" t="s">
        <v>137</v>
      </c>
      <c r="CR82" s="232" t="s">
        <v>138</v>
      </c>
      <c r="CS82" s="232" t="s">
        <v>16</v>
      </c>
      <c r="CT82" s="232" t="s">
        <v>17</v>
      </c>
      <c r="CU82" s="232" t="s">
        <v>18</v>
      </c>
      <c r="CV82" s="232" t="s">
        <v>146</v>
      </c>
    </row>
    <row r="83" spans="1:101">
      <c r="A83" s="18" t="str">
        <f>A12</f>
        <v>その他</v>
      </c>
      <c r="B83" s="18">
        <f t="shared" ref="B83:CW83" si="26">B12</f>
        <v>157151</v>
      </c>
      <c r="C83" s="18">
        <f t="shared" si="26"/>
        <v>142963</v>
      </c>
      <c r="D83" s="18">
        <f t="shared" si="26"/>
        <v>166755</v>
      </c>
      <c r="E83" s="18">
        <f t="shared" si="26"/>
        <v>93985</v>
      </c>
      <c r="F83" s="18">
        <f t="shared" si="26"/>
        <v>108618</v>
      </c>
      <c r="G83" s="18">
        <f t="shared" si="26"/>
        <v>120933</v>
      </c>
      <c r="H83" s="18">
        <f t="shared" si="26"/>
        <v>144601</v>
      </c>
      <c r="I83" s="18">
        <f t="shared" si="26"/>
        <v>132288</v>
      </c>
      <c r="J83" s="18">
        <f t="shared" si="26"/>
        <v>147396</v>
      </c>
      <c r="K83" s="18">
        <f t="shared" si="26"/>
        <v>183228</v>
      </c>
      <c r="L83" s="18">
        <f t="shared" si="26"/>
        <v>161670</v>
      </c>
      <c r="M83" s="18">
        <f t="shared" si="26"/>
        <v>154789</v>
      </c>
      <c r="N83" s="18">
        <f t="shared" si="26"/>
        <v>147338</v>
      </c>
      <c r="O83" s="18">
        <f t="shared" si="26"/>
        <v>132682</v>
      </c>
      <c r="P83" s="18">
        <f t="shared" si="26"/>
        <v>200297</v>
      </c>
      <c r="Q83" s="18">
        <f t="shared" si="26"/>
        <v>212614</v>
      </c>
      <c r="R83" s="18">
        <f t="shared" si="26"/>
        <v>181812</v>
      </c>
      <c r="S83" s="18">
        <f t="shared" si="26"/>
        <v>183963</v>
      </c>
      <c r="T83" s="18">
        <f t="shared" si="26"/>
        <v>194551</v>
      </c>
      <c r="U83" s="18">
        <f t="shared" si="26"/>
        <v>172864</v>
      </c>
      <c r="V83" s="18">
        <f t="shared" si="26"/>
        <v>181141</v>
      </c>
      <c r="W83" s="18">
        <f t="shared" si="26"/>
        <v>227707</v>
      </c>
      <c r="X83" s="18">
        <f t="shared" si="26"/>
        <v>185286</v>
      </c>
      <c r="Y83" s="18">
        <f t="shared" si="26"/>
        <v>186075</v>
      </c>
      <c r="Z83" s="18">
        <f t="shared" si="26"/>
        <v>156783</v>
      </c>
      <c r="AA83" s="18">
        <f t="shared" si="26"/>
        <v>145078</v>
      </c>
      <c r="AB83" s="18">
        <f t="shared" si="26"/>
        <v>246747</v>
      </c>
      <c r="AC83" s="18">
        <f t="shared" si="26"/>
        <v>253407</v>
      </c>
      <c r="AD83" s="18">
        <f t="shared" si="26"/>
        <v>222610</v>
      </c>
      <c r="AE83" s="18">
        <f t="shared" si="26"/>
        <v>219372</v>
      </c>
      <c r="AF83" s="18">
        <f t="shared" si="26"/>
        <v>227742</v>
      </c>
      <c r="AG83" s="18">
        <f t="shared" si="26"/>
        <v>207698</v>
      </c>
      <c r="AH83" s="18">
        <f t="shared" si="26"/>
        <v>209982</v>
      </c>
      <c r="AI83" s="18">
        <f t="shared" si="26"/>
        <v>259707</v>
      </c>
      <c r="AJ83" s="18">
        <f t="shared" si="26"/>
        <v>212692</v>
      </c>
      <c r="AK83" s="18">
        <f t="shared" ref="AK83:AL83" si="27">AK12</f>
        <v>210381</v>
      </c>
      <c r="AL83" s="18">
        <f t="shared" si="27"/>
        <v>183084</v>
      </c>
      <c r="AM83" s="18">
        <f t="shared" ref="AM83:AN83" si="28">AM12</f>
        <v>168836</v>
      </c>
      <c r="AN83" s="18">
        <f t="shared" si="28"/>
        <v>269119</v>
      </c>
      <c r="AO83" s="18">
        <f t="shared" ref="AO83:AP83" si="29">AO12</f>
        <v>336266</v>
      </c>
      <c r="AP83" s="18">
        <f t="shared" si="29"/>
        <v>261699</v>
      </c>
      <c r="AQ83" s="18">
        <f t="shared" ref="AQ83:AR83" si="30">AQ12</f>
        <v>244505</v>
      </c>
      <c r="AR83" s="18">
        <f t="shared" si="30"/>
        <v>275185</v>
      </c>
      <c r="AS83" s="18">
        <f t="shared" ref="AS83:AT83" si="31">AS12</f>
        <v>238800</v>
      </c>
      <c r="AT83" s="18">
        <f t="shared" si="31"/>
        <v>252800</v>
      </c>
      <c r="AU83" s="18">
        <f t="shared" ref="AU83:AV83" si="32">AU12</f>
        <v>313700</v>
      </c>
      <c r="AV83" s="18">
        <f t="shared" si="32"/>
        <v>255700</v>
      </c>
      <c r="AW83" s="18">
        <f t="shared" ref="AW83:AX83" si="33">AW12</f>
        <v>255600</v>
      </c>
      <c r="AX83" s="234">
        <f t="shared" si="33"/>
        <v>211800</v>
      </c>
      <c r="AY83" s="234">
        <f t="shared" ref="AY83:AZ83" si="34">AY12</f>
        <v>209400</v>
      </c>
      <c r="AZ83" s="234">
        <f t="shared" si="34"/>
        <v>351600</v>
      </c>
      <c r="BA83" s="234">
        <f t="shared" ref="BA83:BB83" si="35">BA12</f>
        <v>393200</v>
      </c>
      <c r="BB83" s="234">
        <f t="shared" si="35"/>
        <v>322700</v>
      </c>
      <c r="BC83" s="234">
        <f t="shared" ref="BC83:BD83" si="36">BC12</f>
        <v>292400</v>
      </c>
      <c r="BD83" s="234">
        <f t="shared" si="36"/>
        <v>362800</v>
      </c>
      <c r="BE83" s="234">
        <f t="shared" ref="BE83:BF83" si="37">BE12</f>
        <v>305100</v>
      </c>
      <c r="BF83" s="234">
        <f t="shared" si="37"/>
        <v>292200</v>
      </c>
      <c r="BG83" s="234">
        <f t="shared" ref="BG83:BH83" si="38">BG12</f>
        <v>370900</v>
      </c>
      <c r="BH83" s="234">
        <f t="shared" si="38"/>
        <v>314200</v>
      </c>
      <c r="BI83" s="234">
        <f t="shared" ref="BI83:BJ83" si="39">BI12</f>
        <v>326900</v>
      </c>
      <c r="BJ83" s="234">
        <f t="shared" si="39"/>
        <v>263800</v>
      </c>
      <c r="BK83" s="234">
        <f t="shared" ref="BK83:BL83" si="40">BK12</f>
        <v>253400</v>
      </c>
      <c r="BL83" s="234">
        <f t="shared" si="40"/>
        <v>435200</v>
      </c>
      <c r="BM83" s="234">
        <f t="shared" ref="BM83:BN83" si="41">BM12</f>
        <v>462500</v>
      </c>
      <c r="BN83" s="234">
        <f t="shared" si="41"/>
        <v>388200</v>
      </c>
      <c r="BO83" s="234">
        <f t="shared" ref="BO83:BP83" si="42">BO12</f>
        <v>363300</v>
      </c>
      <c r="BP83" s="234">
        <f t="shared" si="42"/>
        <v>403100</v>
      </c>
      <c r="BQ83" s="234">
        <f t="shared" ref="BQ83:BR83" si="43">BQ12</f>
        <v>339100</v>
      </c>
      <c r="BR83" s="234">
        <f t="shared" si="43"/>
        <v>353300</v>
      </c>
      <c r="BS83" s="234">
        <f t="shared" ref="BS83:BT83" si="44">BS12</f>
        <v>469000</v>
      </c>
      <c r="BT83" s="234">
        <f t="shared" si="44"/>
        <v>361600</v>
      </c>
      <c r="BU83" s="234">
        <f t="shared" ref="BU83:BV83" si="45">BU12</f>
        <v>373100</v>
      </c>
      <c r="BV83" s="234">
        <f t="shared" si="45"/>
        <v>322200</v>
      </c>
      <c r="BW83" s="234">
        <f t="shared" ref="BW83:BX83" si="46">BW12</f>
        <v>283000</v>
      </c>
      <c r="BX83" s="234">
        <f t="shared" si="46"/>
        <v>474900</v>
      </c>
      <c r="BY83" s="234">
        <f t="shared" ref="BY83:BZ83" si="47">BY12</f>
        <v>599400</v>
      </c>
      <c r="BZ83" s="234">
        <f t="shared" si="47"/>
        <v>438500</v>
      </c>
      <c r="CA83" s="234">
        <f t="shared" ref="CA83:CB83" si="48">CA12</f>
        <v>404400</v>
      </c>
      <c r="CB83" s="234">
        <f t="shared" si="48"/>
        <v>447100</v>
      </c>
      <c r="CC83" s="234">
        <f t="shared" ref="CC83:CD83" si="49">CC12</f>
        <v>367500</v>
      </c>
      <c r="CD83" s="234">
        <f t="shared" si="49"/>
        <v>389600</v>
      </c>
      <c r="CE83" s="234">
        <f t="shared" ref="CE83:CF83" si="50">CE12</f>
        <v>503900</v>
      </c>
      <c r="CF83" s="234">
        <f t="shared" si="50"/>
        <v>415700</v>
      </c>
      <c r="CG83" s="234">
        <f t="shared" ref="CG83:CH83" si="51">CG12</f>
        <v>427200</v>
      </c>
      <c r="CH83" s="234">
        <f t="shared" si="51"/>
        <v>349600</v>
      </c>
      <c r="CI83" s="234">
        <f t="shared" ref="CI83:CJ83" si="52">CI12</f>
        <v>319200</v>
      </c>
      <c r="CJ83" s="234">
        <f t="shared" si="52"/>
        <v>561300</v>
      </c>
      <c r="CK83" s="234">
        <f t="shared" ref="CK83:CM83" si="53">CK12</f>
        <v>636100</v>
      </c>
      <c r="CL83" s="234">
        <f t="shared" ref="CL83" si="54">CL12</f>
        <v>516400</v>
      </c>
      <c r="CM83" s="234">
        <f t="shared" si="53"/>
        <v>489200</v>
      </c>
      <c r="CN83" s="234">
        <f t="shared" ref="CN83:CO83" si="55">CN12</f>
        <v>504800</v>
      </c>
      <c r="CO83" s="234">
        <f t="shared" si="55"/>
        <v>423700</v>
      </c>
      <c r="CP83" s="234">
        <f t="shared" ref="CP83:CR83" si="56">CP12</f>
        <v>418800</v>
      </c>
      <c r="CQ83" s="234">
        <f t="shared" si="56"/>
        <v>565500</v>
      </c>
      <c r="CR83" s="234">
        <f t="shared" si="56"/>
        <v>473700</v>
      </c>
      <c r="CS83" s="234">
        <f t="shared" ref="CS83:CT83" si="57">CS12</f>
        <v>459200</v>
      </c>
      <c r="CT83" s="234">
        <f t="shared" si="57"/>
        <v>386000</v>
      </c>
      <c r="CU83" s="234">
        <f t="shared" ref="CU83:CV83" si="58">CU12</f>
        <v>367500</v>
      </c>
      <c r="CV83" s="234">
        <f t="shared" si="58"/>
        <v>623500</v>
      </c>
      <c r="CW83" s="18" t="str">
        <f t="shared" si="26"/>
        <v>その他</v>
      </c>
    </row>
    <row r="84" spans="1:101">
      <c r="A84" s="18" t="str">
        <f>A11</f>
        <v>豪州</v>
      </c>
      <c r="B84" s="18">
        <f t="shared" ref="B84:CW84" si="59">B11</f>
        <v>30689</v>
      </c>
      <c r="C84" s="18">
        <f t="shared" si="59"/>
        <v>21467</v>
      </c>
      <c r="D84" s="18">
        <f t="shared" si="59"/>
        <v>10853</v>
      </c>
      <c r="E84" s="18">
        <f t="shared" si="59"/>
        <v>6490</v>
      </c>
      <c r="F84" s="18">
        <f t="shared" si="59"/>
        <v>7406</v>
      </c>
      <c r="G84" s="18">
        <f t="shared" si="59"/>
        <v>9362</v>
      </c>
      <c r="H84" s="18">
        <f t="shared" si="59"/>
        <v>10108</v>
      </c>
      <c r="I84" s="18">
        <f t="shared" si="59"/>
        <v>7631</v>
      </c>
      <c r="J84" s="18">
        <f t="shared" si="59"/>
        <v>13222</v>
      </c>
      <c r="K84" s="18">
        <f t="shared" si="59"/>
        <v>14823</v>
      </c>
      <c r="L84" s="18">
        <f t="shared" si="59"/>
        <v>12056</v>
      </c>
      <c r="M84" s="18">
        <f t="shared" si="59"/>
        <v>18471</v>
      </c>
      <c r="N84" s="18">
        <f t="shared" si="59"/>
        <v>22232</v>
      </c>
      <c r="O84" s="18">
        <f t="shared" si="59"/>
        <v>17911</v>
      </c>
      <c r="P84" s="18">
        <f t="shared" si="59"/>
        <v>18951</v>
      </c>
      <c r="Q84" s="18">
        <f t="shared" si="59"/>
        <v>17486</v>
      </c>
      <c r="R84" s="18">
        <f t="shared" si="59"/>
        <v>13161</v>
      </c>
      <c r="S84" s="18">
        <f t="shared" si="59"/>
        <v>15713</v>
      </c>
      <c r="T84" s="18">
        <f t="shared" si="59"/>
        <v>14030</v>
      </c>
      <c r="U84" s="18">
        <f t="shared" si="59"/>
        <v>10861</v>
      </c>
      <c r="V84" s="18">
        <f t="shared" si="59"/>
        <v>18918</v>
      </c>
      <c r="W84" s="18">
        <f t="shared" si="59"/>
        <v>17890</v>
      </c>
      <c r="X84" s="18">
        <f t="shared" si="59"/>
        <v>13964</v>
      </c>
      <c r="Y84" s="18">
        <f t="shared" si="59"/>
        <v>25420</v>
      </c>
      <c r="Z84" s="18">
        <f t="shared" si="59"/>
        <v>31669</v>
      </c>
      <c r="AA84" s="18">
        <f t="shared" si="59"/>
        <v>21271</v>
      </c>
      <c r="AB84" s="18">
        <f t="shared" si="59"/>
        <v>22557</v>
      </c>
      <c r="AC84" s="18">
        <f t="shared" si="59"/>
        <v>22747</v>
      </c>
      <c r="AD84" s="18">
        <f t="shared" si="59"/>
        <v>16050</v>
      </c>
      <c r="AE84" s="18">
        <f t="shared" si="59"/>
        <v>17509</v>
      </c>
      <c r="AF84" s="18">
        <f t="shared" si="59"/>
        <v>16190</v>
      </c>
      <c r="AG84" s="18">
        <f t="shared" si="59"/>
        <v>10553</v>
      </c>
      <c r="AH84" s="18">
        <f t="shared" si="59"/>
        <v>21505</v>
      </c>
      <c r="AI84" s="18">
        <f t="shared" si="59"/>
        <v>18099</v>
      </c>
      <c r="AJ84" s="18">
        <f t="shared" si="59"/>
        <v>16089</v>
      </c>
      <c r="AK84" s="18">
        <f t="shared" ref="AK84:AL84" si="60">AK11</f>
        <v>30330</v>
      </c>
      <c r="AL84" s="18">
        <f t="shared" si="60"/>
        <v>37367</v>
      </c>
      <c r="AM84" s="18">
        <f t="shared" ref="AM84:AN84" si="61">AM11</f>
        <v>26589</v>
      </c>
      <c r="AN84" s="18">
        <f t="shared" si="61"/>
        <v>21334</v>
      </c>
      <c r="AO84" s="18">
        <f t="shared" ref="AO84:AP84" si="62">AO11</f>
        <v>30174</v>
      </c>
      <c r="AP84" s="18">
        <f t="shared" si="62"/>
        <v>18547</v>
      </c>
      <c r="AQ84" s="18">
        <f t="shared" ref="AQ84:AR84" si="63">AQ11</f>
        <v>21081</v>
      </c>
      <c r="AR84" s="18">
        <f t="shared" si="63"/>
        <v>20086</v>
      </c>
      <c r="AS84" s="18">
        <f t="shared" ref="AS84:AT84" si="64">AS11</f>
        <v>13100</v>
      </c>
      <c r="AT84" s="18">
        <f t="shared" si="64"/>
        <v>30600</v>
      </c>
      <c r="AU84" s="18">
        <f t="shared" ref="AU84:AV84" si="65">AU11</f>
        <v>24000</v>
      </c>
      <c r="AV84" s="18">
        <f t="shared" si="65"/>
        <v>22200</v>
      </c>
      <c r="AW84" s="18">
        <f t="shared" ref="AW84:AX84" si="66">AW11</f>
        <v>37600</v>
      </c>
      <c r="AX84" s="234">
        <f t="shared" si="66"/>
        <v>48600</v>
      </c>
      <c r="AY84" s="234">
        <f t="shared" ref="AY84:AZ84" si="67">AY11</f>
        <v>30300</v>
      </c>
      <c r="AZ84" s="234">
        <f t="shared" si="67"/>
        <v>29200</v>
      </c>
      <c r="BA84" s="234">
        <f t="shared" ref="BA84:BB84" si="68">BA11</f>
        <v>34100</v>
      </c>
      <c r="BB84" s="234">
        <f t="shared" si="68"/>
        <v>24800</v>
      </c>
      <c r="BC84" s="234">
        <f t="shared" ref="BC84:BD84" si="69">BC11</f>
        <v>22700</v>
      </c>
      <c r="BD84" s="234">
        <f t="shared" si="69"/>
        <v>25400</v>
      </c>
      <c r="BE84" s="234">
        <f t="shared" ref="BE84:BF84" si="70">BE11</f>
        <v>17900</v>
      </c>
      <c r="BF84" s="234">
        <f t="shared" si="70"/>
        <v>34700</v>
      </c>
      <c r="BG84" s="234">
        <f t="shared" ref="BG84:BH84" si="71">BG11</f>
        <v>29600</v>
      </c>
      <c r="BH84" s="234">
        <f t="shared" si="71"/>
        <v>29500</v>
      </c>
      <c r="BI84" s="234">
        <f t="shared" ref="BI84:BJ84" si="72">BI11</f>
        <v>49400</v>
      </c>
      <c r="BJ84" s="234">
        <f t="shared" si="72"/>
        <v>56100</v>
      </c>
      <c r="BK84" s="234">
        <f t="shared" ref="BK84:BL84" si="73">BK11</f>
        <v>35900</v>
      </c>
      <c r="BL84" s="234">
        <f t="shared" si="73"/>
        <v>41800</v>
      </c>
      <c r="BM84" s="234">
        <f t="shared" ref="BM84:BN84" si="74">BM11</f>
        <v>39700</v>
      </c>
      <c r="BN84" s="234">
        <f t="shared" si="74"/>
        <v>29800</v>
      </c>
      <c r="BO84" s="234">
        <f t="shared" ref="BO84:BP84" si="75">BO11</f>
        <v>30200</v>
      </c>
      <c r="BP84" s="234">
        <f t="shared" si="75"/>
        <v>29100</v>
      </c>
      <c r="BQ84" s="234">
        <f t="shared" ref="BQ84:BR84" si="76">BQ11</f>
        <v>19400</v>
      </c>
      <c r="BR84" s="234">
        <f t="shared" si="76"/>
        <v>41100</v>
      </c>
      <c r="BS84" s="234">
        <f t="shared" ref="BS84:BT84" si="77">BS11</f>
        <v>37700</v>
      </c>
      <c r="BT84" s="234">
        <f t="shared" si="77"/>
        <v>33100</v>
      </c>
      <c r="BU84" s="234">
        <f t="shared" ref="BU84:BV84" si="78">BU11</f>
        <v>51500</v>
      </c>
      <c r="BV84" s="234">
        <f t="shared" si="78"/>
        <v>61100</v>
      </c>
      <c r="BW84" s="234">
        <f t="shared" ref="BW84:BX84" si="79">BW11</f>
        <v>40700</v>
      </c>
      <c r="BX84" s="234">
        <f t="shared" si="79"/>
        <v>40000</v>
      </c>
      <c r="BY84" s="234">
        <f t="shared" ref="BY84:BZ84" si="80">BY11</f>
        <v>56200</v>
      </c>
      <c r="BZ84" s="234">
        <f t="shared" si="80"/>
        <v>32000</v>
      </c>
      <c r="CA84" s="234">
        <f t="shared" ref="CA84:CB84" si="81">CA11</f>
        <v>32500</v>
      </c>
      <c r="CB84" s="234">
        <f t="shared" si="81"/>
        <v>30400</v>
      </c>
      <c r="CC84" s="234">
        <f t="shared" ref="CC84:CD84" si="82">CC11</f>
        <v>22200</v>
      </c>
      <c r="CD84" s="234">
        <f t="shared" si="82"/>
        <v>43800</v>
      </c>
      <c r="CE84" s="234">
        <f t="shared" ref="CE84:CF84" si="83">CE11</f>
        <v>39400</v>
      </c>
      <c r="CF84" s="234">
        <f t="shared" si="83"/>
        <v>39200</v>
      </c>
      <c r="CG84" s="234">
        <f t="shared" ref="CG84:CH84" si="84">CG11</f>
        <v>57300</v>
      </c>
      <c r="CH84" s="234">
        <f t="shared" si="84"/>
        <v>69900</v>
      </c>
      <c r="CI84" s="234">
        <f t="shared" ref="CI84:CJ84" si="85">CI11</f>
        <v>45200</v>
      </c>
      <c r="CJ84" s="234">
        <f t="shared" si="85"/>
        <v>47500</v>
      </c>
      <c r="CK84" s="234">
        <f t="shared" ref="CK84:CM84" si="86">CK11</f>
        <v>57400</v>
      </c>
      <c r="CL84" s="234">
        <f t="shared" ref="CL84" si="87">CL11</f>
        <v>39600</v>
      </c>
      <c r="CM84" s="234">
        <f t="shared" si="86"/>
        <v>35800</v>
      </c>
      <c r="CN84" s="234">
        <f t="shared" ref="CN84:CO84" si="88">CN11</f>
        <v>33900</v>
      </c>
      <c r="CO84" s="234">
        <f t="shared" si="88"/>
        <v>23700</v>
      </c>
      <c r="CP84" s="234">
        <f t="shared" ref="CP84:CR84" si="89">CP11</f>
        <v>48600</v>
      </c>
      <c r="CQ84" s="234">
        <f t="shared" si="89"/>
        <v>47400</v>
      </c>
      <c r="CR84" s="234">
        <f t="shared" si="89"/>
        <v>39800</v>
      </c>
      <c r="CS84" s="234">
        <f t="shared" ref="CS84:CT84" si="90">CS11</f>
        <v>63600</v>
      </c>
      <c r="CT84" s="234">
        <f t="shared" si="90"/>
        <v>81100</v>
      </c>
      <c r="CU84" s="234">
        <f t="shared" ref="CU84:CV84" si="91">CU11</f>
        <v>47700</v>
      </c>
      <c r="CV84" s="234">
        <f t="shared" si="91"/>
        <v>44200</v>
      </c>
      <c r="CW84" s="18" t="str">
        <f t="shared" si="59"/>
        <v>豪州</v>
      </c>
    </row>
    <row r="85" spans="1:101">
      <c r="A85" s="18" t="str">
        <f>A10</f>
        <v>マレーシア</v>
      </c>
      <c r="B85" s="18">
        <f t="shared" ref="B85:CW85" si="92">B10</f>
        <v>6789</v>
      </c>
      <c r="C85" s="18">
        <f t="shared" si="92"/>
        <v>9133</v>
      </c>
      <c r="D85" s="18">
        <f t="shared" si="92"/>
        <v>5483</v>
      </c>
      <c r="E85" s="18">
        <f t="shared" si="92"/>
        <v>3462</v>
      </c>
      <c r="F85" s="18">
        <f t="shared" si="92"/>
        <v>4139</v>
      </c>
      <c r="G85" s="18">
        <f t="shared" si="92"/>
        <v>4683</v>
      </c>
      <c r="H85" s="18">
        <f t="shared" si="92"/>
        <v>5730</v>
      </c>
      <c r="I85" s="18">
        <f t="shared" si="92"/>
        <v>5219</v>
      </c>
      <c r="J85" s="18">
        <f t="shared" si="92"/>
        <v>8540</v>
      </c>
      <c r="K85" s="18">
        <f t="shared" si="92"/>
        <v>7042</v>
      </c>
      <c r="L85" s="18">
        <f t="shared" si="92"/>
        <v>7724</v>
      </c>
      <c r="M85" s="18">
        <f t="shared" si="92"/>
        <v>13572</v>
      </c>
      <c r="N85" s="18">
        <f t="shared" si="92"/>
        <v>8900</v>
      </c>
      <c r="O85" s="18">
        <f t="shared" si="92"/>
        <v>7369</v>
      </c>
      <c r="P85" s="18">
        <f t="shared" si="92"/>
        <v>11778</v>
      </c>
      <c r="Q85" s="18">
        <f t="shared" si="92"/>
        <v>12244</v>
      </c>
      <c r="R85" s="18">
        <f t="shared" si="92"/>
        <v>12752</v>
      </c>
      <c r="S85" s="18">
        <f t="shared" si="92"/>
        <v>8447</v>
      </c>
      <c r="T85" s="18">
        <f t="shared" si="92"/>
        <v>7904</v>
      </c>
      <c r="U85" s="18">
        <f t="shared" si="92"/>
        <v>7729</v>
      </c>
      <c r="V85" s="18">
        <f t="shared" si="92"/>
        <v>9440</v>
      </c>
      <c r="W85" s="18">
        <f t="shared" si="92"/>
        <v>11334</v>
      </c>
      <c r="X85" s="18">
        <f t="shared" si="92"/>
        <v>15170</v>
      </c>
      <c r="Y85" s="18">
        <f t="shared" si="92"/>
        <v>17221</v>
      </c>
      <c r="Z85" s="18">
        <f t="shared" si="92"/>
        <v>7609</v>
      </c>
      <c r="AA85" s="18">
        <f t="shared" si="92"/>
        <v>10982</v>
      </c>
      <c r="AB85" s="18">
        <f t="shared" si="92"/>
        <v>13409</v>
      </c>
      <c r="AC85" s="18">
        <f t="shared" si="92"/>
        <v>14716</v>
      </c>
      <c r="AD85" s="18">
        <f t="shared" si="92"/>
        <v>15013</v>
      </c>
      <c r="AE85" s="18">
        <f t="shared" si="92"/>
        <v>9802</v>
      </c>
      <c r="AF85" s="18">
        <f t="shared" si="92"/>
        <v>9929</v>
      </c>
      <c r="AG85" s="18">
        <f t="shared" si="92"/>
        <v>10951</v>
      </c>
      <c r="AH85" s="18">
        <f t="shared" si="92"/>
        <v>11681</v>
      </c>
      <c r="AI85" s="18">
        <f t="shared" si="92"/>
        <v>17760</v>
      </c>
      <c r="AJ85" s="18">
        <f t="shared" si="92"/>
        <v>26453</v>
      </c>
      <c r="AK85" s="18">
        <f t="shared" ref="AK85:AL85" si="93">AK10</f>
        <v>28524</v>
      </c>
      <c r="AL85" s="18">
        <f t="shared" si="93"/>
        <v>13961</v>
      </c>
      <c r="AM85" s="18">
        <f t="shared" ref="AM85:AN85" si="94">AM10</f>
        <v>14109</v>
      </c>
      <c r="AN85" s="18">
        <f t="shared" si="94"/>
        <v>23372</v>
      </c>
      <c r="AO85" s="18">
        <f t="shared" ref="AO85:AP85" si="95">AO10</f>
        <v>25166</v>
      </c>
      <c r="AP85" s="18">
        <f t="shared" si="95"/>
        <v>22607</v>
      </c>
      <c r="AQ85" s="18">
        <f t="shared" ref="AQ85:AR85" si="96">AQ10</f>
        <v>17029</v>
      </c>
      <c r="AR85" s="18">
        <f t="shared" si="96"/>
        <v>16249</v>
      </c>
      <c r="AS85" s="18">
        <f t="shared" ref="AS85:AT85" si="97">AS10</f>
        <v>9900</v>
      </c>
      <c r="AT85" s="18">
        <f t="shared" si="97"/>
        <v>16100</v>
      </c>
      <c r="AU85" s="18">
        <f t="shared" ref="AU85:AV85" si="98">AU10</f>
        <v>24000</v>
      </c>
      <c r="AV85" s="18">
        <f t="shared" si="98"/>
        <v>27700</v>
      </c>
      <c r="AW85" s="18">
        <f t="shared" ref="AW85:AX85" si="99">AW10</f>
        <v>39300</v>
      </c>
      <c r="AX85" s="234">
        <f t="shared" si="99"/>
        <v>12300</v>
      </c>
      <c r="AY85" s="234">
        <f t="shared" ref="AY85:AZ85" si="100">AY10</f>
        <v>19300</v>
      </c>
      <c r="AZ85" s="234">
        <f t="shared" si="100"/>
        <v>28200</v>
      </c>
      <c r="BA85" s="234">
        <f t="shared" ref="BA85:BB85" si="101">BA10</f>
        <v>29600</v>
      </c>
      <c r="BB85" s="234">
        <f t="shared" si="101"/>
        <v>25800</v>
      </c>
      <c r="BC85" s="234">
        <f t="shared" ref="BC85:BD85" si="102">BC10</f>
        <v>18500</v>
      </c>
      <c r="BD85" s="234">
        <f t="shared" si="102"/>
        <v>20000</v>
      </c>
      <c r="BE85" s="234">
        <f t="shared" ref="BE85:BF85" si="103">BE10</f>
        <v>12300</v>
      </c>
      <c r="BF85" s="234">
        <f t="shared" si="103"/>
        <v>21300</v>
      </c>
      <c r="BG85" s="234">
        <f t="shared" ref="BG85:BH85" si="104">BG10</f>
        <v>28500</v>
      </c>
      <c r="BH85" s="234">
        <f t="shared" si="104"/>
        <v>39500</v>
      </c>
      <c r="BI85" s="234">
        <f t="shared" ref="BI85:BJ85" si="105">BI10</f>
        <v>50300</v>
      </c>
      <c r="BJ85" s="234">
        <f t="shared" si="105"/>
        <v>19800</v>
      </c>
      <c r="BK85" s="234">
        <f t="shared" ref="BK85:BL85" si="106">BK10</f>
        <v>29900</v>
      </c>
      <c r="BL85" s="234">
        <f t="shared" si="106"/>
        <v>38200</v>
      </c>
      <c r="BM85" s="234">
        <f t="shared" ref="BM85:BN85" si="107">BM10</f>
        <v>38000</v>
      </c>
      <c r="BN85" s="234">
        <f t="shared" si="107"/>
        <v>36600</v>
      </c>
      <c r="BO85" s="234">
        <f t="shared" ref="BO85:BP85" si="108">BO10</f>
        <v>20900</v>
      </c>
      <c r="BP85" s="234">
        <f t="shared" si="108"/>
        <v>25000</v>
      </c>
      <c r="BQ85" s="234">
        <f t="shared" ref="BQ85:BR85" si="109">BQ10</f>
        <v>15500</v>
      </c>
      <c r="BR85" s="234">
        <f t="shared" si="109"/>
        <v>25900</v>
      </c>
      <c r="BS85" s="234">
        <f t="shared" ref="BS85:BT85" si="110">BS10</f>
        <v>36700</v>
      </c>
      <c r="BT85" s="234">
        <f t="shared" si="110"/>
        <v>44400</v>
      </c>
      <c r="BU85" s="234">
        <f t="shared" ref="BU85:BV85" si="111">BU10</f>
        <v>63300</v>
      </c>
      <c r="BV85" s="234">
        <f t="shared" si="111"/>
        <v>34500</v>
      </c>
      <c r="BW85" s="234">
        <f t="shared" ref="BW85:BX85" si="112">BW10</f>
        <v>26700</v>
      </c>
      <c r="BX85" s="234">
        <f t="shared" si="112"/>
        <v>43700</v>
      </c>
      <c r="BY85" s="234">
        <f t="shared" ref="BY85:BZ85" si="113">BY10</f>
        <v>43200</v>
      </c>
      <c r="BZ85" s="234">
        <f t="shared" si="113"/>
        <v>36000</v>
      </c>
      <c r="CA85" s="234">
        <f t="shared" ref="CA85:CB85" si="114">CA10</f>
        <v>30000</v>
      </c>
      <c r="CB85" s="234">
        <f t="shared" si="114"/>
        <v>21600</v>
      </c>
      <c r="CC85" s="234">
        <f t="shared" ref="CC85:CD85" si="115">CC10</f>
        <v>21100</v>
      </c>
      <c r="CD85" s="234">
        <f t="shared" si="115"/>
        <v>26500</v>
      </c>
      <c r="CE85" s="234">
        <f t="shared" ref="CE85:CF85" si="116">CE10</f>
        <v>39400</v>
      </c>
      <c r="CF85" s="234">
        <f t="shared" si="116"/>
        <v>52200</v>
      </c>
      <c r="CG85" s="234">
        <f t="shared" ref="CG85:CH85" si="117">CG10</f>
        <v>64700</v>
      </c>
      <c r="CH85" s="234">
        <f t="shared" si="117"/>
        <v>31100</v>
      </c>
      <c r="CI85" s="234">
        <f t="shared" ref="CI85:CJ85" si="118">CI10</f>
        <v>35300</v>
      </c>
      <c r="CJ85" s="234">
        <f t="shared" si="118"/>
        <v>47700</v>
      </c>
      <c r="CK85" s="234">
        <f t="shared" ref="CK85:CM85" si="119">CK10</f>
        <v>49200</v>
      </c>
      <c r="CL85" s="234">
        <f t="shared" ref="CL85" si="120">CL10</f>
        <v>36400</v>
      </c>
      <c r="CM85" s="234">
        <f t="shared" si="119"/>
        <v>36500</v>
      </c>
      <c r="CN85" s="234">
        <f t="shared" ref="CN85:CO85" si="121">CN10</f>
        <v>23100</v>
      </c>
      <c r="CO85" s="234">
        <f t="shared" si="121"/>
        <v>20100</v>
      </c>
      <c r="CP85" s="234">
        <f t="shared" ref="CP85:CR85" si="122">CP10</f>
        <v>26700</v>
      </c>
      <c r="CQ85" s="234">
        <f t="shared" si="122"/>
        <v>39100</v>
      </c>
      <c r="CR85" s="234">
        <f t="shared" si="122"/>
        <v>55500</v>
      </c>
      <c r="CS85" s="234">
        <f t="shared" ref="CS85:CT85" si="123">CS10</f>
        <v>67600</v>
      </c>
      <c r="CT85" s="234">
        <f t="shared" si="123"/>
        <v>31400</v>
      </c>
      <c r="CU85" s="234">
        <f t="shared" ref="CU85:CV85" si="124">CU10</f>
        <v>36700</v>
      </c>
      <c r="CV85" s="234">
        <f t="shared" si="124"/>
        <v>50600</v>
      </c>
      <c r="CW85" s="18" t="str">
        <f t="shared" si="92"/>
        <v>マレーシア</v>
      </c>
    </row>
    <row r="86" spans="1:101">
      <c r="A86" s="18" t="str">
        <f>A9</f>
        <v>タイ</v>
      </c>
      <c r="B86" s="18">
        <f t="shared" ref="B86:CW86" si="125">B9</f>
        <v>11412</v>
      </c>
      <c r="C86" s="18">
        <f t="shared" si="125"/>
        <v>13597</v>
      </c>
      <c r="D86" s="18">
        <f t="shared" si="125"/>
        <v>11718</v>
      </c>
      <c r="E86" s="18">
        <f t="shared" si="125"/>
        <v>8001</v>
      </c>
      <c r="F86" s="18">
        <f t="shared" si="125"/>
        <v>8457</v>
      </c>
      <c r="G86" s="18">
        <f t="shared" si="125"/>
        <v>7507</v>
      </c>
      <c r="H86" s="18">
        <f t="shared" si="125"/>
        <v>12180</v>
      </c>
      <c r="I86" s="18">
        <f t="shared" si="125"/>
        <v>8631</v>
      </c>
      <c r="J86" s="18">
        <f t="shared" si="125"/>
        <v>13701</v>
      </c>
      <c r="K86" s="18">
        <f t="shared" si="125"/>
        <v>19517</v>
      </c>
      <c r="L86" s="18">
        <f t="shared" si="125"/>
        <v>11488</v>
      </c>
      <c r="M86" s="18">
        <f t="shared" si="125"/>
        <v>18760</v>
      </c>
      <c r="N86" s="18">
        <f t="shared" si="125"/>
        <v>12104</v>
      </c>
      <c r="O86" s="18">
        <f t="shared" si="125"/>
        <v>15351</v>
      </c>
      <c r="P86" s="18">
        <f t="shared" si="125"/>
        <v>26341</v>
      </c>
      <c r="Q86" s="18">
        <f t="shared" si="125"/>
        <v>40976</v>
      </c>
      <c r="R86" s="18">
        <f t="shared" si="125"/>
        <v>24028</v>
      </c>
      <c r="S86" s="18">
        <f t="shared" si="125"/>
        <v>13618</v>
      </c>
      <c r="T86" s="18">
        <f t="shared" si="125"/>
        <v>16439</v>
      </c>
      <c r="U86" s="18">
        <f t="shared" si="125"/>
        <v>11810</v>
      </c>
      <c r="V86" s="18">
        <f t="shared" si="125"/>
        <v>18773</v>
      </c>
      <c r="W86" s="18">
        <f t="shared" si="125"/>
        <v>31700</v>
      </c>
      <c r="X86" s="18">
        <f t="shared" si="125"/>
        <v>24239</v>
      </c>
      <c r="Y86" s="18">
        <f t="shared" si="125"/>
        <v>25571</v>
      </c>
      <c r="Z86" s="18">
        <f t="shared" si="125"/>
        <v>16101</v>
      </c>
      <c r="AA86" s="18">
        <f t="shared" si="125"/>
        <v>19890</v>
      </c>
      <c r="AB86" s="18">
        <f t="shared" si="125"/>
        <v>44848</v>
      </c>
      <c r="AC86" s="18">
        <f t="shared" si="125"/>
        <v>60212</v>
      </c>
      <c r="AD86" s="18">
        <f t="shared" si="125"/>
        <v>40263</v>
      </c>
      <c r="AE86" s="18">
        <f t="shared" si="125"/>
        <v>20502</v>
      </c>
      <c r="AF86" s="18">
        <f t="shared" si="125"/>
        <v>30189</v>
      </c>
      <c r="AG86" s="18">
        <f t="shared" si="125"/>
        <v>23849</v>
      </c>
      <c r="AH86" s="18">
        <f t="shared" si="125"/>
        <v>29278</v>
      </c>
      <c r="AI86" s="18">
        <f t="shared" si="125"/>
        <v>61306</v>
      </c>
      <c r="AJ86" s="18">
        <f t="shared" si="125"/>
        <v>51185</v>
      </c>
      <c r="AK86" s="18">
        <f t="shared" ref="AK86:AL86" si="126">AK9</f>
        <v>56109</v>
      </c>
      <c r="AL86" s="18">
        <f t="shared" si="126"/>
        <v>27161</v>
      </c>
      <c r="AM86" s="18">
        <f t="shared" ref="AM86:AN86" si="127">AM9</f>
        <v>34334</v>
      </c>
      <c r="AN86" s="18">
        <f t="shared" si="127"/>
        <v>71122</v>
      </c>
      <c r="AO86" s="18">
        <f t="shared" ref="AO86:AP86" si="128">AO9</f>
        <v>99396</v>
      </c>
      <c r="AP86" s="18">
        <f t="shared" si="128"/>
        <v>62254</v>
      </c>
      <c r="AQ86" s="18">
        <f t="shared" ref="AQ86:AR86" si="129">AQ9</f>
        <v>36323</v>
      </c>
      <c r="AR86" s="18">
        <f t="shared" si="129"/>
        <v>42891</v>
      </c>
      <c r="AS86" s="18">
        <f t="shared" ref="AS86:AT86" si="130">AS9</f>
        <v>29400</v>
      </c>
      <c r="AT86" s="18">
        <f t="shared" si="130"/>
        <v>31100</v>
      </c>
      <c r="AU86" s="18">
        <f t="shared" ref="AU86:AV86" si="131">AU9</f>
        <v>79400</v>
      </c>
      <c r="AV86" s="18">
        <f t="shared" si="131"/>
        <v>68000</v>
      </c>
      <c r="AW86" s="18">
        <f t="shared" ref="AW86:AX86" si="132">AW9</f>
        <v>76300</v>
      </c>
      <c r="AX86" s="234">
        <f t="shared" si="132"/>
        <v>44800</v>
      </c>
      <c r="AY86" s="234">
        <f t="shared" ref="AY86:AZ86" si="133">AY9</f>
        <v>44000</v>
      </c>
      <c r="AZ86" s="234">
        <f t="shared" si="133"/>
        <v>92400</v>
      </c>
      <c r="BA86" s="234">
        <f t="shared" ref="BA86:BB86" si="134">BA9</f>
        <v>117900</v>
      </c>
      <c r="BB86" s="234">
        <f t="shared" si="134"/>
        <v>81000</v>
      </c>
      <c r="BC86" s="234">
        <f t="shared" ref="BC86:BD86" si="135">BC9</f>
        <v>43400</v>
      </c>
      <c r="BD86" s="234">
        <f t="shared" si="135"/>
        <v>51900</v>
      </c>
      <c r="BE86" s="234">
        <f t="shared" ref="BE86:BF86" si="136">BE9</f>
        <v>31300</v>
      </c>
      <c r="BF86" s="234">
        <f t="shared" si="136"/>
        <v>34400</v>
      </c>
      <c r="BG86" s="234">
        <f t="shared" ref="BG86:BH86" si="137">BG9</f>
        <v>86000</v>
      </c>
      <c r="BH86" s="234">
        <f t="shared" si="137"/>
        <v>76100</v>
      </c>
      <c r="BI86" s="234">
        <f t="shared" ref="BI86:BJ86" si="138">BI9</f>
        <v>93500</v>
      </c>
      <c r="BJ86" s="234">
        <f t="shared" si="138"/>
        <v>61100</v>
      </c>
      <c r="BK86" s="234">
        <f t="shared" ref="BK86:BL86" si="139">BK9</f>
        <v>61300</v>
      </c>
      <c r="BL86" s="234">
        <f t="shared" si="139"/>
        <v>99700</v>
      </c>
      <c r="BM86" s="234">
        <f t="shared" ref="BM86:BN86" si="140">BM9</f>
        <v>131000</v>
      </c>
      <c r="BN86" s="234">
        <f t="shared" si="140"/>
        <v>84900</v>
      </c>
      <c r="BO86" s="234">
        <f t="shared" ref="BO86:BP86" si="141">BO9</f>
        <v>47900</v>
      </c>
      <c r="BP86" s="234">
        <f t="shared" si="141"/>
        <v>61300</v>
      </c>
      <c r="BQ86" s="234">
        <f t="shared" ref="BQ86:BR86" si="142">BQ9</f>
        <v>34700</v>
      </c>
      <c r="BR86" s="234">
        <f t="shared" si="142"/>
        <v>44700</v>
      </c>
      <c r="BS86" s="234">
        <f t="shared" ref="BS86:BT86" si="143">BS9</f>
        <v>98300</v>
      </c>
      <c r="BT86" s="234">
        <f t="shared" si="143"/>
        <v>80300</v>
      </c>
      <c r="BU86" s="234">
        <f t="shared" ref="BU86:BV86" si="144">BU9</f>
        <v>96400</v>
      </c>
      <c r="BV86" s="234">
        <f t="shared" si="144"/>
        <v>65200</v>
      </c>
      <c r="BW86" s="234">
        <f t="shared" ref="BW86:BX86" si="145">BW9</f>
        <v>75100</v>
      </c>
      <c r="BX86" s="234">
        <f t="shared" si="145"/>
        <v>111500</v>
      </c>
      <c r="BY86" s="234">
        <f t="shared" ref="BY86:BZ86" si="146">BY9</f>
        <v>138600</v>
      </c>
      <c r="BZ86" s="234">
        <f t="shared" si="146"/>
        <v>88800</v>
      </c>
      <c r="CA86" s="234">
        <f t="shared" ref="CA86:CB86" si="147">CA9</f>
        <v>51800</v>
      </c>
      <c r="CB86" s="234">
        <f t="shared" si="147"/>
        <v>56700</v>
      </c>
      <c r="CC86" s="234">
        <f t="shared" ref="CC86:CD86" si="148">CC9</f>
        <v>36200</v>
      </c>
      <c r="CD86" s="234">
        <f t="shared" si="148"/>
        <v>49500</v>
      </c>
      <c r="CE86" s="234">
        <f t="shared" ref="CE86:CF86" si="149">CE9</f>
        <v>103500</v>
      </c>
      <c r="CF86" s="234">
        <f t="shared" si="149"/>
        <v>94500</v>
      </c>
      <c r="CG86" s="234">
        <f t="shared" ref="CG86:CH86" si="150">CG9</f>
        <v>115800</v>
      </c>
      <c r="CH86" s="234">
        <f t="shared" si="150"/>
        <v>82600</v>
      </c>
      <c r="CI86" s="234">
        <f t="shared" ref="CI86:CJ86" si="151">CI9</f>
        <v>82000</v>
      </c>
      <c r="CJ86" s="234">
        <f t="shared" si="151"/>
        <v>116200</v>
      </c>
      <c r="CK86" s="234">
        <f t="shared" ref="CK86:CM86" si="152">CK9</f>
        <v>148600</v>
      </c>
      <c r="CL86" s="234">
        <f t="shared" ref="CL86" si="153">CL9</f>
        <v>103600</v>
      </c>
      <c r="CM86" s="234">
        <f t="shared" si="152"/>
        <v>73600</v>
      </c>
      <c r="CN86" s="234">
        <f t="shared" ref="CN86:CO86" si="154">CN9</f>
        <v>74400</v>
      </c>
      <c r="CO86" s="234">
        <f t="shared" si="154"/>
        <v>47500</v>
      </c>
      <c r="CP86" s="234">
        <f t="shared" ref="CP86:CR86" si="155">CP9</f>
        <v>54400</v>
      </c>
      <c r="CQ86" s="234">
        <f t="shared" si="155"/>
        <v>117900</v>
      </c>
      <c r="CR86" s="234">
        <f t="shared" si="155"/>
        <v>102900</v>
      </c>
      <c r="CS86" s="234">
        <f t="shared" ref="CS86:CT86" si="156">CS9</f>
        <v>128300</v>
      </c>
      <c r="CT86" s="234">
        <f t="shared" si="156"/>
        <v>92600</v>
      </c>
      <c r="CU86" s="234">
        <f t="shared" ref="CU86:CV86" si="157">CU9</f>
        <v>107800</v>
      </c>
      <c r="CV86" s="234">
        <f t="shared" si="157"/>
        <v>147400</v>
      </c>
      <c r="CW86" s="18" t="str">
        <f t="shared" si="125"/>
        <v>タイ</v>
      </c>
    </row>
    <row r="87" spans="1:101">
      <c r="A87" s="18" t="str">
        <f>A8</f>
        <v>シンガポール</v>
      </c>
      <c r="B87" s="18">
        <f t="shared" ref="B87:CW87" si="158">B8</f>
        <v>9034</v>
      </c>
      <c r="C87" s="18">
        <f t="shared" si="158"/>
        <v>12474</v>
      </c>
      <c r="D87" s="18">
        <f t="shared" si="158"/>
        <v>6290</v>
      </c>
      <c r="E87" s="18">
        <f t="shared" si="158"/>
        <v>2360</v>
      </c>
      <c r="F87" s="18">
        <f t="shared" si="158"/>
        <v>6999</v>
      </c>
      <c r="G87" s="18">
        <f t="shared" si="158"/>
        <v>8947</v>
      </c>
      <c r="H87" s="18">
        <f t="shared" si="158"/>
        <v>7870</v>
      </c>
      <c r="I87" s="18">
        <f t="shared" si="158"/>
        <v>5502</v>
      </c>
      <c r="J87" s="18">
        <f t="shared" si="158"/>
        <v>7671</v>
      </c>
      <c r="K87" s="18">
        <f t="shared" si="158"/>
        <v>8787</v>
      </c>
      <c r="L87" s="18">
        <f t="shared" si="158"/>
        <v>12552</v>
      </c>
      <c r="M87" s="18">
        <f t="shared" si="158"/>
        <v>22868</v>
      </c>
      <c r="N87" s="18">
        <f t="shared" si="158"/>
        <v>8991</v>
      </c>
      <c r="O87" s="18">
        <f t="shared" si="158"/>
        <v>7725</v>
      </c>
      <c r="P87" s="18">
        <f t="shared" si="158"/>
        <v>11616</v>
      </c>
      <c r="Q87" s="18">
        <f t="shared" si="158"/>
        <v>12821</v>
      </c>
      <c r="R87" s="18">
        <f t="shared" si="158"/>
        <v>13000</v>
      </c>
      <c r="S87" s="18">
        <f t="shared" si="158"/>
        <v>13228</v>
      </c>
      <c r="T87" s="18">
        <f t="shared" si="158"/>
        <v>8390</v>
      </c>
      <c r="U87" s="18">
        <f t="shared" si="158"/>
        <v>5870</v>
      </c>
      <c r="V87" s="18">
        <f t="shared" si="158"/>
        <v>8017</v>
      </c>
      <c r="W87" s="18">
        <f t="shared" si="158"/>
        <v>10263</v>
      </c>
      <c r="X87" s="18">
        <f t="shared" si="158"/>
        <v>14792</v>
      </c>
      <c r="Y87" s="18">
        <f t="shared" si="158"/>
        <v>27450</v>
      </c>
      <c r="Z87" s="18">
        <f t="shared" si="158"/>
        <v>7109</v>
      </c>
      <c r="AA87" s="18">
        <f t="shared" si="158"/>
        <v>10134</v>
      </c>
      <c r="AB87" s="18">
        <f t="shared" si="158"/>
        <v>13409</v>
      </c>
      <c r="AC87" s="18">
        <f t="shared" si="158"/>
        <v>14583</v>
      </c>
      <c r="AD87" s="18">
        <f t="shared" si="158"/>
        <v>16334</v>
      </c>
      <c r="AE87" s="18">
        <f t="shared" si="158"/>
        <v>21735</v>
      </c>
      <c r="AF87" s="18">
        <f t="shared" si="158"/>
        <v>11248</v>
      </c>
      <c r="AG87" s="18">
        <f t="shared" si="158"/>
        <v>8831</v>
      </c>
      <c r="AH87" s="18">
        <f t="shared" si="158"/>
        <v>11597</v>
      </c>
      <c r="AI87" s="18">
        <f t="shared" si="158"/>
        <v>16146</v>
      </c>
      <c r="AJ87" s="18">
        <f t="shared" si="158"/>
        <v>20003</v>
      </c>
      <c r="AK87" s="18">
        <f t="shared" ref="AK87:AL87" si="159">AK8</f>
        <v>38151</v>
      </c>
      <c r="AL87" s="18">
        <f t="shared" si="159"/>
        <v>10888</v>
      </c>
      <c r="AM87" s="18">
        <f t="shared" ref="AM87:AN87" si="160">AM8</f>
        <v>10370</v>
      </c>
      <c r="AN87" s="18">
        <f t="shared" si="160"/>
        <v>16378</v>
      </c>
      <c r="AO87" s="18">
        <f t="shared" ref="AO87:AP87" si="161">AO8</f>
        <v>18662</v>
      </c>
      <c r="AP87" s="18">
        <f t="shared" si="161"/>
        <v>18256</v>
      </c>
      <c r="AQ87" s="18">
        <f t="shared" ref="AQ87:AR87" si="162">AQ8</f>
        <v>23298</v>
      </c>
      <c r="AR87" s="18">
        <f t="shared" si="162"/>
        <v>13047</v>
      </c>
      <c r="AS87" s="18">
        <f t="shared" ref="AS87:AT87" si="163">AS8</f>
        <v>8300</v>
      </c>
      <c r="AT87" s="18">
        <f t="shared" si="163"/>
        <v>14100</v>
      </c>
      <c r="AU87" s="18">
        <f t="shared" ref="AU87:AV87" si="164">AU8</f>
        <v>20100</v>
      </c>
      <c r="AV87" s="18">
        <f t="shared" si="164"/>
        <v>26700</v>
      </c>
      <c r="AW87" s="18">
        <f t="shared" ref="AW87:AX87" si="165">AW8</f>
        <v>47800</v>
      </c>
      <c r="AX87" s="234">
        <f t="shared" si="165"/>
        <v>11800</v>
      </c>
      <c r="AY87" s="234">
        <f t="shared" ref="AY87:AZ87" si="166">AY8</f>
        <v>16300</v>
      </c>
      <c r="AZ87" s="234">
        <f t="shared" si="166"/>
        <v>23100</v>
      </c>
      <c r="BA87" s="234">
        <f t="shared" ref="BA87:BB87" si="167">BA8</f>
        <v>24800</v>
      </c>
      <c r="BB87" s="234">
        <f t="shared" si="167"/>
        <v>24600</v>
      </c>
      <c r="BC87" s="234">
        <f t="shared" ref="BC87:BD87" si="168">BC8</f>
        <v>29200</v>
      </c>
      <c r="BD87" s="234">
        <f t="shared" si="168"/>
        <v>17200</v>
      </c>
      <c r="BE87" s="234">
        <f t="shared" ref="BE87:BF87" si="169">BE8</f>
        <v>12600</v>
      </c>
      <c r="BF87" s="234">
        <f t="shared" si="169"/>
        <v>18700</v>
      </c>
      <c r="BG87" s="234">
        <f t="shared" ref="BG87:BH87" si="170">BG8</f>
        <v>25200</v>
      </c>
      <c r="BH87" s="234">
        <f t="shared" si="170"/>
        <v>38200</v>
      </c>
      <c r="BI87" s="234">
        <f t="shared" ref="BI87:BJ87" si="171">BI8</f>
        <v>67000</v>
      </c>
      <c r="BJ87" s="234">
        <f t="shared" si="171"/>
        <v>15100</v>
      </c>
      <c r="BK87" s="234">
        <f t="shared" ref="BK87:BL87" si="172">BK8</f>
        <v>20400</v>
      </c>
      <c r="BL87" s="234">
        <f t="shared" si="172"/>
        <v>33000</v>
      </c>
      <c r="BM87" s="234">
        <f t="shared" ref="BM87:BN87" si="173">BM8</f>
        <v>30600</v>
      </c>
      <c r="BN87" s="234">
        <f t="shared" si="173"/>
        <v>29300</v>
      </c>
      <c r="BO87" s="234">
        <f t="shared" ref="BO87:BP87" si="174">BO8</f>
        <v>32600</v>
      </c>
      <c r="BP87" s="234">
        <f t="shared" si="174"/>
        <v>18000</v>
      </c>
      <c r="BQ87" s="234">
        <f t="shared" ref="BQ87:BR87" si="175">BQ8</f>
        <v>12100</v>
      </c>
      <c r="BR87" s="234">
        <f t="shared" si="175"/>
        <v>21900</v>
      </c>
      <c r="BS87" s="234">
        <f t="shared" ref="BS87:BT87" si="176">BS8</f>
        <v>29900</v>
      </c>
      <c r="BT87" s="234">
        <f t="shared" si="176"/>
        <v>43300</v>
      </c>
      <c r="BU87" s="234">
        <f t="shared" ref="BU87:BV87" si="177">BU8</f>
        <v>75900</v>
      </c>
      <c r="BV87" s="234">
        <f t="shared" si="177"/>
        <v>20400</v>
      </c>
      <c r="BW87" s="234">
        <f t="shared" ref="BW87:BX87" si="178">BW8</f>
        <v>17600</v>
      </c>
      <c r="BX87" s="234">
        <f t="shared" si="178"/>
        <v>33800</v>
      </c>
      <c r="BY87" s="234">
        <f t="shared" ref="BY87:BZ87" si="179">BY8</f>
        <v>35400</v>
      </c>
      <c r="BZ87" s="234">
        <f t="shared" si="179"/>
        <v>34300</v>
      </c>
      <c r="CA87" s="234">
        <f t="shared" ref="CA87:CB87" si="180">CA8</f>
        <v>36300</v>
      </c>
      <c r="CB87" s="234">
        <f t="shared" si="180"/>
        <v>19700</v>
      </c>
      <c r="CC87" s="234">
        <f t="shared" ref="CC87:CD87" si="181">CC8</f>
        <v>15300</v>
      </c>
      <c r="CD87" s="234">
        <f t="shared" si="181"/>
        <v>22200</v>
      </c>
      <c r="CE87" s="234">
        <f t="shared" ref="CE87:CF87" si="182">CE8</f>
        <v>32100</v>
      </c>
      <c r="CF87" s="234">
        <f t="shared" si="182"/>
        <v>50500</v>
      </c>
      <c r="CG87" s="234">
        <f t="shared" ref="CG87:CH87" si="183">CG8</f>
        <v>86400</v>
      </c>
      <c r="CH87" s="234">
        <f t="shared" si="183"/>
        <v>21200</v>
      </c>
      <c r="CI87" s="234">
        <f t="shared" ref="CI87:CJ87" si="184">CI8</f>
        <v>23500</v>
      </c>
      <c r="CJ87" s="234">
        <f t="shared" si="184"/>
        <v>38100</v>
      </c>
      <c r="CK87" s="234">
        <f t="shared" ref="CK87:CM87" si="185">CK8</f>
        <v>37600</v>
      </c>
      <c r="CL87" s="234">
        <f t="shared" ref="CL87" si="186">CL8</f>
        <v>39400</v>
      </c>
      <c r="CM87" s="234">
        <f t="shared" si="185"/>
        <v>40000</v>
      </c>
      <c r="CN87" s="234">
        <f t="shared" ref="CN87:CO87" si="187">CN8</f>
        <v>21400</v>
      </c>
      <c r="CO87" s="234">
        <f t="shared" si="187"/>
        <v>16300</v>
      </c>
      <c r="CP87" s="234">
        <f t="shared" ref="CP87:CR87" si="188">CP8</f>
        <v>23400</v>
      </c>
      <c r="CQ87" s="234">
        <f t="shared" si="188"/>
        <v>35100</v>
      </c>
      <c r="CR87" s="234">
        <f t="shared" si="188"/>
        <v>54300</v>
      </c>
      <c r="CS87" s="234">
        <f t="shared" ref="CS87:CT87" si="189">CS8</f>
        <v>87100</v>
      </c>
      <c r="CT87" s="234">
        <f t="shared" si="189"/>
        <v>22700</v>
      </c>
      <c r="CU87" s="234">
        <f t="shared" ref="CU87:CV87" si="190">CU8</f>
        <v>26100</v>
      </c>
      <c r="CV87" s="234">
        <f t="shared" si="190"/>
        <v>43700</v>
      </c>
      <c r="CW87" s="18" t="str">
        <f t="shared" si="158"/>
        <v>ｼﾝｶﾞﾎﾟｰﾙ</v>
      </c>
    </row>
    <row r="88" spans="1:101">
      <c r="A88" s="18" t="str">
        <f>A7</f>
        <v>香港</v>
      </c>
      <c r="B88" s="18">
        <f t="shared" ref="B88:CW88" si="191">B7</f>
        <v>34410</v>
      </c>
      <c r="C88" s="18">
        <f t="shared" si="191"/>
        <v>49311</v>
      </c>
      <c r="D88" s="18">
        <f t="shared" si="191"/>
        <v>14116</v>
      </c>
      <c r="E88" s="18">
        <f t="shared" si="191"/>
        <v>5774</v>
      </c>
      <c r="F88" s="18">
        <f t="shared" si="191"/>
        <v>11584</v>
      </c>
      <c r="G88" s="18">
        <f t="shared" si="191"/>
        <v>28522</v>
      </c>
      <c r="H88" s="18">
        <f t="shared" si="191"/>
        <v>40524</v>
      </c>
      <c r="I88" s="18">
        <f t="shared" si="191"/>
        <v>38436</v>
      </c>
      <c r="J88" s="18">
        <f t="shared" si="191"/>
        <v>28507</v>
      </c>
      <c r="K88" s="18">
        <f t="shared" si="191"/>
        <v>35468</v>
      </c>
      <c r="L88" s="18">
        <f t="shared" si="191"/>
        <v>33711</v>
      </c>
      <c r="M88" s="18">
        <f t="shared" si="191"/>
        <v>44502</v>
      </c>
      <c r="N88" s="18">
        <f t="shared" si="191"/>
        <v>48477</v>
      </c>
      <c r="O88" s="18">
        <f t="shared" si="191"/>
        <v>28762</v>
      </c>
      <c r="P88" s="18">
        <f t="shared" si="191"/>
        <v>36714</v>
      </c>
      <c r="Q88" s="18">
        <f t="shared" si="191"/>
        <v>44241</v>
      </c>
      <c r="R88" s="18">
        <f t="shared" si="191"/>
        <v>32506</v>
      </c>
      <c r="S88" s="18">
        <f t="shared" si="191"/>
        <v>44190</v>
      </c>
      <c r="T88" s="18">
        <f t="shared" si="191"/>
        <v>51465</v>
      </c>
      <c r="U88" s="18">
        <f t="shared" si="191"/>
        <v>44337</v>
      </c>
      <c r="V88" s="18">
        <f t="shared" si="191"/>
        <v>36352</v>
      </c>
      <c r="W88" s="18">
        <f t="shared" si="191"/>
        <v>33819</v>
      </c>
      <c r="X88" s="18">
        <f t="shared" si="191"/>
        <v>36210</v>
      </c>
      <c r="Y88" s="18">
        <f t="shared" si="191"/>
        <v>44641</v>
      </c>
      <c r="Z88" s="18">
        <f t="shared" si="191"/>
        <v>31237</v>
      </c>
      <c r="AA88" s="18">
        <f t="shared" si="191"/>
        <v>56539</v>
      </c>
      <c r="AB88" s="18">
        <f t="shared" si="191"/>
        <v>59405</v>
      </c>
      <c r="AC88" s="18">
        <f t="shared" si="191"/>
        <v>55040</v>
      </c>
      <c r="AD88" s="18">
        <f t="shared" si="191"/>
        <v>59182</v>
      </c>
      <c r="AE88" s="18">
        <f t="shared" si="191"/>
        <v>74711</v>
      </c>
      <c r="AF88" s="18">
        <f t="shared" si="191"/>
        <v>85335</v>
      </c>
      <c r="AG88" s="18">
        <f t="shared" si="191"/>
        <v>71767</v>
      </c>
      <c r="AH88" s="18">
        <f t="shared" si="191"/>
        <v>55379</v>
      </c>
      <c r="AI88" s="18">
        <f t="shared" si="191"/>
        <v>62433</v>
      </c>
      <c r="AJ88" s="18">
        <f t="shared" si="191"/>
        <v>62679</v>
      </c>
      <c r="AK88" s="18">
        <f t="shared" ref="AK88:AL88" si="192">AK7</f>
        <v>72174</v>
      </c>
      <c r="AL88" s="18">
        <f t="shared" si="192"/>
        <v>63503</v>
      </c>
      <c r="AM88" s="18">
        <f t="shared" ref="AM88:AN88" si="193">AM7</f>
        <v>64809</v>
      </c>
      <c r="AN88" s="18">
        <f t="shared" si="193"/>
        <v>64482</v>
      </c>
      <c r="AO88" s="18">
        <f t="shared" ref="AO88:AP88" si="194">AO7</f>
        <v>79357</v>
      </c>
      <c r="AP88" s="18">
        <f t="shared" si="194"/>
        <v>70804</v>
      </c>
      <c r="AQ88" s="18">
        <f t="shared" ref="AQ88:AR88" si="195">AQ7</f>
        <v>78129</v>
      </c>
      <c r="AR88" s="18">
        <f t="shared" si="195"/>
        <v>91224</v>
      </c>
      <c r="AS88" s="18">
        <f t="shared" ref="AS88:AT88" si="196">AS7</f>
        <v>74900</v>
      </c>
      <c r="AT88" s="18">
        <f t="shared" si="196"/>
        <v>69800</v>
      </c>
      <c r="AU88" s="18">
        <f t="shared" ref="AU88:AV88" si="197">AU7</f>
        <v>77300</v>
      </c>
      <c r="AV88" s="18">
        <f t="shared" si="197"/>
        <v>85200</v>
      </c>
      <c r="AW88" s="18">
        <f t="shared" ref="AW88:AX88" si="198">AW7</f>
        <v>106200</v>
      </c>
      <c r="AX88" s="234">
        <f t="shared" si="198"/>
        <v>87700</v>
      </c>
      <c r="AY88" s="234">
        <f t="shared" ref="AY88:AZ88" si="199">AY7</f>
        <v>109400</v>
      </c>
      <c r="AZ88" s="234">
        <f t="shared" si="199"/>
        <v>117200</v>
      </c>
      <c r="BA88" s="234">
        <f t="shared" ref="BA88:BB88" si="200">BA7</f>
        <v>119600</v>
      </c>
      <c r="BB88" s="234">
        <f t="shared" si="200"/>
        <v>120600</v>
      </c>
      <c r="BC88" s="234">
        <f t="shared" ref="BC88:BD88" si="201">BC7</f>
        <v>137000</v>
      </c>
      <c r="BD88" s="234">
        <f t="shared" si="201"/>
        <v>158700</v>
      </c>
      <c r="BE88" s="234">
        <f t="shared" ref="BE88:BF88" si="202">BE7</f>
        <v>141500</v>
      </c>
      <c r="BF88" s="234">
        <f t="shared" si="202"/>
        <v>115200</v>
      </c>
      <c r="BG88" s="234">
        <f t="shared" ref="BG88:BH88" si="203">BG7</f>
        <v>129100</v>
      </c>
      <c r="BH88" s="234">
        <f t="shared" si="203"/>
        <v>130800</v>
      </c>
      <c r="BI88" s="234">
        <f t="shared" ref="BI88:BJ88" si="204">BI7</f>
        <v>157400</v>
      </c>
      <c r="BJ88" s="234">
        <f t="shared" si="204"/>
        <v>125000</v>
      </c>
      <c r="BK88" s="234">
        <f t="shared" ref="BK88:BL88" si="205">BK7</f>
        <v>151800</v>
      </c>
      <c r="BL88" s="234">
        <f t="shared" si="205"/>
        <v>161000</v>
      </c>
      <c r="BM88" s="234">
        <f t="shared" ref="BM88:BN88" si="206">BM7</f>
        <v>127200</v>
      </c>
      <c r="BN88" s="234">
        <f t="shared" si="206"/>
        <v>140000</v>
      </c>
      <c r="BO88" s="234">
        <f t="shared" ref="BO88:BP88" si="207">BO7</f>
        <v>163100</v>
      </c>
      <c r="BP88" s="234">
        <f t="shared" si="207"/>
        <v>184600</v>
      </c>
      <c r="BQ88" s="234">
        <f t="shared" ref="BQ88:BR88" si="208">BQ7</f>
        <v>159300</v>
      </c>
      <c r="BR88" s="234">
        <f t="shared" si="208"/>
        <v>130900</v>
      </c>
      <c r="BS88" s="234">
        <f t="shared" ref="BS88:BT88" si="209">BS7</f>
        <v>154000</v>
      </c>
      <c r="BT88" s="234">
        <f t="shared" si="209"/>
        <v>152300</v>
      </c>
      <c r="BU88" s="234">
        <f t="shared" ref="BU88:BV88" si="210">BU7</f>
        <v>189800</v>
      </c>
      <c r="BV88" s="234">
        <f t="shared" si="210"/>
        <v>185500</v>
      </c>
      <c r="BW88" s="234">
        <f t="shared" ref="BW88:BX88" si="211">BW7</f>
        <v>140600</v>
      </c>
      <c r="BX88" s="234">
        <f t="shared" si="211"/>
        <v>164500</v>
      </c>
      <c r="BY88" s="234">
        <f t="shared" ref="BY88:BZ88" si="212">BY7</f>
        <v>209400</v>
      </c>
      <c r="BZ88" s="234">
        <f t="shared" si="212"/>
        <v>181600</v>
      </c>
      <c r="CA88" s="234">
        <f t="shared" ref="CA88:CB88" si="213">CA7</f>
        <v>201800</v>
      </c>
      <c r="CB88" s="234">
        <f t="shared" si="213"/>
        <v>234600</v>
      </c>
      <c r="CC88" s="234">
        <f t="shared" ref="CC88:CD88" si="214">CC7</f>
        <v>196800</v>
      </c>
      <c r="CD88" s="234">
        <f t="shared" si="214"/>
        <v>165500</v>
      </c>
      <c r="CE88" s="234">
        <f t="shared" ref="CE88:CF88" si="215">CE7</f>
        <v>171100</v>
      </c>
      <c r="CF88" s="234">
        <f t="shared" si="215"/>
        <v>172900</v>
      </c>
      <c r="CG88" s="234">
        <f t="shared" ref="CG88:CH88" si="216">CG7</f>
        <v>207200</v>
      </c>
      <c r="CH88" s="234">
        <f t="shared" si="216"/>
        <v>160500</v>
      </c>
      <c r="CI88" s="234">
        <f t="shared" ref="CI88:CJ88" si="217">CI7</f>
        <v>178500</v>
      </c>
      <c r="CJ88" s="234">
        <f t="shared" si="217"/>
        <v>195700</v>
      </c>
      <c r="CK88" s="234">
        <f t="shared" ref="CK88:CM88" si="218">CK7</f>
        <v>179900</v>
      </c>
      <c r="CL88" s="234">
        <f t="shared" ref="CL88" si="219">CL7</f>
        <v>190500</v>
      </c>
      <c r="CM88" s="234">
        <f t="shared" si="218"/>
        <v>205500</v>
      </c>
      <c r="CN88" s="234">
        <f t="shared" ref="CN88:CO88" si="220">CN7</f>
        <v>226800</v>
      </c>
      <c r="CO88" s="234">
        <f t="shared" si="220"/>
        <v>198100</v>
      </c>
      <c r="CP88" s="234">
        <f t="shared" ref="CP88:CR88" si="221">CP7</f>
        <v>126200</v>
      </c>
      <c r="CQ88" s="234">
        <f t="shared" si="221"/>
        <v>169500</v>
      </c>
      <c r="CR88" s="234">
        <f t="shared" si="221"/>
        <v>167200</v>
      </c>
      <c r="CS88" s="234">
        <f t="shared" ref="CS88:CT88" si="222">CS7</f>
        <v>209500</v>
      </c>
      <c r="CT88" s="234">
        <f t="shared" si="222"/>
        <v>154300</v>
      </c>
      <c r="CU88" s="234">
        <f t="shared" ref="CU88:CV88" si="223">CU7</f>
        <v>179300</v>
      </c>
      <c r="CV88" s="234">
        <f t="shared" si="223"/>
        <v>171400</v>
      </c>
      <c r="CW88" s="18" t="str">
        <f t="shared" si="191"/>
        <v>香港</v>
      </c>
    </row>
    <row r="89" spans="1:101">
      <c r="A89" s="18" t="str">
        <f>A6</f>
        <v>台湾</v>
      </c>
      <c r="B89" s="18">
        <f t="shared" ref="B89:CW89" si="224">B6</f>
        <v>97115</v>
      </c>
      <c r="C89" s="18">
        <f t="shared" si="224"/>
        <v>93446</v>
      </c>
      <c r="D89" s="18">
        <f t="shared" si="224"/>
        <v>42095</v>
      </c>
      <c r="E89" s="18">
        <f t="shared" si="224"/>
        <v>35800</v>
      </c>
      <c r="F89" s="18">
        <f t="shared" si="224"/>
        <v>67958</v>
      </c>
      <c r="G89" s="18">
        <f t="shared" si="224"/>
        <v>87693</v>
      </c>
      <c r="H89" s="18">
        <f t="shared" si="224"/>
        <v>113460</v>
      </c>
      <c r="I89" s="18">
        <f t="shared" si="224"/>
        <v>99126</v>
      </c>
      <c r="J89" s="18">
        <f t="shared" si="224"/>
        <v>84756</v>
      </c>
      <c r="K89" s="18">
        <f t="shared" si="224"/>
        <v>108403</v>
      </c>
      <c r="L89" s="18">
        <f t="shared" si="224"/>
        <v>86207</v>
      </c>
      <c r="M89" s="18">
        <f t="shared" si="224"/>
        <v>77915</v>
      </c>
      <c r="N89" s="18">
        <f t="shared" si="224"/>
        <v>125029</v>
      </c>
      <c r="O89" s="18">
        <f t="shared" si="224"/>
        <v>86275</v>
      </c>
      <c r="P89" s="18">
        <f t="shared" si="224"/>
        <v>92143</v>
      </c>
      <c r="Q89" s="18">
        <f t="shared" si="224"/>
        <v>138855</v>
      </c>
      <c r="R89" s="18">
        <f t="shared" si="224"/>
        <v>121055</v>
      </c>
      <c r="S89" s="18">
        <f t="shared" si="224"/>
        <v>125834</v>
      </c>
      <c r="T89" s="18">
        <f t="shared" si="224"/>
        <v>160349</v>
      </c>
      <c r="U89" s="18">
        <f t="shared" si="224"/>
        <v>128667</v>
      </c>
      <c r="V89" s="18">
        <f t="shared" si="224"/>
        <v>118113</v>
      </c>
      <c r="W89" s="18">
        <f t="shared" si="224"/>
        <v>135161</v>
      </c>
      <c r="X89" s="18">
        <f t="shared" si="224"/>
        <v>123292</v>
      </c>
      <c r="Y89" s="18">
        <f t="shared" si="224"/>
        <v>111015</v>
      </c>
      <c r="Z89" s="18">
        <f t="shared" si="224"/>
        <v>111345</v>
      </c>
      <c r="AA89" s="18">
        <f t="shared" si="224"/>
        <v>150273</v>
      </c>
      <c r="AB89" s="18">
        <f t="shared" si="224"/>
        <v>147438</v>
      </c>
      <c r="AC89" s="18">
        <f t="shared" si="224"/>
        <v>197932</v>
      </c>
      <c r="AD89" s="18">
        <f t="shared" si="224"/>
        <v>195715</v>
      </c>
      <c r="AE89" s="18">
        <f t="shared" si="224"/>
        <v>226974</v>
      </c>
      <c r="AF89" s="18">
        <f t="shared" si="224"/>
        <v>238502</v>
      </c>
      <c r="AG89" s="18">
        <f t="shared" si="224"/>
        <v>194944</v>
      </c>
      <c r="AH89" s="18">
        <f t="shared" si="224"/>
        <v>206844</v>
      </c>
      <c r="AI89" s="18">
        <f t="shared" si="224"/>
        <v>213501</v>
      </c>
      <c r="AJ89" s="18">
        <f t="shared" si="224"/>
        <v>177949</v>
      </c>
      <c r="AK89" s="18">
        <f t="shared" ref="AK89:AL89" si="225">AK6</f>
        <v>149404</v>
      </c>
      <c r="AL89" s="18">
        <f t="shared" si="225"/>
        <v>196923</v>
      </c>
      <c r="AM89" s="18">
        <f t="shared" ref="AM89:AN89" si="226">AM6</f>
        <v>191235</v>
      </c>
      <c r="AN89" s="18">
        <f t="shared" si="226"/>
        <v>208610</v>
      </c>
      <c r="AO89" s="18">
        <f t="shared" ref="AO89:AP89" si="227">AO6</f>
        <v>257894</v>
      </c>
      <c r="AP89" s="18">
        <f t="shared" si="227"/>
        <v>281997</v>
      </c>
      <c r="AQ89" s="18">
        <f t="shared" ref="AQ89:AR89" si="228">AQ6</f>
        <v>254274</v>
      </c>
      <c r="AR89" s="18">
        <f t="shared" si="228"/>
        <v>279316</v>
      </c>
      <c r="AS89" s="18">
        <f t="shared" ref="AS89:AT89" si="229">AS6</f>
        <v>229900</v>
      </c>
      <c r="AT89" s="18">
        <f t="shared" si="229"/>
        <v>220800</v>
      </c>
      <c r="AU89" s="18">
        <f t="shared" ref="AU89:AV89" si="230">AU6</f>
        <v>260300</v>
      </c>
      <c r="AV89" s="18">
        <f t="shared" si="230"/>
        <v>236500</v>
      </c>
      <c r="AW89" s="18">
        <f t="shared" ref="AW89:AX89" si="231">AW6</f>
        <v>212000</v>
      </c>
      <c r="AX89" s="234">
        <f t="shared" si="231"/>
        <v>217000</v>
      </c>
      <c r="AY89" s="234">
        <f t="shared" ref="AY89:AZ89" si="232">AY6</f>
        <v>277600</v>
      </c>
      <c r="AZ89" s="234">
        <f t="shared" si="232"/>
        <v>277900</v>
      </c>
      <c r="BA89" s="234">
        <f t="shared" ref="BA89:BB89" si="233">BA6</f>
        <v>335100</v>
      </c>
      <c r="BB89" s="234">
        <f t="shared" si="233"/>
        <v>339700</v>
      </c>
      <c r="BC89" s="234">
        <f t="shared" ref="BC89:BD89" si="234">BC6</f>
        <v>345200</v>
      </c>
      <c r="BD89" s="234">
        <f t="shared" si="234"/>
        <v>361700</v>
      </c>
      <c r="BE89" s="234">
        <f t="shared" ref="BE89:BF89" si="235">BE6</f>
        <v>313900</v>
      </c>
      <c r="BF89" s="234">
        <f t="shared" si="235"/>
        <v>302900</v>
      </c>
      <c r="BG89" s="234">
        <f t="shared" ref="BG89:BH89" si="236">BG6</f>
        <v>343600</v>
      </c>
      <c r="BH89" s="234">
        <f t="shared" si="236"/>
        <v>296500</v>
      </c>
      <c r="BI89" s="234">
        <f t="shared" ref="BI89:BJ89" si="237">BI6</f>
        <v>265800</v>
      </c>
      <c r="BJ89" s="234">
        <f t="shared" si="237"/>
        <v>321000</v>
      </c>
      <c r="BK89" s="234">
        <f t="shared" ref="BK89:BL89" si="238">BK6</f>
        <v>349000</v>
      </c>
      <c r="BL89" s="234">
        <f t="shared" si="238"/>
        <v>328400</v>
      </c>
      <c r="BM89" s="234">
        <f t="shared" ref="BM89:BN89" si="239">BM6</f>
        <v>384200</v>
      </c>
      <c r="BN89" s="234">
        <f t="shared" si="239"/>
        <v>375500</v>
      </c>
      <c r="BO89" s="234">
        <f t="shared" ref="BO89:BP89" si="240">BO6</f>
        <v>397800</v>
      </c>
      <c r="BP89" s="234">
        <f t="shared" si="240"/>
        <v>397000</v>
      </c>
      <c r="BQ89" s="234">
        <f t="shared" ref="BQ89:BR89" si="241">BQ6</f>
        <v>333200</v>
      </c>
      <c r="BR89" s="234">
        <f t="shared" si="241"/>
        <v>347500</v>
      </c>
      <c r="BS89" s="234">
        <f t="shared" ref="BS89:BT89" si="242">BS6</f>
        <v>354500</v>
      </c>
      <c r="BT89" s="234">
        <f t="shared" si="242"/>
        <v>300700</v>
      </c>
      <c r="BU89" s="234">
        <f t="shared" ref="BU89:BV89" si="243">BU6</f>
        <v>278700</v>
      </c>
      <c r="BV89" s="234">
        <f t="shared" si="243"/>
        <v>350800</v>
      </c>
      <c r="BW89" s="234">
        <f t="shared" ref="BW89:BX89" si="244">BW6</f>
        <v>343000</v>
      </c>
      <c r="BX89" s="234">
        <f t="shared" si="244"/>
        <v>339900</v>
      </c>
      <c r="BY89" s="234">
        <f t="shared" ref="BY89:BZ89" si="245">BY6</f>
        <v>413300</v>
      </c>
      <c r="BZ89" s="234">
        <f t="shared" si="245"/>
        <v>407500</v>
      </c>
      <c r="CA89" s="234">
        <f t="shared" ref="CA89:CB89" si="246">CA6</f>
        <v>433600</v>
      </c>
      <c r="CB89" s="234">
        <f t="shared" si="246"/>
        <v>446600</v>
      </c>
      <c r="CC89" s="234">
        <f t="shared" ref="CC89:CD89" si="247">CC6</f>
        <v>377800</v>
      </c>
      <c r="CD89" s="234">
        <f t="shared" si="247"/>
        <v>347800</v>
      </c>
      <c r="CE89" s="234">
        <f t="shared" ref="CE89:CF89" si="248">CE6</f>
        <v>421100</v>
      </c>
      <c r="CF89" s="234">
        <f t="shared" si="248"/>
        <v>363200</v>
      </c>
      <c r="CG89" s="234">
        <f t="shared" ref="CG89:CH89" si="249">CG6</f>
        <v>319500</v>
      </c>
      <c r="CH89" s="234">
        <f t="shared" si="249"/>
        <v>350500</v>
      </c>
      <c r="CI89" s="234">
        <f t="shared" ref="CI89:CJ89" si="250">CI6</f>
        <v>400900</v>
      </c>
      <c r="CJ89" s="234">
        <f t="shared" si="250"/>
        <v>387300</v>
      </c>
      <c r="CK89" s="234">
        <f t="shared" ref="CK89:CM89" si="251">CK6</f>
        <v>470000</v>
      </c>
      <c r="CL89" s="234">
        <f t="shared" ref="CL89" si="252">CL6</f>
        <v>440100</v>
      </c>
      <c r="CM89" s="234">
        <f t="shared" si="251"/>
        <v>456900</v>
      </c>
      <c r="CN89" s="234">
        <f t="shared" ref="CN89:CO89" si="253">CN6</f>
        <v>460500</v>
      </c>
      <c r="CO89" s="234">
        <f t="shared" si="253"/>
        <v>394500</v>
      </c>
      <c r="CP89" s="234">
        <f t="shared" ref="CP89:CR89" si="254">CP6</f>
        <v>329100</v>
      </c>
      <c r="CQ89" s="234">
        <f t="shared" si="254"/>
        <v>379600</v>
      </c>
      <c r="CR89" s="234">
        <f t="shared" si="254"/>
        <v>351900</v>
      </c>
      <c r="CS89" s="234">
        <f t="shared" ref="CS89:CT89" si="255">CS6</f>
        <v>335800</v>
      </c>
      <c r="CT89" s="234">
        <f t="shared" si="255"/>
        <v>387500</v>
      </c>
      <c r="CU89" s="234">
        <f t="shared" ref="CU89:CV89" si="256">CU6</f>
        <v>399800</v>
      </c>
      <c r="CV89" s="234">
        <f t="shared" si="256"/>
        <v>402400</v>
      </c>
      <c r="CW89" s="18" t="str">
        <f t="shared" si="224"/>
        <v>台湾</v>
      </c>
    </row>
    <row r="90" spans="1:101">
      <c r="A90" s="18" t="str">
        <f>A5</f>
        <v>韓国</v>
      </c>
      <c r="B90" s="18">
        <f t="shared" ref="B90:CW90" si="257">B5</f>
        <v>268368</v>
      </c>
      <c r="C90" s="18">
        <f t="shared" si="257"/>
        <v>231640</v>
      </c>
      <c r="D90" s="18">
        <f t="shared" si="257"/>
        <v>89121</v>
      </c>
      <c r="E90" s="18">
        <f t="shared" si="257"/>
        <v>63790</v>
      </c>
      <c r="F90" s="18">
        <f t="shared" si="257"/>
        <v>84014</v>
      </c>
      <c r="G90" s="18">
        <f t="shared" si="257"/>
        <v>103817</v>
      </c>
      <c r="H90" s="18">
        <f t="shared" si="257"/>
        <v>140053</v>
      </c>
      <c r="I90" s="18">
        <f t="shared" si="257"/>
        <v>147030</v>
      </c>
      <c r="J90" s="18">
        <f t="shared" si="257"/>
        <v>122436</v>
      </c>
      <c r="K90" s="18">
        <f t="shared" si="257"/>
        <v>132259</v>
      </c>
      <c r="L90" s="18">
        <f t="shared" si="257"/>
        <v>134009</v>
      </c>
      <c r="M90" s="18">
        <f t="shared" si="257"/>
        <v>141536</v>
      </c>
      <c r="N90" s="18">
        <f t="shared" si="257"/>
        <v>173397</v>
      </c>
      <c r="O90" s="18">
        <f t="shared" si="257"/>
        <v>169206</v>
      </c>
      <c r="P90" s="18">
        <f t="shared" si="257"/>
        <v>150615</v>
      </c>
      <c r="Q90" s="18">
        <f t="shared" si="257"/>
        <v>152722</v>
      </c>
      <c r="R90" s="18">
        <f t="shared" si="257"/>
        <v>157398</v>
      </c>
      <c r="S90" s="18">
        <f t="shared" si="257"/>
        <v>152160</v>
      </c>
      <c r="T90" s="18">
        <f t="shared" si="257"/>
        <v>189687</v>
      </c>
      <c r="U90" s="18">
        <f t="shared" si="257"/>
        <v>201733</v>
      </c>
      <c r="V90" s="18">
        <f t="shared" si="257"/>
        <v>145707</v>
      </c>
      <c r="W90" s="18">
        <f t="shared" si="257"/>
        <v>168136</v>
      </c>
      <c r="X90" s="18">
        <f t="shared" si="257"/>
        <v>183536</v>
      </c>
      <c r="Y90" s="18">
        <f t="shared" si="257"/>
        <v>199950</v>
      </c>
      <c r="Z90" s="18">
        <f t="shared" si="257"/>
        <v>234456</v>
      </c>
      <c r="AA90" s="18">
        <f t="shared" si="257"/>
        <v>234390</v>
      </c>
      <c r="AB90" s="18">
        <f t="shared" si="257"/>
        <v>206946</v>
      </c>
      <c r="AC90" s="18">
        <f t="shared" si="257"/>
        <v>204220</v>
      </c>
      <c r="AD90" s="18">
        <f t="shared" si="257"/>
        <v>228670</v>
      </c>
      <c r="AE90" s="18">
        <f t="shared" si="257"/>
        <v>211465</v>
      </c>
      <c r="AF90" s="18">
        <f t="shared" si="257"/>
        <v>243992</v>
      </c>
      <c r="AG90" s="18">
        <f t="shared" si="257"/>
        <v>215498</v>
      </c>
      <c r="AH90" s="18">
        <f t="shared" si="257"/>
        <v>164499</v>
      </c>
      <c r="AI90" s="18">
        <f t="shared" si="257"/>
        <v>158273</v>
      </c>
      <c r="AJ90" s="18">
        <f t="shared" si="257"/>
        <v>170901</v>
      </c>
      <c r="AK90" s="18">
        <f t="shared" ref="AK90:AL90" si="258">AK5</f>
        <v>182846</v>
      </c>
      <c r="AL90" s="18">
        <f t="shared" si="258"/>
        <v>255517</v>
      </c>
      <c r="AM90" s="18">
        <f t="shared" ref="AM90:AN90" si="259">AM5</f>
        <v>231502</v>
      </c>
      <c r="AN90" s="18">
        <f t="shared" si="259"/>
        <v>192078</v>
      </c>
      <c r="AO90" s="18">
        <f t="shared" ref="AO90:AP90" si="260">AO5</f>
        <v>193998</v>
      </c>
      <c r="AP90" s="18">
        <f t="shared" si="260"/>
        <v>195263</v>
      </c>
      <c r="AQ90" s="18">
        <f t="shared" ref="AQ90:AR90" si="261">AQ5</f>
        <v>207588</v>
      </c>
      <c r="AR90" s="18">
        <f t="shared" si="261"/>
        <v>250741</v>
      </c>
      <c r="AS90" s="18">
        <f t="shared" ref="AS90:AT90" si="262">AS5</f>
        <v>251400</v>
      </c>
      <c r="AT90" s="18">
        <f t="shared" si="262"/>
        <v>217700</v>
      </c>
      <c r="AU90" s="18">
        <f t="shared" ref="AU90:AV90" si="263">AU5</f>
        <v>249600</v>
      </c>
      <c r="AV90" s="18">
        <f t="shared" si="263"/>
        <v>239000</v>
      </c>
      <c r="AW90" s="18">
        <f t="shared" ref="AW90:AX90" si="264">AW5</f>
        <v>270900</v>
      </c>
      <c r="AX90" s="234">
        <f t="shared" si="264"/>
        <v>358100</v>
      </c>
      <c r="AY90" s="234">
        <f t="shared" ref="AY90:AZ90" si="265">AY5</f>
        <v>321600</v>
      </c>
      <c r="AZ90" s="234">
        <f t="shared" si="265"/>
        <v>268200</v>
      </c>
      <c r="BA90" s="234">
        <f t="shared" ref="BA90:BB90" si="266">BA5</f>
        <v>304600</v>
      </c>
      <c r="BB90" s="234">
        <f t="shared" si="266"/>
        <v>315400</v>
      </c>
      <c r="BC90" s="234">
        <f t="shared" ref="BC90:BD90" si="267">BC5</f>
        <v>251500</v>
      </c>
      <c r="BD90" s="234">
        <f t="shared" si="267"/>
        <v>343800</v>
      </c>
      <c r="BE90" s="234">
        <f t="shared" ref="BE90:BF90" si="268">BE5</f>
        <v>391000</v>
      </c>
      <c r="BF90" s="234">
        <f t="shared" si="268"/>
        <v>301700</v>
      </c>
      <c r="BG90" s="234">
        <f t="shared" ref="BG90:BH90" si="269">BG5</f>
        <v>370800</v>
      </c>
      <c r="BH90" s="234">
        <f t="shared" si="269"/>
        <v>359800</v>
      </c>
      <c r="BI90" s="234">
        <f t="shared" ref="BI90:BJ90" si="270">BI5</f>
        <v>415700</v>
      </c>
      <c r="BJ90" s="234">
        <f t="shared" si="270"/>
        <v>514900</v>
      </c>
      <c r="BK90" s="234">
        <f t="shared" ref="BK90:BL90" si="271">BK5</f>
        <v>490800</v>
      </c>
      <c r="BL90" s="234">
        <f t="shared" si="271"/>
        <v>374100</v>
      </c>
      <c r="BM90" s="234">
        <f t="shared" ref="BM90:BN90" si="272">BM5</f>
        <v>353700</v>
      </c>
      <c r="BN90" s="234">
        <f t="shared" si="272"/>
        <v>302100</v>
      </c>
      <c r="BO90" s="234">
        <f t="shared" ref="BO90:BP90" si="273">BO5</f>
        <v>347400</v>
      </c>
      <c r="BP90" s="234">
        <f t="shared" si="273"/>
        <v>447000</v>
      </c>
      <c r="BQ90" s="234">
        <f t="shared" ref="BQ90:BR90" si="274">BQ5</f>
        <v>458900</v>
      </c>
      <c r="BR90" s="234">
        <f t="shared" si="274"/>
        <v>430600</v>
      </c>
      <c r="BS90" s="234">
        <f t="shared" ref="BS90:BT90" si="275">BS5</f>
        <v>449600</v>
      </c>
      <c r="BT90" s="234">
        <f t="shared" si="275"/>
        <v>426900</v>
      </c>
      <c r="BU90" s="234">
        <f t="shared" ref="BU90:BV90" si="276">BU5</f>
        <v>494400</v>
      </c>
      <c r="BV90" s="234">
        <f t="shared" si="276"/>
        <v>625400</v>
      </c>
      <c r="BW90" s="234">
        <f t="shared" ref="BW90:BX90" si="277">BW5</f>
        <v>600000</v>
      </c>
      <c r="BX90" s="234">
        <f t="shared" si="277"/>
        <v>488400</v>
      </c>
      <c r="BY90" s="234">
        <f t="shared" ref="BY90:BZ90" si="278">BY5</f>
        <v>554600</v>
      </c>
      <c r="BZ90" s="234">
        <f t="shared" si="278"/>
        <v>558900</v>
      </c>
      <c r="CA90" s="234">
        <f t="shared" ref="CA90:CB90" si="279">CA5</f>
        <v>568900</v>
      </c>
      <c r="CB90" s="234">
        <f t="shared" si="279"/>
        <v>644000</v>
      </c>
      <c r="CC90" s="234">
        <f t="shared" ref="CC90:CD90" si="280">CC5</f>
        <v>620900</v>
      </c>
      <c r="CD90" s="234">
        <f t="shared" si="280"/>
        <v>556900</v>
      </c>
      <c r="CE90" s="234">
        <f t="shared" ref="CE90:CF90" si="281">CE5</f>
        <v>620900</v>
      </c>
      <c r="CF90" s="234">
        <f t="shared" si="281"/>
        <v>622600</v>
      </c>
      <c r="CG90" s="234">
        <f t="shared" ref="CG90:CH90" si="282">CG5</f>
        <v>678900</v>
      </c>
      <c r="CH90" s="234">
        <f t="shared" si="282"/>
        <v>803800</v>
      </c>
      <c r="CI90" s="234">
        <f t="shared" ref="CI90:CJ90" si="283">CI5</f>
        <v>708300</v>
      </c>
      <c r="CJ90" s="234">
        <f t="shared" si="283"/>
        <v>619200</v>
      </c>
      <c r="CK90" s="234">
        <f t="shared" ref="CK90:CM90" si="284">CK5</f>
        <v>638500</v>
      </c>
      <c r="CL90" s="234">
        <f t="shared" ref="CL90" si="285">CL5</f>
        <v>640400</v>
      </c>
      <c r="CM90" s="234">
        <f t="shared" si="284"/>
        <v>606100</v>
      </c>
      <c r="CN90" s="234">
        <f t="shared" ref="CN90:CO90" si="286">CN5</f>
        <v>608000</v>
      </c>
      <c r="CO90" s="234">
        <f t="shared" si="286"/>
        <v>593900</v>
      </c>
      <c r="CP90" s="234">
        <f t="shared" ref="CP90:CR90" si="287">CP5</f>
        <v>479700</v>
      </c>
      <c r="CQ90" s="234">
        <f t="shared" si="287"/>
        <v>571200</v>
      </c>
      <c r="CR90" s="234">
        <f t="shared" si="287"/>
        <v>588200</v>
      </c>
      <c r="CS90" s="234">
        <f t="shared" ref="CS90:CT90" si="288">CS5</f>
        <v>681600</v>
      </c>
      <c r="CT90" s="234">
        <f t="shared" si="288"/>
        <v>779400</v>
      </c>
      <c r="CU90" s="234">
        <f t="shared" ref="CU90:CV90" si="289">CU5</f>
        <v>715800</v>
      </c>
      <c r="CV90" s="234">
        <f t="shared" si="289"/>
        <v>585600</v>
      </c>
      <c r="CW90" s="18" t="str">
        <f t="shared" si="257"/>
        <v>韓国</v>
      </c>
    </row>
    <row r="91" spans="1:101">
      <c r="A91" s="18" t="str">
        <f>A4</f>
        <v>中国</v>
      </c>
      <c r="B91" s="18">
        <f t="shared" ref="B91:CW91" si="290">B4</f>
        <v>99131</v>
      </c>
      <c r="C91" s="18">
        <f t="shared" si="290"/>
        <v>105362</v>
      </c>
      <c r="D91" s="18">
        <f t="shared" si="290"/>
        <v>6245</v>
      </c>
      <c r="E91" s="18">
        <f t="shared" si="290"/>
        <v>76164</v>
      </c>
      <c r="F91" s="18">
        <f t="shared" si="290"/>
        <v>58608</v>
      </c>
      <c r="G91" s="18">
        <f t="shared" si="290"/>
        <v>61419</v>
      </c>
      <c r="H91" s="18">
        <f t="shared" si="290"/>
        <v>86963</v>
      </c>
      <c r="I91" s="18">
        <f t="shared" si="290"/>
        <v>102640</v>
      </c>
      <c r="J91" s="18">
        <f t="shared" si="290"/>
        <v>112498</v>
      </c>
      <c r="K91" s="18">
        <f t="shared" si="290"/>
        <v>106174</v>
      </c>
      <c r="L91" s="18">
        <f t="shared" si="290"/>
        <v>92154</v>
      </c>
      <c r="M91" s="18">
        <f t="shared" si="290"/>
        <v>79688</v>
      </c>
      <c r="N91" s="18">
        <f t="shared" si="290"/>
        <v>138351</v>
      </c>
      <c r="O91" s="18">
        <f t="shared" si="290"/>
        <v>82667</v>
      </c>
      <c r="P91" s="18">
        <f t="shared" si="290"/>
        <v>130293</v>
      </c>
      <c r="Q91" s="18">
        <f t="shared" si="290"/>
        <v>149542</v>
      </c>
      <c r="R91" s="18">
        <f t="shared" si="290"/>
        <v>113349</v>
      </c>
      <c r="S91" s="18">
        <f t="shared" si="290"/>
        <v>125943</v>
      </c>
      <c r="T91" s="18">
        <f t="shared" si="290"/>
        <v>204152</v>
      </c>
      <c r="U91" s="18">
        <f t="shared" si="290"/>
        <v>190143</v>
      </c>
      <c r="V91" s="18">
        <f t="shared" si="290"/>
        <v>121550</v>
      </c>
      <c r="W91" s="18">
        <f t="shared" si="290"/>
        <v>69631</v>
      </c>
      <c r="X91" s="18">
        <f t="shared" si="290"/>
        <v>51898</v>
      </c>
      <c r="Y91" s="18">
        <f t="shared" si="290"/>
        <v>52336</v>
      </c>
      <c r="Z91" s="18">
        <f t="shared" si="290"/>
        <v>72301</v>
      </c>
      <c r="AA91" s="18">
        <f t="shared" si="290"/>
        <v>80903</v>
      </c>
      <c r="AB91" s="18">
        <f t="shared" si="290"/>
        <v>102265</v>
      </c>
      <c r="AC91" s="18">
        <f t="shared" si="290"/>
        <v>100160</v>
      </c>
      <c r="AD91" s="18">
        <f t="shared" si="290"/>
        <v>81571</v>
      </c>
      <c r="AE91" s="18">
        <f t="shared" si="290"/>
        <v>98996</v>
      </c>
      <c r="AF91" s="18">
        <f t="shared" si="290"/>
        <v>139905</v>
      </c>
      <c r="AG91" s="18">
        <f t="shared" si="290"/>
        <v>162288</v>
      </c>
      <c r="AH91" s="18">
        <f t="shared" si="290"/>
        <v>156201</v>
      </c>
      <c r="AI91" s="18">
        <f t="shared" si="290"/>
        <v>121335</v>
      </c>
      <c r="AJ91" s="18">
        <f t="shared" si="290"/>
        <v>101940</v>
      </c>
      <c r="AK91" s="18">
        <f t="shared" ref="AK91:AL91" si="291">AK4</f>
        <v>96572</v>
      </c>
      <c r="AL91" s="18">
        <f t="shared" si="291"/>
        <v>155605</v>
      </c>
      <c r="AM91" s="18">
        <f t="shared" ref="AM91:AN91" si="292">AM4</f>
        <v>138236</v>
      </c>
      <c r="AN91" s="18">
        <f t="shared" si="292"/>
        <v>184064</v>
      </c>
      <c r="AO91" s="18">
        <f t="shared" ref="AO91:AP91" si="293">AO4</f>
        <v>190558</v>
      </c>
      <c r="AP91" s="18">
        <f t="shared" si="293"/>
        <v>165784</v>
      </c>
      <c r="AQ91" s="18">
        <f t="shared" ref="AQ91:AR91" si="294">AQ4</f>
        <v>173046</v>
      </c>
      <c r="AR91" s="18">
        <f t="shared" si="294"/>
        <v>281309</v>
      </c>
      <c r="AS91" s="18">
        <f t="shared" ref="AS91:AT91" si="295">AS4</f>
        <v>253900</v>
      </c>
      <c r="AT91" s="18">
        <f t="shared" si="295"/>
        <v>246100</v>
      </c>
      <c r="AU91" s="18">
        <f t="shared" ref="AU91:AV91" si="296">AU4</f>
        <v>223300</v>
      </c>
      <c r="AV91" s="18">
        <f t="shared" si="296"/>
        <v>207500</v>
      </c>
      <c r="AW91" s="18">
        <f t="shared" ref="AW91:AX91" si="297">AW4</f>
        <v>190400</v>
      </c>
      <c r="AX91" s="234">
        <f t="shared" si="297"/>
        <v>226300</v>
      </c>
      <c r="AY91" s="234">
        <f t="shared" ref="AY91:AZ91" si="298">AY4</f>
        <v>359100</v>
      </c>
      <c r="AZ91" s="234">
        <f t="shared" si="298"/>
        <v>338200</v>
      </c>
      <c r="BA91" s="234">
        <f t="shared" ref="BA91:BB91" si="299">BA4</f>
        <v>405800</v>
      </c>
      <c r="BB91" s="234">
        <f t="shared" si="299"/>
        <v>387200</v>
      </c>
      <c r="BC91" s="234">
        <f t="shared" ref="BC91:BD91" si="300">BC4</f>
        <v>462300</v>
      </c>
      <c r="BD91" s="234">
        <f t="shared" si="300"/>
        <v>576900</v>
      </c>
      <c r="BE91" s="234">
        <f t="shared" ref="BE91:BF91" si="301">BE4</f>
        <v>591500</v>
      </c>
      <c r="BF91" s="234">
        <f t="shared" si="301"/>
        <v>491200</v>
      </c>
      <c r="BG91" s="234">
        <f t="shared" ref="BG91:BH91" si="302">BG4</f>
        <v>445600</v>
      </c>
      <c r="BH91" s="234">
        <f t="shared" si="302"/>
        <v>363000</v>
      </c>
      <c r="BI91" s="234">
        <f t="shared" ref="BI91:BJ91" si="303">BI4</f>
        <v>347100</v>
      </c>
      <c r="BJ91" s="234">
        <f t="shared" si="303"/>
        <v>475000</v>
      </c>
      <c r="BK91" s="234">
        <f t="shared" ref="BK91:BL91" si="304">BK4</f>
        <v>498900</v>
      </c>
      <c r="BL91" s="234">
        <f t="shared" si="304"/>
        <v>498100</v>
      </c>
      <c r="BM91" s="234">
        <f t="shared" ref="BM91:BN91" si="305">BM4</f>
        <v>514900</v>
      </c>
      <c r="BN91" s="234">
        <f t="shared" si="305"/>
        <v>507200</v>
      </c>
      <c r="BO91" s="234">
        <f t="shared" ref="BO91:BP91" si="306">BO4</f>
        <v>582500</v>
      </c>
      <c r="BP91" s="234">
        <f t="shared" si="306"/>
        <v>731400</v>
      </c>
      <c r="BQ91" s="234">
        <f t="shared" ref="BQ91:BR91" si="307">BQ4</f>
        <v>677000</v>
      </c>
      <c r="BR91" s="234">
        <f t="shared" si="307"/>
        <v>522300</v>
      </c>
      <c r="BS91" s="234">
        <f t="shared" ref="BS91:BT91" si="308">BS4</f>
        <v>506200</v>
      </c>
      <c r="BT91" s="234">
        <f t="shared" si="308"/>
        <v>432800</v>
      </c>
      <c r="BU91" s="234">
        <f t="shared" ref="BU91:BV91" si="309">BU4</f>
        <v>427500</v>
      </c>
      <c r="BV91" s="234">
        <f t="shared" si="309"/>
        <v>630600</v>
      </c>
      <c r="BW91" s="234">
        <f t="shared" ref="BW91:BX91" si="310">BW4</f>
        <v>509100</v>
      </c>
      <c r="BX91" s="234">
        <f t="shared" si="310"/>
        <v>509000</v>
      </c>
      <c r="BY91" s="234">
        <f t="shared" ref="BY91:BZ91" si="311">BY4</f>
        <v>528800</v>
      </c>
      <c r="BZ91" s="234">
        <f t="shared" si="311"/>
        <v>517100</v>
      </c>
      <c r="CA91" s="234">
        <f t="shared" ref="CA91:CB91" si="312">CA4</f>
        <v>587200</v>
      </c>
      <c r="CB91" s="234">
        <f t="shared" si="312"/>
        <v>780800</v>
      </c>
      <c r="CC91" s="234">
        <f t="shared" ref="CC91:CD91" si="313">CC4</f>
        <v>819700</v>
      </c>
      <c r="CD91" s="234">
        <f t="shared" si="313"/>
        <v>678300</v>
      </c>
      <c r="CE91" s="234">
        <f t="shared" ref="CE91:CF91" si="314">CE4</f>
        <v>663800</v>
      </c>
      <c r="CF91" s="234">
        <f t="shared" si="314"/>
        <v>567100</v>
      </c>
      <c r="CG91" s="234">
        <f t="shared" ref="CG91:CH91" si="315">CG4</f>
        <v>564300</v>
      </c>
      <c r="CH91" s="234">
        <f t="shared" si="315"/>
        <v>632300</v>
      </c>
      <c r="CI91" s="234">
        <f t="shared" ref="CI91:CJ91" si="316">CI4</f>
        <v>716400</v>
      </c>
      <c r="CJ91" s="234">
        <f t="shared" si="316"/>
        <v>594900</v>
      </c>
      <c r="CK91" s="234">
        <f t="shared" ref="CK91:CM91" si="317">CK4</f>
        <v>683400</v>
      </c>
      <c r="CL91" s="234">
        <f t="shared" ref="CL91" si="318">CL4</f>
        <v>668600</v>
      </c>
      <c r="CM91" s="234">
        <f t="shared" si="317"/>
        <v>760900</v>
      </c>
      <c r="CN91" s="234">
        <f t="shared" ref="CN91:CO91" si="319">CN4</f>
        <v>879100</v>
      </c>
      <c r="CO91" s="234">
        <f t="shared" si="319"/>
        <v>860000</v>
      </c>
      <c r="CP91" s="234">
        <f t="shared" ref="CP91:CR91" si="320">CP4</f>
        <v>652700</v>
      </c>
      <c r="CQ91" s="234">
        <f t="shared" si="320"/>
        <v>715300</v>
      </c>
      <c r="CR91" s="234">
        <f t="shared" si="320"/>
        <v>617300</v>
      </c>
      <c r="CS91" s="234">
        <f t="shared" ref="CS91:CT91" si="321">CS4</f>
        <v>599100</v>
      </c>
      <c r="CT91" s="234">
        <f t="shared" si="321"/>
        <v>754400</v>
      </c>
      <c r="CU91" s="234">
        <f t="shared" ref="CU91:CV91" si="322">CU4</f>
        <v>723600</v>
      </c>
      <c r="CV91" s="234">
        <f t="shared" si="322"/>
        <v>691300</v>
      </c>
      <c r="CW91" s="18" t="str">
        <f t="shared" si="290"/>
        <v>中国</v>
      </c>
    </row>
    <row r="92" spans="1:101" ht="27">
      <c r="A92" s="18">
        <f>A3</f>
        <v>0</v>
      </c>
      <c r="B92" s="188" t="s">
        <v>86</v>
      </c>
      <c r="C92" s="18" t="str">
        <f t="shared" ref="C92:CW92" si="323">C3</f>
        <v>2月</v>
      </c>
      <c r="D92" s="18" t="str">
        <f t="shared" si="323"/>
        <v>3月</v>
      </c>
      <c r="E92" s="18" t="str">
        <f t="shared" si="323"/>
        <v>4月</v>
      </c>
      <c r="F92" s="18" t="str">
        <f t="shared" si="323"/>
        <v>5月</v>
      </c>
      <c r="G92" s="18" t="str">
        <f t="shared" si="323"/>
        <v>6月</v>
      </c>
      <c r="H92" s="18" t="str">
        <f t="shared" si="323"/>
        <v>7月</v>
      </c>
      <c r="I92" s="18" t="str">
        <f t="shared" si="323"/>
        <v>8月</v>
      </c>
      <c r="J92" s="18" t="str">
        <f t="shared" si="323"/>
        <v>9月</v>
      </c>
      <c r="K92" s="18" t="str">
        <f t="shared" si="323"/>
        <v>10月</v>
      </c>
      <c r="L92" s="18" t="str">
        <f t="shared" si="323"/>
        <v>11月</v>
      </c>
      <c r="M92" s="18" t="str">
        <f t="shared" si="323"/>
        <v>12月</v>
      </c>
      <c r="N92" s="188" t="s">
        <v>88</v>
      </c>
      <c r="O92" s="18" t="str">
        <f t="shared" si="323"/>
        <v>2月</v>
      </c>
      <c r="P92" s="18" t="str">
        <f t="shared" si="323"/>
        <v>3月</v>
      </c>
      <c r="Q92" s="18" t="str">
        <f t="shared" si="323"/>
        <v>4月</v>
      </c>
      <c r="R92" s="18" t="str">
        <f t="shared" si="323"/>
        <v>5月</v>
      </c>
      <c r="S92" s="18" t="str">
        <f t="shared" si="323"/>
        <v>6月</v>
      </c>
      <c r="T92" s="18" t="str">
        <f t="shared" si="323"/>
        <v>7月</v>
      </c>
      <c r="U92" s="18" t="str">
        <f t="shared" si="323"/>
        <v>8月</v>
      </c>
      <c r="V92" s="18" t="str">
        <f t="shared" si="323"/>
        <v>9月</v>
      </c>
      <c r="W92" s="18" t="str">
        <f t="shared" si="323"/>
        <v>10月</v>
      </c>
      <c r="X92" s="18" t="str">
        <f t="shared" si="323"/>
        <v>11月</v>
      </c>
      <c r="Y92" s="18" t="str">
        <f t="shared" si="323"/>
        <v>12月</v>
      </c>
      <c r="Z92" s="188" t="s">
        <v>85</v>
      </c>
      <c r="AA92" s="18" t="str">
        <f t="shared" si="323"/>
        <v>2月</v>
      </c>
      <c r="AB92" s="18" t="str">
        <f t="shared" si="323"/>
        <v>3月</v>
      </c>
      <c r="AC92" s="18" t="str">
        <f t="shared" si="323"/>
        <v>4月</v>
      </c>
      <c r="AD92" s="18" t="str">
        <f t="shared" si="323"/>
        <v>5月</v>
      </c>
      <c r="AE92" s="18" t="str">
        <f t="shared" si="323"/>
        <v>6月</v>
      </c>
      <c r="AF92" s="18" t="str">
        <f t="shared" si="323"/>
        <v>7月</v>
      </c>
      <c r="AG92" s="18" t="str">
        <f t="shared" si="323"/>
        <v>8月</v>
      </c>
      <c r="AH92" s="18" t="str">
        <f t="shared" si="323"/>
        <v>9月</v>
      </c>
      <c r="AI92" s="18" t="str">
        <f t="shared" si="323"/>
        <v>10月</v>
      </c>
      <c r="AJ92" s="18" t="str">
        <f t="shared" si="323"/>
        <v>11月</v>
      </c>
      <c r="AK92" s="18" t="str">
        <f t="shared" si="323"/>
        <v>12月</v>
      </c>
      <c r="AL92" s="188" t="s">
        <v>93</v>
      </c>
      <c r="AM92" s="204" t="str">
        <f t="shared" si="323"/>
        <v>2月</v>
      </c>
      <c r="AN92" s="204" t="str">
        <f t="shared" si="323"/>
        <v>3月</v>
      </c>
      <c r="AO92" s="204" t="str">
        <f t="shared" ref="AO92:AP92" si="324">AO3</f>
        <v>4月</v>
      </c>
      <c r="AP92" s="204" t="str">
        <f t="shared" si="324"/>
        <v>5月</v>
      </c>
      <c r="AQ92" s="204" t="str">
        <f t="shared" ref="AQ92:AT92" si="325">AQ3</f>
        <v>6月</v>
      </c>
      <c r="AR92" s="204" t="str">
        <f t="shared" si="325"/>
        <v>7月</v>
      </c>
      <c r="AS92" s="204" t="str">
        <f t="shared" ref="AS92" si="326">AS3</f>
        <v>8月</v>
      </c>
      <c r="AT92" s="204" t="str">
        <f t="shared" si="325"/>
        <v>9月</v>
      </c>
      <c r="AU92" s="204" t="str">
        <f t="shared" ref="AU92:AV92" si="327">AU3</f>
        <v>10月</v>
      </c>
      <c r="AV92" s="204" t="str">
        <f t="shared" si="327"/>
        <v>11月</v>
      </c>
      <c r="AW92" s="204" t="str">
        <f t="shared" ref="AW92:AY92" si="328">AW3</f>
        <v>12月</v>
      </c>
      <c r="AX92" s="232" t="s">
        <v>97</v>
      </c>
      <c r="AY92" s="233" t="str">
        <f t="shared" si="328"/>
        <v>2月</v>
      </c>
      <c r="AZ92" s="233" t="str">
        <f t="shared" ref="AZ92:BA92" si="329">AZ3</f>
        <v>3月</v>
      </c>
      <c r="BA92" s="233" t="str">
        <f t="shared" si="329"/>
        <v>4月</v>
      </c>
      <c r="BB92" s="233" t="str">
        <f t="shared" ref="BB92:BC92" si="330">BB3</f>
        <v>5月</v>
      </c>
      <c r="BC92" s="233" t="str">
        <f t="shared" si="330"/>
        <v>6月</v>
      </c>
      <c r="BD92" s="233" t="str">
        <f t="shared" ref="BD92:BE92" si="331">BD3</f>
        <v>7月</v>
      </c>
      <c r="BE92" s="233" t="str">
        <f t="shared" si="331"/>
        <v>8月</v>
      </c>
      <c r="BF92" s="233" t="str">
        <f t="shared" ref="BF92:BG92" si="332">BF3</f>
        <v>9月</v>
      </c>
      <c r="BG92" s="233" t="str">
        <f t="shared" si="332"/>
        <v>10月</v>
      </c>
      <c r="BH92" s="233" t="str">
        <f t="shared" ref="BH92:BI92" si="333">BH3</f>
        <v>11月</v>
      </c>
      <c r="BI92" s="233" t="str">
        <f t="shared" si="333"/>
        <v>12月</v>
      </c>
      <c r="BJ92" s="233" t="str">
        <f t="shared" ref="BJ92:BL92" si="334">BJ3</f>
        <v>H28年
1月</v>
      </c>
      <c r="BK92" s="233" t="str">
        <f t="shared" si="334"/>
        <v>2月</v>
      </c>
      <c r="BL92" s="233" t="str">
        <f t="shared" si="334"/>
        <v>3月</v>
      </c>
      <c r="BM92" s="233" t="str">
        <f t="shared" ref="BM92:BN92" si="335">BM3</f>
        <v>4月</v>
      </c>
      <c r="BN92" s="233" t="str">
        <f t="shared" si="335"/>
        <v>5月</v>
      </c>
      <c r="BO92" s="233" t="str">
        <f t="shared" ref="BO92:BP92" si="336">BO3</f>
        <v>6月</v>
      </c>
      <c r="BP92" s="233" t="str">
        <f t="shared" si="336"/>
        <v>7月</v>
      </c>
      <c r="BQ92" s="233" t="str">
        <f t="shared" ref="BQ92:BR92" si="337">BQ3</f>
        <v>8月</v>
      </c>
      <c r="BR92" s="233" t="str">
        <f t="shared" si="337"/>
        <v>9月</v>
      </c>
      <c r="BS92" s="233" t="str">
        <f t="shared" ref="BS92:BT92" si="338">BS3</f>
        <v>10月</v>
      </c>
      <c r="BT92" s="233" t="str">
        <f t="shared" si="338"/>
        <v>11月</v>
      </c>
      <c r="BU92" s="233" t="str">
        <f t="shared" ref="BU92:BV92" si="339">BU3</f>
        <v>12月</v>
      </c>
      <c r="BV92" s="233" t="str">
        <f t="shared" si="339"/>
        <v>H29年
1月</v>
      </c>
      <c r="BW92" s="233" t="str">
        <f t="shared" ref="BW92:BX92" si="340">BW3</f>
        <v>2月</v>
      </c>
      <c r="BX92" s="233" t="str">
        <f t="shared" si="340"/>
        <v>3月</v>
      </c>
      <c r="BY92" s="233" t="str">
        <f t="shared" ref="BY92:CB92" si="341">BY3</f>
        <v>4月</v>
      </c>
      <c r="BZ92" s="233" t="str">
        <f t="shared" si="341"/>
        <v>5月</v>
      </c>
      <c r="CA92" s="233" t="str">
        <f t="shared" ref="CA92" si="342">CA3</f>
        <v>6月</v>
      </c>
      <c r="CB92" s="233" t="str">
        <f t="shared" si="341"/>
        <v>7月</v>
      </c>
      <c r="CC92" s="233" t="str">
        <f t="shared" ref="CC92:CD92" si="343">CC3</f>
        <v>8月</v>
      </c>
      <c r="CD92" s="233" t="str">
        <f t="shared" si="343"/>
        <v>9月</v>
      </c>
      <c r="CE92" s="233" t="str">
        <f t="shared" ref="CE92:CF92" si="344">CE3</f>
        <v>10月</v>
      </c>
      <c r="CF92" s="233" t="str">
        <f t="shared" si="344"/>
        <v>11月</v>
      </c>
      <c r="CG92" s="233" t="str">
        <f t="shared" ref="CG92:CH92" si="345">CG3</f>
        <v>12月</v>
      </c>
      <c r="CH92" s="233" t="str">
        <f t="shared" si="345"/>
        <v>H30年
1月</v>
      </c>
      <c r="CI92" s="233" t="str">
        <f t="shared" ref="CI92:CJ92" si="346">CI3</f>
        <v>2月</v>
      </c>
      <c r="CJ92" s="233" t="str">
        <f t="shared" si="346"/>
        <v>3月</v>
      </c>
      <c r="CK92" s="233" t="str">
        <f t="shared" ref="CK92:CO92" si="347">CK3</f>
        <v>4月</v>
      </c>
      <c r="CL92" s="233" t="str">
        <f t="shared" si="347"/>
        <v>5月</v>
      </c>
      <c r="CM92" s="233" t="str">
        <f t="shared" si="347"/>
        <v>6月</v>
      </c>
      <c r="CN92" s="233" t="str">
        <f t="shared" si="347"/>
        <v>7月</v>
      </c>
      <c r="CO92" s="233" t="str">
        <f t="shared" si="347"/>
        <v>8月</v>
      </c>
      <c r="CP92" s="233" t="str">
        <f t="shared" ref="CP92:CQ92" si="348">CP3</f>
        <v>9月</v>
      </c>
      <c r="CQ92" s="233" t="str">
        <f t="shared" si="348"/>
        <v>10月</v>
      </c>
      <c r="CR92" s="244" t="s">
        <v>139</v>
      </c>
      <c r="CS92" s="244" t="s">
        <v>140</v>
      </c>
      <c r="CT92" s="244" t="s">
        <v>141</v>
      </c>
      <c r="CU92" s="244" t="s">
        <v>145</v>
      </c>
      <c r="CV92" s="244"/>
      <c r="CW92" s="18">
        <f t="shared" si="323"/>
        <v>0</v>
      </c>
    </row>
  </sheetData>
  <mergeCells count="1">
    <mergeCell ref="N1:CW1"/>
  </mergeCells>
  <phoneticPr fontId="3"/>
  <pageMargins left="0.55118110236220474" right="0.11811023622047245" top="0.78740157480314965" bottom="0.39370078740157483" header="0.78740157480314965" footer="0.51181102362204722"/>
  <headerFooter alignWithMargins="0">
    <oddHeader>&amp;R&amp;20資料２－８</oddHeader>
  </headerFooter>
  <drawing r:id="rId2"/>
</worksheet>
</file>