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人工乾燥材\R7（R6実績）\HP\R6\"/>
    </mc:Choice>
  </mc:AlternateContent>
  <xr:revisionPtr revIDLastSave="0" documentId="8_{3019AB52-7E4D-451B-B219-EF198314AA0A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表紙 " sheetId="6" r:id="rId1"/>
    <sheet name="１ページ" sheetId="5" r:id="rId2"/>
    <sheet name="２ページ " sheetId="9" r:id="rId3"/>
    <sheet name="３ページ" sheetId="16" r:id="rId4"/>
    <sheet name="４ページ" sheetId="17" r:id="rId5"/>
    <sheet name="５ページ" sheetId="18" r:id="rId6"/>
    <sheet name="６ページ" sheetId="19" r:id="rId7"/>
    <sheet name="７ページ" sheetId="20" r:id="rId8"/>
  </sheets>
  <definedNames>
    <definedName name="_xlnm.Print_Area" localSheetId="1">'１ページ'!$A$1:$AG$37</definedName>
    <definedName name="_xlnm.Print_Area" localSheetId="2">'２ページ '!$A$1:$AL$45</definedName>
    <definedName name="_xlnm.Print_Area" localSheetId="3">'３ページ'!$A$1:$AP$52</definedName>
    <definedName name="_xlnm.Print_Area" localSheetId="4">'４ページ'!$A$1:$AK$43</definedName>
    <definedName name="_xlnm.Print_Area" localSheetId="5">'５ページ'!$A$1:$AN$44</definedName>
    <definedName name="_xlnm.Print_Area" localSheetId="6">'６ページ'!$A$1:$AK$35</definedName>
    <definedName name="_xlnm.Print_Area" localSheetId="7">'７ページ'!$A$1:$AK$46</definedName>
    <definedName name="_xlnm.Print_Area" localSheetId="0">'表紙 '!$A$1:$I$56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14" i="20" l="1"/>
  <c r="T14" i="20"/>
  <c r="Z14" i="20"/>
  <c r="W14" i="20"/>
  <c r="Q14" i="20"/>
  <c r="N14" i="20"/>
  <c r="Q31" i="18" l="1"/>
  <c r="AC30" i="18"/>
  <c r="AK30" i="18" s="1"/>
  <c r="AF41" i="17"/>
  <c r="W41" i="17"/>
  <c r="W42" i="17"/>
  <c r="AF42" i="17"/>
  <c r="W33" i="17"/>
  <c r="AF33" i="17"/>
  <c r="W34" i="17"/>
  <c r="AF34" i="17"/>
  <c r="W35" i="17"/>
  <c r="AF35" i="17"/>
  <c r="W36" i="17"/>
  <c r="AF36" i="17"/>
  <c r="W37" i="17"/>
  <c r="AF37" i="17"/>
  <c r="W38" i="17"/>
  <c r="AF38" i="17"/>
  <c r="W39" i="17"/>
  <c r="AF39" i="17"/>
  <c r="W40" i="17"/>
  <c r="AF40" i="17"/>
  <c r="S47" i="16"/>
  <c r="AE47" i="16" s="1"/>
  <c r="S13" i="16"/>
  <c r="S14" i="16"/>
  <c r="AE14" i="16" s="1"/>
  <c r="S15" i="16"/>
  <c r="S16" i="16"/>
  <c r="AE16" i="16" s="1"/>
  <c r="AM16" i="16" s="1"/>
  <c r="S17" i="16"/>
  <c r="AE17" i="16" s="1"/>
  <c r="AM17" i="16" s="1"/>
  <c r="S18" i="16"/>
  <c r="AE18" i="16" s="1"/>
  <c r="S19" i="16"/>
  <c r="S20" i="16"/>
  <c r="AE20" i="16" s="1"/>
  <c r="AM20" i="16" s="1"/>
  <c r="S21" i="16"/>
  <c r="AE21" i="16" s="1"/>
  <c r="AM21" i="16" s="1"/>
  <c r="S22" i="16"/>
  <c r="AE22" i="16" s="1"/>
  <c r="S23" i="16"/>
  <c r="S24" i="16"/>
  <c r="AE24" i="16" s="1"/>
  <c r="AM24" i="16" s="1"/>
  <c r="S25" i="16"/>
  <c r="AE25" i="16" s="1"/>
  <c r="AM25" i="16" s="1"/>
  <c r="S26" i="16"/>
  <c r="AE26" i="16" s="1"/>
  <c r="S27" i="16"/>
  <c r="S28" i="16"/>
  <c r="AE28" i="16" s="1"/>
  <c r="AM28" i="16" s="1"/>
  <c r="S29" i="16"/>
  <c r="AE29" i="16" s="1"/>
  <c r="AM29" i="16" s="1"/>
  <c r="S30" i="16"/>
  <c r="AE30" i="16" s="1"/>
  <c r="S31" i="16"/>
  <c r="S32" i="16"/>
  <c r="AE32" i="16" s="1"/>
  <c r="AM32" i="16" s="1"/>
  <c r="S33" i="16"/>
  <c r="AE33" i="16" s="1"/>
  <c r="S34" i="16"/>
  <c r="AE34" i="16" s="1"/>
  <c r="S35" i="16"/>
  <c r="S36" i="16"/>
  <c r="AE36" i="16" s="1"/>
  <c r="AM36" i="16" s="1"/>
  <c r="S37" i="16"/>
  <c r="AE37" i="16" s="1"/>
  <c r="S38" i="16"/>
  <c r="AE38" i="16" s="1"/>
  <c r="S39" i="16"/>
  <c r="S40" i="16"/>
  <c r="AE40" i="16" s="1"/>
  <c r="AM40" i="16" s="1"/>
  <c r="S41" i="16"/>
  <c r="AE41" i="16" s="1"/>
  <c r="S42" i="16"/>
  <c r="AE42" i="16" s="1"/>
  <c r="S43" i="16"/>
  <c r="S44" i="16"/>
  <c r="AE44" i="16" s="1"/>
  <c r="AM44" i="16" s="1"/>
  <c r="S45" i="16"/>
  <c r="S46" i="16"/>
  <c r="AE46" i="16" s="1"/>
  <c r="AM46" i="16" s="1"/>
  <c r="U31" i="18" l="1"/>
  <c r="I31" i="18"/>
  <c r="Y31" i="18"/>
  <c r="M31" i="18"/>
  <c r="AI41" i="17"/>
  <c r="W47" i="16"/>
  <c r="AC47" i="16"/>
  <c r="AM47" i="16"/>
  <c r="AI40" i="17"/>
  <c r="AI42" i="17"/>
  <c r="AI39" i="17"/>
  <c r="AI35" i="17"/>
  <c r="AI33" i="17"/>
  <c r="AI38" i="17"/>
  <c r="AI36" i="17"/>
  <c r="AI34" i="17"/>
  <c r="AI37" i="17"/>
  <c r="AE13" i="16"/>
  <c r="AM13" i="16" s="1"/>
  <c r="AC13" i="16"/>
  <c r="AE45" i="16"/>
  <c r="W32" i="16"/>
  <c r="AC29" i="16"/>
  <c r="W28" i="16"/>
  <c r="AC25" i="16"/>
  <c r="W24" i="16"/>
  <c r="AC21" i="16"/>
  <c r="W20" i="16"/>
  <c r="AC17" i="16"/>
  <c r="W16" i="16"/>
  <c r="W44" i="16"/>
  <c r="W29" i="16"/>
  <c r="W25" i="16"/>
  <c r="W21" i="16"/>
  <c r="W17" i="16"/>
  <c r="AC37" i="16"/>
  <c r="AM37" i="16"/>
  <c r="W37" i="16"/>
  <c r="AC34" i="16"/>
  <c r="W34" i="16"/>
  <c r="AM34" i="16"/>
  <c r="AM33" i="16"/>
  <c r="W33" i="16"/>
  <c r="AC33" i="16"/>
  <c r="AC26" i="16"/>
  <c r="AM26" i="16"/>
  <c r="W26" i="16"/>
  <c r="AC22" i="16"/>
  <c r="W22" i="16"/>
  <c r="AM22" i="16"/>
  <c r="AC18" i="16"/>
  <c r="AM18" i="16"/>
  <c r="W18" i="16"/>
  <c r="AC14" i="16"/>
  <c r="W14" i="16"/>
  <c r="AM14" i="16"/>
  <c r="AC46" i="16"/>
  <c r="W46" i="16"/>
  <c r="AC42" i="16"/>
  <c r="W42" i="16"/>
  <c r="AM42" i="16"/>
  <c r="AC30" i="16"/>
  <c r="W30" i="16"/>
  <c r="AM30" i="16"/>
  <c r="AM41" i="16"/>
  <c r="W41" i="16"/>
  <c r="AC41" i="16"/>
  <c r="AC38" i="16"/>
  <c r="W38" i="16"/>
  <c r="AM38" i="16"/>
  <c r="AE43" i="16"/>
  <c r="AE39" i="16"/>
  <c r="W39" i="16" s="1"/>
  <c r="AE35" i="16"/>
  <c r="W35" i="16" s="1"/>
  <c r="AE31" i="16"/>
  <c r="W31" i="16" s="1"/>
  <c r="AC28" i="16"/>
  <c r="AE23" i="16"/>
  <c r="AC20" i="16"/>
  <c r="AC16" i="16"/>
  <c r="AE15" i="16"/>
  <c r="W15" i="16" s="1"/>
  <c r="W40" i="16"/>
  <c r="W36" i="16"/>
  <c r="AC44" i="16"/>
  <c r="AC40" i="16"/>
  <c r="AC36" i="16"/>
  <c r="AC32" i="16"/>
  <c r="AE27" i="16"/>
  <c r="W27" i="16" s="1"/>
  <c r="AC24" i="16"/>
  <c r="AE19" i="16"/>
  <c r="W19" i="16" s="1"/>
  <c r="Q29" i="9"/>
  <c r="AI29" i="9"/>
  <c r="AG29" i="9"/>
  <c r="AC29" i="9"/>
  <c r="Y30" i="9" s="1"/>
  <c r="Q13" i="9"/>
  <c r="I14" i="9" s="1"/>
  <c r="AC13" i="9"/>
  <c r="Y14" i="9" s="1"/>
  <c r="AG13" i="9"/>
  <c r="AI13" i="9"/>
  <c r="U14" i="9"/>
  <c r="Q15" i="9"/>
  <c r="M16" i="9" s="1"/>
  <c r="AC15" i="9"/>
  <c r="Y16" i="9" s="1"/>
  <c r="AG15" i="9"/>
  <c r="AI15" i="9"/>
  <c r="Q17" i="9"/>
  <c r="I18" i="9" s="1"/>
  <c r="AC17" i="9"/>
  <c r="Y18" i="9" s="1"/>
  <c r="AG17" i="9"/>
  <c r="AI17" i="9"/>
  <c r="Q19" i="9"/>
  <c r="M20" i="9" s="1"/>
  <c r="AC19" i="9"/>
  <c r="AG19" i="9"/>
  <c r="AI19" i="9"/>
  <c r="I20" i="9"/>
  <c r="Q21" i="9"/>
  <c r="I22" i="9" s="1"/>
  <c r="AC21" i="9"/>
  <c r="U22" i="9" s="1"/>
  <c r="AG21" i="9"/>
  <c r="AI21" i="9"/>
  <c r="Q23" i="9"/>
  <c r="M24" i="9" s="1"/>
  <c r="AC23" i="9"/>
  <c r="AG23" i="9"/>
  <c r="AI23" i="9"/>
  <c r="I24" i="9"/>
  <c r="Q25" i="9"/>
  <c r="I26" i="9" s="1"/>
  <c r="AC25" i="9"/>
  <c r="Y26" i="9" s="1"/>
  <c r="AG25" i="9"/>
  <c r="AI25" i="9"/>
  <c r="Q27" i="9"/>
  <c r="M28" i="9" s="1"/>
  <c r="AC27" i="9"/>
  <c r="Y28" i="9" s="1"/>
  <c r="AG27" i="9"/>
  <c r="AI27" i="9"/>
  <c r="AC31" i="18" l="1"/>
  <c r="Y22" i="9"/>
  <c r="AC22" i="9" s="1"/>
  <c r="U18" i="9"/>
  <c r="I28" i="9"/>
  <c r="Q28" i="9" s="1"/>
  <c r="AK13" i="9"/>
  <c r="AK29" i="9"/>
  <c r="W13" i="16"/>
  <c r="AM45" i="16"/>
  <c r="AC45" i="16"/>
  <c r="W45" i="16"/>
  <c r="AM35" i="16"/>
  <c r="AC35" i="16"/>
  <c r="AM23" i="16"/>
  <c r="AC23" i="16"/>
  <c r="AM39" i="16"/>
  <c r="AC39" i="16"/>
  <c r="AM31" i="16"/>
  <c r="AC31" i="16"/>
  <c r="AC19" i="16"/>
  <c r="AM19" i="16"/>
  <c r="AC27" i="16"/>
  <c r="AM27" i="16"/>
  <c r="AC15" i="16"/>
  <c r="AM15" i="16"/>
  <c r="AM43" i="16"/>
  <c r="AC43" i="16"/>
  <c r="W23" i="16"/>
  <c r="W43" i="16"/>
  <c r="M30" i="9"/>
  <c r="I30" i="9"/>
  <c r="U30" i="9"/>
  <c r="AC30" i="9" s="1"/>
  <c r="AK25" i="9"/>
  <c r="AK19" i="9"/>
  <c r="U26" i="9"/>
  <c r="AC26" i="9" s="1"/>
  <c r="I16" i="9"/>
  <c r="Q16" i="9" s="1"/>
  <c r="AC18" i="9"/>
  <c r="Q20" i="9"/>
  <c r="AK17" i="9"/>
  <c r="Q24" i="9"/>
  <c r="AK27" i="9"/>
  <c r="AK23" i="9"/>
  <c r="Y20" i="9"/>
  <c r="AK15" i="9"/>
  <c r="Y24" i="9"/>
  <c r="AC14" i="9"/>
  <c r="M26" i="9"/>
  <c r="Q26" i="9" s="1"/>
  <c r="M18" i="9"/>
  <c r="Q18" i="9" s="1"/>
  <c r="U24" i="9"/>
  <c r="U16" i="9"/>
  <c r="AC16" i="9" s="1"/>
  <c r="M22" i="9"/>
  <c r="Q22" i="9" s="1"/>
  <c r="M14" i="9"/>
  <c r="Q14" i="9" s="1"/>
  <c r="AK21" i="9"/>
  <c r="U28" i="9"/>
  <c r="AC28" i="9" s="1"/>
  <c r="U20" i="9"/>
  <c r="Q30" i="9" l="1"/>
  <c r="AC24" i="9"/>
  <c r="AC20" i="9"/>
  <c r="S48" i="16" l="1"/>
  <c r="AC32" i="18" l="1"/>
  <c r="AC28" i="18"/>
  <c r="AC26" i="18"/>
  <c r="AC24" i="18"/>
  <c r="AC22" i="18"/>
  <c r="AC20" i="18"/>
  <c r="AC18" i="18"/>
  <c r="Q19" i="18" s="1"/>
  <c r="AC16" i="18"/>
  <c r="U17" i="18" s="1"/>
  <c r="AC14" i="18"/>
  <c r="U15" i="18" l="1"/>
  <c r="M15" i="18"/>
  <c r="AI31" i="9"/>
  <c r="AG31" i="9"/>
  <c r="AC31" i="9"/>
  <c r="Y32" i="9" s="1"/>
  <c r="Q31" i="9"/>
  <c r="M32" i="9" l="1"/>
  <c r="AK31" i="9"/>
  <c r="U32" i="9"/>
  <c r="AC32" i="9" s="1"/>
  <c r="I32" i="9"/>
  <c r="Q32" i="9" l="1"/>
  <c r="S10" i="17"/>
  <c r="M29" i="18" l="1"/>
  <c r="Y27" i="18"/>
  <c r="U27" i="18"/>
  <c r="Q27" i="18"/>
  <c r="M27" i="18"/>
  <c r="I27" i="18"/>
  <c r="AK26" i="18"/>
  <c r="Y25" i="18"/>
  <c r="U25" i="18"/>
  <c r="Q25" i="18"/>
  <c r="M25" i="18"/>
  <c r="I25" i="18"/>
  <c r="AK24" i="18"/>
  <c r="Y23" i="18"/>
  <c r="U23" i="18"/>
  <c r="Q23" i="18"/>
  <c r="M23" i="18"/>
  <c r="I23" i="18"/>
  <c r="AK22" i="18"/>
  <c r="Y21" i="18"/>
  <c r="U21" i="18"/>
  <c r="Q21" i="18"/>
  <c r="M21" i="18"/>
  <c r="I21" i="18"/>
  <c r="AK20" i="18"/>
  <c r="M19" i="18"/>
  <c r="M17" i="18"/>
  <c r="I15" i="18"/>
  <c r="AC25" i="18" l="1"/>
  <c r="AC27" i="18"/>
  <c r="AC23" i="18"/>
  <c r="AC21" i="18"/>
  <c r="Q15" i="18"/>
  <c r="Q29" i="18"/>
  <c r="AK16" i="18"/>
  <c r="AK18" i="18"/>
  <c r="U19" i="18"/>
  <c r="U29" i="18"/>
  <c r="AK14" i="18"/>
  <c r="Y15" i="18"/>
  <c r="I17" i="18"/>
  <c r="Y17" i="18"/>
  <c r="I19" i="18"/>
  <c r="Y19" i="18"/>
  <c r="I29" i="18"/>
  <c r="Y29" i="18"/>
  <c r="Q17" i="18"/>
  <c r="AK28" i="18"/>
  <c r="AC15" i="18" l="1"/>
  <c r="AC29" i="18"/>
  <c r="AC17" i="18"/>
  <c r="AC19" i="18"/>
  <c r="M33" i="18" l="1"/>
  <c r="Q33" i="18" l="1"/>
  <c r="I33" i="18"/>
  <c r="U33" i="18"/>
  <c r="Y33" i="18"/>
  <c r="AK32" i="18"/>
  <c r="AC33" i="18" l="1"/>
  <c r="K14" i="20" l="1"/>
  <c r="AF12" i="20"/>
  <c r="AF13" i="20" s="1"/>
  <c r="AF10" i="20"/>
  <c r="AF11" i="20" s="1"/>
  <c r="AC34" i="19"/>
  <c r="Z34" i="19"/>
  <c r="T34" i="19"/>
  <c r="Q34" i="19"/>
  <c r="N34" i="19"/>
  <c r="K34" i="19"/>
  <c r="AF33" i="19"/>
  <c r="W33" i="19"/>
  <c r="AI33" i="19" s="1"/>
  <c r="AF32" i="19"/>
  <c r="W32" i="19"/>
  <c r="AC31" i="19"/>
  <c r="Z31" i="19"/>
  <c r="T31" i="19"/>
  <c r="Q31" i="19"/>
  <c r="N31" i="19"/>
  <c r="K31" i="19"/>
  <c r="AF30" i="19"/>
  <c r="W30" i="19"/>
  <c r="AF29" i="19"/>
  <c r="W29" i="19"/>
  <c r="AB16" i="19"/>
  <c r="Y16" i="19"/>
  <c r="S16" i="19"/>
  <c r="P16" i="19"/>
  <c r="M16" i="19"/>
  <c r="J16" i="19"/>
  <c r="AE14" i="19"/>
  <c r="V14" i="19"/>
  <c r="AE12" i="19"/>
  <c r="V12" i="19"/>
  <c r="AE10" i="19"/>
  <c r="V10" i="19"/>
  <c r="AE8" i="19"/>
  <c r="V8" i="19"/>
  <c r="AE6" i="19"/>
  <c r="V6" i="19"/>
  <c r="AC20" i="17"/>
  <c r="AC21" i="17" s="1"/>
  <c r="Y20" i="17"/>
  <c r="Y21" i="17" s="1"/>
  <c r="U20" i="17"/>
  <c r="Q20" i="17"/>
  <c r="Q21" i="17" s="1"/>
  <c r="M20" i="17"/>
  <c r="M21" i="17" s="1"/>
  <c r="I20" i="17"/>
  <c r="I21" i="17" s="1"/>
  <c r="AG21" i="17" s="1"/>
  <c r="AC19" i="17"/>
  <c r="Y19" i="17"/>
  <c r="U19" i="17"/>
  <c r="Q19" i="17"/>
  <c r="M19" i="17"/>
  <c r="I19" i="17"/>
  <c r="AG19" i="17" s="1"/>
  <c r="AG18" i="17"/>
  <c r="AC17" i="17"/>
  <c r="Y17" i="17"/>
  <c r="U17" i="17"/>
  <c r="Q17" i="17"/>
  <c r="M17" i="17"/>
  <c r="I17" i="17"/>
  <c r="AG17" i="17" s="1"/>
  <c r="AG16" i="17"/>
  <c r="AB10" i="17"/>
  <c r="Y10" i="17"/>
  <c r="P10" i="17"/>
  <c r="M10" i="17"/>
  <c r="J10" i="17"/>
  <c r="AE8" i="17"/>
  <c r="V8" i="17"/>
  <c r="AE6" i="17"/>
  <c r="V6" i="17"/>
  <c r="AH6" i="19" l="1"/>
  <c r="V7" i="19" s="1"/>
  <c r="AH10" i="19"/>
  <c r="V11" i="19" s="1"/>
  <c r="AH14" i="19"/>
  <c r="S15" i="19" s="1"/>
  <c r="AH8" i="19"/>
  <c r="V9" i="19" s="1"/>
  <c r="AH12" i="19"/>
  <c r="V13" i="19" s="1"/>
  <c r="AI30" i="19"/>
  <c r="AF34" i="19"/>
  <c r="AE10" i="17"/>
  <c r="N11" i="20"/>
  <c r="Z13" i="20"/>
  <c r="T13" i="20"/>
  <c r="W13" i="20"/>
  <c r="Q13" i="20"/>
  <c r="AC13" i="20"/>
  <c r="AF31" i="19"/>
  <c r="AH6" i="17"/>
  <c r="W34" i="19"/>
  <c r="K13" i="20"/>
  <c r="N13" i="20"/>
  <c r="K11" i="20"/>
  <c r="W31" i="19"/>
  <c r="AI31" i="19" s="1"/>
  <c r="AE16" i="19"/>
  <c r="AH8" i="17"/>
  <c r="S9" i="17" s="1"/>
  <c r="AE48" i="16"/>
  <c r="AM48" i="16" s="1"/>
  <c r="Q11" i="20"/>
  <c r="W11" i="20"/>
  <c r="AF14" i="20"/>
  <c r="N15" i="20" s="1"/>
  <c r="Z11" i="20"/>
  <c r="AC11" i="20"/>
  <c r="AI32" i="19"/>
  <c r="V16" i="19"/>
  <c r="AI29" i="19"/>
  <c r="V10" i="17"/>
  <c r="AG20" i="17"/>
  <c r="AB15" i="19" l="1"/>
  <c r="V15" i="19"/>
  <c r="Y15" i="19"/>
  <c r="P13" i="19"/>
  <c r="AE9" i="19"/>
  <c r="AH9" i="19" s="1"/>
  <c r="AH10" i="17"/>
  <c r="S11" i="17" s="1"/>
  <c r="AI34" i="19"/>
  <c r="AH16" i="19"/>
  <c r="V17" i="19" s="1"/>
  <c r="P7" i="19"/>
  <c r="J7" i="19"/>
  <c r="Y7" i="17"/>
  <c r="AE7" i="17" s="1"/>
  <c r="S7" i="17"/>
  <c r="AE15" i="19"/>
  <c r="M15" i="19"/>
  <c r="P15" i="19"/>
  <c r="AE7" i="19"/>
  <c r="AH7" i="19" s="1"/>
  <c r="M7" i="19"/>
  <c r="S7" i="19"/>
  <c r="P7" i="17"/>
  <c r="J7" i="17"/>
  <c r="M13" i="19"/>
  <c r="AE13" i="19"/>
  <c r="AH13" i="19" s="1"/>
  <c r="AB7" i="19"/>
  <c r="J11" i="19"/>
  <c r="Y9" i="17"/>
  <c r="J9" i="17"/>
  <c r="M11" i="19"/>
  <c r="J13" i="19"/>
  <c r="AE11" i="19"/>
  <c r="AH11" i="19" s="1"/>
  <c r="M7" i="17"/>
  <c r="AB9" i="17"/>
  <c r="M9" i="17"/>
  <c r="P9" i="17"/>
  <c r="AC48" i="16"/>
  <c r="W48" i="16"/>
  <c r="Z15" i="20"/>
  <c r="AF15" i="20"/>
  <c r="T15" i="20"/>
  <c r="AI12" i="20"/>
  <c r="W15" i="20"/>
  <c r="Q15" i="20"/>
  <c r="AI10" i="20"/>
  <c r="K15" i="20"/>
  <c r="AC15" i="20"/>
  <c r="S9" i="19"/>
  <c r="M9" i="19"/>
  <c r="J9" i="19"/>
  <c r="AB9" i="19"/>
  <c r="M11" i="17" l="1"/>
  <c r="Y11" i="17"/>
  <c r="AB11" i="17"/>
  <c r="P11" i="17"/>
  <c r="J11" i="17"/>
  <c r="AH15" i="19"/>
  <c r="V7" i="17"/>
  <c r="AH7" i="17" s="1"/>
  <c r="AE9" i="17"/>
  <c r="V9" i="17"/>
  <c r="AI14" i="20"/>
  <c r="AE11" i="17"/>
  <c r="P17" i="19"/>
  <c r="AB17" i="19"/>
  <c r="M17" i="19"/>
  <c r="Y17" i="19"/>
  <c r="AE17" i="19"/>
  <c r="AH17" i="19" s="1"/>
  <c r="S17" i="19"/>
  <c r="J17" i="19"/>
  <c r="V11" i="17" l="1"/>
  <c r="AH9" i="17"/>
  <c r="AH11" i="17"/>
  <c r="U43" i="9" l="1"/>
  <c r="AD43" i="9"/>
  <c r="U27" i="5" l="1"/>
  <c r="U25" i="5"/>
  <c r="I26" i="5" s="1"/>
  <c r="I28" i="5" l="1"/>
  <c r="Q28" i="5"/>
  <c r="M28" i="5"/>
  <c r="Q26" i="5"/>
  <c r="M26" i="5"/>
  <c r="AC14" i="5" l="1"/>
  <c r="Y15" i="5" s="1"/>
  <c r="I15" i="5" l="1"/>
  <c r="M15" i="5"/>
  <c r="U15" i="5"/>
  <c r="Q15" i="5"/>
  <c r="AC15" i="5" l="1"/>
  <c r="AG43" i="9" l="1"/>
  <c r="AA44" i="9" l="1"/>
  <c r="X44" i="9"/>
  <c r="O44" i="9"/>
  <c r="R44" i="9"/>
  <c r="I44" i="9"/>
  <c r="L44" i="9"/>
  <c r="AD44" i="9"/>
  <c r="U44" i="9"/>
  <c r="AG44" i="9"/>
</calcChain>
</file>

<file path=xl/sharedStrings.xml><?xml version="1.0" encoding="utf-8"?>
<sst xmlns="http://schemas.openxmlformats.org/spreadsheetml/2006/main" count="444" uniqueCount="189">
  <si>
    <t>計</t>
    <rPh sb="0" eb="1">
      <t>ケイ</t>
    </rPh>
    <phoneticPr fontId="2"/>
  </si>
  <si>
    <t>工場数</t>
    <rPh sb="0" eb="3">
      <t>コウジョウスウ</t>
    </rPh>
    <phoneticPr fontId="2"/>
  </si>
  <si>
    <t>製材業</t>
    <rPh sb="0" eb="3">
      <t>セイザイギョウ</t>
    </rPh>
    <phoneticPr fontId="2"/>
  </si>
  <si>
    <t>木材流通業</t>
    <rPh sb="0" eb="2">
      <t>モクザイ</t>
    </rPh>
    <rPh sb="2" eb="5">
      <t>リュウツウギョウ</t>
    </rPh>
    <phoneticPr fontId="2"/>
  </si>
  <si>
    <t>その他</t>
    <rPh sb="2" eb="3">
      <t>タ</t>
    </rPh>
    <phoneticPr fontId="2"/>
  </si>
  <si>
    <t>合　　計</t>
    <rPh sb="0" eb="1">
      <t>ゴウ</t>
    </rPh>
    <rPh sb="3" eb="4">
      <t>ケイ</t>
    </rPh>
    <phoneticPr fontId="2"/>
  </si>
  <si>
    <t>年度</t>
    <rPh sb="0" eb="2">
      <t>ネンド</t>
    </rPh>
    <phoneticPr fontId="2"/>
  </si>
  <si>
    <t>比率</t>
    <rPh sb="0" eb="2">
      <t>ヒリツ</t>
    </rPh>
    <phoneticPr fontId="2"/>
  </si>
  <si>
    <t>集成材</t>
    <rPh sb="0" eb="3">
      <t>シュウセイザイ</t>
    </rPh>
    <phoneticPr fontId="2"/>
  </si>
  <si>
    <t>合　計</t>
    <rPh sb="0" eb="1">
      <t>ゴウ</t>
    </rPh>
    <rPh sb="2" eb="3">
      <t>ケイ</t>
    </rPh>
    <phoneticPr fontId="2"/>
  </si>
  <si>
    <t>合計</t>
    <rPh sb="0" eb="2">
      <t>ゴウケイ</t>
    </rPh>
    <phoneticPr fontId="2"/>
  </si>
  <si>
    <t>区分</t>
    <rPh sb="0" eb="2">
      <t>クブン</t>
    </rPh>
    <phoneticPr fontId="2"/>
  </si>
  <si>
    <t>北海道水産林務部林務局林業木材課</t>
    <rPh sb="0" eb="3">
      <t>ホッカイドウ</t>
    </rPh>
    <rPh sb="3" eb="5">
      <t>スイサン</t>
    </rPh>
    <rPh sb="5" eb="8">
      <t>リンムブ</t>
    </rPh>
    <rPh sb="8" eb="10">
      <t>リンム</t>
    </rPh>
    <rPh sb="10" eb="11">
      <t>キョク</t>
    </rPh>
    <rPh sb="11" eb="13">
      <t>リンギョウ</t>
    </rPh>
    <rPh sb="13" eb="15">
      <t>モクザイ</t>
    </rPh>
    <rPh sb="15" eb="16">
      <t>カ</t>
    </rPh>
    <phoneticPr fontId="2"/>
  </si>
  <si>
    <t>人工乾燥材生産実態調査結果</t>
    <rPh sb="0" eb="2">
      <t>ジンコウ</t>
    </rPh>
    <rPh sb="2" eb="5">
      <t>カンソウザイ</t>
    </rPh>
    <rPh sb="5" eb="7">
      <t>セイサン</t>
    </rPh>
    <rPh sb="7" eb="9">
      <t>ジッタイ</t>
    </rPh>
    <rPh sb="9" eb="11">
      <t>チョウサ</t>
    </rPh>
    <rPh sb="11" eb="13">
      <t>ケッカ</t>
    </rPh>
    <phoneticPr fontId="2"/>
  </si>
  <si>
    <t>賃乾燥業</t>
    <rPh sb="0" eb="1">
      <t>チン</t>
    </rPh>
    <rPh sb="1" eb="3">
      <t>カンソウ</t>
    </rPh>
    <rPh sb="3" eb="4">
      <t>ギョウ</t>
    </rPh>
    <phoneticPr fontId="2"/>
  </si>
  <si>
    <t>木材加工業</t>
    <rPh sb="0" eb="2">
      <t>モクザイ</t>
    </rPh>
    <rPh sb="2" eb="5">
      <t>カコウギョウ</t>
    </rPh>
    <phoneticPr fontId="2"/>
  </si>
  <si>
    <t>蒸気式</t>
    <rPh sb="0" eb="3">
      <t>ジョウキシキ</t>
    </rPh>
    <phoneticPr fontId="2"/>
  </si>
  <si>
    <t>除湿式</t>
    <rPh sb="0" eb="2">
      <t>ジョシツ</t>
    </rPh>
    <rPh sb="2" eb="3">
      <t>シキ</t>
    </rPh>
    <phoneticPr fontId="2"/>
  </si>
  <si>
    <t>比 率　(%)</t>
    <rPh sb="0" eb="1">
      <t>ヒ</t>
    </rPh>
    <rPh sb="2" eb="3">
      <t>リツ</t>
    </rPh>
    <phoneticPr fontId="2"/>
  </si>
  <si>
    <t>建築用材</t>
    <rPh sb="0" eb="2">
      <t>ケンチク</t>
    </rPh>
    <rPh sb="2" eb="4">
      <t>ヨウザイ</t>
    </rPh>
    <phoneticPr fontId="2"/>
  </si>
  <si>
    <t>数　　量</t>
    <rPh sb="0" eb="1">
      <t>カズ</t>
    </rPh>
    <rPh sb="3" eb="4">
      <t>リョウ</t>
    </rPh>
    <phoneticPr fontId="2"/>
  </si>
  <si>
    <t>建築</t>
    <rPh sb="0" eb="2">
      <t>ケンチク</t>
    </rPh>
    <phoneticPr fontId="2"/>
  </si>
  <si>
    <t>用材</t>
    <rPh sb="0" eb="2">
      <t>ヨウザイ</t>
    </rPh>
    <phoneticPr fontId="2"/>
  </si>
  <si>
    <t>人工乾燥材生産量</t>
    <rPh sb="0" eb="2">
      <t>ジンコウ</t>
    </rPh>
    <rPh sb="2" eb="5">
      <t>カンソウザイ</t>
    </rPh>
    <rPh sb="5" eb="8">
      <t>セイサンリョウ</t>
    </rPh>
    <phoneticPr fontId="2"/>
  </si>
  <si>
    <t>製　材　出　荷　量</t>
    <rPh sb="0" eb="1">
      <t>セイ</t>
    </rPh>
    <rPh sb="2" eb="3">
      <t>ザイ</t>
    </rPh>
    <rPh sb="4" eb="5">
      <t>デ</t>
    </rPh>
    <rPh sb="6" eb="7">
      <t>ニ</t>
    </rPh>
    <rPh sb="8" eb="9">
      <t>リョウ</t>
    </rPh>
    <phoneticPr fontId="2"/>
  </si>
  <si>
    <t>－</t>
    <phoneticPr fontId="2"/>
  </si>
  <si>
    <t>樹種</t>
    <rPh sb="0" eb="2">
      <t>ジュシュ</t>
    </rPh>
    <phoneticPr fontId="2"/>
  </si>
  <si>
    <t>カラマツ</t>
    <phoneticPr fontId="2"/>
  </si>
  <si>
    <t>エゾ・トド</t>
    <phoneticPr fontId="2"/>
  </si>
  <si>
    <t>構造用</t>
    <rPh sb="0" eb="2">
      <t>コウゾウ</t>
    </rPh>
    <rPh sb="2" eb="3">
      <t>ヨウ</t>
    </rPh>
    <phoneticPr fontId="2"/>
  </si>
  <si>
    <t>在来工法用</t>
    <rPh sb="0" eb="2">
      <t>ザイライ</t>
    </rPh>
    <rPh sb="2" eb="4">
      <t>コウホウ</t>
    </rPh>
    <rPh sb="4" eb="5">
      <t>ヨウ</t>
    </rPh>
    <phoneticPr fontId="2"/>
  </si>
  <si>
    <t>小　　計</t>
    <rPh sb="0" eb="1">
      <t>ショウ</t>
    </rPh>
    <rPh sb="3" eb="4">
      <t>ケイ</t>
    </rPh>
    <phoneticPr fontId="2"/>
  </si>
  <si>
    <t>集成材原板</t>
    <rPh sb="0" eb="3">
      <t>シュウセイザイ</t>
    </rPh>
    <rPh sb="3" eb="5">
      <t>ゲンバン</t>
    </rPh>
    <phoneticPr fontId="2"/>
  </si>
  <si>
    <t>数量</t>
    <rPh sb="0" eb="2">
      <t>スウリョウ</t>
    </rPh>
    <phoneticPr fontId="2"/>
  </si>
  <si>
    <t>梱包材</t>
    <rPh sb="0" eb="3">
      <t>コンポウザイ</t>
    </rPh>
    <phoneticPr fontId="2"/>
  </si>
  <si>
    <t>原板</t>
    <rPh sb="0" eb="2">
      <t>ゲンバン</t>
    </rPh>
    <phoneticPr fontId="2"/>
  </si>
  <si>
    <t>区　　分</t>
    <rPh sb="0" eb="1">
      <t>ク</t>
    </rPh>
    <rPh sb="3" eb="4">
      <t>ブン</t>
    </rPh>
    <phoneticPr fontId="2"/>
  </si>
  <si>
    <t>運輸業</t>
    <rPh sb="0" eb="3">
      <t>ウンユギョウ</t>
    </rPh>
    <phoneticPr fontId="2"/>
  </si>
  <si>
    <t>（２）建築用材</t>
    <rPh sb="3" eb="5">
      <t>ケンチク</t>
    </rPh>
    <rPh sb="5" eb="7">
      <t>ヨウザイ</t>
    </rPh>
    <phoneticPr fontId="2"/>
  </si>
  <si>
    <t>（３）建築用材以外</t>
    <rPh sb="3" eb="5">
      <t>ケンチク</t>
    </rPh>
    <rPh sb="5" eb="7">
      <t>ヨウザイ</t>
    </rPh>
    <rPh sb="7" eb="9">
      <t>イガイ</t>
    </rPh>
    <phoneticPr fontId="2"/>
  </si>
  <si>
    <t>（単位：　ｍ3、　％）</t>
    <rPh sb="1" eb="3">
      <t>タンイ</t>
    </rPh>
    <phoneticPr fontId="2"/>
  </si>
  <si>
    <t>業　種</t>
    <rPh sb="0" eb="1">
      <t>ギョウ</t>
    </rPh>
    <rPh sb="2" eb="3">
      <t>タネ</t>
    </rPh>
    <phoneticPr fontId="2"/>
  </si>
  <si>
    <t>表－３－２－２　　樹種別再掲</t>
    <rPh sb="0" eb="1">
      <t>ヒョウ</t>
    </rPh>
    <rPh sb="9" eb="11">
      <t>ジュシュ</t>
    </rPh>
    <rPh sb="11" eb="12">
      <t>ベツ</t>
    </rPh>
    <rPh sb="12" eb="14">
      <t>サイケイ</t>
    </rPh>
    <phoneticPr fontId="2"/>
  </si>
  <si>
    <t>建築用</t>
    <rPh sb="0" eb="2">
      <t>ケンチク</t>
    </rPh>
    <rPh sb="2" eb="3">
      <t>ヨウ</t>
    </rPh>
    <phoneticPr fontId="2"/>
  </si>
  <si>
    <t>材以外</t>
    <rPh sb="0" eb="1">
      <t>ザイ</t>
    </rPh>
    <rPh sb="1" eb="3">
      <t>イガイ</t>
    </rPh>
    <phoneticPr fontId="2"/>
  </si>
  <si>
    <t>建築用材以外</t>
    <rPh sb="0" eb="2">
      <t>ケンチク</t>
    </rPh>
    <rPh sb="2" eb="4">
      <t>ヨウザイ</t>
    </rPh>
    <rPh sb="4" eb="6">
      <t>イガイ</t>
    </rPh>
    <phoneticPr fontId="2"/>
  </si>
  <si>
    <t>総容量(m3）</t>
    <rPh sb="0" eb="3">
      <t>ソウヨウリョウ</t>
    </rPh>
    <phoneticPr fontId="2"/>
  </si>
  <si>
    <t>以     外</t>
    <rPh sb="0" eb="1">
      <t>イ</t>
    </rPh>
    <rPh sb="6" eb="7">
      <t>ガイ</t>
    </rPh>
    <phoneticPr fontId="2"/>
  </si>
  <si>
    <t>国　　産　　材</t>
    <rPh sb="0" eb="1">
      <t>クニ</t>
    </rPh>
    <rPh sb="3" eb="4">
      <t>サン</t>
    </rPh>
    <rPh sb="6" eb="7">
      <t>ザイ</t>
    </rPh>
    <phoneticPr fontId="2"/>
  </si>
  <si>
    <t>輸　　入　　材</t>
    <rPh sb="0" eb="1">
      <t>ユ</t>
    </rPh>
    <rPh sb="3" eb="4">
      <t>イ</t>
    </rPh>
    <rPh sb="6" eb="7">
      <t>ザイ</t>
    </rPh>
    <phoneticPr fontId="2"/>
  </si>
  <si>
    <t>（１）全　般</t>
    <phoneticPr fontId="2"/>
  </si>
  <si>
    <t>構　　造　　用</t>
    <rPh sb="0" eb="1">
      <t>カマエ</t>
    </rPh>
    <rPh sb="3" eb="4">
      <t>ヅクリ</t>
    </rPh>
    <rPh sb="6" eb="7">
      <t>ヨウ</t>
    </rPh>
    <phoneticPr fontId="2"/>
  </si>
  <si>
    <t>人工乾燥材生産量</t>
    <rPh sb="0" eb="2">
      <t>ジンコウ</t>
    </rPh>
    <rPh sb="2" eb="4">
      <t>カンソウ</t>
    </rPh>
    <rPh sb="4" eb="5">
      <t>ザイ</t>
    </rPh>
    <rPh sb="5" eb="7">
      <t>セイサン</t>
    </rPh>
    <rPh sb="7" eb="8">
      <t>リョウ</t>
    </rPh>
    <phoneticPr fontId="2"/>
  </si>
  <si>
    <t>　</t>
    <phoneticPr fontId="2"/>
  </si>
  <si>
    <t>比　　率</t>
    <rPh sb="0" eb="1">
      <t>ヒ</t>
    </rPh>
    <rPh sb="3" eb="4">
      <t>リツ</t>
    </rPh>
    <phoneticPr fontId="2"/>
  </si>
  <si>
    <t>建築用材</t>
    <rPh sb="0" eb="3">
      <t>ケンチクヨウ</t>
    </rPh>
    <rPh sb="3" eb="4">
      <t>ザイ</t>
    </rPh>
    <phoneticPr fontId="2"/>
  </si>
  <si>
    <t>合計　Ａ</t>
    <rPh sb="0" eb="2">
      <t>ゴウケイ</t>
    </rPh>
    <phoneticPr fontId="2"/>
  </si>
  <si>
    <t>人 工 乾 燥 材 生 産 量</t>
    <rPh sb="0" eb="1">
      <t>ヒト</t>
    </rPh>
    <rPh sb="2" eb="3">
      <t>コウ</t>
    </rPh>
    <rPh sb="4" eb="5">
      <t>イヌイ</t>
    </rPh>
    <rPh sb="6" eb="7">
      <t>ソウ</t>
    </rPh>
    <rPh sb="8" eb="9">
      <t>ザイ</t>
    </rPh>
    <rPh sb="10" eb="11">
      <t>ショウ</t>
    </rPh>
    <rPh sb="12" eb="13">
      <t>サン</t>
    </rPh>
    <rPh sb="14" eb="15">
      <t>リョウ</t>
    </rPh>
    <phoneticPr fontId="2"/>
  </si>
  <si>
    <t>製 材 出 荷 量</t>
    <rPh sb="0" eb="1">
      <t>セイ</t>
    </rPh>
    <rPh sb="2" eb="3">
      <t>ザイ</t>
    </rPh>
    <rPh sb="4" eb="5">
      <t>デ</t>
    </rPh>
    <rPh sb="6" eb="7">
      <t>ニ</t>
    </rPh>
    <rPh sb="8" eb="9">
      <t>リョウ</t>
    </rPh>
    <phoneticPr fontId="2"/>
  </si>
  <si>
    <t>合計　Ｂ</t>
    <rPh sb="0" eb="2">
      <t>ゴウケイ</t>
    </rPh>
    <phoneticPr fontId="2"/>
  </si>
  <si>
    <t>パレット</t>
  </si>
  <si>
    <t>人 工 乾 燥 材 生 産 量</t>
    <phoneticPr fontId="2"/>
  </si>
  <si>
    <t>合　　計　Ａ</t>
    <rPh sb="0" eb="1">
      <t>ゴウ</t>
    </rPh>
    <rPh sb="3" eb="4">
      <t>ケイ</t>
    </rPh>
    <phoneticPr fontId="2"/>
  </si>
  <si>
    <t>乾燥材比率　　　　　　Ａ/Ｂ</t>
    <rPh sb="0" eb="3">
      <t>カンソウザイ</t>
    </rPh>
    <rPh sb="3" eb="5">
      <t>ヒリツ</t>
    </rPh>
    <phoneticPr fontId="2"/>
  </si>
  <si>
    <t>その他針葉樹</t>
    <rPh sb="2" eb="3">
      <t>タ</t>
    </rPh>
    <rPh sb="3" eb="6">
      <t>シンヨウジュ</t>
    </rPh>
    <phoneticPr fontId="2"/>
  </si>
  <si>
    <t>広葉樹</t>
    <rPh sb="0" eb="3">
      <t>コウヨウジュ</t>
    </rPh>
    <phoneticPr fontId="2"/>
  </si>
  <si>
    <t>針葉樹</t>
    <rPh sb="0" eb="3">
      <t>シンヨウジュ</t>
    </rPh>
    <phoneticPr fontId="2"/>
  </si>
  <si>
    <t>集成材工場</t>
    <rPh sb="0" eb="2">
      <t>シュウセイ</t>
    </rPh>
    <rPh sb="2" eb="3">
      <t>ザイ</t>
    </rPh>
    <rPh sb="3" eb="5">
      <t>コウジョウ</t>
    </rPh>
    <phoneticPr fontId="2"/>
  </si>
  <si>
    <t>ﾌﾟﾚｶｯﾄ工場</t>
    <rPh sb="6" eb="8">
      <t>コウジョウ</t>
    </rPh>
    <phoneticPr fontId="2"/>
  </si>
  <si>
    <t>道内向け</t>
    <rPh sb="0" eb="1">
      <t>ドウ</t>
    </rPh>
    <rPh sb="1" eb="2">
      <t>ナイ</t>
    </rPh>
    <rPh sb="2" eb="3">
      <t>ム</t>
    </rPh>
    <phoneticPr fontId="2"/>
  </si>
  <si>
    <t>道外向け</t>
    <rPh sb="0" eb="1">
      <t>ドウ</t>
    </rPh>
    <rPh sb="1" eb="2">
      <t>ソト</t>
    </rPh>
    <rPh sb="2" eb="3">
      <t>ム</t>
    </rPh>
    <phoneticPr fontId="2"/>
  </si>
  <si>
    <t>-</t>
    <phoneticPr fontId="2"/>
  </si>
  <si>
    <t>合 計</t>
    <rPh sb="0" eb="1">
      <t>ゴウ</t>
    </rPh>
    <rPh sb="2" eb="3">
      <t>ケイ</t>
    </rPh>
    <phoneticPr fontId="2"/>
  </si>
  <si>
    <t>比 率</t>
    <rPh sb="0" eb="1">
      <t>ヒ</t>
    </rPh>
    <rPh sb="2" eb="3">
      <t>リツ</t>
    </rPh>
    <phoneticPr fontId="2"/>
  </si>
  <si>
    <t>基　　数</t>
    <rPh sb="0" eb="1">
      <t>キ</t>
    </rPh>
    <rPh sb="3" eb="4">
      <t>スウ</t>
    </rPh>
    <phoneticPr fontId="2"/>
  </si>
  <si>
    <t>構造用以　外</t>
    <rPh sb="0" eb="3">
      <t>コウゾウヨウ</t>
    </rPh>
    <rPh sb="3" eb="4">
      <t>イ</t>
    </rPh>
    <rPh sb="5" eb="6">
      <t>ガイ</t>
    </rPh>
    <phoneticPr fontId="2"/>
  </si>
  <si>
    <t>構造用　　　　　（在　来　　　　　　工法用）</t>
    <rPh sb="0" eb="3">
      <t>コウゾウヨウ</t>
    </rPh>
    <rPh sb="9" eb="10">
      <t>ザイ</t>
    </rPh>
    <rPh sb="11" eb="12">
      <t>キ</t>
    </rPh>
    <rPh sb="18" eb="20">
      <t>コウホウ</t>
    </rPh>
    <rPh sb="20" eb="21">
      <t>ヨウ</t>
    </rPh>
    <phoneticPr fontId="2"/>
  </si>
  <si>
    <t>構造用　　　　以　外</t>
    <rPh sb="0" eb="3">
      <t>コウゾウヨウ</t>
    </rPh>
    <rPh sb="7" eb="8">
      <t>イ</t>
    </rPh>
    <rPh sb="9" eb="10">
      <t>ガイ</t>
    </rPh>
    <phoneticPr fontId="2"/>
  </si>
  <si>
    <t>集成材　　　　　　　　原　板　　　　　　　（針葉樹）</t>
    <rPh sb="0" eb="2">
      <t>シュウセイ</t>
    </rPh>
    <rPh sb="2" eb="3">
      <t>ザイ</t>
    </rPh>
    <rPh sb="11" eb="12">
      <t>ハラ</t>
    </rPh>
    <rPh sb="13" eb="14">
      <t>イタ</t>
    </rPh>
    <rPh sb="22" eb="25">
      <t>シンヨウジュ</t>
    </rPh>
    <phoneticPr fontId="2"/>
  </si>
  <si>
    <t>集成材　　　原　板　　　　（針葉樹）</t>
    <rPh sb="0" eb="2">
      <t>シュウセイ</t>
    </rPh>
    <rPh sb="2" eb="3">
      <t>ザイ</t>
    </rPh>
    <rPh sb="6" eb="7">
      <t>ハラ</t>
    </rPh>
    <rPh sb="8" eb="9">
      <t>イタ</t>
    </rPh>
    <rPh sb="14" eb="17">
      <t>シンヨウジュ</t>
    </rPh>
    <phoneticPr fontId="2"/>
  </si>
  <si>
    <t>表１　　業種別人工乾燥施設の設置工場数</t>
    <rPh sb="0" eb="1">
      <t>ヒョウ</t>
    </rPh>
    <rPh sb="4" eb="7">
      <t>ギョウシュベツ</t>
    </rPh>
    <rPh sb="7" eb="9">
      <t>ジンコウ</t>
    </rPh>
    <rPh sb="9" eb="11">
      <t>カンソウ</t>
    </rPh>
    <rPh sb="11" eb="13">
      <t>シセツ</t>
    </rPh>
    <rPh sb="14" eb="16">
      <t>セッチ</t>
    </rPh>
    <rPh sb="16" eb="18">
      <t>コウジョウ</t>
    </rPh>
    <rPh sb="18" eb="19">
      <t>スウ</t>
    </rPh>
    <phoneticPr fontId="2"/>
  </si>
  <si>
    <t>２　人工乾燥施設の保有状況</t>
    <rPh sb="2" eb="4">
      <t>ジンコウ</t>
    </rPh>
    <rPh sb="4" eb="6">
      <t>カンソウ</t>
    </rPh>
    <rPh sb="6" eb="8">
      <t>シセツ</t>
    </rPh>
    <rPh sb="9" eb="11">
      <t>ホユウ</t>
    </rPh>
    <rPh sb="11" eb="13">
      <t>ジョウキョウ</t>
    </rPh>
    <phoneticPr fontId="2"/>
  </si>
  <si>
    <t>表２　　乾燥の方式別人工乾燥施設の保有状況</t>
    <rPh sb="0" eb="1">
      <t>ヒョウ</t>
    </rPh>
    <rPh sb="4" eb="6">
      <t>カンソウ</t>
    </rPh>
    <rPh sb="7" eb="9">
      <t>ホウシキ</t>
    </rPh>
    <rPh sb="9" eb="10">
      <t>ベツ</t>
    </rPh>
    <rPh sb="10" eb="12">
      <t>ジンコウ</t>
    </rPh>
    <rPh sb="12" eb="14">
      <t>カンソウ</t>
    </rPh>
    <rPh sb="14" eb="16">
      <t>シセツ</t>
    </rPh>
    <rPh sb="17" eb="19">
      <t>ホユウ</t>
    </rPh>
    <rPh sb="19" eb="21">
      <t>ジョウキョウ</t>
    </rPh>
    <phoneticPr fontId="2"/>
  </si>
  <si>
    <t>乾燥方式</t>
    <rPh sb="0" eb="2">
      <t>カンソウ</t>
    </rPh>
    <rPh sb="2" eb="4">
      <t>ホウシキ</t>
    </rPh>
    <phoneticPr fontId="2"/>
  </si>
  <si>
    <t>３　人工乾燥材生産実績</t>
    <rPh sb="2" eb="4">
      <t>ジンコウ</t>
    </rPh>
    <rPh sb="4" eb="6">
      <t>カンソウ</t>
    </rPh>
    <rPh sb="6" eb="7">
      <t>ザイ</t>
    </rPh>
    <rPh sb="7" eb="9">
      <t>セイサン</t>
    </rPh>
    <rPh sb="9" eb="11">
      <t>ジッセキ</t>
    </rPh>
    <phoneticPr fontId="2"/>
  </si>
  <si>
    <t>表３－１－１　　人工乾燥材生産実績</t>
    <rPh sb="0" eb="1">
      <t>ヒョウ</t>
    </rPh>
    <rPh sb="8" eb="10">
      <t>ジンコウ</t>
    </rPh>
    <rPh sb="10" eb="12">
      <t>カンソウ</t>
    </rPh>
    <rPh sb="12" eb="13">
      <t>ザイ</t>
    </rPh>
    <rPh sb="13" eb="15">
      <t>セイサン</t>
    </rPh>
    <rPh sb="15" eb="17">
      <t>ジッセキ</t>
    </rPh>
    <phoneticPr fontId="2"/>
  </si>
  <si>
    <t>表３－１－２　　樹種別再掲</t>
    <rPh sb="0" eb="1">
      <t>ヒョウ</t>
    </rPh>
    <rPh sb="8" eb="10">
      <t>ジュシュ</t>
    </rPh>
    <rPh sb="10" eb="11">
      <t>ベツ</t>
    </rPh>
    <rPh sb="11" eb="13">
      <t>サイケイ</t>
    </rPh>
    <phoneticPr fontId="2"/>
  </si>
  <si>
    <t>　構造用以外</t>
    <rPh sb="1" eb="4">
      <t>コウゾウヨウ</t>
    </rPh>
    <rPh sb="4" eb="6">
      <t>イガイ</t>
    </rPh>
    <phoneticPr fontId="2"/>
  </si>
  <si>
    <t>表３－２－１　　建築用材の人工乾燥材生産実績</t>
    <rPh sb="0" eb="1">
      <t>ヒョウ</t>
    </rPh>
    <rPh sb="8" eb="10">
      <t>ケンチク</t>
    </rPh>
    <rPh sb="10" eb="12">
      <t>ヨウザイ</t>
    </rPh>
    <rPh sb="13" eb="15">
      <t>ジンコウ</t>
    </rPh>
    <rPh sb="15" eb="17">
      <t>カンソウ</t>
    </rPh>
    <rPh sb="17" eb="18">
      <t>ザイ</t>
    </rPh>
    <rPh sb="18" eb="20">
      <t>セイサン</t>
    </rPh>
    <rPh sb="20" eb="22">
      <t>ジッセキ</t>
    </rPh>
    <phoneticPr fontId="2"/>
  </si>
  <si>
    <t>建築用材　　　</t>
    <rPh sb="0" eb="2">
      <t>ケンチク</t>
    </rPh>
    <rPh sb="2" eb="4">
      <t>ヨウザイ</t>
    </rPh>
    <phoneticPr fontId="2"/>
  </si>
  <si>
    <t>表３－２－２　　樹種別再掲</t>
    <rPh sb="0" eb="1">
      <t>ヒョウ</t>
    </rPh>
    <rPh sb="8" eb="10">
      <t>ジュシュ</t>
    </rPh>
    <rPh sb="10" eb="11">
      <t>ベツ</t>
    </rPh>
    <rPh sb="11" eb="13">
      <t>サイケイ</t>
    </rPh>
    <phoneticPr fontId="2"/>
  </si>
  <si>
    <t>構造用　　（2×4　　　　　　　工法用）</t>
    <rPh sb="0" eb="3">
      <t>コウゾウヨウ</t>
    </rPh>
    <rPh sb="16" eb="18">
      <t>コウホウ</t>
    </rPh>
    <rPh sb="18" eb="19">
      <t>ヨウ</t>
    </rPh>
    <phoneticPr fontId="2"/>
  </si>
  <si>
    <t>構造用　　（パネル　　　　　　　工法用）</t>
    <rPh sb="0" eb="3">
      <t>コウゾウヨウ</t>
    </rPh>
    <rPh sb="16" eb="18">
      <t>コウホウ</t>
    </rPh>
    <rPh sb="18" eb="19">
      <t>ヨウ</t>
    </rPh>
    <phoneticPr fontId="2"/>
  </si>
  <si>
    <t>表３－３－２　　樹種別再掲</t>
    <rPh sb="0" eb="1">
      <t>ヒョウ</t>
    </rPh>
    <rPh sb="8" eb="10">
      <t>ジュシュ</t>
    </rPh>
    <rPh sb="10" eb="11">
      <t>ベツ</t>
    </rPh>
    <rPh sb="11" eb="13">
      <t>サイケイ</t>
    </rPh>
    <phoneticPr fontId="2"/>
  </si>
  <si>
    <t>の製材出荷量　Ｂ</t>
    <rPh sb="1" eb="3">
      <t>セイザイ</t>
    </rPh>
    <rPh sb="3" eb="6">
      <t>シュッカリョウ</t>
    </rPh>
    <phoneticPr fontId="2"/>
  </si>
  <si>
    <t>表４　　仕向先別実績</t>
    <rPh sb="0" eb="1">
      <t>ヒョウ</t>
    </rPh>
    <rPh sb="4" eb="7">
      <t>シムケサキ</t>
    </rPh>
    <rPh sb="7" eb="8">
      <t>ベツ</t>
    </rPh>
    <rPh sb="8" eb="10">
      <t>ジッセキ</t>
    </rPh>
    <phoneticPr fontId="2"/>
  </si>
  <si>
    <t>床板原板</t>
    <rPh sb="0" eb="2">
      <t>ユカイタ</t>
    </rPh>
    <rPh sb="2" eb="4">
      <t>ゲンバン</t>
    </rPh>
    <phoneticPr fontId="2"/>
  </si>
  <si>
    <t>人工乾燥処理</t>
    <rPh sb="0" eb="2">
      <t>ジンコウ</t>
    </rPh>
    <rPh sb="2" eb="4">
      <t>カンソウ</t>
    </rPh>
    <rPh sb="4" eb="6">
      <t>ショリ</t>
    </rPh>
    <phoneticPr fontId="2"/>
  </si>
  <si>
    <t>乾燥材比率　Ａ/Ｂ</t>
    <rPh sb="0" eb="2">
      <t>カンソウ</t>
    </rPh>
    <rPh sb="2" eb="3">
      <t>ザイ</t>
    </rPh>
    <rPh sb="3" eb="5">
      <t>ヒリツ</t>
    </rPh>
    <phoneticPr fontId="2"/>
  </si>
  <si>
    <t>※「床板原板」については、平成25年度からの調査。</t>
    <rPh sb="2" eb="4">
      <t>ユカイタ</t>
    </rPh>
    <rPh sb="4" eb="6">
      <t>ゲンバン</t>
    </rPh>
    <rPh sb="13" eb="15">
      <t>ヘイセイ</t>
    </rPh>
    <rPh sb="17" eb="19">
      <t>ネンド</t>
    </rPh>
    <rPh sb="22" eb="24">
      <t>チョウサ</t>
    </rPh>
    <phoneticPr fontId="2"/>
  </si>
  <si>
    <t>パネル工法用</t>
    <rPh sb="3" eb="5">
      <t>コウホウ</t>
    </rPh>
    <rPh sb="5" eb="6">
      <t>ヨウ</t>
    </rPh>
    <phoneticPr fontId="2"/>
  </si>
  <si>
    <t>2×4(ﾊﾟﾈﾙ)　　工法用</t>
    <rPh sb="11" eb="13">
      <t>コウホウ</t>
    </rPh>
    <rPh sb="13" eb="14">
      <t>ヨウ</t>
    </rPh>
    <phoneticPr fontId="2"/>
  </si>
  <si>
    <t>（単位：ｍ3）</t>
    <rPh sb="1" eb="3">
      <t>タンイ</t>
    </rPh>
    <phoneticPr fontId="2"/>
  </si>
  <si>
    <t>（単位：ｍ3、％）</t>
    <rPh sb="1" eb="3">
      <t>タンイ</t>
    </rPh>
    <phoneticPr fontId="2"/>
  </si>
  <si>
    <t>表３－３－１　　建築用材以外の人工乾燥材生産実績</t>
    <rPh sb="0" eb="1">
      <t>ヒョウ</t>
    </rPh>
    <rPh sb="8" eb="10">
      <t>ケンチク</t>
    </rPh>
    <rPh sb="10" eb="12">
      <t>ヨウザイ</t>
    </rPh>
    <rPh sb="12" eb="14">
      <t>イガイ</t>
    </rPh>
    <rPh sb="15" eb="17">
      <t>ジンコウ</t>
    </rPh>
    <rPh sb="17" eb="19">
      <t>カンソウ</t>
    </rPh>
    <rPh sb="19" eb="20">
      <t>ザイ</t>
    </rPh>
    <rPh sb="20" eb="22">
      <t>セイサン</t>
    </rPh>
    <rPh sb="22" eb="24">
      <t>ジッセキ</t>
    </rPh>
    <phoneticPr fontId="2"/>
  </si>
  <si>
    <t>※平成25年度調査より、「2×4パネル工法用」を「2×4工法用」と「パネル工法用」に区分。</t>
    <rPh sb="19" eb="21">
      <t>コウホウ</t>
    </rPh>
    <rPh sb="21" eb="22">
      <t>ヨウ</t>
    </rPh>
    <rPh sb="28" eb="31">
      <t>コウホウヨウ</t>
    </rPh>
    <rPh sb="37" eb="39">
      <t>コウホウ</t>
    </rPh>
    <rPh sb="39" eb="40">
      <t>ヨウ</t>
    </rPh>
    <rPh sb="42" eb="44">
      <t>クブン</t>
    </rPh>
    <phoneticPr fontId="2"/>
  </si>
  <si>
    <t>計</t>
    <rPh sb="0" eb="1">
      <t>ケイ</t>
    </rPh>
    <phoneticPr fontId="2"/>
  </si>
  <si>
    <t>熱処理</t>
    <rPh sb="0" eb="3">
      <t>ネツショリ</t>
    </rPh>
    <phoneticPr fontId="2"/>
  </si>
  <si>
    <t>構造用　　以　外</t>
    <rPh sb="0" eb="3">
      <t>コウゾウヨウ</t>
    </rPh>
    <rPh sb="5" eb="6">
      <t>イ</t>
    </rPh>
    <rPh sb="7" eb="8">
      <t>ガイ</t>
    </rPh>
    <phoneticPr fontId="2"/>
  </si>
  <si>
    <t>全体</t>
    <rPh sb="0" eb="2">
      <t>ゼンタイ</t>
    </rPh>
    <phoneticPr fontId="2"/>
  </si>
  <si>
    <t xml:space="preserve">乾燥材　　比　率 </t>
    <rPh sb="0" eb="3">
      <t>カンソウザイ</t>
    </rPh>
    <rPh sb="5" eb="6">
      <t>ヒ</t>
    </rPh>
    <rPh sb="7" eb="8">
      <t>リツ</t>
    </rPh>
    <phoneticPr fontId="2"/>
  </si>
  <si>
    <t>【集成材原板（針葉樹）を含む】建築用材の人工乾燥材生産実績　</t>
    <rPh sb="15" eb="17">
      <t>ケンチク</t>
    </rPh>
    <rPh sb="17" eb="19">
      <t>ヨウザイ</t>
    </rPh>
    <rPh sb="20" eb="22">
      <t>ジンコウ</t>
    </rPh>
    <rPh sb="22" eb="25">
      <t>カンソウザイ</t>
    </rPh>
    <rPh sb="25" eb="27">
      <t>セイサン</t>
    </rPh>
    <rPh sb="27" eb="29">
      <t>ジッセキ</t>
    </rPh>
    <phoneticPr fontId="2"/>
  </si>
  <si>
    <r>
      <rPr>
        <b/>
        <u/>
        <sz val="11"/>
        <rFont val="ＭＳ Ｐゴシック"/>
        <family val="3"/>
        <charset val="128"/>
      </rPr>
      <t>参　考</t>
    </r>
    <r>
      <rPr>
        <b/>
        <sz val="11"/>
        <rFont val="ＭＳ Ｐゴシック"/>
        <family val="3"/>
        <charset val="128"/>
      </rPr>
      <t xml:space="preserve"> </t>
    </r>
    <rPh sb="0" eb="1">
      <t>サン</t>
    </rPh>
    <rPh sb="2" eb="3">
      <t>コウ</t>
    </rPh>
    <phoneticPr fontId="2"/>
  </si>
  <si>
    <t>次のとおり取りまとめました。</t>
    <rPh sb="5" eb="6">
      <t>ト</t>
    </rPh>
    <phoneticPr fontId="2"/>
  </si>
  <si>
    <t>【梱包材・パレット】処理方法別樹種別の人工乾燥材生産実績</t>
    <rPh sb="1" eb="4">
      <t>コンポウザイ</t>
    </rPh>
    <rPh sb="10" eb="12">
      <t>ショリ</t>
    </rPh>
    <rPh sb="12" eb="14">
      <t>ホウホウ</t>
    </rPh>
    <rPh sb="14" eb="15">
      <t>ベツ</t>
    </rPh>
    <rPh sb="15" eb="17">
      <t>ジュシュ</t>
    </rPh>
    <rPh sb="17" eb="18">
      <t>ベツ</t>
    </rPh>
    <rPh sb="19" eb="21">
      <t>ジンコウ</t>
    </rPh>
    <rPh sb="21" eb="24">
      <t>カンソウザイ</t>
    </rPh>
    <rPh sb="24" eb="26">
      <t>セイサン</t>
    </rPh>
    <rPh sb="26" eb="28">
      <t>ジッセキ</t>
    </rPh>
    <phoneticPr fontId="2"/>
  </si>
  <si>
    <t>　○　樹種別の生産量では、カラマツが約１１５千ｍ3（４５．５％）と最も多く、次いでエゾ・トドが約１０６千ｍ3（４１．９％）</t>
    <rPh sb="7" eb="10">
      <t>セイサンリョウ</t>
    </rPh>
    <rPh sb="33" eb="34">
      <t>モット</t>
    </rPh>
    <phoneticPr fontId="2"/>
  </si>
  <si>
    <t>　     となっています。</t>
    <phoneticPr fontId="2"/>
  </si>
  <si>
    <t>１　人工乾燥施設の設置工場（企業）数</t>
    <rPh sb="2" eb="4">
      <t>ジンコウ</t>
    </rPh>
    <rPh sb="4" eb="6">
      <t>カンソウ</t>
    </rPh>
    <rPh sb="6" eb="8">
      <t>シセツ</t>
    </rPh>
    <rPh sb="9" eb="11">
      <t>セッチ</t>
    </rPh>
    <rPh sb="11" eb="13">
      <t>コウジョウ</t>
    </rPh>
    <rPh sb="14" eb="16">
      <t>キギョウ</t>
    </rPh>
    <rPh sb="17" eb="18">
      <t>スウ</t>
    </rPh>
    <phoneticPr fontId="2"/>
  </si>
  <si>
    <t>　 本調査では、建築用材に集成材原板を含めていませんが、集成材を構造用として使用する割合が多い</t>
    <rPh sb="2" eb="3">
      <t>ホン</t>
    </rPh>
    <rPh sb="3" eb="5">
      <t>チョウサ</t>
    </rPh>
    <rPh sb="5" eb="6">
      <t>ケッカ</t>
    </rPh>
    <rPh sb="8" eb="10">
      <t>ケンチク</t>
    </rPh>
    <rPh sb="10" eb="12">
      <t>ヨウザイ</t>
    </rPh>
    <rPh sb="13" eb="15">
      <t>シュウセイ</t>
    </rPh>
    <rPh sb="15" eb="16">
      <t>ザイ</t>
    </rPh>
    <rPh sb="16" eb="18">
      <t>ゲンバン</t>
    </rPh>
    <rPh sb="19" eb="20">
      <t>フク</t>
    </rPh>
    <rPh sb="34" eb="35">
      <t>ヨウ</t>
    </rPh>
    <rPh sb="45" eb="46">
      <t>オオ</t>
    </rPh>
    <phoneticPr fontId="2"/>
  </si>
  <si>
    <t>　 梱包材・パレットについては、処理方法を「人工乾燥処理」と「熱処理」に区分して生産量の調査を行い、</t>
    <rPh sb="2" eb="5">
      <t>コンポウザイ</t>
    </rPh>
    <rPh sb="16" eb="18">
      <t>ショリ</t>
    </rPh>
    <rPh sb="18" eb="20">
      <t>ホウホウ</t>
    </rPh>
    <rPh sb="22" eb="24">
      <t>ジンコウ</t>
    </rPh>
    <rPh sb="24" eb="26">
      <t>カンソウ</t>
    </rPh>
    <rPh sb="26" eb="28">
      <t>ショリ</t>
    </rPh>
    <rPh sb="31" eb="34">
      <t>ネツショリ</t>
    </rPh>
    <rPh sb="36" eb="38">
      <t>クブン</t>
    </rPh>
    <rPh sb="40" eb="42">
      <t>セイサン</t>
    </rPh>
    <rPh sb="42" eb="43">
      <t>リョウ</t>
    </rPh>
    <rPh sb="44" eb="46">
      <t>チョウサ</t>
    </rPh>
    <rPh sb="47" eb="48">
      <t>オコナ</t>
    </rPh>
    <phoneticPr fontId="2"/>
  </si>
  <si>
    <r>
      <t xml:space="preserve">その他
</t>
    </r>
    <r>
      <rPr>
        <sz val="9"/>
        <rFont val="ＭＳ Ｐゴシック"/>
        <family val="3"/>
        <charset val="128"/>
      </rPr>
      <t>（在庫他）</t>
    </r>
    <rPh sb="2" eb="3">
      <t>タ</t>
    </rPh>
    <rPh sb="5" eb="7">
      <t>ザイコ</t>
    </rPh>
    <rPh sb="7" eb="8">
      <t>ホカ</t>
    </rPh>
    <phoneticPr fontId="2"/>
  </si>
  <si>
    <t>乾燥材比率</t>
    <rPh sb="0" eb="3">
      <t>カンソウザイ</t>
    </rPh>
    <rPh sb="3" eb="5">
      <t>ヒリツ</t>
    </rPh>
    <phoneticPr fontId="2"/>
  </si>
  <si>
    <t>比率(%)</t>
    <rPh sb="0" eb="2">
      <t>ヒリツ</t>
    </rPh>
    <phoneticPr fontId="2"/>
  </si>
  <si>
    <t>家具・楽器等製造業</t>
    <rPh sb="0" eb="2">
      <t>カグ</t>
    </rPh>
    <rPh sb="3" eb="5">
      <t>ガッキ</t>
    </rPh>
    <rPh sb="5" eb="6">
      <t>トウ</t>
    </rPh>
    <rPh sb="6" eb="7">
      <t>セイ</t>
    </rPh>
    <rPh sb="7" eb="8">
      <t>ヅクリ</t>
    </rPh>
    <rPh sb="8" eb="9">
      <t>ギョウ</t>
    </rPh>
    <phoneticPr fontId="2"/>
  </si>
  <si>
    <t>工務店 ･ ﾊｳｽﾒｰｶｰ</t>
    <rPh sb="0" eb="1">
      <t>コウ</t>
    </rPh>
    <rPh sb="1" eb="2">
      <t>ツトム</t>
    </rPh>
    <rPh sb="2" eb="3">
      <t>ミセ</t>
    </rPh>
    <phoneticPr fontId="2"/>
  </si>
  <si>
    <t>　　   となっています。</t>
    <phoneticPr fontId="2"/>
  </si>
  <si>
    <t>出 荷 量</t>
    <phoneticPr fontId="2"/>
  </si>
  <si>
    <t>　Ａ　</t>
    <phoneticPr fontId="2"/>
  </si>
  <si>
    <t>Ｂ　</t>
    <phoneticPr fontId="2"/>
  </si>
  <si>
    <t>A/B</t>
    <phoneticPr fontId="2"/>
  </si>
  <si>
    <t>-</t>
    <phoneticPr fontId="2"/>
  </si>
  <si>
    <t>カラマツ</t>
    <phoneticPr fontId="2"/>
  </si>
  <si>
    <t>エゾ・トド</t>
    <phoneticPr fontId="2"/>
  </si>
  <si>
    <t>-</t>
    <phoneticPr fontId="2"/>
  </si>
  <si>
    <t>－</t>
    <phoneticPr fontId="2"/>
  </si>
  <si>
    <t>-</t>
    <phoneticPr fontId="2"/>
  </si>
  <si>
    <t>－</t>
    <phoneticPr fontId="2"/>
  </si>
  <si>
    <t>エゾ・トド</t>
    <phoneticPr fontId="2"/>
  </si>
  <si>
    <t>　     となっています。</t>
    <phoneticPr fontId="2"/>
  </si>
  <si>
    <t>-</t>
    <phoneticPr fontId="2"/>
  </si>
  <si>
    <t>パレット</t>
    <phoneticPr fontId="2"/>
  </si>
  <si>
    <t>カラマツ</t>
    <phoneticPr fontId="2"/>
  </si>
  <si>
    <t>パレット</t>
    <phoneticPr fontId="2"/>
  </si>
  <si>
    <t>２　仕向け先別出荷実績</t>
    <rPh sb="2" eb="4">
      <t>シム</t>
    </rPh>
    <rPh sb="5" eb="6">
      <t>サキ</t>
    </rPh>
    <rPh sb="6" eb="7">
      <t>ベツ</t>
    </rPh>
    <rPh sb="7" eb="9">
      <t>シュッカ</t>
    </rPh>
    <rPh sb="9" eb="11">
      <t>ジッセキ</t>
    </rPh>
    <phoneticPr fontId="2"/>
  </si>
  <si>
    <t>-</t>
    <phoneticPr fontId="2"/>
  </si>
  <si>
    <t>－</t>
  </si>
  <si>
    <t>-</t>
  </si>
  <si>
    <t>-</t>
    <phoneticPr fontId="2"/>
  </si>
  <si>
    <t>ｰ</t>
    <phoneticPr fontId="2"/>
  </si>
  <si>
    <t>-</t>
    <phoneticPr fontId="2"/>
  </si>
  <si>
    <t>ｰ</t>
    <phoneticPr fontId="2"/>
  </si>
  <si>
    <t>実態調査票　様式1</t>
    <rPh sb="0" eb="5">
      <t>ジッタイチョウサヒョウ</t>
    </rPh>
    <rPh sb="6" eb="8">
      <t>ヨウシキ</t>
    </rPh>
    <phoneticPr fontId="2"/>
  </si>
  <si>
    <t>【　調査対象　：　毎年3月末で、北海道で把握している人工乾燥施設を保有している工場　】</t>
    <rPh sb="2" eb="4">
      <t>チョウサ</t>
    </rPh>
    <rPh sb="4" eb="6">
      <t>タイショウ</t>
    </rPh>
    <rPh sb="9" eb="11">
      <t>マイネン</t>
    </rPh>
    <rPh sb="12" eb="13">
      <t>ツキ</t>
    </rPh>
    <rPh sb="13" eb="14">
      <t>マツ</t>
    </rPh>
    <rPh sb="16" eb="19">
      <t>ホッカイドウ</t>
    </rPh>
    <rPh sb="20" eb="22">
      <t>ハアク</t>
    </rPh>
    <rPh sb="26" eb="28">
      <t>ジンコウ</t>
    </rPh>
    <rPh sb="28" eb="30">
      <t>カンソウ</t>
    </rPh>
    <rPh sb="30" eb="32">
      <t>シセツ</t>
    </rPh>
    <rPh sb="33" eb="35">
      <t>ホユウ</t>
    </rPh>
    <rPh sb="39" eb="41">
      <t>コウジョウ</t>
    </rPh>
    <phoneticPr fontId="2"/>
  </si>
  <si>
    <t>ページレイアウト＞表示＞フッター＞直接入力＞改ページプレビューに戻る</t>
    <rPh sb="9" eb="11">
      <t>ヒョウジ</t>
    </rPh>
    <rPh sb="17" eb="19">
      <t>チョクセツ</t>
    </rPh>
    <rPh sb="19" eb="21">
      <t>ニュウリョク</t>
    </rPh>
    <rPh sb="22" eb="23">
      <t>カイ</t>
    </rPh>
    <rPh sb="32" eb="33">
      <t>モド</t>
    </rPh>
    <phoneticPr fontId="2"/>
  </si>
  <si>
    <t>ページ入力方法</t>
    <rPh sb="3" eb="5">
      <t>ニュウリョク</t>
    </rPh>
    <rPh sb="5" eb="7">
      <t>ホウホウ</t>
    </rPh>
    <phoneticPr fontId="2"/>
  </si>
  <si>
    <t>数　　量</t>
  </si>
  <si>
    <t>比　　率</t>
  </si>
  <si>
    <t>R元</t>
  </si>
  <si>
    <t>R</t>
  </si>
  <si>
    <t>H</t>
  </si>
  <si>
    <t>元</t>
  </si>
  <si>
    <t>R元</t>
    <phoneticPr fontId="2"/>
  </si>
  <si>
    <t>H27</t>
    <phoneticPr fontId="2"/>
  </si>
  <si>
    <t>令和６年度</t>
    <rPh sb="0" eb="2">
      <t>レイワ</t>
    </rPh>
    <rPh sb="3" eb="5">
      <t>ネンド</t>
    </rPh>
    <phoneticPr fontId="2"/>
  </si>
  <si>
    <t>令和７年（2025年）１１月</t>
    <rPh sb="0" eb="2">
      <t>レイワ</t>
    </rPh>
    <rPh sb="3" eb="4">
      <t>ネン</t>
    </rPh>
    <rPh sb="9" eb="10">
      <t>ネン</t>
    </rPh>
    <rPh sb="13" eb="14">
      <t>ツキ</t>
    </rPh>
    <phoneticPr fontId="2"/>
  </si>
  <si>
    <r>
      <t>　○　本調査は、令和</t>
    </r>
    <r>
      <rPr>
        <sz val="11"/>
        <rFont val="ＭＳ Ｐゴシック"/>
        <family val="3"/>
        <charset val="128"/>
      </rPr>
      <t>６年度末現在で北海道が把握している１０５工場を対象に行いました。</t>
    </r>
    <rPh sb="3" eb="6">
      <t>ホンチョウサ</t>
    </rPh>
    <rPh sb="8" eb="10">
      <t>レイワ</t>
    </rPh>
    <rPh sb="11" eb="14">
      <t>ネンドマツ</t>
    </rPh>
    <rPh sb="12" eb="13">
      <t>ガンネン</t>
    </rPh>
    <rPh sb="13" eb="14">
      <t>マツ</t>
    </rPh>
    <rPh sb="14" eb="16">
      <t>ゲンザイ</t>
    </rPh>
    <rPh sb="17" eb="20">
      <t>ホッカイドウ</t>
    </rPh>
    <rPh sb="21" eb="23">
      <t>ハアク</t>
    </rPh>
    <rPh sb="30" eb="32">
      <t>コウジョウ</t>
    </rPh>
    <rPh sb="33" eb="35">
      <t>タイショウ</t>
    </rPh>
    <rPh sb="36" eb="37">
      <t>オコナ</t>
    </rPh>
    <phoneticPr fontId="2"/>
  </si>
  <si>
    <r>
      <t>　○　全工場を業種別にみると、製材業が</t>
    </r>
    <r>
      <rPr>
        <sz val="11"/>
        <rFont val="ＭＳ Ｐゴシック"/>
        <family val="3"/>
        <charset val="128"/>
      </rPr>
      <t>６５工場（６１．９％）、木材加工業が２１工場（２０．０％）と</t>
    </r>
    <rPh sb="3" eb="4">
      <t>ゼン</t>
    </rPh>
    <rPh sb="4" eb="6">
      <t>コウジョウ</t>
    </rPh>
    <rPh sb="7" eb="9">
      <t>ギョウシュ</t>
    </rPh>
    <rPh sb="9" eb="10">
      <t>ベツ</t>
    </rPh>
    <rPh sb="15" eb="18">
      <t>セイザイギョウ</t>
    </rPh>
    <rPh sb="21" eb="23">
      <t>コウジョウ</t>
    </rPh>
    <rPh sb="31" eb="33">
      <t>モクザイ</t>
    </rPh>
    <rPh sb="33" eb="35">
      <t>カコウ</t>
    </rPh>
    <rPh sb="35" eb="36">
      <t>ギョウ</t>
    </rPh>
    <rPh sb="39" eb="41">
      <t>コウジョウ</t>
    </rPh>
    <phoneticPr fontId="2"/>
  </si>
  <si>
    <r>
      <t>　　　なっており、この２業種で全体の</t>
    </r>
    <r>
      <rPr>
        <sz val="11"/>
        <rFont val="ＭＳ Ｐゴシック"/>
        <family val="3"/>
        <charset val="128"/>
      </rPr>
      <t>８１．９％を占めています。</t>
    </r>
    <rPh sb="15" eb="17">
      <t>ゼンタイ</t>
    </rPh>
    <rPh sb="24" eb="25">
      <t>シ</t>
    </rPh>
    <phoneticPr fontId="2"/>
  </si>
  <si>
    <r>
      <t>　○　全工場が保有している人工乾燥施設は、総数で</t>
    </r>
    <r>
      <rPr>
        <sz val="11"/>
        <rFont val="ＭＳ Ｐゴシック"/>
        <family val="3"/>
        <charset val="128"/>
      </rPr>
      <t>３５６基、総容量は９，６９５ｍ3です。</t>
    </r>
    <rPh sb="3" eb="4">
      <t>ゼン</t>
    </rPh>
    <rPh sb="4" eb="6">
      <t>コウジョウ</t>
    </rPh>
    <rPh sb="7" eb="9">
      <t>ホユウ</t>
    </rPh>
    <rPh sb="13" eb="15">
      <t>ジンコウ</t>
    </rPh>
    <rPh sb="15" eb="17">
      <t>カンソウ</t>
    </rPh>
    <rPh sb="17" eb="19">
      <t>シセツ</t>
    </rPh>
    <rPh sb="21" eb="23">
      <t>ソウスウ</t>
    </rPh>
    <rPh sb="27" eb="28">
      <t>キ</t>
    </rPh>
    <rPh sb="29" eb="32">
      <t>ソウヨウリョウ</t>
    </rPh>
    <phoneticPr fontId="2"/>
  </si>
  <si>
    <r>
      <t>　○　乾燥の方式別では、蒸気式が</t>
    </r>
    <r>
      <rPr>
        <sz val="11"/>
        <rFont val="ＭＳ Ｐゴシック"/>
        <family val="3"/>
        <charset val="128"/>
      </rPr>
      <t>３３８基で総容量９，４５１ｍ3、除湿式が７基で総容量１１４ｍ3</t>
    </r>
    <rPh sb="3" eb="5">
      <t>カンソウ</t>
    </rPh>
    <rPh sb="6" eb="8">
      <t>ホウシキ</t>
    </rPh>
    <rPh sb="21" eb="24">
      <t>ソウヨウリョウ</t>
    </rPh>
    <rPh sb="37" eb="38">
      <t>キ</t>
    </rPh>
    <phoneticPr fontId="2"/>
  </si>
  <si>
    <r>
      <t>　○　令和</t>
    </r>
    <r>
      <rPr>
        <sz val="11"/>
        <rFont val="ＭＳ Ｐゴシック"/>
        <family val="3"/>
        <charset val="128"/>
      </rPr>
      <t>６年度の人工乾燥材の生産量は約２２４千ｍ3で、全道の製材出荷量（約６３１千ｍ3）のうち、人工乾燥材</t>
    </r>
    <rPh sb="3" eb="5">
      <t>レイワ</t>
    </rPh>
    <rPh sb="6" eb="8">
      <t>ネンド</t>
    </rPh>
    <rPh sb="15" eb="17">
      <t>セイサン</t>
    </rPh>
    <rPh sb="17" eb="18">
      <t>リョウ</t>
    </rPh>
    <phoneticPr fontId="2"/>
  </si>
  <si>
    <r>
      <t>　　 　の割合（乾燥材比率）は</t>
    </r>
    <r>
      <rPr>
        <sz val="11"/>
        <rFont val="ＭＳ Ｐゴシック"/>
        <family val="3"/>
        <charset val="128"/>
      </rPr>
      <t>３５．４％となりました。　　　</t>
    </r>
    <rPh sb="5" eb="7">
      <t>ワリアイ</t>
    </rPh>
    <rPh sb="8" eb="11">
      <t>カンソウザイ</t>
    </rPh>
    <rPh sb="11" eb="13">
      <t>ヒリツ</t>
    </rPh>
    <phoneticPr fontId="2"/>
  </si>
  <si>
    <r>
      <t>　○　樹種別の生産量では、カラマツが約</t>
    </r>
    <r>
      <rPr>
        <sz val="11"/>
        <rFont val="ＭＳ Ｐゴシック"/>
        <family val="3"/>
        <charset val="128"/>
      </rPr>
      <t>１０７千ｍ3（４７．９％）と最も多く、次いでエゾ・トドが約９５千ｍ3（４２．３％）</t>
    </r>
    <rPh sb="7" eb="10">
      <t>セイサンリョウ</t>
    </rPh>
    <rPh sb="33" eb="34">
      <t>モット</t>
    </rPh>
    <phoneticPr fontId="2"/>
  </si>
  <si>
    <r>
      <t>（単位：ｍ</t>
    </r>
    <r>
      <rPr>
        <sz val="11"/>
        <rFont val="ＭＳ Ｐゴシック"/>
        <family val="3"/>
        <charset val="128"/>
      </rPr>
      <t>3、％）</t>
    </r>
    <rPh sb="1" eb="3">
      <t>タンイ</t>
    </rPh>
    <phoneticPr fontId="2"/>
  </si>
  <si>
    <r>
      <t>　○　令和</t>
    </r>
    <r>
      <rPr>
        <sz val="11"/>
        <rFont val="ＭＳ Ｐゴシック"/>
        <family val="3"/>
        <charset val="128"/>
      </rPr>
      <t>６年度の建築用材の人工乾燥材生産量は約７９千ｍ3です。</t>
    </r>
    <rPh sb="3" eb="5">
      <t>レイワ</t>
    </rPh>
    <rPh sb="6" eb="8">
      <t>ネンド</t>
    </rPh>
    <phoneticPr fontId="2"/>
  </si>
  <si>
    <r>
      <t>　○　令和</t>
    </r>
    <r>
      <rPr>
        <sz val="11"/>
        <rFont val="ＭＳ Ｐゴシック"/>
        <family val="3"/>
        <charset val="128"/>
      </rPr>
      <t>６年度の建築用材出荷量（約１９０千ｍ3）に占める人工乾燥材の割合（乾燥材比率）は４１．７％で、</t>
    </r>
    <rPh sb="3" eb="5">
      <t>レイワ</t>
    </rPh>
    <rPh sb="6" eb="8">
      <t>ネンド</t>
    </rPh>
    <rPh sb="7" eb="8">
      <t>ガンネン</t>
    </rPh>
    <rPh sb="9" eb="11">
      <t>ケンチク</t>
    </rPh>
    <rPh sb="11" eb="12">
      <t>ヨウ</t>
    </rPh>
    <rPh sb="12" eb="13">
      <t>ザイ</t>
    </rPh>
    <rPh sb="13" eb="15">
      <t>シュッカ</t>
    </rPh>
    <rPh sb="15" eb="16">
      <t>リョウ</t>
    </rPh>
    <rPh sb="17" eb="18">
      <t>ヤク</t>
    </rPh>
    <rPh sb="26" eb="27">
      <t>シ</t>
    </rPh>
    <rPh sb="29" eb="31">
      <t>ジンコウ</t>
    </rPh>
    <rPh sb="31" eb="33">
      <t>カンソウ</t>
    </rPh>
    <rPh sb="33" eb="34">
      <t>ザイ</t>
    </rPh>
    <rPh sb="35" eb="37">
      <t>ワリアイ</t>
    </rPh>
    <rPh sb="38" eb="40">
      <t>カンソウ</t>
    </rPh>
    <rPh sb="40" eb="41">
      <t>ザイ</t>
    </rPh>
    <rPh sb="41" eb="43">
      <t>ヒリツ</t>
    </rPh>
    <phoneticPr fontId="2"/>
  </si>
  <si>
    <r>
      <t>　○　樹種別の生産量では、エゾ・トドが最も多く、約</t>
    </r>
    <r>
      <rPr>
        <sz val="11"/>
        <rFont val="ＭＳ Ｐゴシック"/>
        <family val="3"/>
        <charset val="128"/>
      </rPr>
      <t>６６千ｍ3で８３．２％を占めています。</t>
    </r>
    <rPh sb="7" eb="10">
      <t>セイサンリョウ</t>
    </rPh>
    <rPh sb="19" eb="20">
      <t>モット</t>
    </rPh>
    <rPh sb="21" eb="22">
      <t>オオ</t>
    </rPh>
    <rPh sb="24" eb="25">
      <t>ヤク</t>
    </rPh>
    <rPh sb="27" eb="28">
      <t>セン</t>
    </rPh>
    <rPh sb="37" eb="38">
      <t>シ</t>
    </rPh>
    <phoneticPr fontId="2"/>
  </si>
  <si>
    <r>
      <t>ことから、建築用材に集成材原板</t>
    </r>
    <r>
      <rPr>
        <sz val="11"/>
        <rFont val="ＭＳ Ｐゴシック"/>
        <family val="3"/>
        <charset val="128"/>
      </rPr>
      <t>（針葉樹）を含めた乾燥材比率も算出しています。</t>
    </r>
    <rPh sb="26" eb="27">
      <t>ザイ</t>
    </rPh>
    <phoneticPr fontId="2"/>
  </si>
  <si>
    <r>
      <t>　○　令和</t>
    </r>
    <r>
      <rPr>
        <sz val="11"/>
        <rFont val="ＭＳ Ｐゴシック"/>
        <family val="3"/>
        <charset val="128"/>
      </rPr>
      <t>６年度の建築用材以外の人工乾燥材生産量は約１４４千ｍ3です。</t>
    </r>
    <rPh sb="3" eb="5">
      <t>レイワ</t>
    </rPh>
    <rPh sb="6" eb="8">
      <t>ネンド</t>
    </rPh>
    <rPh sb="13" eb="15">
      <t>イガイ</t>
    </rPh>
    <phoneticPr fontId="2"/>
  </si>
  <si>
    <r>
      <t>　○　令和</t>
    </r>
    <r>
      <rPr>
        <sz val="11"/>
        <rFont val="ＭＳ Ｐゴシック"/>
        <family val="3"/>
        <charset val="128"/>
      </rPr>
      <t>６年度の建築用材以外の製材出荷量（約４４１千ｍ3）のうち、人工乾燥材の割合（乾燥材比率）は３２．８％で、</t>
    </r>
    <rPh sb="3" eb="5">
      <t>レイワ</t>
    </rPh>
    <rPh sb="6" eb="8">
      <t>ネンド</t>
    </rPh>
    <rPh sb="9" eb="11">
      <t>ケンチク</t>
    </rPh>
    <rPh sb="11" eb="13">
      <t>ヨウザイ</t>
    </rPh>
    <rPh sb="13" eb="15">
      <t>イガイ</t>
    </rPh>
    <rPh sb="16" eb="18">
      <t>セイザイ</t>
    </rPh>
    <rPh sb="18" eb="21">
      <t>シュッカリョウ</t>
    </rPh>
    <rPh sb="22" eb="23">
      <t>ヤク</t>
    </rPh>
    <rPh sb="34" eb="36">
      <t>ジンコウ</t>
    </rPh>
    <phoneticPr fontId="2"/>
  </si>
  <si>
    <r>
      <t>　　　 前年度より</t>
    </r>
    <r>
      <rPr>
        <sz val="11"/>
        <rFont val="ＭＳ Ｐゴシック"/>
        <family val="3"/>
        <charset val="128"/>
      </rPr>
      <t>０．６ポイント増加しました。</t>
    </r>
    <rPh sb="16" eb="18">
      <t>ゾウカ</t>
    </rPh>
    <phoneticPr fontId="2"/>
  </si>
  <si>
    <r>
      <t>　○　生産量の主な内訳は、梱包材が約</t>
    </r>
    <r>
      <rPr>
        <sz val="11"/>
        <rFont val="ＭＳ Ｐゴシック"/>
        <family val="3"/>
        <charset val="128"/>
      </rPr>
      <t>６０千ｍ3（４１．５％）、パレットが約３７千ｍ3（２５．６％）、集成材原板が</t>
    </r>
    <rPh sb="7" eb="8">
      <t>オモ</t>
    </rPh>
    <rPh sb="9" eb="11">
      <t>ウチワケ</t>
    </rPh>
    <phoneticPr fontId="2"/>
  </si>
  <si>
    <r>
      <t>　　　約</t>
    </r>
    <r>
      <rPr>
        <sz val="11"/>
        <rFont val="ＭＳ Ｐゴシック"/>
        <family val="3"/>
        <charset val="128"/>
      </rPr>
      <t>３６千m3（２５．１％）となっています。</t>
    </r>
    <rPh sb="3" eb="4">
      <t>ヤク</t>
    </rPh>
    <rPh sb="6" eb="7">
      <t>セン</t>
    </rPh>
    <phoneticPr fontId="2"/>
  </si>
  <si>
    <r>
      <t>　○　樹種別の生産量では、カラマツが最も多く、約</t>
    </r>
    <r>
      <rPr>
        <sz val="11"/>
        <rFont val="ＭＳ Ｐゴシック"/>
        <family val="3"/>
        <charset val="128"/>
      </rPr>
      <t>１０６千ｍ3で７３．２％となっています。</t>
    </r>
    <rPh sb="7" eb="10">
      <t>セイサンリョウ</t>
    </rPh>
    <rPh sb="18" eb="19">
      <t>モット</t>
    </rPh>
    <rPh sb="20" eb="21">
      <t>オオ</t>
    </rPh>
    <rPh sb="23" eb="24">
      <t>ヤク</t>
    </rPh>
    <rPh sb="27" eb="28">
      <t>セン</t>
    </rPh>
    <phoneticPr fontId="2"/>
  </si>
  <si>
    <r>
      <t>　○　令和</t>
    </r>
    <r>
      <rPr>
        <sz val="11"/>
        <rFont val="ＭＳ Ｐゴシック"/>
        <family val="3"/>
        <charset val="128"/>
      </rPr>
      <t>６年度の仕向け先別出荷量は、木材流通業向けが約１０７千ｍ3（４７．９％）と最も多く、次いで工務店・</t>
    </r>
    <rPh sb="3" eb="5">
      <t>レイワ</t>
    </rPh>
    <rPh sb="6" eb="8">
      <t>ネンド</t>
    </rPh>
    <rPh sb="9" eb="11">
      <t>シム</t>
    </rPh>
    <rPh sb="12" eb="13">
      <t>サキ</t>
    </rPh>
    <rPh sb="13" eb="14">
      <t>ベツ</t>
    </rPh>
    <rPh sb="14" eb="17">
      <t>シュッカリョウ</t>
    </rPh>
    <rPh sb="19" eb="21">
      <t>モクザイ</t>
    </rPh>
    <rPh sb="21" eb="24">
      <t>リュウツウギョウ</t>
    </rPh>
    <rPh sb="24" eb="25">
      <t>ム</t>
    </rPh>
    <rPh sb="27" eb="28">
      <t>ヤク</t>
    </rPh>
    <rPh sb="31" eb="32">
      <t>セン</t>
    </rPh>
    <rPh sb="42" eb="43">
      <t>モット</t>
    </rPh>
    <rPh sb="44" eb="45">
      <t>オオ</t>
    </rPh>
    <rPh sb="47" eb="48">
      <t>ツ</t>
    </rPh>
    <rPh sb="50" eb="53">
      <t>コウムテン</t>
    </rPh>
    <phoneticPr fontId="2"/>
  </si>
  <si>
    <r>
      <t>　 　  ハウスメーカー向けが約</t>
    </r>
    <r>
      <rPr>
        <sz val="11"/>
        <rFont val="ＭＳ Ｐゴシック"/>
        <family val="3"/>
        <charset val="128"/>
      </rPr>
      <t>３３千ｍ3（１４．６％）となっています。</t>
    </r>
    <rPh sb="12" eb="13">
      <t>ム</t>
    </rPh>
    <phoneticPr fontId="2"/>
  </si>
  <si>
    <r>
      <t>　○　地域別では、道内向けが約</t>
    </r>
    <r>
      <rPr>
        <sz val="11"/>
        <rFont val="ＭＳ Ｐゴシック"/>
        <family val="3"/>
        <charset val="128"/>
      </rPr>
      <t>９６千ｍ3で４２．９％、道外向けが約１２８千ｍ3で５７．１％となっており</t>
    </r>
    <rPh sb="3" eb="5">
      <t>チイキ</t>
    </rPh>
    <rPh sb="5" eb="6">
      <t>ベツ</t>
    </rPh>
    <rPh sb="9" eb="10">
      <t>ドウ</t>
    </rPh>
    <rPh sb="10" eb="11">
      <t>ナイ</t>
    </rPh>
    <rPh sb="11" eb="12">
      <t>ム</t>
    </rPh>
    <rPh sb="14" eb="15">
      <t>ヤク</t>
    </rPh>
    <rPh sb="17" eb="18">
      <t>セン</t>
    </rPh>
    <rPh sb="27" eb="29">
      <t>ドウガイ</t>
    </rPh>
    <rPh sb="29" eb="30">
      <t>ム</t>
    </rPh>
    <rPh sb="32" eb="33">
      <t>ヤク</t>
    </rPh>
    <rPh sb="36" eb="37">
      <t>セン</t>
    </rPh>
    <phoneticPr fontId="2"/>
  </si>
  <si>
    <r>
      <t>　　 　前年度</t>
    </r>
    <r>
      <rPr>
        <sz val="11"/>
        <rFont val="ＭＳ Ｐゴシック"/>
        <family val="3"/>
        <charset val="128"/>
      </rPr>
      <t>から１．３ポイント増加しました。</t>
    </r>
    <rPh sb="4" eb="6">
      <t>ゼンネン</t>
    </rPh>
    <rPh sb="6" eb="7">
      <t>ド</t>
    </rPh>
    <rPh sb="16" eb="18">
      <t>ゾウカ</t>
    </rPh>
    <phoneticPr fontId="2"/>
  </si>
  <si>
    <t>　     前年度より２．３ポイント増加しました。</t>
    <rPh sb="18" eb="20">
      <t>ゾウカ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</si>
</sst>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,##0_ "/>
    <numFmt numFmtId="177" formatCode="#,##0.0_);[Red]\(#,##0.0\)"/>
    <numFmt numFmtId="178" formatCode="#,##0.0_ "/>
    <numFmt numFmtId="179" formatCode="0.0%"/>
    <numFmt numFmtId="180" formatCode="0.0_ "/>
    <numFmt numFmtId="181" formatCode="#,##0_);[Red]\(#,##0\)"/>
    <numFmt numFmtId="182" formatCode="0.0_);[Red]\(0.0\)"/>
    <numFmt numFmtId="183" formatCode="0_);[Red]\(0\)"/>
  </numFmts>
  <fonts count="2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u/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22"/>
      <name val="HGSｺﾞｼｯｸM"/>
      <family val="3"/>
      <charset val="128"/>
    </font>
    <font>
      <sz val="11"/>
      <name val="HGSｺﾞｼｯｸM"/>
      <family val="3"/>
      <charset val="128"/>
    </font>
    <font>
      <sz val="24"/>
      <name val="HGSｺﾞｼｯｸM"/>
      <family val="3"/>
      <charset val="128"/>
    </font>
    <font>
      <sz val="20"/>
      <name val="HGSｺﾞｼｯｸM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20"/>
      <name val="ＭＳ Ｐゴシック"/>
      <family val="3"/>
      <charset val="128"/>
    </font>
    <font>
      <sz val="18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11"/>
      <color rgb="FFFF0000"/>
      <name val="HGSｺﾞｼｯｸM"/>
      <family val="3"/>
      <charset val="128"/>
    </font>
    <font>
      <b/>
      <i/>
      <sz val="11"/>
      <color rgb="FFFF0000"/>
      <name val="HGSｺﾞｼｯｸM"/>
      <family val="3"/>
      <charset val="128"/>
    </font>
    <font>
      <b/>
      <sz val="11"/>
      <color rgb="FFFF0000"/>
      <name val="ＭＳ Ｐゴシック"/>
      <family val="3"/>
      <charset val="128"/>
    </font>
    <font>
      <sz val="16"/>
      <color rgb="FFFF0000"/>
      <name val="HGSｺﾞｼｯｸM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/>
      <top style="dotted">
        <color indexed="64"/>
      </top>
      <bottom/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/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93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17" xfId="0" applyFont="1" applyBorder="1" applyAlignment="1">
      <alignment horizontal="center" vertical="center"/>
    </xf>
    <xf numFmtId="183" fontId="0" fillId="0" borderId="0" xfId="0" applyNumberFormat="1" applyFont="1" applyBorder="1" applyAlignment="1">
      <alignment vertical="center" wrapText="1"/>
    </xf>
    <xf numFmtId="183" fontId="0" fillId="0" borderId="0" xfId="0" applyNumberFormat="1" applyFont="1" applyBorder="1" applyAlignment="1">
      <alignment horizontal="right" vertical="center"/>
    </xf>
    <xf numFmtId="183" fontId="0" fillId="0" borderId="0" xfId="0" applyNumberFormat="1" applyFont="1" applyBorder="1" applyAlignment="1">
      <alignment vertical="center"/>
    </xf>
    <xf numFmtId="0" fontId="0" fillId="0" borderId="42" xfId="0" applyFont="1" applyBorder="1" applyAlignment="1">
      <alignment vertical="center"/>
    </xf>
    <xf numFmtId="176" fontId="0" fillId="0" borderId="0" xfId="0" applyNumberFormat="1" applyFont="1" applyBorder="1" applyAlignment="1">
      <alignment horizontal="center" vertical="center" wrapText="1"/>
    </xf>
    <xf numFmtId="182" fontId="0" fillId="0" borderId="0" xfId="0" applyNumberFormat="1" applyFont="1" applyBorder="1" applyAlignment="1">
      <alignment vertical="center"/>
    </xf>
    <xf numFmtId="176" fontId="0" fillId="0" borderId="0" xfId="0" applyNumberFormat="1" applyFont="1" applyBorder="1" applyAlignment="1">
      <alignment vertical="center" wrapText="1"/>
    </xf>
    <xf numFmtId="180" fontId="0" fillId="0" borderId="0" xfId="0" applyNumberFormat="1" applyFont="1" applyBorder="1" applyAlignment="1">
      <alignment vertical="center" wrapText="1"/>
    </xf>
    <xf numFmtId="176" fontId="0" fillId="0" borderId="0" xfId="0" applyNumberFormat="1" applyFont="1" applyBorder="1" applyAlignment="1">
      <alignment vertical="center"/>
    </xf>
    <xf numFmtId="0" fontId="0" fillId="0" borderId="2" xfId="0" applyFont="1" applyBorder="1" applyAlignment="1">
      <alignment vertical="center"/>
    </xf>
    <xf numFmtId="182" fontId="0" fillId="0" borderId="0" xfId="0" applyNumberFormat="1" applyFont="1" applyBorder="1" applyAlignment="1">
      <alignment horizontal="center" vertical="center" wrapText="1"/>
    </xf>
    <xf numFmtId="0" fontId="0" fillId="0" borderId="48" xfId="0" applyFont="1" applyBorder="1" applyAlignment="1">
      <alignment vertical="center"/>
    </xf>
    <xf numFmtId="0" fontId="4" fillId="0" borderId="0" xfId="0" applyFont="1" applyBorder="1" applyAlignment="1">
      <alignment horizontal="distributed" vertical="center" wrapText="1"/>
    </xf>
    <xf numFmtId="0" fontId="0" fillId="0" borderId="48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181" fontId="0" fillId="0" borderId="0" xfId="0" applyNumberFormat="1" applyFont="1" applyBorder="1" applyAlignment="1">
      <alignment vertical="center" wrapText="1"/>
    </xf>
    <xf numFmtId="0" fontId="0" fillId="0" borderId="0" xfId="0" applyFont="1" applyBorder="1">
      <alignment vertical="center"/>
    </xf>
    <xf numFmtId="177" fontId="0" fillId="0" borderId="0" xfId="0" applyNumberFormat="1" applyFont="1" applyBorder="1" applyAlignment="1">
      <alignment vertical="center" wrapText="1"/>
    </xf>
    <xf numFmtId="182" fontId="0" fillId="0" borderId="16" xfId="0" applyNumberFormat="1" applyFont="1" applyBorder="1" applyAlignment="1">
      <alignment vertical="center" wrapText="1"/>
    </xf>
    <xf numFmtId="0" fontId="0" fillId="0" borderId="10" xfId="0" applyFont="1" applyBorder="1" applyAlignment="1">
      <alignment horizontal="center" vertical="center"/>
    </xf>
    <xf numFmtId="0" fontId="4" fillId="0" borderId="0" xfId="0" applyFont="1">
      <alignment vertical="center"/>
    </xf>
    <xf numFmtId="176" fontId="4" fillId="0" borderId="0" xfId="0" applyNumberFormat="1" applyFont="1" applyBorder="1" applyAlignment="1">
      <alignment horizontal="left" vertical="center"/>
    </xf>
    <xf numFmtId="0" fontId="0" fillId="0" borderId="0" xfId="0" applyFont="1">
      <alignment vertical="center"/>
    </xf>
    <xf numFmtId="176" fontId="0" fillId="0" borderId="0" xfId="0" applyNumberFormat="1" applyFont="1" applyBorder="1" applyAlignment="1">
      <alignment horizontal="left" vertical="center"/>
    </xf>
    <xf numFmtId="176" fontId="0" fillId="0" borderId="16" xfId="0" applyNumberFormat="1" applyFont="1" applyBorder="1" applyAlignment="1">
      <alignment vertical="center" wrapText="1"/>
    </xf>
    <xf numFmtId="38" fontId="0" fillId="0" borderId="16" xfId="1" applyFont="1" applyBorder="1" applyAlignment="1">
      <alignment vertical="center" wrapText="1"/>
    </xf>
    <xf numFmtId="38" fontId="0" fillId="0" borderId="0" xfId="1" applyFont="1" applyBorder="1" applyAlignment="1">
      <alignment vertical="center" wrapText="1"/>
    </xf>
    <xf numFmtId="0" fontId="10" fillId="0" borderId="0" xfId="0" applyFont="1">
      <alignment vertical="center"/>
    </xf>
    <xf numFmtId="0" fontId="13" fillId="0" borderId="0" xfId="0" applyFont="1" applyAlignment="1">
      <alignment horizontal="center" vertical="center" justifyLastLine="1"/>
    </xf>
    <xf numFmtId="0" fontId="14" fillId="0" borderId="0" xfId="0" applyFont="1" applyAlignment="1">
      <alignment horizontal="left" vertical="center" justifyLastLine="1"/>
    </xf>
    <xf numFmtId="0" fontId="0" fillId="0" borderId="16" xfId="0" applyFont="1" applyBorder="1" applyAlignment="1">
      <alignment vertical="center" wrapText="1"/>
    </xf>
    <xf numFmtId="0" fontId="0" fillId="0" borderId="16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 wrapText="1"/>
    </xf>
    <xf numFmtId="0" fontId="0" fillId="0" borderId="16" xfId="0" applyFont="1" applyBorder="1">
      <alignment vertical="center"/>
    </xf>
    <xf numFmtId="0" fontId="4" fillId="0" borderId="45" xfId="0" applyFont="1" applyBorder="1" applyAlignment="1">
      <alignment horizontal="center" vertical="center" wrapText="1"/>
    </xf>
    <xf numFmtId="0" fontId="4" fillId="0" borderId="89" xfId="0" applyFont="1" applyBorder="1" applyAlignment="1">
      <alignment horizontal="center" vertical="center" wrapText="1"/>
    </xf>
    <xf numFmtId="0" fontId="8" fillId="0" borderId="0" xfId="0" quotePrefix="1" applyFont="1" applyAlignment="1">
      <alignment vertical="center"/>
    </xf>
    <xf numFmtId="0" fontId="0" fillId="0" borderId="45" xfId="0" applyFont="1" applyBorder="1" applyAlignment="1">
      <alignment vertical="center" wrapText="1"/>
    </xf>
    <xf numFmtId="182" fontId="0" fillId="0" borderId="0" xfId="0" applyNumberFormat="1" applyFont="1" applyBorder="1" applyAlignment="1">
      <alignment vertical="center" wrapText="1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0" xfId="0" applyFont="1" applyBorder="1" applyAlignment="1">
      <alignment horizontal="left" vertical="center"/>
    </xf>
    <xf numFmtId="0" fontId="15" fillId="0" borderId="0" xfId="0" applyFont="1" applyAlignment="1">
      <alignment vertical="center"/>
    </xf>
    <xf numFmtId="0" fontId="0" fillId="0" borderId="11" xfId="0" applyFont="1" applyBorder="1" applyAlignment="1">
      <alignment horizontal="center" vertical="center"/>
    </xf>
    <xf numFmtId="0" fontId="17" fillId="0" borderId="0" xfId="0" applyFont="1">
      <alignment vertical="center"/>
    </xf>
    <xf numFmtId="0" fontId="18" fillId="0" borderId="0" xfId="0" applyFont="1">
      <alignment vertical="center"/>
    </xf>
    <xf numFmtId="0" fontId="19" fillId="0" borderId="0" xfId="0" applyFont="1">
      <alignment vertical="center"/>
    </xf>
    <xf numFmtId="0" fontId="20" fillId="0" borderId="0" xfId="0" applyFont="1">
      <alignment vertical="center"/>
    </xf>
    <xf numFmtId="0" fontId="14" fillId="0" borderId="0" xfId="0" applyFont="1" applyAlignment="1">
      <alignment horizontal="distributed" vertical="center"/>
    </xf>
    <xf numFmtId="0" fontId="0" fillId="0" borderId="27" xfId="0" applyFont="1" applyBorder="1" applyAlignment="1">
      <alignment horizontal="center" vertical="center"/>
    </xf>
    <xf numFmtId="0" fontId="0" fillId="0" borderId="0" xfId="0" applyFont="1" applyBorder="1" applyAlignment="1">
      <alignment vertical="center" wrapText="1"/>
    </xf>
    <xf numFmtId="0" fontId="21" fillId="0" borderId="0" xfId="0" applyFont="1">
      <alignment vertical="center"/>
    </xf>
    <xf numFmtId="0" fontId="0" fillId="0" borderId="0" xfId="0" quotePrefix="1" applyFont="1" applyAlignment="1">
      <alignment horizontal="left" vertical="center"/>
    </xf>
    <xf numFmtId="0" fontId="0" fillId="0" borderId="0" xfId="0" applyFont="1" applyAlignment="1">
      <alignment vertical="center"/>
    </xf>
    <xf numFmtId="0" fontId="0" fillId="0" borderId="0" xfId="0" applyFont="1" applyBorder="1" applyAlignment="1">
      <alignment vertical="center"/>
    </xf>
    <xf numFmtId="0" fontId="6" fillId="0" borderId="0" xfId="0" applyFont="1" applyAlignment="1">
      <alignment horizontal="left" vertical="center"/>
    </xf>
    <xf numFmtId="0" fontId="0" fillId="0" borderId="2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6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0" fillId="0" borderId="26" xfId="0" applyFont="1" applyBorder="1" applyAlignment="1">
      <alignment horizontal="center" vertical="center"/>
    </xf>
    <xf numFmtId="0" fontId="0" fillId="0" borderId="42" xfId="0" applyFont="1" applyBorder="1" applyAlignment="1">
      <alignment horizontal="center" vertical="center"/>
    </xf>
    <xf numFmtId="0" fontId="0" fillId="0" borderId="48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wrapText="1"/>
    </xf>
    <xf numFmtId="0" fontId="0" fillId="0" borderId="0" xfId="0" applyFont="1" applyBorder="1" applyAlignment="1">
      <alignment vertical="center" wrapText="1"/>
    </xf>
    <xf numFmtId="0" fontId="0" fillId="0" borderId="8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 wrapText="1"/>
    </xf>
    <xf numFmtId="176" fontId="4" fillId="0" borderId="0" xfId="0" applyNumberFormat="1" applyFont="1" applyBorder="1" applyAlignment="1">
      <alignment horizontal="right" vertical="center"/>
    </xf>
    <xf numFmtId="178" fontId="4" fillId="0" borderId="0" xfId="0" applyNumberFormat="1" applyFont="1" applyBorder="1" applyAlignment="1">
      <alignment horizontal="right" vertical="center"/>
    </xf>
    <xf numFmtId="179" fontId="4" fillId="0" borderId="0" xfId="0" applyNumberFormat="1" applyFont="1" applyBorder="1" applyAlignment="1">
      <alignment horizontal="right" vertical="center"/>
    </xf>
    <xf numFmtId="0" fontId="9" fillId="0" borderId="0" xfId="0" applyFont="1" applyAlignment="1">
      <alignment horizontal="distributed" vertical="center" wrapText="1"/>
    </xf>
    <xf numFmtId="0" fontId="11" fillId="0" borderId="0" xfId="0" applyFont="1" applyAlignment="1">
      <alignment horizontal="distributed" vertical="center" wrapText="1"/>
    </xf>
    <xf numFmtId="0" fontId="12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0" fillId="0" borderId="0" xfId="0" quotePrefix="1" applyFont="1" applyAlignment="1">
      <alignment horizontal="left" vertical="center"/>
    </xf>
    <xf numFmtId="0" fontId="0" fillId="0" borderId="20" xfId="0" applyFont="1" applyBorder="1" applyAlignment="1">
      <alignment horizontal="center" vertical="center" wrapText="1"/>
    </xf>
    <xf numFmtId="0" fontId="0" fillId="0" borderId="63" xfId="0" applyFont="1" applyBorder="1" applyAlignment="1">
      <alignment horizontal="center" vertical="center" wrapText="1"/>
    </xf>
    <xf numFmtId="0" fontId="0" fillId="0" borderId="65" xfId="0" applyFont="1" applyBorder="1" applyAlignment="1">
      <alignment horizontal="center" vertical="center" wrapText="1"/>
    </xf>
    <xf numFmtId="0" fontId="0" fillId="0" borderId="15" xfId="0" applyFont="1" applyBorder="1" applyAlignment="1">
      <alignment horizontal="center" vertical="center" wrapText="1"/>
    </xf>
    <xf numFmtId="0" fontId="0" fillId="0" borderId="30" xfId="0" applyFont="1" applyBorder="1" applyAlignment="1">
      <alignment horizontal="center" vertical="center" wrapText="1"/>
    </xf>
    <xf numFmtId="0" fontId="0" fillId="0" borderId="62" xfId="0" applyFont="1" applyBorder="1" applyAlignment="1">
      <alignment horizontal="center" vertical="center" wrapText="1"/>
    </xf>
    <xf numFmtId="0" fontId="0" fillId="0" borderId="14" xfId="0" applyFont="1" applyBorder="1" applyAlignment="1">
      <alignment horizontal="center" vertical="center" wrapText="1"/>
    </xf>
    <xf numFmtId="0" fontId="0" fillId="0" borderId="31" xfId="0" applyFont="1" applyBorder="1" applyAlignment="1">
      <alignment horizontal="center" vertical="center" wrapText="1"/>
    </xf>
    <xf numFmtId="0" fontId="0" fillId="0" borderId="61" xfId="0" applyFont="1" applyBorder="1" applyAlignment="1">
      <alignment horizontal="center" vertical="center" wrapText="1"/>
    </xf>
    <xf numFmtId="0" fontId="0" fillId="0" borderId="19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right" vertical="center" wrapText="1"/>
    </xf>
    <xf numFmtId="0" fontId="0" fillId="0" borderId="30" xfId="0" applyFont="1" applyBorder="1" applyAlignment="1">
      <alignment horizontal="right" vertical="center" wrapText="1"/>
    </xf>
    <xf numFmtId="0" fontId="0" fillId="0" borderId="62" xfId="0" applyFont="1" applyBorder="1" applyAlignment="1">
      <alignment horizontal="right" vertical="center" wrapText="1"/>
    </xf>
    <xf numFmtId="182" fontId="0" fillId="3" borderId="17" xfId="0" applyNumberFormat="1" applyFont="1" applyFill="1" applyBorder="1" applyAlignment="1">
      <alignment horizontal="right" vertical="center" wrapText="1"/>
    </xf>
    <xf numFmtId="182" fontId="0" fillId="3" borderId="31" xfId="0" applyNumberFormat="1" applyFont="1" applyFill="1" applyBorder="1" applyAlignment="1">
      <alignment horizontal="right" vertical="center" wrapText="1"/>
    </xf>
    <xf numFmtId="182" fontId="0" fillId="3" borderId="61" xfId="0" applyNumberFormat="1" applyFont="1" applyFill="1" applyBorder="1" applyAlignment="1">
      <alignment horizontal="right" vertical="center" wrapText="1"/>
    </xf>
    <xf numFmtId="182" fontId="0" fillId="3" borderId="8" xfId="0" applyNumberFormat="1" applyFont="1" applyFill="1" applyBorder="1" applyAlignment="1">
      <alignment horizontal="right" vertical="center" wrapText="1"/>
    </xf>
    <xf numFmtId="182" fontId="0" fillId="3" borderId="30" xfId="0" applyNumberFormat="1" applyFont="1" applyFill="1" applyBorder="1" applyAlignment="1">
      <alignment horizontal="right" vertical="center" wrapText="1"/>
    </xf>
    <xf numFmtId="182" fontId="0" fillId="3" borderId="62" xfId="0" applyNumberFormat="1" applyFont="1" applyFill="1" applyBorder="1" applyAlignment="1">
      <alignment horizontal="right" vertical="center" wrapText="1"/>
    </xf>
    <xf numFmtId="182" fontId="0" fillId="3" borderId="8" xfId="0" applyNumberFormat="1" applyFont="1" applyFill="1" applyBorder="1" applyAlignment="1">
      <alignment vertical="center" wrapText="1"/>
    </xf>
    <xf numFmtId="182" fontId="0" fillId="3" borderId="30" xfId="0" applyNumberFormat="1" applyFont="1" applyFill="1" applyBorder="1" applyAlignment="1">
      <alignment vertical="center" wrapText="1"/>
    </xf>
    <xf numFmtId="182" fontId="0" fillId="3" borderId="28" xfId="0" applyNumberFormat="1" applyFont="1" applyFill="1" applyBorder="1" applyAlignment="1">
      <alignment vertical="center" wrapText="1"/>
    </xf>
    <xf numFmtId="176" fontId="0" fillId="0" borderId="8" xfId="0" applyNumberFormat="1" applyFont="1" applyBorder="1" applyAlignment="1">
      <alignment vertical="center" wrapText="1"/>
    </xf>
    <xf numFmtId="176" fontId="0" fillId="0" borderId="30" xfId="0" applyNumberFormat="1" applyFont="1" applyBorder="1" applyAlignment="1">
      <alignment vertical="center" wrapText="1"/>
    </xf>
    <xf numFmtId="176" fontId="0" fillId="0" borderId="62" xfId="0" applyNumberFormat="1" applyFont="1" applyBorder="1" applyAlignment="1">
      <alignment vertical="center" wrapText="1"/>
    </xf>
    <xf numFmtId="182" fontId="0" fillId="3" borderId="62" xfId="0" applyNumberFormat="1" applyFont="1" applyFill="1" applyBorder="1" applyAlignment="1">
      <alignment vertical="center" wrapText="1"/>
    </xf>
    <xf numFmtId="0" fontId="0" fillId="0" borderId="64" xfId="0" applyFont="1" applyBorder="1" applyAlignment="1">
      <alignment horizontal="center" vertical="center" wrapText="1"/>
    </xf>
    <xf numFmtId="0" fontId="0" fillId="0" borderId="19" xfId="0" applyFont="1" applyBorder="1" applyAlignment="1">
      <alignment horizontal="center" vertical="center" shrinkToFit="1"/>
    </xf>
    <xf numFmtId="0" fontId="0" fillId="0" borderId="63" xfId="0" applyFont="1" applyBorder="1" applyAlignment="1">
      <alignment horizontal="center" vertical="center" shrinkToFit="1"/>
    </xf>
    <xf numFmtId="0" fontId="0" fillId="0" borderId="65" xfId="0" applyFont="1" applyBorder="1" applyAlignment="1">
      <alignment horizontal="center" vertical="center" shrinkToFit="1"/>
    </xf>
    <xf numFmtId="0" fontId="0" fillId="0" borderId="31" xfId="0" applyFont="1" applyBorder="1" applyAlignment="1">
      <alignment vertical="center" wrapText="1"/>
    </xf>
    <xf numFmtId="0" fontId="0" fillId="0" borderId="61" xfId="0" applyFont="1" applyBorder="1" applyAlignment="1">
      <alignment vertical="center" wrapText="1"/>
    </xf>
    <xf numFmtId="0" fontId="4" fillId="0" borderId="30" xfId="0" applyFont="1" applyBorder="1" applyAlignment="1">
      <alignment horizontal="left" vertical="center" wrapText="1"/>
    </xf>
    <xf numFmtId="0" fontId="4" fillId="0" borderId="62" xfId="0" applyFont="1" applyBorder="1" applyAlignment="1">
      <alignment horizontal="left" vertical="center" wrapText="1"/>
    </xf>
    <xf numFmtId="176" fontId="0" fillId="0" borderId="28" xfId="0" applyNumberFormat="1" applyFont="1" applyBorder="1" applyAlignment="1">
      <alignment vertical="center" wrapText="1"/>
    </xf>
    <xf numFmtId="0" fontId="0" fillId="0" borderId="30" xfId="0" applyFont="1" applyBorder="1" applyAlignment="1">
      <alignment horizontal="left" vertical="center" wrapText="1"/>
    </xf>
    <xf numFmtId="0" fontId="0" fillId="0" borderId="62" xfId="0" applyFont="1" applyBorder="1" applyAlignment="1">
      <alignment horizontal="left" vertical="center" wrapText="1"/>
    </xf>
    <xf numFmtId="182" fontId="0" fillId="3" borderId="17" xfId="0" applyNumberFormat="1" applyFont="1" applyFill="1" applyBorder="1" applyAlignment="1">
      <alignment vertical="center" wrapText="1"/>
    </xf>
    <xf numFmtId="182" fontId="0" fillId="3" borderId="31" xfId="0" applyNumberFormat="1" applyFont="1" applyFill="1" applyBorder="1" applyAlignment="1">
      <alignment vertical="center" wrapText="1"/>
    </xf>
    <xf numFmtId="182" fontId="0" fillId="3" borderId="61" xfId="0" applyNumberFormat="1" applyFont="1" applyFill="1" applyBorder="1" applyAlignment="1">
      <alignment vertical="center" wrapText="1"/>
    </xf>
    <xf numFmtId="182" fontId="0" fillId="3" borderId="29" xfId="0" applyNumberFormat="1" applyFont="1" applyFill="1" applyBorder="1" applyAlignment="1">
      <alignment vertical="center" wrapText="1"/>
    </xf>
    <xf numFmtId="176" fontId="0" fillId="0" borderId="8" xfId="0" applyNumberFormat="1" applyFont="1" applyBorder="1" applyAlignment="1">
      <alignment horizontal="right" vertical="center" wrapText="1"/>
    </xf>
    <xf numFmtId="176" fontId="0" fillId="0" borderId="30" xfId="0" applyNumberFormat="1" applyFont="1" applyBorder="1" applyAlignment="1">
      <alignment horizontal="right" vertical="center" wrapText="1"/>
    </xf>
    <xf numFmtId="176" fontId="0" fillId="0" borderId="62" xfId="0" applyNumberFormat="1" applyFont="1" applyBorder="1" applyAlignment="1">
      <alignment horizontal="right" vertical="center" wrapText="1"/>
    </xf>
    <xf numFmtId="0" fontId="0" fillId="0" borderId="30" xfId="0" applyFont="1" applyBorder="1" applyAlignment="1">
      <alignment vertical="center" wrapText="1"/>
    </xf>
    <xf numFmtId="0" fontId="0" fillId="0" borderId="62" xfId="0" applyFont="1" applyBorder="1" applyAlignment="1">
      <alignment vertical="center" wrapText="1"/>
    </xf>
    <xf numFmtId="38" fontId="0" fillId="0" borderId="26" xfId="1" applyFont="1" applyBorder="1" applyAlignment="1">
      <alignment vertical="center" wrapText="1"/>
    </xf>
    <xf numFmtId="38" fontId="0" fillId="0" borderId="42" xfId="1" applyFont="1" applyBorder="1" applyAlignment="1">
      <alignment vertical="center" wrapText="1"/>
    </xf>
    <xf numFmtId="38" fontId="0" fillId="0" borderId="48" xfId="1" applyFont="1" applyBorder="1" applyAlignment="1">
      <alignment vertical="center" wrapText="1"/>
    </xf>
    <xf numFmtId="0" fontId="14" fillId="0" borderId="0" xfId="0" applyFont="1" applyAlignment="1">
      <alignment horizontal="distributed" vertical="center"/>
    </xf>
    <xf numFmtId="183" fontId="0" fillId="3" borderId="35" xfId="0" applyNumberFormat="1" applyFont="1" applyFill="1" applyBorder="1" applyAlignment="1">
      <alignment vertical="center" wrapText="1"/>
    </xf>
    <xf numFmtId="183" fontId="0" fillId="3" borderId="89" xfId="0" applyNumberFormat="1" applyFont="1" applyFill="1" applyBorder="1" applyAlignment="1">
      <alignment vertical="center" wrapText="1"/>
    </xf>
    <xf numFmtId="183" fontId="0" fillId="3" borderId="47" xfId="0" applyNumberFormat="1" applyFont="1" applyFill="1" applyBorder="1" applyAlignment="1">
      <alignment vertical="center" wrapText="1"/>
    </xf>
    <xf numFmtId="183" fontId="0" fillId="0" borderId="8" xfId="0" applyNumberFormat="1" applyFont="1" applyBorder="1" applyAlignment="1">
      <alignment vertical="center" wrapText="1"/>
    </xf>
    <xf numFmtId="183" fontId="0" fillId="0" borderId="30" xfId="0" applyNumberFormat="1" applyFont="1" applyBorder="1" applyAlignment="1">
      <alignment vertical="center" wrapText="1"/>
    </xf>
    <xf numFmtId="183" fontId="0" fillId="0" borderId="28" xfId="0" applyNumberFormat="1" applyFont="1" applyBorder="1" applyAlignment="1">
      <alignment vertical="center" wrapText="1"/>
    </xf>
    <xf numFmtId="0" fontId="0" fillId="0" borderId="8" xfId="0" applyFont="1" applyBorder="1" applyAlignment="1">
      <alignment vertical="center" wrapText="1"/>
    </xf>
    <xf numFmtId="0" fontId="0" fillId="0" borderId="0" xfId="0" applyFont="1" applyAlignment="1">
      <alignment vertical="center"/>
    </xf>
    <xf numFmtId="0" fontId="0" fillId="0" borderId="0" xfId="0" applyFont="1" applyBorder="1" applyAlignment="1">
      <alignment vertical="center"/>
    </xf>
    <xf numFmtId="178" fontId="0" fillId="2" borderId="77" xfId="0" applyNumberFormat="1" applyFont="1" applyFill="1" applyBorder="1" applyAlignment="1">
      <alignment vertical="center" wrapText="1"/>
    </xf>
    <xf numFmtId="178" fontId="0" fillId="2" borderId="82" xfId="0" applyNumberFormat="1" applyFont="1" applyFill="1" applyBorder="1" applyAlignment="1">
      <alignment vertical="center" wrapText="1"/>
    </xf>
    <xf numFmtId="0" fontId="0" fillId="0" borderId="49" xfId="0" applyFont="1" applyBorder="1" applyAlignment="1">
      <alignment horizontal="center" vertical="center" wrapText="1"/>
    </xf>
    <xf numFmtId="0" fontId="0" fillId="0" borderId="83" xfId="0" applyFont="1" applyBorder="1" applyAlignment="1">
      <alignment horizontal="center" vertical="center" wrapText="1"/>
    </xf>
    <xf numFmtId="0" fontId="0" fillId="0" borderId="84" xfId="0" applyFont="1" applyBorder="1" applyAlignment="1">
      <alignment horizontal="center" vertical="center" wrapText="1"/>
    </xf>
    <xf numFmtId="178" fontId="0" fillId="0" borderId="49" xfId="0" applyNumberFormat="1" applyFont="1" applyBorder="1" applyAlignment="1">
      <alignment horizontal="right" vertical="center" wrapText="1"/>
    </xf>
    <xf numFmtId="178" fontId="0" fillId="0" borderId="83" xfId="0" applyNumberFormat="1" applyFont="1" applyBorder="1" applyAlignment="1">
      <alignment horizontal="right" vertical="center" wrapText="1"/>
    </xf>
    <xf numFmtId="178" fontId="0" fillId="0" borderId="85" xfId="0" applyNumberFormat="1" applyFont="1" applyBorder="1" applyAlignment="1">
      <alignment horizontal="right" vertical="center" wrapText="1"/>
    </xf>
    <xf numFmtId="178" fontId="0" fillId="0" borderId="86" xfId="0" applyNumberFormat="1" applyFont="1" applyBorder="1" applyAlignment="1">
      <alignment horizontal="right" vertical="center" wrapText="1"/>
    </xf>
    <xf numFmtId="178" fontId="0" fillId="0" borderId="84" xfId="0" applyNumberFormat="1" applyFont="1" applyBorder="1" applyAlignment="1">
      <alignment horizontal="right" vertical="center" wrapText="1"/>
    </xf>
    <xf numFmtId="178" fontId="0" fillId="2" borderId="49" xfId="0" applyNumberFormat="1" applyFont="1" applyFill="1" applyBorder="1" applyAlignment="1">
      <alignment horizontal="right" vertical="center" wrapText="1"/>
    </xf>
    <xf numFmtId="178" fontId="0" fillId="2" borderId="83" xfId="0" applyNumberFormat="1" applyFont="1" applyFill="1" applyBorder="1" applyAlignment="1">
      <alignment horizontal="right" vertical="center" wrapText="1"/>
    </xf>
    <xf numFmtId="178" fontId="0" fillId="2" borderId="85" xfId="0" applyNumberFormat="1" applyFont="1" applyFill="1" applyBorder="1" applyAlignment="1">
      <alignment horizontal="right" vertical="center" wrapText="1"/>
    </xf>
    <xf numFmtId="178" fontId="0" fillId="2" borderId="86" xfId="0" applyNumberFormat="1" applyFont="1" applyFill="1" applyBorder="1" applyAlignment="1">
      <alignment horizontal="right" vertical="center" wrapText="1"/>
    </xf>
    <xf numFmtId="178" fontId="0" fillId="2" borderId="84" xfId="0" applyNumberFormat="1" applyFont="1" applyFill="1" applyBorder="1" applyAlignment="1">
      <alignment horizontal="right" vertical="center" wrapText="1"/>
    </xf>
    <xf numFmtId="176" fontId="0" fillId="2" borderId="49" xfId="0" applyNumberFormat="1" applyFont="1" applyFill="1" applyBorder="1" applyAlignment="1">
      <alignment horizontal="center" vertical="center" wrapText="1"/>
    </xf>
    <xf numFmtId="176" fontId="0" fillId="2" borderId="84" xfId="0" applyNumberFormat="1" applyFont="1" applyFill="1" applyBorder="1" applyAlignment="1">
      <alignment horizontal="center" vertical="center" wrapText="1"/>
    </xf>
    <xf numFmtId="176" fontId="0" fillId="2" borderId="53" xfId="0" applyNumberFormat="1" applyFont="1" applyFill="1" applyBorder="1" applyAlignment="1">
      <alignment horizontal="center" vertical="center" wrapText="1"/>
    </xf>
    <xf numFmtId="0" fontId="0" fillId="0" borderId="77" xfId="0" applyFont="1" applyBorder="1" applyAlignment="1">
      <alignment horizontal="center" vertical="center" wrapText="1"/>
    </xf>
    <xf numFmtId="0" fontId="0" fillId="0" borderId="78" xfId="0" applyFont="1" applyBorder="1" applyAlignment="1">
      <alignment horizontal="center" vertical="center" wrapText="1"/>
    </xf>
    <xf numFmtId="0" fontId="0" fillId="0" borderId="79" xfId="0" applyFont="1" applyBorder="1" applyAlignment="1">
      <alignment horizontal="center" vertical="center" wrapText="1"/>
    </xf>
    <xf numFmtId="176" fontId="0" fillId="2" borderId="77" xfId="0" applyNumberFormat="1" applyFont="1" applyFill="1" applyBorder="1" applyAlignment="1">
      <alignment horizontal="right" vertical="center" wrapText="1"/>
    </xf>
    <xf numFmtId="176" fontId="0" fillId="2" borderId="78" xfId="0" applyNumberFormat="1" applyFont="1" applyFill="1" applyBorder="1" applyAlignment="1">
      <alignment horizontal="right" vertical="center" wrapText="1"/>
    </xf>
    <xf numFmtId="176" fontId="0" fillId="2" borderId="80" xfId="0" applyNumberFormat="1" applyFont="1" applyFill="1" applyBorder="1" applyAlignment="1">
      <alignment horizontal="right" vertical="center" wrapText="1"/>
    </xf>
    <xf numFmtId="176" fontId="0" fillId="2" borderId="81" xfId="0" applyNumberFormat="1" applyFont="1" applyFill="1" applyBorder="1" applyAlignment="1">
      <alignment horizontal="right" vertical="center" wrapText="1"/>
    </xf>
    <xf numFmtId="176" fontId="0" fillId="2" borderId="79" xfId="0" applyNumberFormat="1" applyFont="1" applyFill="1" applyBorder="1" applyAlignment="1">
      <alignment horizontal="right" vertical="center" wrapText="1"/>
    </xf>
    <xf numFmtId="178" fontId="0" fillId="2" borderId="79" xfId="0" applyNumberFormat="1" applyFont="1" applyFill="1" applyBorder="1" applyAlignment="1">
      <alignment vertical="center" wrapText="1"/>
    </xf>
    <xf numFmtId="176" fontId="0" fillId="0" borderId="66" xfId="0" applyNumberFormat="1" applyFont="1" applyBorder="1" applyAlignment="1">
      <alignment horizontal="center" vertical="center" wrapText="1"/>
    </xf>
    <xf numFmtId="176" fontId="0" fillId="0" borderId="67" xfId="0" applyNumberFormat="1" applyFont="1" applyBorder="1" applyAlignment="1">
      <alignment horizontal="center" vertical="center" wrapText="1"/>
    </xf>
    <xf numFmtId="176" fontId="0" fillId="0" borderId="68" xfId="0" applyNumberFormat="1" applyFont="1" applyBorder="1" applyAlignment="1">
      <alignment horizontal="center" vertical="center" wrapText="1"/>
    </xf>
    <xf numFmtId="176" fontId="0" fillId="0" borderId="69" xfId="0" applyNumberFormat="1" applyFont="1" applyBorder="1" applyAlignment="1">
      <alignment horizontal="center" vertical="center" wrapText="1"/>
    </xf>
    <xf numFmtId="176" fontId="0" fillId="0" borderId="24" xfId="0" applyNumberFormat="1" applyFont="1" applyBorder="1" applyAlignment="1">
      <alignment horizontal="center" vertical="center" wrapText="1"/>
    </xf>
    <xf numFmtId="0" fontId="0" fillId="0" borderId="70" xfId="0" applyFont="1" applyBorder="1">
      <alignment vertical="center"/>
    </xf>
    <xf numFmtId="176" fontId="4" fillId="0" borderId="12" xfId="0" applyNumberFormat="1" applyFont="1" applyBorder="1" applyAlignment="1">
      <alignment horizontal="center" vertical="center" shrinkToFit="1"/>
    </xf>
    <xf numFmtId="176" fontId="0" fillId="0" borderId="12" xfId="0" applyNumberFormat="1" applyFont="1" applyBorder="1" applyAlignment="1">
      <alignment horizontal="center" vertical="center" wrapText="1"/>
    </xf>
    <xf numFmtId="0" fontId="0" fillId="0" borderId="23" xfId="0" applyFont="1" applyBorder="1">
      <alignment vertical="center"/>
    </xf>
    <xf numFmtId="0" fontId="0" fillId="0" borderId="26" xfId="0" applyFont="1" applyBorder="1">
      <alignment vertical="center"/>
    </xf>
    <xf numFmtId="0" fontId="0" fillId="0" borderId="48" xfId="0" applyFont="1" applyBorder="1">
      <alignment vertical="center"/>
    </xf>
    <xf numFmtId="0" fontId="6" fillId="0" borderId="0" xfId="0" applyFont="1" applyAlignment="1">
      <alignment horizontal="left" vertical="center"/>
    </xf>
    <xf numFmtId="0" fontId="4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0" fillId="0" borderId="2" xfId="0" applyFont="1" applyBorder="1" applyAlignment="1">
      <alignment horizontal="right" vertical="center" wrapText="1"/>
    </xf>
    <xf numFmtId="0" fontId="0" fillId="0" borderId="71" xfId="0" applyFont="1" applyBorder="1" applyAlignment="1">
      <alignment horizontal="center" vertical="center" wrapText="1"/>
    </xf>
    <xf numFmtId="0" fontId="0" fillId="0" borderId="72" xfId="0" applyFont="1" applyBorder="1" applyAlignment="1">
      <alignment horizontal="center" vertical="center" wrapText="1"/>
    </xf>
    <xf numFmtId="0" fontId="0" fillId="0" borderId="73" xfId="0" applyFont="1" applyBorder="1" applyAlignment="1">
      <alignment horizontal="center" vertical="center" wrapText="1"/>
    </xf>
    <xf numFmtId="0" fontId="0" fillId="0" borderId="63" xfId="0" applyFont="1" applyBorder="1">
      <alignment vertical="center"/>
    </xf>
    <xf numFmtId="0" fontId="0" fillId="0" borderId="64" xfId="0" applyFont="1" applyBorder="1">
      <alignment vertical="center"/>
    </xf>
    <xf numFmtId="0" fontId="0" fillId="0" borderId="10" xfId="0" applyFont="1" applyBorder="1" applyAlignment="1">
      <alignment horizontal="center" vertical="center" wrapText="1"/>
    </xf>
    <xf numFmtId="0" fontId="0" fillId="0" borderId="42" xfId="0" applyFont="1" applyBorder="1" applyAlignment="1">
      <alignment horizontal="center" vertical="center" wrapText="1"/>
    </xf>
    <xf numFmtId="0" fontId="0" fillId="0" borderId="68" xfId="0" applyFont="1" applyBorder="1" applyAlignment="1">
      <alignment horizontal="center" vertical="center" wrapText="1"/>
    </xf>
    <xf numFmtId="178" fontId="0" fillId="0" borderId="42" xfId="0" applyNumberFormat="1" applyFont="1" applyBorder="1" applyAlignment="1">
      <alignment horizontal="center" vertical="center" wrapText="1"/>
    </xf>
    <xf numFmtId="0" fontId="0" fillId="0" borderId="74" xfId="0" applyFont="1" applyBorder="1">
      <alignment vertical="center"/>
    </xf>
    <xf numFmtId="178" fontId="4" fillId="0" borderId="26" xfId="0" applyNumberFormat="1" applyFont="1" applyBorder="1" applyAlignment="1">
      <alignment horizontal="center" vertical="center" shrinkToFit="1"/>
    </xf>
    <xf numFmtId="0" fontId="0" fillId="0" borderId="75" xfId="0" applyFont="1" applyBorder="1" applyAlignment="1">
      <alignment horizontal="center" vertical="center" wrapText="1"/>
    </xf>
    <xf numFmtId="0" fontId="0" fillId="0" borderId="66" xfId="0" applyFont="1" applyBorder="1" applyAlignment="1">
      <alignment horizontal="center" vertical="center" wrapText="1"/>
    </xf>
    <xf numFmtId="0" fontId="0" fillId="0" borderId="76" xfId="0" applyFont="1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 wrapText="1"/>
    </xf>
    <xf numFmtId="0" fontId="0" fillId="0" borderId="24" xfId="0" applyFont="1" applyBorder="1" applyAlignment="1">
      <alignment horizontal="center" vertical="center" wrapText="1"/>
    </xf>
    <xf numFmtId="0" fontId="0" fillId="0" borderId="70" xfId="0" applyFont="1" applyBorder="1" applyAlignment="1">
      <alignment horizontal="center" vertical="center" wrapText="1"/>
    </xf>
    <xf numFmtId="0" fontId="0" fillId="0" borderId="74" xfId="0" applyFont="1" applyBorder="1" applyAlignment="1">
      <alignment horizontal="center" vertical="center" wrapText="1"/>
    </xf>
    <xf numFmtId="176" fontId="0" fillId="0" borderId="49" xfId="0" applyNumberFormat="1" applyFont="1" applyBorder="1" applyAlignment="1">
      <alignment horizontal="center" vertical="center" wrapText="1"/>
    </xf>
    <xf numFmtId="176" fontId="0" fillId="0" borderId="53" xfId="0" applyNumberFormat="1" applyFont="1" applyBorder="1" applyAlignment="1">
      <alignment horizontal="center" vertical="center" wrapText="1"/>
    </xf>
    <xf numFmtId="176" fontId="0" fillId="0" borderId="84" xfId="0" applyNumberFormat="1" applyFont="1" applyBorder="1" applyAlignment="1">
      <alignment horizontal="center" vertical="center" wrapText="1"/>
    </xf>
    <xf numFmtId="176" fontId="0" fillId="0" borderId="77" xfId="0" applyNumberFormat="1" applyFont="1" applyBorder="1" applyAlignment="1">
      <alignment horizontal="right" vertical="center" wrapText="1"/>
    </xf>
    <xf numFmtId="176" fontId="0" fillId="0" borderId="78" xfId="0" applyNumberFormat="1" applyFont="1" applyBorder="1" applyAlignment="1">
      <alignment horizontal="right" vertical="center" wrapText="1"/>
    </xf>
    <xf numFmtId="176" fontId="0" fillId="0" borderId="80" xfId="0" applyNumberFormat="1" applyFont="1" applyBorder="1" applyAlignment="1">
      <alignment horizontal="right" vertical="center" wrapText="1"/>
    </xf>
    <xf numFmtId="176" fontId="0" fillId="0" borderId="81" xfId="0" applyNumberFormat="1" applyFont="1" applyBorder="1" applyAlignment="1">
      <alignment horizontal="right" vertical="center" wrapText="1"/>
    </xf>
    <xf numFmtId="176" fontId="0" fillId="0" borderId="79" xfId="0" applyNumberFormat="1" applyFont="1" applyBorder="1" applyAlignment="1">
      <alignment horizontal="right" vertical="center" wrapText="1"/>
    </xf>
    <xf numFmtId="178" fontId="0" fillId="0" borderId="77" xfId="0" applyNumberFormat="1" applyFont="1" applyBorder="1" applyAlignment="1">
      <alignment vertical="center" wrapText="1"/>
    </xf>
    <xf numFmtId="178" fontId="0" fillId="0" borderId="79" xfId="0" applyNumberFormat="1" applyFont="1" applyBorder="1" applyAlignment="1">
      <alignment vertical="center" wrapText="1"/>
    </xf>
    <xf numFmtId="178" fontId="0" fillId="0" borderId="82" xfId="0" applyNumberFormat="1" applyFont="1" applyBorder="1" applyAlignment="1">
      <alignment vertical="center" wrapText="1"/>
    </xf>
    <xf numFmtId="0" fontId="4" fillId="0" borderId="49" xfId="0" applyFont="1" applyBorder="1" applyAlignment="1">
      <alignment horizontal="center" vertical="center" wrapText="1"/>
    </xf>
    <xf numFmtId="0" fontId="4" fillId="0" borderId="83" xfId="0" applyFont="1" applyBorder="1" applyAlignment="1">
      <alignment horizontal="center" vertical="center" wrapText="1"/>
    </xf>
    <xf numFmtId="0" fontId="4" fillId="0" borderId="84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shrinkToFit="1"/>
    </xf>
    <xf numFmtId="0" fontId="0" fillId="0" borderId="30" xfId="0" applyFont="1" applyBorder="1" applyAlignment="1">
      <alignment horizontal="center" vertical="center" shrinkToFit="1"/>
    </xf>
    <xf numFmtId="0" fontId="0" fillId="0" borderId="28" xfId="0" applyFont="1" applyBorder="1" applyAlignment="1">
      <alignment horizontal="center" vertical="center" shrinkToFit="1"/>
    </xf>
    <xf numFmtId="0" fontId="0" fillId="0" borderId="15" xfId="0" applyFont="1" applyBorder="1" applyAlignment="1">
      <alignment horizontal="center" vertical="center" shrinkToFit="1"/>
    </xf>
    <xf numFmtId="0" fontId="0" fillId="0" borderId="62" xfId="0" applyFont="1" applyBorder="1" applyAlignment="1">
      <alignment horizontal="center" vertical="center" shrinkToFit="1"/>
    </xf>
    <xf numFmtId="176" fontId="0" fillId="0" borderId="82" xfId="0" applyNumberFormat="1" applyFont="1" applyBorder="1" applyAlignment="1">
      <alignment horizontal="right" vertical="center" wrapText="1"/>
    </xf>
    <xf numFmtId="182" fontId="0" fillId="3" borderId="93" xfId="0" applyNumberFormat="1" applyFont="1" applyFill="1" applyBorder="1" applyAlignment="1">
      <alignment horizontal="right" vertical="center" wrapText="1"/>
    </xf>
    <xf numFmtId="182" fontId="0" fillId="3" borderId="94" xfId="0" applyNumberFormat="1" applyFont="1" applyFill="1" applyBorder="1" applyAlignment="1">
      <alignment horizontal="right" vertical="center" wrapText="1"/>
    </xf>
    <xf numFmtId="182" fontId="0" fillId="3" borderId="54" xfId="0" applyNumberFormat="1" applyFont="1" applyFill="1" applyBorder="1" applyAlignment="1">
      <alignment horizontal="right" vertical="center" wrapText="1"/>
    </xf>
    <xf numFmtId="0" fontId="8" fillId="0" borderId="0" xfId="0" applyFont="1" applyAlignment="1">
      <alignment horizontal="left" vertical="center"/>
    </xf>
    <xf numFmtId="182" fontId="0" fillId="3" borderId="27" xfId="0" applyNumberFormat="1" applyFont="1" applyFill="1" applyBorder="1" applyAlignment="1">
      <alignment horizontal="right" vertical="center" wrapText="1"/>
    </xf>
    <xf numFmtId="182" fontId="0" fillId="3" borderId="89" xfId="0" applyNumberFormat="1" applyFont="1" applyFill="1" applyBorder="1" applyAlignment="1">
      <alignment horizontal="right" vertical="center" wrapText="1"/>
    </xf>
    <xf numFmtId="182" fontId="0" fillId="3" borderId="47" xfId="0" applyNumberFormat="1" applyFont="1" applyFill="1" applyBorder="1" applyAlignment="1">
      <alignment horizontal="right" vertical="center" wrapText="1"/>
    </xf>
    <xf numFmtId="0" fontId="0" fillId="0" borderId="27" xfId="0" applyFont="1" applyBorder="1" applyAlignment="1">
      <alignment horizontal="center" vertical="center" wrapText="1"/>
    </xf>
    <xf numFmtId="0" fontId="0" fillId="0" borderId="89" xfId="0" applyFont="1" applyBorder="1" applyAlignment="1">
      <alignment horizontal="center" vertical="center" wrapText="1"/>
    </xf>
    <xf numFmtId="0" fontId="0" fillId="0" borderId="47" xfId="0" applyFont="1" applyBorder="1" applyAlignment="1">
      <alignment horizontal="center" vertical="center" wrapText="1"/>
    </xf>
    <xf numFmtId="176" fontId="0" fillId="0" borderId="92" xfId="0" applyNumberFormat="1" applyFont="1" applyBorder="1" applyAlignment="1">
      <alignment horizontal="right" vertical="center" wrapText="1"/>
    </xf>
    <xf numFmtId="0" fontId="0" fillId="0" borderId="92" xfId="0" applyFont="1" applyBorder="1" applyAlignment="1">
      <alignment horizontal="center" vertical="center" wrapText="1"/>
    </xf>
    <xf numFmtId="0" fontId="0" fillId="0" borderId="8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91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  <xf numFmtId="0" fontId="4" fillId="0" borderId="48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91" xfId="0" applyFont="1" applyBorder="1" applyAlignment="1">
      <alignment horizontal="center" vertical="center" wrapText="1"/>
    </xf>
    <xf numFmtId="0" fontId="0" fillId="0" borderId="48" xfId="0" applyFont="1" applyBorder="1" applyAlignment="1">
      <alignment horizontal="center" vertical="center" wrapText="1"/>
    </xf>
    <xf numFmtId="176" fontId="0" fillId="2" borderId="35" xfId="0" applyNumberFormat="1" applyFont="1" applyFill="1" applyBorder="1" applyAlignment="1">
      <alignment horizontal="center" vertical="center" wrapText="1"/>
    </xf>
    <xf numFmtId="0" fontId="0" fillId="2" borderId="90" xfId="0" applyFont="1" applyFill="1" applyBorder="1">
      <alignment vertical="center"/>
    </xf>
    <xf numFmtId="182" fontId="0" fillId="3" borderId="55" xfId="0" applyNumberFormat="1" applyFont="1" applyFill="1" applyBorder="1" applyAlignment="1">
      <alignment horizontal="right" vertical="center" wrapText="1"/>
    </xf>
    <xf numFmtId="182" fontId="0" fillId="3" borderId="58" xfId="0" applyNumberFormat="1" applyFont="1" applyFill="1" applyBorder="1" applyAlignment="1">
      <alignment horizontal="right" vertical="center" wrapText="1"/>
    </xf>
    <xf numFmtId="0" fontId="0" fillId="2" borderId="47" xfId="0" applyFont="1" applyFill="1" applyBorder="1">
      <alignment vertical="center"/>
    </xf>
    <xf numFmtId="0" fontId="0" fillId="0" borderId="16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0" fillId="0" borderId="87" xfId="0" applyFont="1" applyBorder="1" applyAlignment="1">
      <alignment horizontal="center" vertical="center" wrapText="1"/>
    </xf>
    <xf numFmtId="0" fontId="0" fillId="0" borderId="90" xfId="0" applyFont="1" applyBorder="1" applyAlignment="1">
      <alignment horizontal="center" vertical="center" wrapText="1"/>
    </xf>
    <xf numFmtId="0" fontId="0" fillId="0" borderId="98" xfId="0" applyFont="1" applyBorder="1" applyAlignment="1">
      <alignment horizontal="center" vertical="center" wrapText="1"/>
    </xf>
    <xf numFmtId="0" fontId="0" fillId="0" borderId="99" xfId="0" applyFont="1" applyBorder="1" applyAlignment="1">
      <alignment horizontal="center" vertical="center" wrapText="1"/>
    </xf>
    <xf numFmtId="176" fontId="0" fillId="2" borderId="103" xfId="0" applyNumberFormat="1" applyFont="1" applyFill="1" applyBorder="1" applyAlignment="1">
      <alignment horizontal="right" vertical="center" wrapText="1"/>
    </xf>
    <xf numFmtId="176" fontId="0" fillId="2" borderId="104" xfId="0" applyNumberFormat="1" applyFont="1" applyFill="1" applyBorder="1" applyAlignment="1">
      <alignment horizontal="right" vertical="center" wrapText="1"/>
    </xf>
    <xf numFmtId="176" fontId="0" fillId="2" borderId="105" xfId="0" applyNumberFormat="1" applyFont="1" applyFill="1" applyBorder="1" applyAlignment="1">
      <alignment horizontal="right" vertical="center" wrapText="1"/>
    </xf>
    <xf numFmtId="178" fontId="0" fillId="2" borderId="99" xfId="0" applyNumberFormat="1" applyFont="1" applyFill="1" applyBorder="1" applyAlignment="1">
      <alignment vertical="center" wrapText="1"/>
    </xf>
    <xf numFmtId="0" fontId="0" fillId="2" borderId="100" xfId="0" applyFont="1" applyFill="1" applyBorder="1">
      <alignment vertical="center"/>
    </xf>
    <xf numFmtId="178" fontId="0" fillId="2" borderId="98" xfId="0" applyNumberFormat="1" applyFont="1" applyFill="1" applyBorder="1" applyAlignment="1">
      <alignment vertical="center" wrapText="1"/>
    </xf>
    <xf numFmtId="0" fontId="0" fillId="2" borderId="101" xfId="0" applyFont="1" applyFill="1" applyBorder="1">
      <alignment vertical="center"/>
    </xf>
    <xf numFmtId="0" fontId="0" fillId="0" borderId="35" xfId="0" applyFont="1" applyBorder="1" applyAlignment="1">
      <alignment horizontal="center" vertical="center" wrapText="1"/>
    </xf>
    <xf numFmtId="178" fontId="0" fillId="0" borderId="58" xfId="0" applyNumberFormat="1" applyFont="1" applyBorder="1" applyAlignment="1">
      <alignment horizontal="right" vertical="center" wrapText="1"/>
    </xf>
    <xf numFmtId="178" fontId="0" fillId="0" borderId="93" xfId="0" applyNumberFormat="1" applyFont="1" applyBorder="1" applyAlignment="1">
      <alignment horizontal="right" vertical="center" wrapText="1"/>
    </xf>
    <xf numFmtId="178" fontId="0" fillId="0" borderId="116" xfId="0" applyNumberFormat="1" applyFont="1" applyBorder="1" applyAlignment="1">
      <alignment horizontal="right" vertical="center" wrapText="1"/>
    </xf>
    <xf numFmtId="178" fontId="0" fillId="0" borderId="117" xfId="0" applyNumberFormat="1" applyFont="1" applyBorder="1" applyAlignment="1">
      <alignment horizontal="right" vertical="center" wrapText="1"/>
    </xf>
    <xf numFmtId="178" fontId="0" fillId="0" borderId="94" xfId="0" applyNumberFormat="1" applyFont="1" applyBorder="1" applyAlignment="1">
      <alignment horizontal="right" vertical="center" wrapText="1"/>
    </xf>
    <xf numFmtId="178" fontId="0" fillId="2" borderId="58" xfId="0" applyNumberFormat="1" applyFont="1" applyFill="1" applyBorder="1" applyAlignment="1">
      <alignment horizontal="right" vertical="center" wrapText="1"/>
    </xf>
    <xf numFmtId="178" fontId="0" fillId="2" borderId="93" xfId="0" applyNumberFormat="1" applyFont="1" applyFill="1" applyBorder="1" applyAlignment="1">
      <alignment horizontal="right" vertical="center" wrapText="1"/>
    </xf>
    <xf numFmtId="178" fontId="0" fillId="2" borderId="116" xfId="0" applyNumberFormat="1" applyFont="1" applyFill="1" applyBorder="1" applyAlignment="1">
      <alignment horizontal="right" vertical="center" wrapText="1"/>
    </xf>
    <xf numFmtId="178" fontId="0" fillId="2" borderId="117" xfId="0" applyNumberFormat="1" applyFont="1" applyFill="1" applyBorder="1" applyAlignment="1">
      <alignment horizontal="right" vertical="center" wrapText="1"/>
    </xf>
    <xf numFmtId="178" fontId="0" fillId="2" borderId="118" xfId="0" applyNumberFormat="1" applyFont="1" applyFill="1" applyBorder="1" applyAlignment="1">
      <alignment horizontal="right" vertical="center" wrapText="1"/>
    </xf>
    <xf numFmtId="178" fontId="0" fillId="2" borderId="119" xfId="0" applyNumberFormat="1" applyFont="1" applyFill="1" applyBorder="1" applyAlignment="1">
      <alignment horizontal="right" vertical="center" wrapText="1"/>
    </xf>
    <xf numFmtId="176" fontId="0" fillId="2" borderId="89" xfId="0" applyNumberFormat="1" applyFont="1" applyFill="1" applyBorder="1" applyAlignment="1">
      <alignment horizontal="center" vertical="center" wrapText="1"/>
    </xf>
    <xf numFmtId="0" fontId="0" fillId="0" borderId="26" xfId="0" applyFont="1" applyBorder="1" applyAlignment="1">
      <alignment horizontal="center" vertical="center" wrapText="1"/>
    </xf>
    <xf numFmtId="176" fontId="0" fillId="2" borderId="12" xfId="0" applyNumberFormat="1" applyFont="1" applyFill="1" applyBorder="1" applyAlignment="1">
      <alignment horizontal="right" vertical="center" wrapText="1"/>
    </xf>
    <xf numFmtId="176" fontId="0" fillId="2" borderId="24" xfId="0" applyNumberFormat="1" applyFont="1" applyFill="1" applyBorder="1" applyAlignment="1">
      <alignment horizontal="right" vertical="center" wrapText="1"/>
    </xf>
    <xf numFmtId="176" fontId="0" fillId="2" borderId="126" xfId="0" applyNumberFormat="1" applyFont="1" applyFill="1" applyBorder="1" applyAlignment="1">
      <alignment horizontal="right" vertical="center" wrapText="1"/>
    </xf>
    <xf numFmtId="176" fontId="0" fillId="2" borderId="127" xfId="0" applyNumberFormat="1" applyFont="1" applyFill="1" applyBorder="1" applyAlignment="1">
      <alignment horizontal="right" vertical="center" wrapText="1"/>
    </xf>
    <xf numFmtId="176" fontId="0" fillId="2" borderId="70" xfId="0" applyNumberFormat="1" applyFont="1" applyFill="1" applyBorder="1" applyAlignment="1">
      <alignment horizontal="right" vertical="center" wrapText="1"/>
    </xf>
    <xf numFmtId="178" fontId="0" fillId="2" borderId="24" xfId="0" applyNumberFormat="1" applyFont="1" applyFill="1" applyBorder="1" applyAlignment="1">
      <alignment vertical="center" wrapText="1"/>
    </xf>
    <xf numFmtId="0" fontId="0" fillId="2" borderId="70" xfId="0" applyFont="1" applyFill="1" applyBorder="1">
      <alignment vertical="center"/>
    </xf>
    <xf numFmtId="178" fontId="0" fillId="2" borderId="12" xfId="0" applyNumberFormat="1" applyFont="1" applyFill="1" applyBorder="1" applyAlignment="1">
      <alignment vertical="center" wrapText="1"/>
    </xf>
    <xf numFmtId="0" fontId="0" fillId="2" borderId="23" xfId="0" applyFont="1" applyFill="1" applyBorder="1">
      <alignment vertical="center"/>
    </xf>
    <xf numFmtId="176" fontId="0" fillId="2" borderId="83" xfId="0" applyNumberFormat="1" applyFont="1" applyFill="1" applyBorder="1" applyAlignment="1">
      <alignment horizontal="center" vertical="center" wrapText="1"/>
    </xf>
    <xf numFmtId="0" fontId="0" fillId="2" borderId="84" xfId="0" applyFont="1" applyFill="1" applyBorder="1">
      <alignment vertical="center"/>
    </xf>
    <xf numFmtId="0" fontId="0" fillId="2" borderId="53" xfId="0" applyFont="1" applyFill="1" applyBorder="1">
      <alignment vertical="center"/>
    </xf>
    <xf numFmtId="176" fontId="0" fillId="2" borderId="120" xfId="0" applyNumberFormat="1" applyFont="1" applyFill="1" applyBorder="1" applyAlignment="1">
      <alignment horizontal="right" vertical="center" wrapText="1"/>
    </xf>
    <xf numFmtId="176" fontId="0" fillId="2" borderId="121" xfId="0" applyNumberFormat="1" applyFont="1" applyFill="1" applyBorder="1" applyAlignment="1">
      <alignment horizontal="right" vertical="center" wrapText="1"/>
    </xf>
    <xf numFmtId="176" fontId="0" fillId="2" borderId="125" xfId="0" applyNumberFormat="1" applyFont="1" applyFill="1" applyBorder="1" applyAlignment="1">
      <alignment horizontal="right" vertical="center" wrapText="1"/>
    </xf>
    <xf numFmtId="183" fontId="0" fillId="0" borderId="0" xfId="0" applyNumberFormat="1" applyFont="1" applyBorder="1" applyAlignment="1">
      <alignment horizontal="right"/>
    </xf>
    <xf numFmtId="183" fontId="0" fillId="0" borderId="89" xfId="0" applyNumberFormat="1" applyFont="1" applyBorder="1" applyAlignment="1">
      <alignment horizontal="right"/>
    </xf>
    <xf numFmtId="0" fontId="0" fillId="0" borderId="91" xfId="0" applyFont="1" applyBorder="1" applyAlignment="1">
      <alignment horizontal="right" vertical="center" wrapText="1"/>
    </xf>
    <xf numFmtId="0" fontId="0" fillId="0" borderId="0" xfId="0" applyFont="1" applyBorder="1" applyAlignment="1">
      <alignment horizontal="right" vertical="center" wrapText="1"/>
    </xf>
    <xf numFmtId="0" fontId="0" fillId="0" borderId="45" xfId="0" applyFont="1" applyBorder="1" applyAlignment="1">
      <alignment horizontal="right" vertical="center" wrapText="1"/>
    </xf>
    <xf numFmtId="182" fontId="0" fillId="0" borderId="95" xfId="0" applyNumberFormat="1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 shrinkToFit="1"/>
    </xf>
    <xf numFmtId="0" fontId="0" fillId="0" borderId="91" xfId="0" applyFont="1" applyBorder="1" applyAlignment="1">
      <alignment horizontal="center" vertical="center" wrapText="1" shrinkToFit="1"/>
    </xf>
    <xf numFmtId="0" fontId="0" fillId="0" borderId="0" xfId="0" applyFont="1" applyBorder="1" applyAlignment="1">
      <alignment horizontal="center" vertical="center" wrapText="1" shrinkToFit="1"/>
    </xf>
    <xf numFmtId="0" fontId="0" fillId="0" borderId="45" xfId="0" applyFont="1" applyBorder="1" applyAlignment="1">
      <alignment horizontal="center" vertical="center" wrapText="1" shrinkToFit="1"/>
    </xf>
    <xf numFmtId="0" fontId="0" fillId="0" borderId="45" xfId="0" applyFont="1" applyBorder="1" applyAlignment="1">
      <alignment horizontal="center" vertical="center" wrapText="1"/>
    </xf>
    <xf numFmtId="0" fontId="0" fillId="0" borderId="16" xfId="0" applyFont="1" applyBorder="1" applyAlignment="1">
      <alignment horizontal="left" vertical="center" wrapText="1"/>
    </xf>
    <xf numFmtId="0" fontId="0" fillId="0" borderId="0" xfId="0" applyFont="1" applyBorder="1" applyAlignment="1">
      <alignment horizontal="left" vertical="center" wrapText="1"/>
    </xf>
    <xf numFmtId="0" fontId="0" fillId="0" borderId="27" xfId="0" applyFont="1" applyBorder="1" applyAlignment="1">
      <alignment horizontal="left" vertical="center" wrapText="1"/>
    </xf>
    <xf numFmtId="0" fontId="0" fillId="0" borderId="89" xfId="0" applyFont="1" applyBorder="1" applyAlignment="1">
      <alignment horizontal="left" vertical="center" wrapText="1"/>
    </xf>
    <xf numFmtId="0" fontId="0" fillId="0" borderId="44" xfId="0" applyFont="1" applyBorder="1" applyAlignment="1">
      <alignment horizontal="left" vertical="center" wrapText="1"/>
    </xf>
    <xf numFmtId="0" fontId="0" fillId="0" borderId="87" xfId="0" applyFont="1" applyBorder="1" applyAlignment="1">
      <alignment horizontal="left" vertical="center" wrapText="1"/>
    </xf>
    <xf numFmtId="0" fontId="0" fillId="0" borderId="44" xfId="0" applyFont="1" applyBorder="1" applyAlignment="1">
      <alignment horizontal="center" vertical="center" wrapText="1"/>
    </xf>
    <xf numFmtId="0" fontId="0" fillId="0" borderId="96" xfId="0" applyFont="1" applyBorder="1" applyAlignment="1">
      <alignment horizontal="center" vertical="center" wrapText="1"/>
    </xf>
    <xf numFmtId="0" fontId="0" fillId="0" borderId="33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shrinkToFit="1"/>
    </xf>
    <xf numFmtId="176" fontId="0" fillId="0" borderId="33" xfId="0" applyNumberFormat="1" applyFont="1" applyBorder="1" applyAlignment="1">
      <alignment horizontal="center" vertical="center" wrapText="1"/>
    </xf>
    <xf numFmtId="0" fontId="0" fillId="0" borderId="34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176" fontId="0" fillId="3" borderId="8" xfId="0" applyNumberFormat="1" applyFont="1" applyFill="1" applyBorder="1" applyAlignment="1">
      <alignment vertical="center" wrapText="1"/>
    </xf>
    <xf numFmtId="176" fontId="0" fillId="3" borderId="30" xfId="0" applyNumberFormat="1" applyFont="1" applyFill="1" applyBorder="1" applyAlignment="1">
      <alignment vertical="center" wrapText="1"/>
    </xf>
    <xf numFmtId="176" fontId="0" fillId="3" borderId="28" xfId="0" applyNumberFormat="1" applyFont="1" applyFill="1" applyBorder="1" applyAlignment="1">
      <alignment vertical="center" wrapText="1"/>
    </xf>
    <xf numFmtId="176" fontId="0" fillId="0" borderId="15" xfId="0" applyNumberFormat="1" applyFont="1" applyBorder="1" applyAlignment="1">
      <alignment vertical="center" wrapText="1"/>
    </xf>
    <xf numFmtId="182" fontId="0" fillId="3" borderId="15" xfId="0" applyNumberFormat="1" applyFont="1" applyFill="1" applyBorder="1" applyAlignment="1">
      <alignment vertical="center" wrapText="1"/>
    </xf>
    <xf numFmtId="0" fontId="0" fillId="0" borderId="26" xfId="0" applyFont="1" applyBorder="1" applyAlignment="1">
      <alignment horizontal="center" vertical="center"/>
    </xf>
    <xf numFmtId="0" fontId="0" fillId="0" borderId="42" xfId="0" applyFont="1" applyBorder="1" applyAlignment="1">
      <alignment horizontal="center" vertical="center"/>
    </xf>
    <xf numFmtId="176" fontId="0" fillId="0" borderId="10" xfId="0" applyNumberFormat="1" applyFont="1" applyBorder="1" applyAlignment="1">
      <alignment horizontal="center" vertical="center"/>
    </xf>
    <xf numFmtId="176" fontId="0" fillId="0" borderId="42" xfId="0" applyNumberFormat="1" applyFont="1" applyBorder="1" applyAlignment="1">
      <alignment horizontal="center" vertical="center"/>
    </xf>
    <xf numFmtId="176" fontId="0" fillId="0" borderId="48" xfId="0" applyNumberFormat="1" applyFont="1" applyBorder="1" applyAlignment="1">
      <alignment horizontal="center" vertical="center"/>
    </xf>
    <xf numFmtId="180" fontId="0" fillId="3" borderId="8" xfId="0" applyNumberFormat="1" applyFont="1" applyFill="1" applyBorder="1" applyAlignment="1">
      <alignment vertical="center" wrapText="1"/>
    </xf>
    <xf numFmtId="180" fontId="0" fillId="3" borderId="62" xfId="0" applyNumberFormat="1" applyFont="1" applyFill="1" applyBorder="1" applyAlignment="1">
      <alignment vertical="center" wrapText="1"/>
    </xf>
    <xf numFmtId="0" fontId="0" fillId="0" borderId="20" xfId="0" applyFont="1" applyBorder="1" applyAlignment="1">
      <alignment horizontal="right" vertical="center"/>
    </xf>
    <xf numFmtId="0" fontId="0" fillId="0" borderId="63" xfId="0" applyFont="1" applyBorder="1" applyAlignment="1">
      <alignment horizontal="right" vertical="center"/>
    </xf>
    <xf numFmtId="0" fontId="0" fillId="0" borderId="63" xfId="0" applyFont="1" applyBorder="1" applyAlignment="1">
      <alignment horizontal="left" vertical="center" wrapText="1"/>
    </xf>
    <xf numFmtId="0" fontId="0" fillId="0" borderId="64" xfId="0" applyFont="1" applyBorder="1" applyAlignment="1">
      <alignment horizontal="left" vertical="center" wrapText="1"/>
    </xf>
    <xf numFmtId="176" fontId="0" fillId="0" borderId="96" xfId="0" applyNumberFormat="1" applyFont="1" applyBorder="1" applyAlignment="1">
      <alignment vertical="center" wrapText="1"/>
    </xf>
    <xf numFmtId="176" fontId="0" fillId="0" borderId="115" xfId="0" applyNumberFormat="1" applyFont="1" applyBorder="1" applyAlignment="1">
      <alignment vertical="center" wrapText="1"/>
    </xf>
    <xf numFmtId="176" fontId="0" fillId="0" borderId="115" xfId="0" applyNumberFormat="1" applyFont="1" applyBorder="1" applyAlignment="1">
      <alignment horizontal="center" vertical="center" wrapText="1"/>
    </xf>
    <xf numFmtId="176" fontId="0" fillId="0" borderId="30" xfId="0" applyNumberFormat="1" applyFont="1" applyBorder="1" applyAlignment="1">
      <alignment horizontal="center" vertical="center" wrapText="1"/>
    </xf>
    <xf numFmtId="176" fontId="0" fillId="0" borderId="96" xfId="0" applyNumberFormat="1" applyFont="1" applyBorder="1" applyAlignment="1">
      <alignment horizontal="center" vertical="center" wrapText="1"/>
    </xf>
    <xf numFmtId="176" fontId="0" fillId="3" borderId="115" xfId="0" applyNumberFormat="1" applyFont="1" applyFill="1" applyBorder="1" applyAlignment="1">
      <alignment vertical="center" wrapText="1"/>
    </xf>
    <xf numFmtId="176" fontId="0" fillId="3" borderId="62" xfId="0" applyNumberFormat="1" applyFont="1" applyFill="1" applyBorder="1" applyAlignment="1">
      <alignment vertical="center" wrapText="1"/>
    </xf>
    <xf numFmtId="0" fontId="0" fillId="0" borderId="15" xfId="0" applyFont="1" applyBorder="1" applyAlignment="1">
      <alignment horizontal="center" vertical="center"/>
    </xf>
    <xf numFmtId="0" fontId="0" fillId="0" borderId="30" xfId="0" applyFont="1" applyBorder="1" applyAlignment="1">
      <alignment horizontal="center" vertical="center"/>
    </xf>
    <xf numFmtId="0" fontId="0" fillId="0" borderId="28" xfId="0" applyFont="1" applyBorder="1" applyAlignment="1">
      <alignment horizontal="left" vertical="center" wrapText="1"/>
    </xf>
    <xf numFmtId="0" fontId="4" fillId="0" borderId="28" xfId="0" applyFont="1" applyBorder="1" applyAlignment="1">
      <alignment horizontal="left" vertical="center" wrapText="1"/>
    </xf>
    <xf numFmtId="176" fontId="0" fillId="0" borderId="115" xfId="0" applyNumberFormat="1" applyFont="1" applyBorder="1" applyAlignment="1">
      <alignment horizontal="right" vertical="center" wrapText="1"/>
    </xf>
    <xf numFmtId="176" fontId="0" fillId="0" borderId="96" xfId="0" applyNumberFormat="1" applyFont="1" applyBorder="1" applyAlignment="1">
      <alignment horizontal="right" vertical="center" wrapText="1"/>
    </xf>
    <xf numFmtId="0" fontId="0" fillId="0" borderId="15" xfId="0" applyFont="1" applyBorder="1" applyAlignment="1">
      <alignment horizontal="right" vertical="center"/>
    </xf>
    <xf numFmtId="0" fontId="0" fillId="0" borderId="30" xfId="0" applyFont="1" applyBorder="1" applyAlignment="1">
      <alignment horizontal="right" vertical="center"/>
    </xf>
    <xf numFmtId="180" fontId="0" fillId="3" borderId="35" xfId="0" applyNumberFormat="1" applyFont="1" applyFill="1" applyBorder="1" applyAlignment="1">
      <alignment vertical="center" wrapText="1"/>
    </xf>
    <xf numFmtId="180" fontId="0" fillId="3" borderId="90" xfId="0" applyNumberFormat="1" applyFont="1" applyFill="1" applyBorder="1" applyAlignment="1">
      <alignment vertical="center" wrapText="1"/>
    </xf>
    <xf numFmtId="176" fontId="0" fillId="0" borderId="35" xfId="0" applyNumberFormat="1" applyFont="1" applyBorder="1" applyAlignment="1">
      <alignment vertical="center" wrapText="1"/>
    </xf>
    <xf numFmtId="0" fontId="0" fillId="0" borderId="89" xfId="0" applyFont="1" applyBorder="1" applyAlignment="1">
      <alignment vertical="center" wrapText="1"/>
    </xf>
    <xf numFmtId="0" fontId="0" fillId="0" borderId="90" xfId="0" applyFont="1" applyBorder="1" applyAlignment="1">
      <alignment vertical="center" wrapText="1"/>
    </xf>
    <xf numFmtId="176" fontId="0" fillId="3" borderId="35" xfId="0" applyNumberFormat="1" applyFont="1" applyFill="1" applyBorder="1" applyAlignment="1">
      <alignment vertical="center" wrapText="1"/>
    </xf>
    <xf numFmtId="0" fontId="0" fillId="3" borderId="89" xfId="0" applyFont="1" applyFill="1" applyBorder="1" applyAlignment="1">
      <alignment vertical="center" wrapText="1"/>
    </xf>
    <xf numFmtId="176" fontId="0" fillId="2" borderId="27" xfId="0" applyNumberFormat="1" applyFont="1" applyFill="1" applyBorder="1" applyAlignment="1">
      <alignment vertical="center" wrapText="1"/>
    </xf>
    <xf numFmtId="0" fontId="0" fillId="2" borderId="89" xfId="0" applyFont="1" applyFill="1" applyBorder="1" applyAlignment="1">
      <alignment vertical="center" wrapText="1"/>
    </xf>
    <xf numFmtId="0" fontId="0" fillId="2" borderId="47" xfId="0" applyFont="1" applyFill="1" applyBorder="1" applyAlignment="1">
      <alignment vertical="center" wrapText="1"/>
    </xf>
    <xf numFmtId="182" fontId="0" fillId="3" borderId="27" xfId="0" applyNumberFormat="1" applyFont="1" applyFill="1" applyBorder="1" applyAlignment="1">
      <alignment vertical="center" wrapText="1"/>
    </xf>
    <xf numFmtId="182" fontId="0" fillId="3" borderId="89" xfId="0" applyNumberFormat="1" applyFont="1" applyFill="1" applyBorder="1" applyAlignment="1">
      <alignment vertical="center" wrapText="1"/>
    </xf>
    <xf numFmtId="182" fontId="0" fillId="3" borderId="47" xfId="0" applyNumberFormat="1" applyFont="1" applyFill="1" applyBorder="1" applyAlignment="1">
      <alignment vertical="center" wrapText="1"/>
    </xf>
    <xf numFmtId="0" fontId="0" fillId="0" borderId="27" xfId="0" applyFont="1" applyBorder="1" applyAlignment="1">
      <alignment horizontal="center" vertical="center"/>
    </xf>
    <xf numFmtId="0" fontId="0" fillId="0" borderId="89" xfId="0" applyFont="1" applyBorder="1" applyAlignment="1">
      <alignment horizontal="center" vertical="center"/>
    </xf>
    <xf numFmtId="0" fontId="0" fillId="0" borderId="47" xfId="0" applyFont="1" applyBorder="1" applyAlignment="1">
      <alignment horizontal="left" vertical="center" wrapText="1"/>
    </xf>
    <xf numFmtId="176" fontId="0" fillId="0" borderId="122" xfId="0" applyNumberFormat="1" applyFont="1" applyBorder="1" applyAlignment="1">
      <alignment vertical="center" wrapText="1"/>
    </xf>
    <xf numFmtId="176" fontId="0" fillId="0" borderId="123" xfId="0" applyNumberFormat="1" applyFont="1" applyBorder="1" applyAlignment="1">
      <alignment vertical="center" wrapText="1"/>
    </xf>
    <xf numFmtId="176" fontId="0" fillId="3" borderId="123" xfId="0" applyNumberFormat="1" applyFont="1" applyFill="1" applyBorder="1" applyAlignment="1">
      <alignment vertical="center" wrapText="1"/>
    </xf>
    <xf numFmtId="0" fontId="0" fillId="3" borderId="123" xfId="0" applyFont="1" applyFill="1" applyBorder="1" applyAlignment="1">
      <alignment vertical="center" wrapText="1"/>
    </xf>
    <xf numFmtId="0" fontId="0" fillId="3" borderId="124" xfId="0" applyFont="1" applyFill="1" applyBorder="1" applyAlignment="1">
      <alignment vertical="center" wrapText="1"/>
    </xf>
    <xf numFmtId="176" fontId="0" fillId="2" borderId="15" xfId="0" applyNumberFormat="1" applyFont="1" applyFill="1" applyBorder="1" applyAlignment="1">
      <alignment vertical="center" wrapText="1"/>
    </xf>
    <xf numFmtId="0" fontId="0" fillId="2" borderId="30" xfId="0" applyFont="1" applyFill="1" applyBorder="1" applyAlignment="1">
      <alignment vertical="center" wrapText="1"/>
    </xf>
    <xf numFmtId="0" fontId="0" fillId="2" borderId="28" xfId="0" applyFont="1" applyFill="1" applyBorder="1" applyAlignment="1">
      <alignment vertical="center" wrapText="1"/>
    </xf>
    <xf numFmtId="176" fontId="0" fillId="0" borderId="128" xfId="0" applyNumberFormat="1" applyFont="1" applyBorder="1" applyAlignment="1">
      <alignment vertical="center" wrapText="1"/>
    </xf>
    <xf numFmtId="176" fontId="0" fillId="0" borderId="33" xfId="0" applyNumberFormat="1" applyFont="1" applyBorder="1" applyAlignment="1">
      <alignment vertical="center" wrapText="1"/>
    </xf>
    <xf numFmtId="176" fontId="0" fillId="3" borderId="33" xfId="0" applyNumberFormat="1" applyFont="1" applyFill="1" applyBorder="1" applyAlignment="1">
      <alignment vertical="center" wrapText="1"/>
    </xf>
    <xf numFmtId="0" fontId="0" fillId="3" borderId="33" xfId="0" applyFont="1" applyFill="1" applyBorder="1" applyAlignment="1">
      <alignment vertical="center" wrapText="1"/>
    </xf>
    <xf numFmtId="0" fontId="0" fillId="3" borderId="34" xfId="0" applyFont="1" applyFill="1" applyBorder="1" applyAlignment="1">
      <alignment vertical="center" wrapText="1"/>
    </xf>
    <xf numFmtId="0" fontId="0" fillId="3" borderId="30" xfId="0" applyFont="1" applyFill="1" applyBorder="1" applyAlignment="1">
      <alignment vertical="center" wrapText="1"/>
    </xf>
    <xf numFmtId="176" fontId="0" fillId="0" borderId="11" xfId="0" applyNumberFormat="1" applyFont="1" applyBorder="1" applyAlignment="1">
      <alignment horizontal="right" vertical="center" wrapText="1"/>
    </xf>
    <xf numFmtId="176" fontId="0" fillId="0" borderId="24" xfId="0" applyNumberFormat="1" applyFont="1" applyBorder="1" applyAlignment="1">
      <alignment horizontal="right" vertical="center" wrapText="1"/>
    </xf>
    <xf numFmtId="176" fontId="0" fillId="0" borderId="70" xfId="0" applyNumberFormat="1" applyFont="1" applyBorder="1" applyAlignment="1">
      <alignment horizontal="right" vertical="center" wrapText="1"/>
    </xf>
    <xf numFmtId="176" fontId="0" fillId="0" borderId="12" xfId="0" applyNumberFormat="1" applyFont="1" applyBorder="1" applyAlignment="1">
      <alignment horizontal="right" vertical="center" wrapText="1"/>
    </xf>
    <xf numFmtId="181" fontId="0" fillId="0" borderId="12" xfId="0" applyNumberFormat="1" applyFont="1" applyBorder="1" applyAlignment="1">
      <alignment horizontal="right" vertical="center" wrapText="1"/>
    </xf>
    <xf numFmtId="181" fontId="0" fillId="0" borderId="24" xfId="0" applyNumberFormat="1" applyFont="1" applyBorder="1" applyAlignment="1">
      <alignment horizontal="right" vertical="center" wrapText="1"/>
    </xf>
    <xf numFmtId="181" fontId="0" fillId="0" borderId="70" xfId="0" applyNumberFormat="1" applyFont="1" applyBorder="1" applyAlignment="1">
      <alignment horizontal="right" vertical="center" wrapText="1"/>
    </xf>
    <xf numFmtId="181" fontId="0" fillId="0" borderId="23" xfId="0" applyNumberFormat="1" applyFont="1" applyBorder="1" applyAlignment="1">
      <alignment horizontal="right" vertical="center" wrapText="1"/>
    </xf>
    <xf numFmtId="181" fontId="0" fillId="3" borderId="11" xfId="0" applyNumberFormat="1" applyFont="1" applyFill="1" applyBorder="1" applyAlignment="1">
      <alignment horizontal="right" vertical="center" wrapText="1"/>
    </xf>
    <xf numFmtId="181" fontId="0" fillId="3" borderId="24" xfId="0" applyNumberFormat="1" applyFont="1" applyFill="1" applyBorder="1" applyAlignment="1">
      <alignment horizontal="right" vertical="center" wrapText="1"/>
    </xf>
    <xf numFmtId="181" fontId="0" fillId="3" borderId="23" xfId="0" applyNumberFormat="1" applyFont="1" applyFill="1" applyBorder="1" applyAlignment="1">
      <alignment horizontal="right" vertical="center" wrapText="1"/>
    </xf>
    <xf numFmtId="0" fontId="0" fillId="0" borderId="53" xfId="0" applyFont="1" applyBorder="1" applyAlignment="1">
      <alignment horizontal="center" vertical="center" wrapText="1"/>
    </xf>
    <xf numFmtId="182" fontId="0" fillId="3" borderId="112" xfId="0" applyNumberFormat="1" applyFont="1" applyFill="1" applyBorder="1" applyAlignment="1">
      <alignment horizontal="right" vertical="center" wrapText="1"/>
    </xf>
    <xf numFmtId="182" fontId="0" fillId="3" borderId="113" xfId="0" applyNumberFormat="1" applyFont="1" applyFill="1" applyBorder="1" applyAlignment="1">
      <alignment horizontal="right" vertical="center" wrapText="1"/>
    </xf>
    <xf numFmtId="182" fontId="0" fillId="3" borderId="114" xfId="0" applyNumberFormat="1" applyFont="1" applyFill="1" applyBorder="1" applyAlignment="1">
      <alignment horizontal="right" vertical="center" wrapText="1"/>
    </xf>
    <xf numFmtId="182" fontId="0" fillId="3" borderId="51" xfId="0" applyNumberFormat="1" applyFont="1" applyFill="1" applyBorder="1" applyAlignment="1">
      <alignment horizontal="right" vertical="center" wrapText="1"/>
    </xf>
    <xf numFmtId="182" fontId="0" fillId="3" borderId="50" xfId="0" applyNumberFormat="1" applyFont="1" applyFill="1" applyBorder="1" applyAlignment="1">
      <alignment horizontal="right" vertical="center" wrapText="1"/>
    </xf>
    <xf numFmtId="182" fontId="0" fillId="3" borderId="88" xfId="0" applyNumberFormat="1" applyFont="1" applyFill="1" applyBorder="1" applyAlignment="1">
      <alignment horizontal="right" vertical="center" wrapText="1"/>
    </xf>
    <xf numFmtId="182" fontId="0" fillId="3" borderId="52" xfId="0" applyNumberFormat="1" applyFont="1" applyFill="1" applyBorder="1" applyAlignment="1">
      <alignment horizontal="right" vertical="center" wrapText="1"/>
    </xf>
    <xf numFmtId="182" fontId="0" fillId="3" borderId="83" xfId="0" applyNumberFormat="1" applyFont="1" applyFill="1" applyBorder="1" applyAlignment="1">
      <alignment horizontal="right" vertical="center" wrapText="1"/>
    </xf>
    <xf numFmtId="182" fontId="0" fillId="3" borderId="53" xfId="0" applyNumberFormat="1" applyFont="1" applyFill="1" applyBorder="1" applyAlignment="1">
      <alignment horizontal="right" vertical="center" wrapText="1"/>
    </xf>
    <xf numFmtId="0" fontId="0" fillId="0" borderId="10" xfId="0" applyFont="1" applyBorder="1" applyAlignment="1">
      <alignment horizontal="center" vertical="center" shrinkToFit="1"/>
    </xf>
    <xf numFmtId="0" fontId="0" fillId="0" borderId="42" xfId="0" applyFont="1" applyBorder="1" applyAlignment="1">
      <alignment horizontal="center" vertical="center" shrinkToFit="1"/>
    </xf>
    <xf numFmtId="0" fontId="0" fillId="0" borderId="74" xfId="0" applyFont="1" applyBorder="1" applyAlignment="1">
      <alignment horizontal="center" vertical="center" shrinkToFit="1"/>
    </xf>
    <xf numFmtId="0" fontId="0" fillId="0" borderId="26" xfId="0" applyFont="1" applyBorder="1" applyAlignment="1">
      <alignment horizontal="center" vertical="center" shrinkToFit="1"/>
    </xf>
    <xf numFmtId="0" fontId="0" fillId="0" borderId="48" xfId="0" applyFont="1" applyBorder="1" applyAlignment="1">
      <alignment horizontal="center" vertical="center" shrinkToFit="1"/>
    </xf>
    <xf numFmtId="0" fontId="0" fillId="0" borderId="43" xfId="0" applyFont="1" applyBorder="1" applyAlignment="1">
      <alignment horizontal="center" vertical="center" shrinkToFit="1"/>
    </xf>
    <xf numFmtId="0" fontId="0" fillId="0" borderId="18" xfId="0" applyFont="1" applyBorder="1" applyAlignment="1">
      <alignment horizontal="center" vertical="center" shrinkToFit="1"/>
    </xf>
    <xf numFmtId="182" fontId="0" fillId="3" borderId="60" xfId="0" applyNumberFormat="1" applyFont="1" applyFill="1" applyBorder="1" applyAlignment="1">
      <alignment horizontal="right" vertical="center" wrapText="1"/>
    </xf>
    <xf numFmtId="182" fontId="0" fillId="3" borderId="59" xfId="0" applyNumberFormat="1" applyFont="1" applyFill="1" applyBorder="1" applyAlignment="1">
      <alignment horizontal="right" vertical="center" wrapText="1"/>
    </xf>
    <xf numFmtId="182" fontId="0" fillId="3" borderId="37" xfId="0" applyNumberFormat="1" applyFont="1" applyFill="1" applyBorder="1" applyAlignment="1">
      <alignment horizontal="right" vertical="center" wrapText="1"/>
    </xf>
    <xf numFmtId="176" fontId="0" fillId="3" borderId="98" xfId="0" applyNumberFormat="1" applyFont="1" applyFill="1" applyBorder="1" applyAlignment="1">
      <alignment horizontal="right" vertical="center" wrapText="1"/>
    </xf>
    <xf numFmtId="176" fontId="0" fillId="3" borderId="99" xfId="0" applyNumberFormat="1" applyFont="1" applyFill="1" applyBorder="1" applyAlignment="1">
      <alignment horizontal="right" vertical="center" wrapText="1"/>
    </xf>
    <xf numFmtId="176" fontId="0" fillId="3" borderId="100" xfId="0" applyNumberFormat="1" applyFont="1" applyFill="1" applyBorder="1" applyAlignment="1">
      <alignment horizontal="right" vertical="center" wrapText="1"/>
    </xf>
    <xf numFmtId="181" fontId="0" fillId="3" borderId="12" xfId="0" applyNumberFormat="1" applyFont="1" applyFill="1" applyBorder="1" applyAlignment="1">
      <alignment horizontal="right" vertical="center" wrapText="1"/>
    </xf>
    <xf numFmtId="176" fontId="0" fillId="3" borderId="102" xfId="0" applyNumberFormat="1" applyFont="1" applyFill="1" applyBorder="1" applyAlignment="1">
      <alignment horizontal="right" vertical="center" wrapText="1"/>
    </xf>
    <xf numFmtId="176" fontId="0" fillId="3" borderId="77" xfId="0" applyNumberFormat="1" applyFont="1" applyFill="1" applyBorder="1" applyAlignment="1">
      <alignment horizontal="right" vertical="center" wrapText="1"/>
    </xf>
    <xf numFmtId="176" fontId="0" fillId="3" borderId="78" xfId="0" applyNumberFormat="1" applyFont="1" applyFill="1" applyBorder="1" applyAlignment="1">
      <alignment horizontal="right" vertical="center" wrapText="1"/>
    </xf>
    <xf numFmtId="176" fontId="0" fillId="3" borderId="82" xfId="0" applyNumberFormat="1" applyFont="1" applyFill="1" applyBorder="1" applyAlignment="1">
      <alignment horizontal="right" vertical="center" wrapText="1"/>
    </xf>
    <xf numFmtId="181" fontId="0" fillId="3" borderId="102" xfId="0" applyNumberFormat="1" applyFont="1" applyFill="1" applyBorder="1" applyAlignment="1">
      <alignment horizontal="right" vertical="center" wrapText="1"/>
    </xf>
    <xf numFmtId="181" fontId="0" fillId="3" borderId="99" xfId="0" applyNumberFormat="1" applyFont="1" applyFill="1" applyBorder="1" applyAlignment="1">
      <alignment horizontal="right" vertical="center" wrapText="1"/>
    </xf>
    <xf numFmtId="181" fontId="0" fillId="3" borderId="101" xfId="0" applyNumberFormat="1" applyFont="1" applyFill="1" applyBorder="1" applyAlignment="1">
      <alignment horizontal="right" vertical="center" wrapText="1"/>
    </xf>
    <xf numFmtId="182" fontId="0" fillId="3" borderId="41" xfId="0" applyNumberFormat="1" applyFont="1" applyFill="1" applyBorder="1" applyAlignment="1">
      <alignment horizontal="right" vertical="center" wrapText="1"/>
    </xf>
    <xf numFmtId="0" fontId="0" fillId="0" borderId="58" xfId="0" applyFont="1" applyBorder="1" applyAlignment="1">
      <alignment horizontal="center" vertical="center" wrapText="1"/>
    </xf>
    <xf numFmtId="0" fontId="0" fillId="0" borderId="57" xfId="0" applyFont="1" applyBorder="1" applyAlignment="1">
      <alignment horizontal="center" vertical="center" wrapText="1"/>
    </xf>
    <xf numFmtId="182" fontId="0" fillId="3" borderId="56" xfId="0" applyNumberFormat="1" applyFont="1" applyFill="1" applyBorder="1" applyAlignment="1">
      <alignment horizontal="right" vertical="center" wrapText="1"/>
    </xf>
    <xf numFmtId="176" fontId="0" fillId="0" borderId="21" xfId="0" applyNumberFormat="1" applyFont="1" applyBorder="1" applyAlignment="1">
      <alignment vertical="center" wrapText="1"/>
    </xf>
    <xf numFmtId="0" fontId="0" fillId="0" borderId="32" xfId="0" applyFont="1" applyBorder="1" applyAlignment="1">
      <alignment vertical="center" wrapText="1"/>
    </xf>
    <xf numFmtId="181" fontId="0" fillId="0" borderId="32" xfId="0" applyNumberFormat="1" applyFont="1" applyBorder="1" applyAlignment="1">
      <alignment horizontal="right" vertical="center" wrapText="1"/>
    </xf>
    <xf numFmtId="181" fontId="0" fillId="0" borderId="22" xfId="0" applyNumberFormat="1" applyFont="1" applyBorder="1" applyAlignment="1">
      <alignment horizontal="right" vertical="center" wrapText="1"/>
    </xf>
    <xf numFmtId="176" fontId="0" fillId="0" borderId="24" xfId="0" applyNumberFormat="1" applyFont="1" applyBorder="1" applyAlignment="1">
      <alignment vertical="center" wrapText="1"/>
    </xf>
    <xf numFmtId="0" fontId="0" fillId="0" borderId="24" xfId="0" applyFont="1" applyBorder="1" applyAlignment="1">
      <alignment vertical="center" wrapText="1"/>
    </xf>
    <xf numFmtId="0" fontId="0" fillId="0" borderId="23" xfId="0" applyFont="1" applyBorder="1" applyAlignment="1">
      <alignment vertical="center" wrapText="1"/>
    </xf>
    <xf numFmtId="182" fontId="0" fillId="0" borderId="52" xfId="0" applyNumberFormat="1" applyFont="1" applyBorder="1" applyAlignment="1">
      <alignment vertical="center" wrapText="1"/>
    </xf>
    <xf numFmtId="182" fontId="0" fillId="0" borderId="83" xfId="0" applyNumberFormat="1" applyFont="1" applyBorder="1" applyAlignment="1">
      <alignment vertical="center" wrapText="1"/>
    </xf>
    <xf numFmtId="182" fontId="0" fillId="0" borderId="84" xfId="0" applyNumberFormat="1" applyFont="1" applyBorder="1" applyAlignment="1">
      <alignment vertical="center" wrapText="1"/>
    </xf>
    <xf numFmtId="182" fontId="0" fillId="0" borderId="49" xfId="0" applyNumberFormat="1" applyFont="1" applyBorder="1" applyAlignment="1">
      <alignment vertical="center" wrapText="1"/>
    </xf>
    <xf numFmtId="182" fontId="0" fillId="0" borderId="49" xfId="0" applyNumberFormat="1" applyFont="1" applyBorder="1" applyAlignment="1">
      <alignment horizontal="right" vertical="center" wrapText="1"/>
    </xf>
    <xf numFmtId="182" fontId="0" fillId="0" borderId="83" xfId="0" applyNumberFormat="1" applyFont="1" applyBorder="1" applyAlignment="1">
      <alignment horizontal="right" vertical="center" wrapText="1"/>
    </xf>
    <xf numFmtId="182" fontId="0" fillId="0" borderId="53" xfId="0" applyNumberFormat="1" applyFont="1" applyBorder="1" applyAlignment="1">
      <alignment horizontal="right" vertical="center" wrapText="1"/>
    </xf>
    <xf numFmtId="182" fontId="0" fillId="0" borderId="59" xfId="0" applyNumberFormat="1" applyFont="1" applyBorder="1" applyAlignment="1">
      <alignment vertical="center" wrapText="1"/>
    </xf>
    <xf numFmtId="182" fontId="0" fillId="0" borderId="37" xfId="0" applyNumberFormat="1" applyFont="1" applyBorder="1" applyAlignment="1">
      <alignment vertical="center" wrapText="1"/>
    </xf>
    <xf numFmtId="182" fontId="0" fillId="0" borderId="41" xfId="0" applyNumberFormat="1" applyFont="1" applyBorder="1" applyAlignment="1">
      <alignment vertical="center" wrapText="1"/>
    </xf>
    <xf numFmtId="0" fontId="0" fillId="0" borderId="12" xfId="0" applyFont="1" applyBorder="1" applyAlignment="1">
      <alignment horizontal="center" vertical="center" wrapText="1"/>
    </xf>
    <xf numFmtId="176" fontId="0" fillId="0" borderId="11" xfId="0" applyNumberFormat="1" applyFont="1" applyBorder="1" applyAlignment="1">
      <alignment vertical="center" wrapText="1"/>
    </xf>
    <xf numFmtId="0" fontId="0" fillId="0" borderId="70" xfId="0" applyFont="1" applyBorder="1" applyAlignment="1">
      <alignment vertical="center" wrapText="1"/>
    </xf>
    <xf numFmtId="176" fontId="0" fillId="0" borderId="12" xfId="0" applyNumberFormat="1" applyFont="1" applyBorder="1" applyAlignment="1">
      <alignment vertical="center" wrapText="1"/>
    </xf>
    <xf numFmtId="182" fontId="0" fillId="0" borderId="53" xfId="0" applyNumberFormat="1" applyFont="1" applyBorder="1" applyAlignment="1">
      <alignment vertical="center" wrapText="1"/>
    </xf>
    <xf numFmtId="182" fontId="0" fillId="3" borderId="57" xfId="0" applyNumberFormat="1" applyFont="1" applyFill="1" applyBorder="1" applyAlignment="1">
      <alignment horizontal="right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13" xfId="0" applyFont="1" applyBorder="1" applyAlignment="1">
      <alignment horizontal="center" vertical="center" shrinkToFit="1"/>
    </xf>
    <xf numFmtId="176" fontId="0" fillId="0" borderId="92" xfId="0" applyNumberFormat="1" applyFont="1" applyBorder="1" applyAlignment="1">
      <alignment vertical="center" wrapText="1"/>
    </xf>
    <xf numFmtId="0" fontId="0" fillId="0" borderId="78" xfId="0" applyFont="1" applyBorder="1" applyAlignment="1">
      <alignment vertical="center" wrapText="1"/>
    </xf>
    <xf numFmtId="0" fontId="0" fillId="0" borderId="79" xfId="0" applyFont="1" applyBorder="1" applyAlignment="1">
      <alignment vertical="center" wrapText="1"/>
    </xf>
    <xf numFmtId="176" fontId="0" fillId="0" borderId="77" xfId="0" applyNumberFormat="1" applyFont="1" applyBorder="1" applyAlignment="1">
      <alignment vertical="center" wrapText="1"/>
    </xf>
    <xf numFmtId="0" fontId="0" fillId="0" borderId="82" xfId="0" applyFont="1" applyBorder="1" applyAlignment="1">
      <alignment vertical="center" wrapText="1"/>
    </xf>
    <xf numFmtId="176" fontId="0" fillId="0" borderId="97" xfId="0" applyNumberFormat="1" applyFont="1" applyBorder="1" applyAlignment="1">
      <alignment vertical="center" wrapText="1"/>
    </xf>
    <xf numFmtId="0" fontId="0" fillId="0" borderId="38" xfId="0" applyFont="1" applyBorder="1" applyAlignment="1">
      <alignment vertical="center" wrapText="1"/>
    </xf>
    <xf numFmtId="176" fontId="0" fillId="0" borderId="38" xfId="0" applyNumberFormat="1" applyFont="1" applyBorder="1" applyAlignment="1">
      <alignment vertical="center" wrapText="1"/>
    </xf>
    <xf numFmtId="0" fontId="0" fillId="0" borderId="39" xfId="0" applyFont="1" applyBorder="1" applyAlignment="1">
      <alignment vertical="center" wrapText="1"/>
    </xf>
    <xf numFmtId="181" fontId="0" fillId="0" borderId="78" xfId="0" applyNumberFormat="1" applyFont="1" applyBorder="1" applyAlignment="1">
      <alignment vertical="center" wrapText="1"/>
    </xf>
    <xf numFmtId="181" fontId="0" fillId="0" borderId="82" xfId="0" applyNumberFormat="1" applyFont="1" applyBorder="1" applyAlignment="1">
      <alignment vertical="center" wrapText="1"/>
    </xf>
    <xf numFmtId="182" fontId="0" fillId="0" borderId="18" xfId="0" applyNumberFormat="1" applyFont="1" applyBorder="1" applyAlignment="1">
      <alignment vertical="center" wrapText="1"/>
    </xf>
    <xf numFmtId="182" fontId="0" fillId="0" borderId="13" xfId="0" applyNumberFormat="1" applyFont="1" applyBorder="1" applyAlignment="1">
      <alignment vertical="center" wrapText="1"/>
    </xf>
    <xf numFmtId="182" fontId="0" fillId="0" borderId="42" xfId="0" applyNumberFormat="1" applyFont="1" applyBorder="1" applyAlignment="1">
      <alignment vertical="center" wrapText="1"/>
    </xf>
    <xf numFmtId="182" fontId="0" fillId="0" borderId="48" xfId="0" applyNumberFormat="1" applyFont="1" applyBorder="1" applyAlignment="1">
      <alignment vertical="center" wrapText="1"/>
    </xf>
    <xf numFmtId="182" fontId="0" fillId="0" borderId="10" xfId="0" applyNumberFormat="1" applyFont="1" applyBorder="1" applyAlignment="1">
      <alignment vertical="center" wrapText="1"/>
    </xf>
    <xf numFmtId="182" fontId="0" fillId="0" borderId="74" xfId="0" applyNumberFormat="1" applyFont="1" applyBorder="1" applyAlignment="1">
      <alignment vertical="center" wrapText="1"/>
    </xf>
    <xf numFmtId="182" fontId="0" fillId="0" borderId="26" xfId="0" applyNumberFormat="1" applyFont="1" applyBorder="1" applyAlignment="1">
      <alignment vertical="center" wrapText="1"/>
    </xf>
    <xf numFmtId="182" fontId="0" fillId="0" borderId="43" xfId="0" applyNumberFormat="1" applyFont="1" applyBorder="1" applyAlignment="1">
      <alignment vertical="center" wrapText="1"/>
    </xf>
    <xf numFmtId="182" fontId="0" fillId="0" borderId="27" xfId="0" applyNumberFormat="1" applyFont="1" applyBorder="1" applyAlignment="1">
      <alignment vertical="center" wrapText="1"/>
    </xf>
    <xf numFmtId="182" fontId="0" fillId="0" borderId="89" xfId="0" applyNumberFormat="1" applyFont="1" applyBorder="1" applyAlignment="1">
      <alignment vertical="center" wrapText="1"/>
    </xf>
    <xf numFmtId="182" fontId="0" fillId="0" borderId="90" xfId="0" applyNumberFormat="1" applyFont="1" applyBorder="1" applyAlignment="1">
      <alignment vertical="center" wrapText="1"/>
    </xf>
    <xf numFmtId="182" fontId="0" fillId="0" borderId="35" xfId="0" applyNumberFormat="1" applyFont="1" applyBorder="1" applyAlignment="1">
      <alignment vertical="center" wrapText="1"/>
    </xf>
    <xf numFmtId="182" fontId="0" fillId="0" borderId="47" xfId="0" applyNumberFormat="1" applyFont="1" applyBorder="1" applyAlignment="1">
      <alignment vertical="center" wrapText="1"/>
    </xf>
    <xf numFmtId="182" fontId="0" fillId="0" borderId="46" xfId="0" applyNumberFormat="1" applyFont="1" applyBorder="1" applyAlignment="1">
      <alignment vertical="center" wrapText="1"/>
    </xf>
    <xf numFmtId="182" fontId="0" fillId="0" borderId="40" xfId="0" applyNumberFormat="1" applyFont="1" applyBorder="1" applyAlignment="1">
      <alignment vertical="center" wrapText="1"/>
    </xf>
    <xf numFmtId="182" fontId="0" fillId="0" borderId="36" xfId="0" applyNumberFormat="1" applyFont="1" applyBorder="1" applyAlignment="1">
      <alignment vertical="center" wrapText="1"/>
    </xf>
    <xf numFmtId="0" fontId="4" fillId="0" borderId="25" xfId="0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/>
    </xf>
    <xf numFmtId="0" fontId="4" fillId="0" borderId="42" xfId="0" applyFont="1" applyBorder="1" applyAlignment="1">
      <alignment horizontal="left" vertical="center"/>
    </xf>
    <xf numFmtId="0" fontId="4" fillId="0" borderId="48" xfId="0" applyFont="1" applyBorder="1" applyAlignment="1">
      <alignment horizontal="left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20" xfId="0" applyFont="1" applyBorder="1" applyAlignment="1">
      <alignment horizontal="right" vertical="center"/>
    </xf>
    <xf numFmtId="0" fontId="4" fillId="0" borderId="63" xfId="0" applyFont="1" applyBorder="1" applyAlignment="1">
      <alignment horizontal="right" vertical="center"/>
    </xf>
    <xf numFmtId="0" fontId="4" fillId="0" borderId="11" xfId="0" applyFont="1" applyBorder="1" applyAlignment="1">
      <alignment horizontal="right" vertical="center"/>
    </xf>
    <xf numFmtId="0" fontId="4" fillId="0" borderId="24" xfId="0" applyFont="1" applyBorder="1" applyAlignment="1">
      <alignment horizontal="right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62" xfId="0" applyFont="1" applyBorder="1" applyAlignment="1">
      <alignment horizontal="center" vertical="center" wrapText="1"/>
    </xf>
    <xf numFmtId="181" fontId="4" fillId="0" borderId="8" xfId="0" applyNumberFormat="1" applyFont="1" applyBorder="1" applyAlignment="1">
      <alignment horizontal="right" vertical="center"/>
    </xf>
    <xf numFmtId="181" fontId="4" fillId="0" borderId="30" xfId="0" applyNumberFormat="1" applyFont="1" applyBorder="1" applyAlignment="1">
      <alignment horizontal="right" vertical="center"/>
    </xf>
    <xf numFmtId="181" fontId="4" fillId="0" borderId="62" xfId="0" applyNumberFormat="1" applyFont="1" applyBorder="1" applyAlignment="1">
      <alignment horizontal="right" vertical="center"/>
    </xf>
    <xf numFmtId="181" fontId="4" fillId="3" borderId="8" xfId="0" applyNumberFormat="1" applyFont="1" applyFill="1" applyBorder="1" applyAlignment="1">
      <alignment horizontal="right" vertical="center"/>
    </xf>
    <xf numFmtId="181" fontId="4" fillId="3" borderId="30" xfId="0" applyNumberFormat="1" applyFont="1" applyFill="1" applyBorder="1" applyAlignment="1">
      <alignment horizontal="right" vertical="center"/>
    </xf>
    <xf numFmtId="181" fontId="4" fillId="3" borderId="28" xfId="0" applyNumberFormat="1" applyFont="1" applyFill="1" applyBorder="1" applyAlignment="1">
      <alignment horizontal="right" vertical="center"/>
    </xf>
    <xf numFmtId="181" fontId="4" fillId="0" borderId="15" xfId="0" applyNumberFormat="1" applyFont="1" applyBorder="1" applyAlignment="1">
      <alignment horizontal="right" vertical="center"/>
    </xf>
    <xf numFmtId="181" fontId="4" fillId="3" borderId="62" xfId="0" applyNumberFormat="1" applyFont="1" applyFill="1" applyBorder="1" applyAlignment="1">
      <alignment horizontal="right" vertical="center"/>
    </xf>
    <xf numFmtId="178" fontId="4" fillId="3" borderId="8" xfId="0" applyNumberFormat="1" applyFont="1" applyFill="1" applyBorder="1" applyAlignment="1">
      <alignment horizontal="right" vertical="center"/>
    </xf>
    <xf numFmtId="178" fontId="4" fillId="3" borderId="30" xfId="0" applyNumberFormat="1" applyFont="1" applyFill="1" applyBorder="1" applyAlignment="1">
      <alignment horizontal="right" vertical="center"/>
    </xf>
    <xf numFmtId="178" fontId="4" fillId="3" borderId="28" xfId="0" applyNumberFormat="1" applyFont="1" applyFill="1" applyBorder="1" applyAlignment="1">
      <alignment horizontal="right" vertical="center"/>
    </xf>
    <xf numFmtId="0" fontId="4" fillId="0" borderId="15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181" fontId="4" fillId="0" borderId="14" xfId="0" applyNumberFormat="1" applyFont="1" applyBorder="1" applyAlignment="1">
      <alignment horizontal="right" vertical="center"/>
    </xf>
    <xf numFmtId="181" fontId="4" fillId="0" borderId="31" xfId="0" applyNumberFormat="1" applyFont="1" applyBorder="1" applyAlignment="1">
      <alignment horizontal="right" vertical="center"/>
    </xf>
    <xf numFmtId="181" fontId="4" fillId="0" borderId="61" xfId="0" applyNumberFormat="1" applyFont="1" applyBorder="1" applyAlignment="1">
      <alignment horizontal="right" vertical="center"/>
    </xf>
    <xf numFmtId="181" fontId="4" fillId="0" borderId="17" xfId="0" applyNumberFormat="1" applyFont="1" applyBorder="1" applyAlignment="1">
      <alignment horizontal="right" vertical="center"/>
    </xf>
    <xf numFmtId="0" fontId="4" fillId="0" borderId="11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181" fontId="4" fillId="0" borderId="11" xfId="0" applyNumberFormat="1" applyFont="1" applyBorder="1" applyAlignment="1">
      <alignment horizontal="right" vertical="center"/>
    </xf>
    <xf numFmtId="181" fontId="4" fillId="0" borderId="24" xfId="0" applyNumberFormat="1" applyFont="1" applyBorder="1" applyAlignment="1">
      <alignment horizontal="right" vertical="center"/>
    </xf>
    <xf numFmtId="181" fontId="4" fillId="0" borderId="70" xfId="0" applyNumberFormat="1" applyFont="1" applyBorder="1" applyAlignment="1">
      <alignment horizontal="right" vertical="center"/>
    </xf>
    <xf numFmtId="181" fontId="4" fillId="0" borderId="12" xfId="0" applyNumberFormat="1" applyFont="1" applyBorder="1" applyAlignment="1">
      <alignment horizontal="right" vertical="center"/>
    </xf>
    <xf numFmtId="181" fontId="4" fillId="4" borderId="17" xfId="0" applyNumberFormat="1" applyFont="1" applyFill="1" applyBorder="1" applyAlignment="1">
      <alignment horizontal="right" vertical="center"/>
    </xf>
    <xf numFmtId="181" fontId="4" fillId="4" borderId="31" xfId="0" applyNumberFormat="1" applyFont="1" applyFill="1" applyBorder="1" applyAlignment="1">
      <alignment horizontal="right" vertical="center"/>
    </xf>
    <xf numFmtId="181" fontId="4" fillId="4" borderId="61" xfId="0" applyNumberFormat="1" applyFont="1" applyFill="1" applyBorder="1" applyAlignment="1">
      <alignment horizontal="right" vertical="center"/>
    </xf>
    <xf numFmtId="181" fontId="4" fillId="3" borderId="17" xfId="0" applyNumberFormat="1" applyFont="1" applyFill="1" applyBorder="1" applyAlignment="1">
      <alignment horizontal="right" vertical="center"/>
    </xf>
    <xf numFmtId="181" fontId="4" fillId="3" borderId="31" xfId="0" applyNumberFormat="1" applyFont="1" applyFill="1" applyBorder="1" applyAlignment="1">
      <alignment horizontal="right" vertical="center"/>
    </xf>
    <xf numFmtId="181" fontId="4" fillId="3" borderId="29" xfId="0" applyNumberFormat="1" applyFont="1" applyFill="1" applyBorder="1" applyAlignment="1">
      <alignment horizontal="right" vertical="center"/>
    </xf>
    <xf numFmtId="181" fontId="4" fillId="3" borderId="61" xfId="0" applyNumberFormat="1" applyFont="1" applyFill="1" applyBorder="1" applyAlignment="1">
      <alignment horizontal="right" vertical="center"/>
    </xf>
    <xf numFmtId="178" fontId="4" fillId="3" borderId="17" xfId="0" applyNumberFormat="1" applyFont="1" applyFill="1" applyBorder="1" applyAlignment="1">
      <alignment horizontal="right" vertical="center"/>
    </xf>
    <xf numFmtId="178" fontId="4" fillId="3" borderId="31" xfId="0" applyNumberFormat="1" applyFont="1" applyFill="1" applyBorder="1" applyAlignment="1">
      <alignment horizontal="right" vertical="center"/>
    </xf>
    <xf numFmtId="178" fontId="4" fillId="3" borderId="29" xfId="0" applyNumberFormat="1" applyFont="1" applyFill="1" applyBorder="1" applyAlignment="1">
      <alignment horizontal="right" vertical="center"/>
    </xf>
    <xf numFmtId="181" fontId="4" fillId="0" borderId="12" xfId="0" applyNumberFormat="1" applyFont="1" applyFill="1" applyBorder="1" applyAlignment="1">
      <alignment horizontal="right" vertical="center"/>
    </xf>
    <xf numFmtId="181" fontId="4" fillId="0" borderId="24" xfId="0" applyNumberFormat="1" applyFont="1" applyFill="1" applyBorder="1" applyAlignment="1">
      <alignment horizontal="right" vertical="center"/>
    </xf>
    <xf numFmtId="181" fontId="4" fillId="0" borderId="70" xfId="0" applyNumberFormat="1" applyFont="1" applyFill="1" applyBorder="1" applyAlignment="1">
      <alignment horizontal="right" vertical="center"/>
    </xf>
    <xf numFmtId="181" fontId="4" fillId="3" borderId="12" xfId="0" applyNumberFormat="1" applyFont="1" applyFill="1" applyBorder="1" applyAlignment="1">
      <alignment horizontal="right" vertical="center"/>
    </xf>
    <xf numFmtId="181" fontId="4" fillId="3" borderId="24" xfId="0" applyNumberFormat="1" applyFont="1" applyFill="1" applyBorder="1" applyAlignment="1">
      <alignment horizontal="right" vertical="center"/>
    </xf>
    <xf numFmtId="181" fontId="4" fillId="3" borderId="23" xfId="0" applyNumberFormat="1" applyFont="1" applyFill="1" applyBorder="1" applyAlignment="1">
      <alignment horizontal="right" vertical="center"/>
    </xf>
    <xf numFmtId="181" fontId="4" fillId="3" borderId="70" xfId="0" applyNumberFormat="1" applyFont="1" applyFill="1" applyBorder="1" applyAlignment="1">
      <alignment horizontal="right" vertical="center"/>
    </xf>
    <xf numFmtId="178" fontId="4" fillId="3" borderId="12" xfId="0" applyNumberFormat="1" applyFont="1" applyFill="1" applyBorder="1" applyAlignment="1">
      <alignment horizontal="right" vertical="center"/>
    </xf>
    <xf numFmtId="178" fontId="4" fillId="3" borderId="24" xfId="0" applyNumberFormat="1" applyFont="1" applyFill="1" applyBorder="1" applyAlignment="1">
      <alignment horizontal="right" vertical="center"/>
    </xf>
    <xf numFmtId="178" fontId="4" fillId="3" borderId="23" xfId="0" applyNumberFormat="1" applyFont="1" applyFill="1" applyBorder="1" applyAlignment="1">
      <alignment horizontal="right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91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45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42" xfId="0" applyFont="1" applyBorder="1" applyAlignment="1">
      <alignment horizontal="center" vertical="center" wrapText="1"/>
    </xf>
    <xf numFmtId="0" fontId="5" fillId="0" borderId="48" xfId="0" applyFont="1" applyBorder="1" applyAlignment="1">
      <alignment horizontal="center" vertical="center" wrapText="1"/>
    </xf>
    <xf numFmtId="0" fontId="4" fillId="0" borderId="16" xfId="0" applyFont="1" applyBorder="1" applyAlignment="1">
      <alignment vertical="center" wrapText="1"/>
    </xf>
    <xf numFmtId="0" fontId="0" fillId="0" borderId="0" xfId="0" applyFont="1" applyBorder="1" applyAlignment="1">
      <alignment vertical="center" wrapText="1"/>
    </xf>
    <xf numFmtId="0" fontId="8" fillId="0" borderId="0" xfId="0" quotePrefix="1" applyFont="1" applyAlignment="1">
      <alignment horizontal="left" vertical="center"/>
    </xf>
    <xf numFmtId="0" fontId="0" fillId="0" borderId="8" xfId="0" applyFont="1" applyBorder="1" applyAlignment="1">
      <alignment horizontal="center" vertical="center"/>
    </xf>
    <xf numFmtId="0" fontId="0" fillId="0" borderId="28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91" xfId="0" applyFont="1" applyBorder="1" applyAlignment="1">
      <alignment horizontal="center" vertical="center"/>
    </xf>
    <xf numFmtId="182" fontId="0" fillId="0" borderId="95" xfId="0" applyNumberFormat="1" applyFont="1" applyBorder="1" applyAlignment="1">
      <alignment vertical="center"/>
    </xf>
    <xf numFmtId="176" fontId="0" fillId="0" borderId="78" xfId="0" applyNumberFormat="1" applyFont="1" applyBorder="1" applyAlignment="1">
      <alignment vertical="center" wrapText="1"/>
    </xf>
    <xf numFmtId="176" fontId="0" fillId="0" borderId="79" xfId="0" applyNumberFormat="1" applyFont="1" applyBorder="1" applyAlignment="1">
      <alignment vertical="center" wrapText="1"/>
    </xf>
    <xf numFmtId="176" fontId="0" fillId="0" borderId="82" xfId="0" applyNumberFormat="1" applyFont="1" applyBorder="1" applyAlignment="1">
      <alignment vertical="center" wrapText="1"/>
    </xf>
    <xf numFmtId="183" fontId="5" fillId="0" borderId="2" xfId="0" applyNumberFormat="1" applyFont="1" applyBorder="1" applyAlignment="1">
      <alignment horizontal="center" vertical="center"/>
    </xf>
    <xf numFmtId="183" fontId="5" fillId="0" borderId="91" xfId="0" applyNumberFormat="1" applyFont="1" applyBorder="1" applyAlignment="1">
      <alignment horizontal="center" vertical="center"/>
    </xf>
    <xf numFmtId="182" fontId="0" fillId="3" borderId="92" xfId="0" applyNumberFormat="1" applyFont="1" applyFill="1" applyBorder="1" applyAlignment="1">
      <alignment vertical="center" wrapText="1"/>
    </xf>
    <xf numFmtId="182" fontId="0" fillId="3" borderId="78" xfId="0" applyNumberFormat="1" applyFont="1" applyFill="1" applyBorder="1" applyAlignment="1">
      <alignment vertical="center" wrapText="1"/>
    </xf>
    <xf numFmtId="182" fontId="0" fillId="3" borderId="82" xfId="0" applyNumberFormat="1" applyFont="1" applyFill="1" applyBorder="1" applyAlignment="1">
      <alignment vertical="center" wrapText="1"/>
    </xf>
    <xf numFmtId="182" fontId="0" fillId="3" borderId="52" xfId="0" applyNumberFormat="1" applyFont="1" applyFill="1" applyBorder="1" applyAlignment="1">
      <alignment vertical="center" wrapText="1"/>
    </xf>
    <xf numFmtId="182" fontId="0" fillId="3" borderId="83" xfId="0" applyNumberFormat="1" applyFont="1" applyFill="1" applyBorder="1" applyAlignment="1">
      <alignment vertical="center" wrapText="1"/>
    </xf>
    <xf numFmtId="182" fontId="0" fillId="3" borderId="84" xfId="0" applyNumberFormat="1" applyFont="1" applyFill="1" applyBorder="1" applyAlignment="1">
      <alignment vertical="center" wrapText="1"/>
    </xf>
    <xf numFmtId="182" fontId="0" fillId="3" borderId="49" xfId="0" applyNumberFormat="1" applyFont="1" applyFill="1" applyBorder="1" applyAlignment="1">
      <alignment horizontal="right" vertical="center" wrapText="1"/>
    </xf>
    <xf numFmtId="182" fontId="0" fillId="3" borderId="84" xfId="0" applyNumberFormat="1" applyFont="1" applyFill="1" applyBorder="1" applyAlignment="1">
      <alignment horizontal="right" vertical="center" wrapText="1"/>
    </xf>
    <xf numFmtId="182" fontId="0" fillId="3" borderId="49" xfId="0" applyNumberFormat="1" applyFont="1" applyFill="1" applyBorder="1" applyAlignment="1">
      <alignment vertical="center" wrapText="1"/>
    </xf>
    <xf numFmtId="182" fontId="0" fillId="3" borderId="53" xfId="0" applyNumberFormat="1" applyFont="1" applyFill="1" applyBorder="1" applyAlignment="1">
      <alignment vertical="center" wrapText="1"/>
    </xf>
    <xf numFmtId="182" fontId="0" fillId="3" borderId="52" xfId="0" applyNumberFormat="1" applyFont="1" applyFill="1" applyBorder="1" applyAlignment="1">
      <alignment horizontal="center" vertical="center" wrapText="1"/>
    </xf>
    <xf numFmtId="182" fontId="0" fillId="3" borderId="83" xfId="0" applyNumberFormat="1" applyFont="1" applyFill="1" applyBorder="1" applyAlignment="1">
      <alignment horizontal="center" vertical="center" wrapText="1"/>
    </xf>
    <xf numFmtId="182" fontId="0" fillId="3" borderId="53" xfId="0" applyNumberFormat="1" applyFont="1" applyFill="1" applyBorder="1" applyAlignment="1">
      <alignment horizontal="center" vertical="center" wrapText="1"/>
    </xf>
    <xf numFmtId="0" fontId="4" fillId="0" borderId="53" xfId="0" applyFont="1" applyBorder="1" applyAlignment="1">
      <alignment horizontal="center" vertical="center" wrapText="1"/>
    </xf>
    <xf numFmtId="182" fontId="0" fillId="3" borderId="42" xfId="0" applyNumberFormat="1" applyFont="1" applyFill="1" applyBorder="1" applyAlignment="1">
      <alignment vertical="center" wrapText="1"/>
    </xf>
    <xf numFmtId="182" fontId="0" fillId="3" borderId="74" xfId="0" applyNumberFormat="1" applyFont="1" applyFill="1" applyBorder="1" applyAlignment="1">
      <alignment vertical="center" wrapText="1"/>
    </xf>
    <xf numFmtId="182" fontId="0" fillId="3" borderId="26" xfId="0" applyNumberFormat="1" applyFont="1" applyFill="1" applyBorder="1" applyAlignment="1">
      <alignment vertical="center" wrapText="1"/>
    </xf>
    <xf numFmtId="182" fontId="0" fillId="3" borderId="10" xfId="0" applyNumberFormat="1" applyFont="1" applyFill="1" applyBorder="1" applyAlignment="1">
      <alignment horizontal="center" vertical="center" wrapText="1"/>
    </xf>
    <xf numFmtId="182" fontId="0" fillId="3" borderId="42" xfId="0" applyNumberFormat="1" applyFont="1" applyFill="1" applyBorder="1" applyAlignment="1">
      <alignment horizontal="center" vertical="center" wrapText="1"/>
    </xf>
    <xf numFmtId="182" fontId="0" fillId="3" borderId="48" xfId="0" applyNumberFormat="1" applyFont="1" applyFill="1" applyBorder="1" applyAlignment="1">
      <alignment horizontal="center" vertical="center" wrapText="1"/>
    </xf>
    <xf numFmtId="0" fontId="0" fillId="0" borderId="101" xfId="0" applyFont="1" applyBorder="1" applyAlignment="1">
      <alignment horizontal="center" vertical="center" wrapText="1"/>
    </xf>
    <xf numFmtId="176" fontId="0" fillId="0" borderId="102" xfId="0" applyNumberFormat="1" applyFont="1" applyBorder="1" applyAlignment="1">
      <alignment vertical="center" wrapText="1"/>
    </xf>
    <xf numFmtId="176" fontId="0" fillId="0" borderId="99" xfId="0" applyNumberFormat="1" applyFont="1" applyBorder="1" applyAlignment="1">
      <alignment vertical="center" wrapText="1"/>
    </xf>
    <xf numFmtId="176" fontId="0" fillId="0" borderId="100" xfId="0" applyNumberFormat="1" applyFont="1" applyBorder="1" applyAlignment="1">
      <alignment vertical="center" wrapText="1"/>
    </xf>
    <xf numFmtId="176" fontId="0" fillId="0" borderId="98" xfId="0" applyNumberFormat="1" applyFont="1" applyBorder="1" applyAlignment="1">
      <alignment horizontal="right" vertical="center" wrapText="1"/>
    </xf>
    <xf numFmtId="176" fontId="0" fillId="0" borderId="99" xfId="0" applyNumberFormat="1" applyFont="1" applyBorder="1" applyAlignment="1">
      <alignment horizontal="right" vertical="center" wrapText="1"/>
    </xf>
    <xf numFmtId="176" fontId="0" fillId="0" borderId="100" xfId="0" applyNumberFormat="1" applyFont="1" applyBorder="1" applyAlignment="1">
      <alignment horizontal="right" vertical="center" wrapText="1"/>
    </xf>
    <xf numFmtId="176" fontId="0" fillId="0" borderId="98" xfId="0" applyNumberFormat="1" applyFont="1" applyBorder="1" applyAlignment="1">
      <alignment vertical="center" wrapText="1"/>
    </xf>
    <xf numFmtId="176" fontId="0" fillId="0" borderId="101" xfId="0" applyNumberFormat="1" applyFont="1" applyBorder="1" applyAlignment="1">
      <alignment vertical="center" wrapText="1"/>
    </xf>
    <xf numFmtId="182" fontId="0" fillId="3" borderId="102" xfId="0" applyNumberFormat="1" applyFont="1" applyFill="1" applyBorder="1" applyAlignment="1">
      <alignment vertical="center" wrapText="1"/>
    </xf>
    <xf numFmtId="182" fontId="0" fillId="3" borderId="99" xfId="0" applyNumberFormat="1" applyFont="1" applyFill="1" applyBorder="1" applyAlignment="1">
      <alignment vertical="center" wrapText="1"/>
    </xf>
    <xf numFmtId="182" fontId="0" fillId="3" borderId="101" xfId="0" applyNumberFormat="1" applyFont="1" applyFill="1" applyBorder="1" applyAlignment="1">
      <alignment vertical="center" wrapText="1"/>
    </xf>
    <xf numFmtId="182" fontId="0" fillId="3" borderId="55" xfId="0" applyNumberFormat="1" applyFont="1" applyFill="1" applyBorder="1" applyAlignment="1">
      <alignment horizontal="center" vertical="center" wrapText="1"/>
    </xf>
    <xf numFmtId="182" fontId="0" fillId="3" borderId="93" xfId="0" applyNumberFormat="1" applyFont="1" applyFill="1" applyBorder="1" applyAlignment="1">
      <alignment horizontal="center" vertical="center" wrapText="1"/>
    </xf>
    <xf numFmtId="182" fontId="0" fillId="3" borderId="57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0" fillId="0" borderId="93" xfId="0" applyFont="1" applyBorder="1" applyAlignment="1">
      <alignment horizontal="center" vertical="center" wrapText="1"/>
    </xf>
    <xf numFmtId="182" fontId="0" fillId="3" borderId="55" xfId="0" applyNumberFormat="1" applyFont="1" applyFill="1" applyBorder="1" applyAlignment="1">
      <alignment vertical="center" wrapText="1"/>
    </xf>
    <xf numFmtId="182" fontId="0" fillId="3" borderId="93" xfId="0" applyNumberFormat="1" applyFont="1" applyFill="1" applyBorder="1" applyAlignment="1">
      <alignment vertical="center" wrapText="1"/>
    </xf>
    <xf numFmtId="182" fontId="0" fillId="3" borderId="94" xfId="0" applyNumberFormat="1" applyFont="1" applyFill="1" applyBorder="1" applyAlignment="1">
      <alignment vertical="center" wrapText="1"/>
    </xf>
    <xf numFmtId="182" fontId="0" fillId="3" borderId="58" xfId="0" applyNumberFormat="1" applyFont="1" applyFill="1" applyBorder="1" applyAlignment="1">
      <alignment vertical="center" wrapText="1"/>
    </xf>
    <xf numFmtId="182" fontId="0" fillId="3" borderId="57" xfId="0" applyNumberFormat="1" applyFont="1" applyFill="1" applyBorder="1" applyAlignment="1">
      <alignment vertical="center" wrapText="1"/>
    </xf>
    <xf numFmtId="181" fontId="0" fillId="0" borderId="92" xfId="0" applyNumberFormat="1" applyFont="1" applyBorder="1" applyAlignment="1">
      <alignment horizontal="right" vertical="center" wrapText="1"/>
    </xf>
    <xf numFmtId="181" fontId="0" fillId="0" borderId="78" xfId="0" applyNumberFormat="1" applyFont="1" applyBorder="1" applyAlignment="1">
      <alignment horizontal="right" vertical="center" wrapText="1"/>
    </xf>
    <xf numFmtId="181" fontId="0" fillId="0" borderId="79" xfId="0" applyNumberFormat="1" applyFont="1" applyBorder="1" applyAlignment="1">
      <alignment horizontal="right" vertical="center" wrapText="1"/>
    </xf>
    <xf numFmtId="38" fontId="0" fillId="0" borderId="77" xfId="1" applyFont="1" applyBorder="1" applyAlignment="1">
      <alignment horizontal="right" vertical="center" wrapText="1"/>
    </xf>
    <xf numFmtId="38" fontId="0" fillId="0" borderId="78" xfId="1" applyFont="1" applyBorder="1" applyAlignment="1">
      <alignment horizontal="right" vertical="center" wrapText="1"/>
    </xf>
    <xf numFmtId="38" fontId="0" fillId="0" borderId="79" xfId="1" applyFont="1" applyBorder="1" applyAlignment="1">
      <alignment horizontal="right" vertical="center" wrapText="1"/>
    </xf>
    <xf numFmtId="182" fontId="0" fillId="0" borderId="8" xfId="0" applyNumberFormat="1" applyFont="1" applyBorder="1" applyAlignment="1">
      <alignment horizontal="center" vertical="center"/>
    </xf>
    <xf numFmtId="182" fontId="0" fillId="0" borderId="30" xfId="0" applyNumberFormat="1" applyFont="1" applyBorder="1" applyAlignment="1">
      <alignment horizontal="center" vertical="center"/>
    </xf>
    <xf numFmtId="182" fontId="0" fillId="0" borderId="62" xfId="0" applyNumberFormat="1" applyFont="1" applyBorder="1" applyAlignment="1">
      <alignment horizontal="center" vertical="center"/>
    </xf>
    <xf numFmtId="181" fontId="0" fillId="3" borderId="77" xfId="0" applyNumberFormat="1" applyFont="1" applyFill="1" applyBorder="1" applyAlignment="1">
      <alignment horizontal="right" vertical="center" wrapText="1"/>
    </xf>
    <xf numFmtId="181" fontId="0" fillId="3" borderId="78" xfId="0" applyNumberFormat="1" applyFont="1" applyFill="1" applyBorder="1" applyAlignment="1">
      <alignment horizontal="right" vertical="center" wrapText="1"/>
    </xf>
    <xf numFmtId="181" fontId="0" fillId="3" borderId="82" xfId="0" applyNumberFormat="1" applyFont="1" applyFill="1" applyBorder="1" applyAlignment="1">
      <alignment horizontal="right" vertical="center" wrapText="1"/>
    </xf>
    <xf numFmtId="181" fontId="0" fillId="3" borderId="92" xfId="0" applyNumberFormat="1" applyFont="1" applyFill="1" applyBorder="1" applyAlignment="1">
      <alignment vertical="center" wrapText="1"/>
    </xf>
    <xf numFmtId="181" fontId="0" fillId="3" borderId="78" xfId="0" applyNumberFormat="1" applyFont="1" applyFill="1" applyBorder="1" applyAlignment="1">
      <alignment vertical="center" wrapText="1"/>
    </xf>
    <xf numFmtId="181" fontId="0" fillId="3" borderId="82" xfId="0" applyNumberFormat="1" applyFont="1" applyFill="1" applyBorder="1" applyAlignment="1">
      <alignment vertical="center" wrapText="1"/>
    </xf>
    <xf numFmtId="181" fontId="0" fillId="0" borderId="77" xfId="0" applyNumberFormat="1" applyFont="1" applyBorder="1" applyAlignment="1">
      <alignment horizontal="right" vertical="center" wrapText="1"/>
    </xf>
    <xf numFmtId="177" fontId="0" fillId="3" borderId="52" xfId="0" applyNumberFormat="1" applyFont="1" applyFill="1" applyBorder="1" applyAlignment="1">
      <alignment vertical="center" wrapText="1"/>
    </xf>
    <xf numFmtId="177" fontId="0" fillId="3" borderId="83" xfId="0" applyNumberFormat="1" applyFont="1" applyFill="1" applyBorder="1" applyAlignment="1">
      <alignment vertical="center" wrapText="1"/>
    </xf>
    <xf numFmtId="177" fontId="0" fillId="3" borderId="53" xfId="0" applyNumberFormat="1" applyFont="1" applyFill="1" applyBorder="1" applyAlignment="1">
      <alignment vertical="center" wrapText="1"/>
    </xf>
    <xf numFmtId="0" fontId="4" fillId="0" borderId="11" xfId="0" applyFont="1" applyBorder="1" applyAlignment="1">
      <alignment horizontal="distributed" vertical="center" wrapText="1"/>
    </xf>
    <xf numFmtId="0" fontId="4" fillId="0" borderId="24" xfId="0" applyFont="1" applyBorder="1" applyAlignment="1">
      <alignment horizontal="distributed" vertical="center" wrapText="1"/>
    </xf>
    <xf numFmtId="0" fontId="4" fillId="0" borderId="70" xfId="0" applyFont="1" applyBorder="1" applyAlignment="1">
      <alignment horizontal="distributed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distributed" vertical="center" wrapText="1"/>
    </xf>
    <xf numFmtId="0" fontId="4" fillId="0" borderId="42" xfId="0" applyFont="1" applyBorder="1" applyAlignment="1">
      <alignment horizontal="distributed" vertical="center" wrapText="1"/>
    </xf>
    <xf numFmtId="0" fontId="4" fillId="0" borderId="74" xfId="0" applyFont="1" applyBorder="1" applyAlignment="1">
      <alignment horizontal="distributed" vertical="center" wrapText="1"/>
    </xf>
    <xf numFmtId="0" fontId="4" fillId="0" borderId="77" xfId="0" applyFont="1" applyBorder="1" applyAlignment="1">
      <alignment horizontal="center" vertical="center" wrapText="1"/>
    </xf>
    <xf numFmtId="0" fontId="4" fillId="0" borderId="82" xfId="0" applyFont="1" applyBorder="1" applyAlignment="1">
      <alignment horizontal="center" vertical="center" wrapText="1"/>
    </xf>
    <xf numFmtId="183" fontId="0" fillId="0" borderId="77" xfId="0" applyNumberFormat="1" applyFont="1" applyBorder="1" applyAlignment="1">
      <alignment horizontal="right" vertical="center" wrapText="1"/>
    </xf>
    <xf numFmtId="183" fontId="0" fillId="0" borderId="78" xfId="0" applyNumberFormat="1" applyFont="1" applyBorder="1" applyAlignment="1">
      <alignment horizontal="right" vertical="center" wrapText="1"/>
    </xf>
    <xf numFmtId="183" fontId="0" fillId="0" borderId="79" xfId="0" applyNumberFormat="1" applyFont="1" applyBorder="1" applyAlignment="1">
      <alignment horizontal="right" vertical="center" wrapText="1"/>
    </xf>
    <xf numFmtId="0" fontId="4" fillId="0" borderId="26" xfId="0" applyFont="1" applyBorder="1" applyAlignment="1">
      <alignment horizontal="center" vertical="center" wrapText="1"/>
    </xf>
    <xf numFmtId="183" fontId="0" fillId="3" borderId="49" xfId="0" applyNumberFormat="1" applyFont="1" applyFill="1" applyBorder="1" applyAlignment="1">
      <alignment horizontal="right" vertical="center" wrapText="1"/>
    </xf>
    <xf numFmtId="183" fontId="0" fillId="3" borderId="83" xfId="0" applyNumberFormat="1" applyFont="1" applyFill="1" applyBorder="1" applyAlignment="1">
      <alignment horizontal="right" vertical="center" wrapText="1"/>
    </xf>
    <xf numFmtId="183" fontId="0" fillId="3" borderId="84" xfId="0" applyNumberFormat="1" applyFont="1" applyFill="1" applyBorder="1" applyAlignment="1">
      <alignment horizontal="right" vertical="center" wrapText="1"/>
    </xf>
    <xf numFmtId="182" fontId="0" fillId="0" borderId="77" xfId="0" applyNumberFormat="1" applyFont="1" applyBorder="1" applyAlignment="1">
      <alignment horizontal="right" vertical="center" wrapText="1"/>
    </xf>
    <xf numFmtId="182" fontId="0" fillId="0" borderId="78" xfId="0" applyNumberFormat="1" applyFont="1" applyBorder="1" applyAlignment="1">
      <alignment horizontal="right" vertical="center" wrapText="1"/>
    </xf>
    <xf numFmtId="182" fontId="0" fillId="0" borderId="79" xfId="0" applyNumberFormat="1" applyFont="1" applyBorder="1" applyAlignment="1">
      <alignment horizontal="right" vertical="center" wrapText="1"/>
    </xf>
    <xf numFmtId="183" fontId="0" fillId="3" borderId="53" xfId="0" applyNumberFormat="1" applyFont="1" applyFill="1" applyBorder="1" applyAlignment="1">
      <alignment horizontal="right" vertical="center" wrapText="1"/>
    </xf>
    <xf numFmtId="0" fontId="4" fillId="0" borderId="27" xfId="0" applyFont="1" applyBorder="1" applyAlignment="1">
      <alignment horizontal="distributed" vertical="center" wrapText="1"/>
    </xf>
    <xf numFmtId="0" fontId="4" fillId="0" borderId="89" xfId="0" applyFont="1" applyBorder="1" applyAlignment="1">
      <alignment horizontal="distributed" vertical="center" wrapText="1"/>
    </xf>
    <xf numFmtId="0" fontId="4" fillId="0" borderId="90" xfId="0" applyFont="1" applyBorder="1" applyAlignment="1">
      <alignment horizontal="distributed" vertical="center" wrapText="1"/>
    </xf>
    <xf numFmtId="181" fontId="0" fillId="3" borderId="92" xfId="0" applyNumberFormat="1" applyFont="1" applyFill="1" applyBorder="1" applyAlignment="1">
      <alignment horizontal="right" vertical="center" wrapText="1"/>
    </xf>
    <xf numFmtId="181" fontId="0" fillId="3" borderId="79" xfId="0" applyNumberFormat="1" applyFont="1" applyFill="1" applyBorder="1" applyAlignment="1">
      <alignment horizontal="right" vertical="center" wrapText="1"/>
    </xf>
    <xf numFmtId="181" fontId="0" fillId="0" borderId="0" xfId="0" applyNumberFormat="1" applyFont="1" applyAlignment="1">
      <alignment vertical="center" wrapText="1"/>
    </xf>
    <xf numFmtId="0" fontId="0" fillId="0" borderId="0" xfId="0" applyFont="1" applyAlignment="1">
      <alignment vertical="center" wrapText="1"/>
    </xf>
    <xf numFmtId="0" fontId="4" fillId="0" borderId="35" xfId="0" applyFont="1" applyBorder="1" applyAlignment="1">
      <alignment horizontal="center" vertical="center" wrapText="1"/>
    </xf>
    <xf numFmtId="0" fontId="4" fillId="0" borderId="47" xfId="0" applyFont="1" applyBorder="1" applyAlignment="1">
      <alignment horizontal="center" vertical="center" wrapText="1"/>
    </xf>
    <xf numFmtId="177" fontId="0" fillId="3" borderId="55" xfId="0" applyNumberFormat="1" applyFont="1" applyFill="1" applyBorder="1" applyAlignment="1">
      <alignment vertical="center" wrapText="1"/>
    </xf>
    <xf numFmtId="177" fontId="0" fillId="3" borderId="93" xfId="0" applyNumberFormat="1" applyFont="1" applyFill="1" applyBorder="1" applyAlignment="1">
      <alignment vertical="center" wrapText="1"/>
    </xf>
    <xf numFmtId="177" fontId="0" fillId="3" borderId="57" xfId="0" applyNumberFormat="1" applyFont="1" applyFill="1" applyBorder="1" applyAlignment="1">
      <alignment vertical="center" wrapText="1"/>
    </xf>
    <xf numFmtId="0" fontId="4" fillId="0" borderId="12" xfId="0" applyFont="1" applyBorder="1" applyAlignment="1">
      <alignment horizontal="center" vertical="center" shrinkToFit="1"/>
    </xf>
    <xf numFmtId="0" fontId="4" fillId="0" borderId="24" xfId="0" applyFont="1" applyBorder="1" applyAlignment="1">
      <alignment horizontal="center" vertical="center" shrinkToFit="1"/>
    </xf>
    <xf numFmtId="0" fontId="4" fillId="0" borderId="23" xfId="0" applyFont="1" applyBorder="1" applyAlignment="1">
      <alignment horizontal="center" vertical="center" shrinkToFit="1"/>
    </xf>
    <xf numFmtId="0" fontId="0" fillId="0" borderId="63" xfId="0" applyFont="1" applyBorder="1" applyAlignment="1">
      <alignment vertical="center" wrapText="1"/>
    </xf>
    <xf numFmtId="0" fontId="0" fillId="0" borderId="64" xfId="0" applyFont="1" applyBorder="1" applyAlignment="1">
      <alignment vertical="center" wrapText="1"/>
    </xf>
    <xf numFmtId="0" fontId="0" fillId="0" borderId="62" xfId="0" applyFont="1" applyBorder="1" applyAlignment="1">
      <alignment vertical="center" shrinkToFit="1"/>
    </xf>
    <xf numFmtId="176" fontId="0" fillId="3" borderId="55" xfId="0" applyNumberFormat="1" applyFont="1" applyFill="1" applyBorder="1" applyAlignment="1">
      <alignment horizontal="right" vertical="center" wrapText="1"/>
    </xf>
    <xf numFmtId="176" fontId="0" fillId="3" borderId="93" xfId="0" applyNumberFormat="1" applyFont="1" applyFill="1" applyBorder="1" applyAlignment="1">
      <alignment horizontal="right" vertical="center" wrapText="1"/>
    </xf>
    <xf numFmtId="176" fontId="0" fillId="3" borderId="94" xfId="0" applyNumberFormat="1" applyFont="1" applyFill="1" applyBorder="1" applyAlignment="1">
      <alignment horizontal="right" vertical="center" wrapText="1"/>
    </xf>
    <xf numFmtId="176" fontId="0" fillId="3" borderId="58" xfId="0" applyNumberFormat="1" applyFont="1" applyFill="1" applyBorder="1" applyAlignment="1">
      <alignment horizontal="right" vertical="center" wrapText="1"/>
    </xf>
    <xf numFmtId="176" fontId="0" fillId="3" borderId="57" xfId="0" applyNumberFormat="1" applyFont="1" applyFill="1" applyBorder="1" applyAlignment="1">
      <alignment horizontal="right" vertical="center" wrapText="1"/>
    </xf>
    <xf numFmtId="181" fontId="0" fillId="0" borderId="109" xfId="0" applyNumberFormat="1" applyFont="1" applyBorder="1" applyAlignment="1">
      <alignment horizontal="right" vertical="center" wrapText="1"/>
    </xf>
    <xf numFmtId="181" fontId="0" fillId="0" borderId="107" xfId="0" applyNumberFormat="1" applyFont="1" applyBorder="1" applyAlignment="1">
      <alignment horizontal="right" vertical="center" wrapText="1"/>
    </xf>
    <xf numFmtId="181" fontId="0" fillId="0" borderId="108" xfId="0" applyNumberFormat="1" applyFont="1" applyBorder="1" applyAlignment="1">
      <alignment horizontal="right" vertical="center" wrapText="1"/>
    </xf>
    <xf numFmtId="176" fontId="0" fillId="3" borderId="49" xfId="0" applyNumberFormat="1" applyFont="1" applyFill="1" applyBorder="1" applyAlignment="1">
      <alignment horizontal="right" vertical="center" wrapText="1"/>
    </xf>
    <xf numFmtId="176" fontId="0" fillId="3" borderId="83" xfId="0" applyNumberFormat="1" applyFont="1" applyFill="1" applyBorder="1" applyAlignment="1">
      <alignment horizontal="right" vertical="center" wrapText="1"/>
    </xf>
    <xf numFmtId="176" fontId="0" fillId="3" borderId="84" xfId="0" applyNumberFormat="1" applyFont="1" applyFill="1" applyBorder="1" applyAlignment="1">
      <alignment horizontal="right" vertical="center" wrapText="1"/>
    </xf>
    <xf numFmtId="176" fontId="0" fillId="3" borderId="53" xfId="0" applyNumberFormat="1" applyFont="1" applyFill="1" applyBorder="1" applyAlignment="1">
      <alignment horizontal="right" vertical="center" wrapText="1"/>
    </xf>
    <xf numFmtId="0" fontId="0" fillId="0" borderId="106" xfId="0" applyFont="1" applyBorder="1" applyAlignment="1">
      <alignment horizontal="distributed" vertical="center" justifyLastLine="1"/>
    </xf>
    <xf numFmtId="0" fontId="0" fillId="0" borderId="107" xfId="0" applyFont="1" applyBorder="1" applyAlignment="1">
      <alignment horizontal="distributed" vertical="center" justifyLastLine="1"/>
    </xf>
    <xf numFmtId="0" fontId="0" fillId="0" borderId="108" xfId="0" applyFont="1" applyBorder="1" applyAlignment="1">
      <alignment horizontal="distributed" vertical="center" justifyLastLine="1"/>
    </xf>
    <xf numFmtId="176" fontId="0" fillId="0" borderId="109" xfId="0" applyNumberFormat="1" applyFont="1" applyBorder="1" applyAlignment="1">
      <alignment horizontal="right" vertical="center" wrapText="1"/>
    </xf>
    <xf numFmtId="176" fontId="0" fillId="0" borderId="107" xfId="0" applyNumberFormat="1" applyFont="1" applyBorder="1" applyAlignment="1">
      <alignment horizontal="right" vertical="center" wrapText="1"/>
    </xf>
    <xf numFmtId="176" fontId="0" fillId="0" borderId="110" xfId="0" applyNumberFormat="1" applyFont="1" applyBorder="1" applyAlignment="1">
      <alignment horizontal="right" vertical="center" wrapText="1"/>
    </xf>
    <xf numFmtId="176" fontId="0" fillId="0" borderId="106" xfId="0" applyNumberFormat="1" applyFont="1" applyBorder="1" applyAlignment="1">
      <alignment horizontal="right" vertical="center" wrapText="1"/>
    </xf>
    <xf numFmtId="0" fontId="0" fillId="0" borderId="106" xfId="0" applyFont="1" applyBorder="1" applyAlignment="1">
      <alignment horizontal="right" vertical="center"/>
    </xf>
    <xf numFmtId="0" fontId="0" fillId="0" borderId="107" xfId="0" applyFont="1" applyBorder="1" applyAlignment="1">
      <alignment horizontal="right" vertical="center"/>
    </xf>
    <xf numFmtId="0" fontId="0" fillId="0" borderId="110" xfId="0" applyFont="1" applyBorder="1" applyAlignment="1">
      <alignment horizontal="right" vertical="center"/>
    </xf>
    <xf numFmtId="181" fontId="0" fillId="3" borderId="106" xfId="0" applyNumberFormat="1" applyFont="1" applyFill="1" applyBorder="1" applyAlignment="1">
      <alignment horizontal="right" vertical="center" wrapText="1"/>
    </xf>
    <xf numFmtId="181" fontId="0" fillId="3" borderId="107" xfId="0" applyNumberFormat="1" applyFont="1" applyFill="1" applyBorder="1" applyAlignment="1">
      <alignment horizontal="right" vertical="center" wrapText="1"/>
    </xf>
    <xf numFmtId="181" fontId="0" fillId="3" borderId="108" xfId="0" applyNumberFormat="1" applyFont="1" applyFill="1" applyBorder="1" applyAlignment="1">
      <alignment horizontal="right" vertical="center" wrapText="1"/>
    </xf>
    <xf numFmtId="176" fontId="0" fillId="3" borderId="106" xfId="0" applyNumberFormat="1" applyFont="1" applyFill="1" applyBorder="1" applyAlignment="1">
      <alignment horizontal="right" vertical="center" wrapText="1"/>
    </xf>
    <xf numFmtId="176" fontId="0" fillId="3" borderId="107" xfId="0" applyNumberFormat="1" applyFont="1" applyFill="1" applyBorder="1" applyAlignment="1">
      <alignment horizontal="right" vertical="center" wrapText="1"/>
    </xf>
    <xf numFmtId="176" fontId="0" fillId="3" borderId="108" xfId="0" applyNumberFormat="1" applyFont="1" applyFill="1" applyBorder="1" applyAlignment="1">
      <alignment horizontal="right" vertical="center" wrapText="1"/>
    </xf>
    <xf numFmtId="176" fontId="0" fillId="3" borderId="12" xfId="0" applyNumberFormat="1" applyFont="1" applyFill="1" applyBorder="1" applyAlignment="1">
      <alignment horizontal="right" vertical="center" wrapText="1"/>
    </xf>
    <xf numFmtId="176" fontId="0" fillId="3" borderId="24" xfId="0" applyNumberFormat="1" applyFont="1" applyFill="1" applyBorder="1" applyAlignment="1">
      <alignment horizontal="right" vertical="center" wrapText="1"/>
    </xf>
    <xf numFmtId="176" fontId="0" fillId="3" borderId="23" xfId="0" applyNumberFormat="1" applyFont="1" applyFill="1" applyBorder="1" applyAlignment="1">
      <alignment horizontal="right" vertical="center" wrapText="1"/>
    </xf>
    <xf numFmtId="176" fontId="0" fillId="3" borderId="52" xfId="0" applyNumberFormat="1" applyFont="1" applyFill="1" applyBorder="1" applyAlignment="1">
      <alignment horizontal="right" vertical="center" wrapText="1"/>
    </xf>
    <xf numFmtId="176" fontId="0" fillId="3" borderId="101" xfId="0" applyNumberFormat="1" applyFont="1" applyFill="1" applyBorder="1" applyAlignment="1">
      <alignment horizontal="right" vertical="center" wrapText="1"/>
    </xf>
    <xf numFmtId="181" fontId="0" fillId="0" borderId="102" xfId="0" applyNumberFormat="1" applyFont="1" applyBorder="1" applyAlignment="1">
      <alignment horizontal="right" vertical="center" wrapText="1"/>
    </xf>
    <xf numFmtId="181" fontId="0" fillId="0" borderId="99" xfId="0" applyNumberFormat="1" applyFont="1" applyBorder="1" applyAlignment="1">
      <alignment horizontal="right" vertical="center" wrapText="1"/>
    </xf>
    <xf numFmtId="181" fontId="0" fillId="0" borderId="101" xfId="0" applyNumberFormat="1" applyFont="1" applyBorder="1" applyAlignment="1">
      <alignment horizontal="right" vertical="center" wrapText="1"/>
    </xf>
    <xf numFmtId="181" fontId="0" fillId="3" borderId="44" xfId="0" applyNumberFormat="1" applyFont="1" applyFill="1" applyBorder="1" applyAlignment="1">
      <alignment horizontal="right" vertical="center" wrapText="1"/>
    </xf>
    <xf numFmtId="181" fontId="0" fillId="3" borderId="0" xfId="0" applyNumberFormat="1" applyFont="1" applyFill="1" applyBorder="1" applyAlignment="1">
      <alignment horizontal="right" vertical="center" wrapText="1"/>
    </xf>
    <xf numFmtId="181" fontId="0" fillId="3" borderId="45" xfId="0" applyNumberFormat="1" applyFont="1" applyFill="1" applyBorder="1" applyAlignment="1">
      <alignment horizontal="right" vertical="center" wrapText="1"/>
    </xf>
    <xf numFmtId="181" fontId="0" fillId="0" borderId="11" xfId="0" applyNumberFormat="1" applyFont="1" applyBorder="1" applyAlignment="1">
      <alignment horizontal="right" vertical="center" wrapText="1"/>
    </xf>
    <xf numFmtId="0" fontId="0" fillId="0" borderId="11" xfId="0" applyFont="1" applyBorder="1" applyAlignment="1">
      <alignment horizontal="center" vertical="center" shrinkToFit="1"/>
    </xf>
    <xf numFmtId="0" fontId="0" fillId="0" borderId="24" xfId="0" applyFont="1" applyBorder="1" applyAlignment="1">
      <alignment horizontal="center" vertical="center" shrinkToFit="1"/>
    </xf>
    <xf numFmtId="0" fontId="0" fillId="0" borderId="16" xfId="0" applyFont="1" applyBorder="1" applyAlignment="1">
      <alignment horizontal="center" vertical="center" shrinkToFit="1"/>
    </xf>
    <xf numFmtId="0" fontId="0" fillId="0" borderId="0" xfId="0" applyFont="1" applyBorder="1" applyAlignment="1">
      <alignment horizontal="center" vertical="center" shrinkToFit="1"/>
    </xf>
    <xf numFmtId="0" fontId="0" fillId="0" borderId="27" xfId="0" applyFont="1" applyBorder="1" applyAlignment="1">
      <alignment horizontal="center" vertical="center" shrinkToFit="1"/>
    </xf>
    <xf numFmtId="0" fontId="0" fillId="0" borderId="89" xfId="0" applyFont="1" applyBorder="1" applyAlignment="1">
      <alignment horizontal="center" vertical="center" shrinkToFit="1"/>
    </xf>
    <xf numFmtId="0" fontId="0" fillId="0" borderId="12" xfId="0" applyFont="1" applyBorder="1" applyAlignment="1">
      <alignment horizontal="right" vertical="center"/>
    </xf>
    <xf numFmtId="0" fontId="0" fillId="0" borderId="24" xfId="0" applyFont="1" applyBorder="1" applyAlignment="1">
      <alignment horizontal="right" vertical="center"/>
    </xf>
    <xf numFmtId="0" fontId="0" fillId="0" borderId="70" xfId="0" applyFont="1" applyBorder="1" applyAlignment="1">
      <alignment horizontal="right" vertical="center"/>
    </xf>
    <xf numFmtId="181" fontId="0" fillId="0" borderId="55" xfId="0" applyNumberFormat="1" applyFont="1" applyBorder="1" applyAlignment="1">
      <alignment horizontal="right" vertical="center" wrapText="1"/>
    </xf>
    <xf numFmtId="181" fontId="0" fillId="0" borderId="93" xfId="0" applyNumberFormat="1" applyFont="1" applyBorder="1" applyAlignment="1">
      <alignment horizontal="right" vertical="center" wrapText="1"/>
    </xf>
    <xf numFmtId="181" fontId="0" fillId="0" borderId="57" xfId="0" applyNumberFormat="1" applyFont="1" applyBorder="1" applyAlignment="1">
      <alignment horizontal="right" vertical="center" wrapText="1"/>
    </xf>
    <xf numFmtId="0" fontId="6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111" xfId="0" applyFont="1" applyBorder="1" applyAlignment="1">
      <alignment horizontal="center" vertical="center" shrinkToFit="1"/>
    </xf>
    <xf numFmtId="0" fontId="4" fillId="0" borderId="19" xfId="0" applyFont="1" applyBorder="1" applyAlignment="1">
      <alignment horizontal="center" vertical="center" wrapText="1"/>
    </xf>
    <xf numFmtId="0" fontId="4" fillId="0" borderId="63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62" xfId="0" applyFont="1" applyBorder="1" applyAlignment="1">
      <alignment horizontal="center" vertical="center"/>
    </xf>
    <xf numFmtId="176" fontId="4" fillId="0" borderId="21" xfId="0" applyNumberFormat="1" applyFont="1" applyBorder="1" applyAlignment="1">
      <alignment horizontal="right" vertical="center"/>
    </xf>
    <xf numFmtId="176" fontId="4" fillId="0" borderId="32" xfId="0" applyNumberFormat="1" applyFont="1" applyBorder="1" applyAlignment="1">
      <alignment horizontal="right" vertical="center"/>
    </xf>
    <xf numFmtId="176" fontId="4" fillId="0" borderId="24" xfId="0" applyNumberFormat="1" applyFont="1" applyBorder="1" applyAlignment="1">
      <alignment horizontal="right" vertical="center"/>
    </xf>
    <xf numFmtId="176" fontId="4" fillId="0" borderId="12" xfId="0" applyNumberFormat="1" applyFont="1" applyBorder="1" applyAlignment="1">
      <alignment horizontal="right" vertical="center"/>
    </xf>
    <xf numFmtId="1" fontId="0" fillId="0" borderId="12" xfId="0" applyNumberFormat="1" applyFont="1" applyBorder="1" applyAlignment="1">
      <alignment horizontal="right" vertical="center"/>
    </xf>
    <xf numFmtId="1" fontId="0" fillId="0" borderId="24" xfId="0" applyNumberFormat="1" applyFont="1" applyBorder="1" applyAlignment="1">
      <alignment horizontal="right" vertical="center"/>
    </xf>
    <xf numFmtId="1" fontId="0" fillId="0" borderId="70" xfId="0" applyNumberFormat="1" applyFont="1" applyBorder="1" applyAlignment="1">
      <alignment horizontal="right" vertical="center"/>
    </xf>
    <xf numFmtId="0" fontId="4" fillId="0" borderId="49" xfId="0" applyFont="1" applyBorder="1" applyAlignment="1">
      <alignment horizontal="center" vertical="center"/>
    </xf>
    <xf numFmtId="0" fontId="4" fillId="0" borderId="83" xfId="0" applyFont="1" applyBorder="1" applyAlignment="1">
      <alignment horizontal="center" vertical="center"/>
    </xf>
    <xf numFmtId="178" fontId="4" fillId="3" borderId="59" xfId="0" applyNumberFormat="1" applyFont="1" applyFill="1" applyBorder="1" applyAlignment="1">
      <alignment horizontal="right" vertical="center"/>
    </xf>
    <xf numFmtId="178" fontId="4" fillId="3" borderId="37" xfId="0" applyNumberFormat="1" applyFont="1" applyFill="1" applyBorder="1" applyAlignment="1">
      <alignment horizontal="right" vertical="center"/>
    </xf>
    <xf numFmtId="178" fontId="4" fillId="3" borderId="83" xfId="0" applyNumberFormat="1" applyFont="1" applyFill="1" applyBorder="1" applyAlignment="1">
      <alignment horizontal="right" vertical="center"/>
    </xf>
    <xf numFmtId="176" fontId="4" fillId="0" borderId="70" xfId="0" applyNumberFormat="1" applyFont="1" applyBorder="1" applyAlignment="1">
      <alignment horizontal="right" vertical="center"/>
    </xf>
    <xf numFmtId="176" fontId="4" fillId="3" borderId="24" xfId="0" applyNumberFormat="1" applyFont="1" applyFill="1" applyBorder="1" applyAlignment="1">
      <alignment horizontal="right" vertical="center"/>
    </xf>
    <xf numFmtId="180" fontId="0" fillId="3" borderId="11" xfId="0" applyNumberFormat="1" applyFont="1" applyFill="1" applyBorder="1" applyAlignment="1">
      <alignment horizontal="right" vertical="center"/>
    </xf>
    <xf numFmtId="180" fontId="0" fillId="3" borderId="24" xfId="0" applyNumberFormat="1" applyFont="1" applyFill="1" applyBorder="1" applyAlignment="1">
      <alignment horizontal="right" vertical="center"/>
    </xf>
    <xf numFmtId="180" fontId="0" fillId="3" borderId="23" xfId="0" applyNumberFormat="1" applyFont="1" applyFill="1" applyBorder="1" applyAlignment="1">
      <alignment horizontal="right" vertical="center"/>
    </xf>
    <xf numFmtId="0" fontId="4" fillId="0" borderId="77" xfId="0" applyFont="1" applyBorder="1" applyAlignment="1">
      <alignment horizontal="center" vertical="center"/>
    </xf>
    <xf numFmtId="0" fontId="4" fillId="0" borderId="78" xfId="0" applyFont="1" applyBorder="1" applyAlignment="1">
      <alignment horizontal="center" vertical="center"/>
    </xf>
    <xf numFmtId="176" fontId="4" fillId="0" borderId="97" xfId="0" applyNumberFormat="1" applyFont="1" applyBorder="1" applyAlignment="1">
      <alignment horizontal="right" vertical="center"/>
    </xf>
    <xf numFmtId="176" fontId="4" fillId="0" borderId="38" xfId="0" applyNumberFormat="1" applyFont="1" applyBorder="1" applyAlignment="1">
      <alignment horizontal="right" vertical="center"/>
    </xf>
    <xf numFmtId="176" fontId="4" fillId="0" borderId="78" xfId="0" applyNumberFormat="1" applyFont="1" applyBorder="1" applyAlignment="1">
      <alignment horizontal="right" vertical="center"/>
    </xf>
    <xf numFmtId="176" fontId="4" fillId="0" borderId="77" xfId="0" applyNumberFormat="1" applyFont="1" applyBorder="1" applyAlignment="1">
      <alignment horizontal="right" vertical="center"/>
    </xf>
    <xf numFmtId="176" fontId="4" fillId="0" borderId="79" xfId="0" applyNumberFormat="1" applyFont="1" applyBorder="1" applyAlignment="1">
      <alignment horizontal="right" vertical="center"/>
    </xf>
    <xf numFmtId="178" fontId="4" fillId="3" borderId="49" xfId="0" applyNumberFormat="1" applyFont="1" applyFill="1" applyBorder="1" applyAlignment="1">
      <alignment horizontal="right" vertical="center"/>
    </xf>
    <xf numFmtId="178" fontId="4" fillId="3" borderId="84" xfId="0" applyNumberFormat="1" applyFont="1" applyFill="1" applyBorder="1" applyAlignment="1">
      <alignment horizontal="right" vertical="center"/>
    </xf>
    <xf numFmtId="0" fontId="0" fillId="3" borderId="52" xfId="0" applyFont="1" applyFill="1" applyBorder="1" applyAlignment="1">
      <alignment horizontal="right" vertical="center"/>
    </xf>
    <xf numFmtId="0" fontId="0" fillId="3" borderId="83" xfId="0" applyFont="1" applyFill="1" applyBorder="1" applyAlignment="1">
      <alignment horizontal="right" vertical="center"/>
    </xf>
    <xf numFmtId="0" fontId="0" fillId="3" borderId="53" xfId="0" applyFont="1" applyFill="1" applyBorder="1" applyAlignment="1">
      <alignment horizontal="right" vertical="center"/>
    </xf>
    <xf numFmtId="0" fontId="4" fillId="0" borderId="42" xfId="0" applyFont="1" applyBorder="1" applyAlignment="1">
      <alignment horizontal="center" vertical="center"/>
    </xf>
    <xf numFmtId="178" fontId="4" fillId="3" borderId="43" xfId="0" applyNumberFormat="1" applyFont="1" applyFill="1" applyBorder="1" applyAlignment="1">
      <alignment horizontal="right" vertical="center"/>
    </xf>
    <xf numFmtId="178" fontId="4" fillId="3" borderId="18" xfId="0" applyNumberFormat="1" applyFont="1" applyFill="1" applyBorder="1" applyAlignment="1">
      <alignment horizontal="right" vertical="center"/>
    </xf>
    <xf numFmtId="178" fontId="4" fillId="3" borderId="42" xfId="0" applyNumberFormat="1" applyFont="1" applyFill="1" applyBorder="1" applyAlignment="1">
      <alignment horizontal="right" vertical="center"/>
    </xf>
    <xf numFmtId="176" fontId="4" fillId="3" borderId="77" xfId="0" applyNumberFormat="1" applyFont="1" applyFill="1" applyBorder="1" applyAlignment="1">
      <alignment horizontal="right" vertical="center"/>
    </xf>
    <xf numFmtId="176" fontId="4" fillId="3" borderId="78" xfId="0" applyNumberFormat="1" applyFont="1" applyFill="1" applyBorder="1" applyAlignment="1">
      <alignment horizontal="right" vertical="center"/>
    </xf>
    <xf numFmtId="176" fontId="4" fillId="3" borderId="82" xfId="0" applyNumberFormat="1" applyFont="1" applyFill="1" applyBorder="1" applyAlignment="1">
      <alignment horizontal="right" vertical="center"/>
    </xf>
    <xf numFmtId="180" fontId="0" fillId="3" borderId="92" xfId="0" applyNumberFormat="1" applyFont="1" applyFill="1" applyBorder="1" applyAlignment="1">
      <alignment horizontal="right" vertical="center"/>
    </xf>
    <xf numFmtId="180" fontId="0" fillId="3" borderId="78" xfId="0" applyNumberFormat="1" applyFont="1" applyFill="1" applyBorder="1" applyAlignment="1">
      <alignment horizontal="right" vertical="center"/>
    </xf>
    <xf numFmtId="180" fontId="0" fillId="3" borderId="82" xfId="0" applyNumberFormat="1" applyFont="1" applyFill="1" applyBorder="1" applyAlignment="1">
      <alignment horizontal="right" vertical="center"/>
    </xf>
    <xf numFmtId="178" fontId="4" fillId="3" borderId="74" xfId="0" applyNumberFormat="1" applyFont="1" applyFill="1" applyBorder="1" applyAlignment="1">
      <alignment horizontal="right" vertical="center"/>
    </xf>
    <xf numFmtId="0" fontId="0" fillId="3" borderId="10" xfId="0" applyFont="1" applyFill="1" applyBorder="1" applyAlignment="1">
      <alignment horizontal="right" vertical="center"/>
    </xf>
    <xf numFmtId="0" fontId="0" fillId="3" borderId="42" xfId="0" applyFont="1" applyFill="1" applyBorder="1" applyAlignment="1">
      <alignment horizontal="right" vertical="center"/>
    </xf>
    <xf numFmtId="0" fontId="0" fillId="3" borderId="48" xfId="0" applyFont="1" applyFill="1" applyBorder="1" applyAlignment="1">
      <alignment horizontal="right" vertical="center"/>
    </xf>
    <xf numFmtId="0" fontId="4" fillId="0" borderId="61" xfId="0" applyFont="1" applyBorder="1" applyAlignment="1">
      <alignment horizontal="center" vertical="center"/>
    </xf>
    <xf numFmtId="176" fontId="4" fillId="3" borderId="97" xfId="0" applyNumberFormat="1" applyFont="1" applyFill="1" applyBorder="1" applyAlignment="1">
      <alignment horizontal="right" vertical="center"/>
    </xf>
    <xf numFmtId="176" fontId="4" fillId="3" borderId="38" xfId="0" applyNumberFormat="1" applyFont="1" applyFill="1" applyBorder="1" applyAlignment="1">
      <alignment horizontal="right" vertical="center"/>
    </xf>
    <xf numFmtId="179" fontId="4" fillId="3" borderId="40" xfId="0" applyNumberFormat="1" applyFont="1" applyFill="1" applyBorder="1" applyAlignment="1">
      <alignment horizontal="right" vertical="center"/>
    </xf>
    <xf numFmtId="0" fontId="4" fillId="0" borderId="89" xfId="0" applyFont="1" applyBorder="1" applyAlignment="1">
      <alignment horizontal="center" vertical="center"/>
    </xf>
    <xf numFmtId="179" fontId="4" fillId="3" borderId="46" xfId="0" applyNumberFormat="1" applyFont="1" applyFill="1" applyBorder="1" applyAlignment="1">
      <alignment horizontal="right" vertical="center"/>
    </xf>
    <xf numFmtId="179" fontId="4" fillId="3" borderId="89" xfId="0" applyNumberFormat="1" applyFont="1" applyFill="1" applyBorder="1" applyAlignment="1">
      <alignment horizontal="right" vertical="center"/>
    </xf>
    <xf numFmtId="179" fontId="4" fillId="3" borderId="90" xfId="0" applyNumberFormat="1" applyFont="1" applyFill="1" applyBorder="1" applyAlignment="1">
      <alignment horizontal="right" vertical="center"/>
    </xf>
    <xf numFmtId="0" fontId="0" fillId="3" borderId="27" xfId="0" applyFont="1" applyFill="1" applyBorder="1" applyAlignment="1">
      <alignment horizontal="right" vertical="center"/>
    </xf>
    <xf numFmtId="0" fontId="0" fillId="3" borderId="89" xfId="0" applyFont="1" applyFill="1" applyBorder="1" applyAlignment="1">
      <alignment horizontal="right" vertical="center"/>
    </xf>
    <xf numFmtId="0" fontId="0" fillId="3" borderId="47" xfId="0" applyFont="1" applyFill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mruColors>
      <color rgb="FF0000FF"/>
      <color rgb="FF360000"/>
      <color rgb="FF333300"/>
      <color rgb="FF663300"/>
      <color rgb="FF669900"/>
      <color rgb="FFFFCCFF"/>
      <color rgb="FFCC3399"/>
      <color rgb="FF99CC00"/>
      <color rgb="FF006699"/>
      <color rgb="FF7CBA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jpeg"/><Relationship Id="rId1" Type="http://schemas.openxmlformats.org/officeDocument/2006/relationships/image" Target="../media/image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107950</xdr:colOff>
      <xdr:row>30</xdr:row>
      <xdr:rowOff>0</xdr:rowOff>
    </xdr:from>
    <xdr:to>
      <xdr:col>32</xdr:col>
      <xdr:colOff>50800</xdr:colOff>
      <xdr:row>34</xdr:row>
      <xdr:rowOff>203200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494A56AC-DB54-436C-BC87-94DEA9B05A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30550" y="8058150"/>
          <a:ext cx="2857500" cy="232410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29</xdr:row>
      <xdr:rowOff>253999</xdr:rowOff>
    </xdr:from>
    <xdr:to>
      <xdr:col>17</xdr:col>
      <xdr:colOff>177800</xdr:colOff>
      <xdr:row>34</xdr:row>
      <xdr:rowOff>212656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B8718B4-616E-4CB3-8D8A-96D4B61F90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250" y="8045449"/>
          <a:ext cx="2901950" cy="234625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8</xdr:col>
      <xdr:colOff>0</xdr:colOff>
      <xdr:row>12</xdr:row>
      <xdr:rowOff>0</xdr:rowOff>
    </xdr:to>
    <xdr:sp macro="" textlink="">
      <xdr:nvSpPr>
        <xdr:cNvPr id="1132031" name="Line 4">
          <a:extLst>
            <a:ext uri="{FF2B5EF4-FFF2-40B4-BE49-F238E27FC236}">
              <a16:creationId xmlns:a16="http://schemas.microsoft.com/office/drawing/2014/main" id="{00000000-0008-0000-0200-0000FF451100}"/>
            </a:ext>
          </a:extLst>
        </xdr:cNvPr>
        <xdr:cNvSpPr>
          <a:spLocks noChangeShapeType="1"/>
        </xdr:cNvSpPr>
      </xdr:nvSpPr>
      <xdr:spPr bwMode="auto">
        <a:xfrm>
          <a:off x="114300" y="2257425"/>
          <a:ext cx="962025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0</xdr:col>
      <xdr:colOff>44450</xdr:colOff>
      <xdr:row>33</xdr:row>
      <xdr:rowOff>0</xdr:rowOff>
    </xdr:from>
    <xdr:to>
      <xdr:col>37</xdr:col>
      <xdr:colOff>185420</xdr:colOff>
      <xdr:row>36</xdr:row>
      <xdr:rowOff>309880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A3D487-1BA5-4714-99CD-63F6DAD317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450" y="6927850"/>
          <a:ext cx="6979920" cy="307848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8</xdr:row>
      <xdr:rowOff>0</xdr:rowOff>
    </xdr:from>
    <xdr:to>
      <xdr:col>5</xdr:col>
      <xdr:colOff>66675</xdr:colOff>
      <xdr:row>11</xdr:row>
      <xdr:rowOff>295275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CxnSpPr/>
      </xdr:nvCxnSpPr>
      <xdr:spPr>
        <a:xfrm>
          <a:off x="123825" y="1647825"/>
          <a:ext cx="495300" cy="942975"/>
        </a:xfrm>
        <a:prstGeom prst="line">
          <a:avLst/>
        </a:prstGeom>
        <a:ln w="63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6350</xdr:colOff>
      <xdr:row>49</xdr:row>
      <xdr:rowOff>139700</xdr:rowOff>
    </xdr:from>
    <xdr:to>
      <xdr:col>40</xdr:col>
      <xdr:colOff>187960</xdr:colOff>
      <xdr:row>51</xdr:row>
      <xdr:rowOff>140970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F725D3E0-FE64-4A73-9B0D-7C50681F18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7950" y="10306050"/>
          <a:ext cx="7452360" cy="313182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0</xdr:rowOff>
    </xdr:from>
    <xdr:to>
      <xdr:col>9</xdr:col>
      <xdr:colOff>0</xdr:colOff>
      <xdr:row>5</xdr:row>
      <xdr:rowOff>12700</xdr:rowOff>
    </xdr:to>
    <xdr:sp macro="" textlink="">
      <xdr:nvSpPr>
        <xdr:cNvPr id="2" name="Line 7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>
          <a:spLocks noChangeShapeType="1"/>
        </xdr:cNvSpPr>
      </xdr:nvSpPr>
      <xdr:spPr bwMode="auto">
        <a:xfrm>
          <a:off x="114300" y="647700"/>
          <a:ext cx="1066800" cy="469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13</xdr:row>
      <xdr:rowOff>0</xdr:rowOff>
    </xdr:from>
    <xdr:to>
      <xdr:col>8</xdr:col>
      <xdr:colOff>0</xdr:colOff>
      <xdr:row>15</xdr:row>
      <xdr:rowOff>9525</xdr:rowOff>
    </xdr:to>
    <xdr:sp macro="" textlink="">
      <xdr:nvSpPr>
        <xdr:cNvPr id="3" name="Line 7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>
          <a:spLocks noChangeShapeType="1"/>
        </xdr:cNvSpPr>
      </xdr:nvSpPr>
      <xdr:spPr bwMode="auto">
        <a:xfrm>
          <a:off x="114300" y="27051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29</xdr:row>
      <xdr:rowOff>38100</xdr:rowOff>
    </xdr:from>
    <xdr:to>
      <xdr:col>6</xdr:col>
      <xdr:colOff>203200</xdr:colOff>
      <xdr:row>31</xdr:row>
      <xdr:rowOff>482600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CxnSpPr/>
      </xdr:nvCxnSpPr>
      <xdr:spPr>
        <a:xfrm>
          <a:off x="114300" y="4572000"/>
          <a:ext cx="631825" cy="9017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25400</xdr:colOff>
      <xdr:row>10</xdr:row>
      <xdr:rowOff>12700</xdr:rowOff>
    </xdr:from>
    <xdr:to>
      <xdr:col>8</xdr:col>
      <xdr:colOff>0</xdr:colOff>
      <xdr:row>13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CxnSpPr/>
      </xdr:nvCxnSpPr>
      <xdr:spPr>
        <a:xfrm>
          <a:off x="139700" y="2289175"/>
          <a:ext cx="936625" cy="711200"/>
        </a:xfrm>
        <a:prstGeom prst="line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12700</xdr:colOff>
      <xdr:row>35</xdr:row>
      <xdr:rowOff>19050</xdr:rowOff>
    </xdr:from>
    <xdr:to>
      <xdr:col>39</xdr:col>
      <xdr:colOff>80010</xdr:colOff>
      <xdr:row>41</xdr:row>
      <xdr:rowOff>77470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F1645A95-2E86-4C5F-A02B-B247BFE13B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700" y="7797800"/>
          <a:ext cx="7223760" cy="362712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3</xdr:row>
      <xdr:rowOff>28575</xdr:rowOff>
    </xdr:from>
    <xdr:to>
      <xdr:col>8</xdr:col>
      <xdr:colOff>200025</xdr:colOff>
      <xdr:row>4</xdr:row>
      <xdr:rowOff>200025</xdr:rowOff>
    </xdr:to>
    <xdr:sp macro="" textlink="">
      <xdr:nvSpPr>
        <xdr:cNvPr id="2" name="Line 12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>
          <a:spLocks noChangeShapeType="1"/>
        </xdr:cNvSpPr>
      </xdr:nvSpPr>
      <xdr:spPr bwMode="auto">
        <a:xfrm>
          <a:off x="123825" y="676275"/>
          <a:ext cx="1152525" cy="3810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9</xdr:col>
      <xdr:colOff>203200</xdr:colOff>
      <xdr:row>28</xdr:row>
      <xdr:rowOff>0</xdr:rowOff>
    </xdr:to>
    <xdr:sp macro="" textlink="">
      <xdr:nvSpPr>
        <xdr:cNvPr id="3" name="Line 7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>
          <a:spLocks noChangeShapeType="1"/>
        </xdr:cNvSpPr>
      </xdr:nvSpPr>
      <xdr:spPr bwMode="auto">
        <a:xfrm>
          <a:off x="114300" y="5581650"/>
          <a:ext cx="1384300" cy="457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56444</xdr:colOff>
      <xdr:row>18</xdr:row>
      <xdr:rowOff>28222</xdr:rowOff>
    </xdr:from>
    <xdr:to>
      <xdr:col>26</xdr:col>
      <xdr:colOff>100047</xdr:colOff>
      <xdr:row>28</xdr:row>
      <xdr:rowOff>846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98620417-5387-46EA-B5C4-8098008FB2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0" y="4325055"/>
          <a:ext cx="4425103" cy="3493347"/>
        </a:xfrm>
        <a:prstGeom prst="rect">
          <a:avLst/>
        </a:prstGeom>
      </xdr:spPr>
    </xdr:pic>
    <xdr:clientData/>
  </xdr:twoCellAnchor>
  <xdr:twoCellAnchor editAs="oneCell">
    <xdr:from>
      <xdr:col>3</xdr:col>
      <xdr:colOff>25400</xdr:colOff>
      <xdr:row>28</xdr:row>
      <xdr:rowOff>215900</xdr:rowOff>
    </xdr:from>
    <xdr:to>
      <xdr:col>35</xdr:col>
      <xdr:colOff>30480</xdr:colOff>
      <xdr:row>45</xdr:row>
      <xdr:rowOff>48260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D053A9F4-84D7-4156-8A08-C79A26B485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49250" y="8083550"/>
          <a:ext cx="6355080" cy="37185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9:K52"/>
  <sheetViews>
    <sheetView tabSelected="1" view="pageBreakPreview" topLeftCell="A34" zoomScaleNormal="100" zoomScaleSheetLayoutView="100" workbookViewId="0">
      <selection activeCell="AG24" sqref="AG24:AJ24"/>
    </sheetView>
  </sheetViews>
  <sheetFormatPr defaultColWidth="9" defaultRowHeight="13" x14ac:dyDescent="0.2"/>
  <cols>
    <col min="1" max="9" width="9" style="34"/>
    <col min="10" max="10" width="3.90625" style="34" customWidth="1"/>
    <col min="11" max="16384" width="9" style="34"/>
  </cols>
  <sheetData>
    <row r="9" spans="4:11" ht="25.5" x14ac:dyDescent="0.2">
      <c r="D9" s="82" t="s">
        <v>163</v>
      </c>
      <c r="E9" s="82"/>
      <c r="F9" s="82"/>
    </row>
    <row r="14" spans="4:11" x14ac:dyDescent="0.2">
      <c r="K14" s="53" t="s">
        <v>154</v>
      </c>
    </row>
    <row r="15" spans="4:11" x14ac:dyDescent="0.2">
      <c r="K15" s="52" t="s">
        <v>153</v>
      </c>
    </row>
    <row r="17" spans="2:8" ht="28.5" customHeight="1" x14ac:dyDescent="0.2">
      <c r="B17" s="83" t="s">
        <v>13</v>
      </c>
      <c r="C17" s="83"/>
      <c r="D17" s="83"/>
      <c r="E17" s="83"/>
      <c r="F17" s="83"/>
      <c r="G17" s="83"/>
      <c r="H17" s="83"/>
    </row>
    <row r="48" spans="1:11" ht="23.5" customHeight="1" x14ac:dyDescent="0.2">
      <c r="A48" s="85" t="s">
        <v>164</v>
      </c>
      <c r="B48" s="85"/>
      <c r="C48" s="85"/>
      <c r="D48" s="85"/>
      <c r="E48" s="85"/>
      <c r="F48" s="85"/>
      <c r="G48" s="85"/>
      <c r="H48" s="85"/>
      <c r="I48" s="85"/>
      <c r="K48" s="58"/>
    </row>
    <row r="49" spans="2:8" ht="23.5" x14ac:dyDescent="0.2">
      <c r="C49" s="49"/>
      <c r="D49" s="49"/>
      <c r="E49" s="49"/>
      <c r="F49" s="49"/>
      <c r="G49" s="49"/>
    </row>
    <row r="52" spans="2:8" ht="33.75" customHeight="1" x14ac:dyDescent="0.2">
      <c r="B52" s="84" t="s">
        <v>12</v>
      </c>
      <c r="C52" s="84"/>
      <c r="D52" s="84"/>
      <c r="E52" s="84"/>
      <c r="F52" s="84"/>
      <c r="G52" s="84"/>
      <c r="H52" s="84"/>
    </row>
  </sheetData>
  <mergeCells count="4">
    <mergeCell ref="D9:F9"/>
    <mergeCell ref="B17:H17"/>
    <mergeCell ref="B52:H52"/>
    <mergeCell ref="A48:I48"/>
  </mergeCells>
  <phoneticPr fontId="2"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93" firstPageNumber="0" orientation="portrait" useFirstPageNumber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G214"/>
  <sheetViews>
    <sheetView view="pageBreakPreview" topLeftCell="A28" zoomScaleNormal="100" zoomScaleSheetLayoutView="100" workbookViewId="0">
      <selection activeCell="AW43" sqref="AW43"/>
    </sheetView>
  </sheetViews>
  <sheetFormatPr defaultColWidth="9" defaultRowHeight="13" x14ac:dyDescent="0.2"/>
  <cols>
    <col min="1" max="1" width="1.453125" style="29" customWidth="1"/>
    <col min="2" max="2" width="1.90625" style="29" customWidth="1"/>
    <col min="3" max="4" width="1.26953125" style="29" customWidth="1"/>
    <col min="5" max="5" width="1.36328125" style="29" customWidth="1"/>
    <col min="6" max="6" width="1.08984375" style="29" customWidth="1"/>
    <col min="7" max="23" width="2.90625" style="29" customWidth="1"/>
    <col min="24" max="24" width="3.08984375" style="29" customWidth="1"/>
    <col min="25" max="31" width="2.90625" style="29" customWidth="1"/>
    <col min="32" max="32" width="3.7265625" style="29" customWidth="1"/>
    <col min="33" max="36" width="2.90625" style="29" customWidth="1"/>
    <col min="37" max="49" width="3.08984375" style="29" customWidth="1"/>
    <col min="50" max="16384" width="9" style="29"/>
  </cols>
  <sheetData>
    <row r="1" spans="1:33" ht="24.75" customHeight="1" x14ac:dyDescent="0.2">
      <c r="I1" s="35"/>
      <c r="J1" s="35"/>
      <c r="K1" s="136" t="s">
        <v>13</v>
      </c>
      <c r="L1" s="136"/>
      <c r="M1" s="136"/>
      <c r="N1" s="136"/>
      <c r="O1" s="136"/>
      <c r="P1" s="136"/>
      <c r="Q1" s="136"/>
      <c r="R1" s="136"/>
      <c r="S1" s="136"/>
      <c r="T1" s="136"/>
      <c r="U1" s="136"/>
      <c r="V1" s="136"/>
      <c r="W1" s="136"/>
      <c r="X1" s="136"/>
      <c r="Y1" s="136"/>
      <c r="Z1" s="136"/>
      <c r="AA1" s="36"/>
      <c r="AB1" s="36"/>
      <c r="AC1" s="36"/>
      <c r="AD1" s="35"/>
      <c r="AE1" s="35"/>
      <c r="AF1" s="35"/>
      <c r="AG1" s="35"/>
    </row>
    <row r="2" spans="1:33" ht="24.75" customHeight="1" x14ac:dyDescent="0.2">
      <c r="I2" s="35"/>
      <c r="J2" s="3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36"/>
      <c r="AB2" s="36"/>
      <c r="AC2" s="36"/>
      <c r="AD2" s="35"/>
      <c r="AE2" s="35"/>
      <c r="AF2" s="35"/>
      <c r="AG2" s="35"/>
    </row>
    <row r="3" spans="1:33" ht="24.75" customHeight="1" x14ac:dyDescent="0.2">
      <c r="B3" s="29" t="s">
        <v>152</v>
      </c>
      <c r="I3" s="35"/>
      <c r="J3" s="3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  <c r="AA3" s="36"/>
      <c r="AB3" s="36"/>
      <c r="AC3" s="36"/>
      <c r="AD3" s="35"/>
      <c r="AE3" s="35"/>
      <c r="AF3" s="35"/>
      <c r="AG3" s="35"/>
    </row>
    <row r="4" spans="1:33" ht="21" customHeight="1" x14ac:dyDescent="0.2"/>
    <row r="5" spans="1:33" ht="21" customHeight="1" x14ac:dyDescent="0.2">
      <c r="A5" s="62" t="s">
        <v>117</v>
      </c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  <c r="AA5" s="62"/>
      <c r="AB5" s="62"/>
      <c r="AC5" s="62"/>
      <c r="AD5" s="62"/>
      <c r="AE5" s="62"/>
      <c r="AF5" s="62"/>
      <c r="AG5" s="62"/>
    </row>
    <row r="6" spans="1:33" ht="21" customHeight="1" x14ac:dyDescent="0.2">
      <c r="A6" s="144" t="s">
        <v>165</v>
      </c>
      <c r="B6" s="144"/>
      <c r="C6" s="144"/>
      <c r="D6" s="144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4"/>
      <c r="U6" s="144"/>
      <c r="V6" s="144"/>
      <c r="W6" s="144"/>
      <c r="X6" s="144"/>
      <c r="Y6" s="144"/>
      <c r="Z6" s="144"/>
      <c r="AA6" s="144"/>
      <c r="AB6" s="144"/>
      <c r="AC6" s="144"/>
      <c r="AD6" s="144"/>
      <c r="AE6" s="144"/>
      <c r="AF6" s="144"/>
      <c r="AG6" s="144"/>
    </row>
    <row r="7" spans="1:33" ht="21" customHeight="1" x14ac:dyDescent="0.2">
      <c r="A7" s="60"/>
      <c r="B7" s="60"/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  <c r="Q7" s="60"/>
      <c r="R7" s="60"/>
      <c r="S7" s="60"/>
      <c r="T7" s="60"/>
      <c r="U7" s="60"/>
      <c r="V7" s="60"/>
      <c r="W7" s="60"/>
      <c r="X7" s="60"/>
      <c r="Y7" s="60"/>
      <c r="Z7" s="60"/>
      <c r="AA7" s="60"/>
      <c r="AB7" s="60"/>
      <c r="AC7" s="60"/>
      <c r="AD7" s="60"/>
      <c r="AE7" s="60"/>
      <c r="AF7" s="60"/>
      <c r="AG7" s="60"/>
    </row>
    <row r="8" spans="1:33" ht="21" customHeight="1" x14ac:dyDescent="0.2">
      <c r="A8" s="145" t="s">
        <v>166</v>
      </c>
      <c r="B8" s="144"/>
      <c r="C8" s="144"/>
      <c r="D8" s="144"/>
      <c r="E8" s="144"/>
      <c r="F8" s="144"/>
      <c r="G8" s="144"/>
      <c r="H8" s="144"/>
      <c r="I8" s="144"/>
      <c r="J8" s="144"/>
      <c r="K8" s="144"/>
      <c r="L8" s="144"/>
      <c r="M8" s="144"/>
      <c r="N8" s="144"/>
      <c r="O8" s="144"/>
      <c r="P8" s="144"/>
      <c r="Q8" s="144"/>
      <c r="R8" s="144"/>
      <c r="S8" s="144"/>
      <c r="T8" s="144"/>
      <c r="U8" s="144"/>
      <c r="V8" s="144"/>
      <c r="W8" s="144"/>
      <c r="X8" s="144"/>
      <c r="Y8" s="144"/>
      <c r="Z8" s="144"/>
      <c r="AA8" s="144"/>
      <c r="AB8" s="144"/>
      <c r="AC8" s="144"/>
      <c r="AD8" s="144"/>
      <c r="AE8" s="144"/>
      <c r="AF8" s="144"/>
      <c r="AG8" s="144"/>
    </row>
    <row r="9" spans="1:33" ht="21" customHeight="1" x14ac:dyDescent="0.2">
      <c r="A9" s="144" t="s">
        <v>167</v>
      </c>
      <c r="B9" s="144"/>
      <c r="C9" s="144"/>
      <c r="D9" s="144"/>
      <c r="E9" s="144"/>
      <c r="F9" s="144"/>
      <c r="G9" s="144"/>
      <c r="H9" s="144"/>
      <c r="I9" s="144"/>
      <c r="J9" s="144"/>
      <c r="K9" s="144"/>
      <c r="L9" s="144"/>
      <c r="M9" s="144"/>
      <c r="N9" s="144"/>
      <c r="O9" s="144"/>
      <c r="P9" s="144"/>
      <c r="Q9" s="144"/>
      <c r="R9" s="144"/>
      <c r="S9" s="144"/>
      <c r="T9" s="144"/>
      <c r="U9" s="144"/>
      <c r="V9" s="144"/>
      <c r="W9" s="144"/>
      <c r="X9" s="60"/>
      <c r="Y9" s="60"/>
      <c r="Z9" s="60"/>
      <c r="AA9" s="60"/>
      <c r="AB9" s="60"/>
      <c r="AC9" s="60"/>
      <c r="AD9" s="60"/>
      <c r="AE9" s="60"/>
    </row>
    <row r="10" spans="1:33" ht="21" customHeight="1" x14ac:dyDescent="0.2"/>
    <row r="11" spans="1:33" ht="21" customHeight="1" x14ac:dyDescent="0.2">
      <c r="B11" s="29" t="s">
        <v>80</v>
      </c>
      <c r="C11" s="1"/>
      <c r="D11" s="1"/>
      <c r="E11" s="1"/>
      <c r="F11" s="1"/>
    </row>
    <row r="12" spans="1:33" ht="18" customHeight="1" thickBot="1" x14ac:dyDescent="0.25">
      <c r="C12" s="1"/>
      <c r="D12" s="1"/>
      <c r="E12" s="1"/>
      <c r="F12" s="1"/>
    </row>
    <row r="13" spans="1:33" ht="21" customHeight="1" x14ac:dyDescent="0.2">
      <c r="B13" s="87" t="s">
        <v>41</v>
      </c>
      <c r="C13" s="88"/>
      <c r="D13" s="88"/>
      <c r="E13" s="88"/>
      <c r="F13" s="88"/>
      <c r="G13" s="88"/>
      <c r="H13" s="89"/>
      <c r="I13" s="96" t="s">
        <v>2</v>
      </c>
      <c r="J13" s="88"/>
      <c r="K13" s="88"/>
      <c r="L13" s="89"/>
      <c r="M13" s="96" t="s">
        <v>15</v>
      </c>
      <c r="N13" s="88"/>
      <c r="O13" s="88"/>
      <c r="P13" s="89"/>
      <c r="Q13" s="114" t="s">
        <v>3</v>
      </c>
      <c r="R13" s="115"/>
      <c r="S13" s="115"/>
      <c r="T13" s="116"/>
      <c r="U13" s="96" t="s">
        <v>14</v>
      </c>
      <c r="V13" s="88"/>
      <c r="W13" s="88"/>
      <c r="X13" s="89"/>
      <c r="Y13" s="96" t="s">
        <v>4</v>
      </c>
      <c r="Z13" s="88"/>
      <c r="AA13" s="88"/>
      <c r="AB13" s="89"/>
      <c r="AC13" s="96" t="s">
        <v>5</v>
      </c>
      <c r="AD13" s="88"/>
      <c r="AE13" s="88"/>
      <c r="AF13" s="113"/>
      <c r="AG13" s="65"/>
    </row>
    <row r="14" spans="1:33" ht="21" customHeight="1" x14ac:dyDescent="0.2">
      <c r="B14" s="90" t="s">
        <v>1</v>
      </c>
      <c r="C14" s="91"/>
      <c r="D14" s="91"/>
      <c r="E14" s="91"/>
      <c r="F14" s="91"/>
      <c r="G14" s="91"/>
      <c r="H14" s="92"/>
      <c r="I14" s="97">
        <v>65</v>
      </c>
      <c r="J14" s="98"/>
      <c r="K14" s="98"/>
      <c r="L14" s="99"/>
      <c r="M14" s="143">
        <v>21</v>
      </c>
      <c r="N14" s="131"/>
      <c r="O14" s="131"/>
      <c r="P14" s="132"/>
      <c r="Q14" s="143">
        <v>4</v>
      </c>
      <c r="R14" s="131"/>
      <c r="S14" s="131"/>
      <c r="T14" s="132"/>
      <c r="U14" s="143">
        <v>3</v>
      </c>
      <c r="V14" s="131"/>
      <c r="W14" s="131"/>
      <c r="X14" s="132"/>
      <c r="Y14" s="97">
        <v>12</v>
      </c>
      <c r="Z14" s="98"/>
      <c r="AA14" s="98"/>
      <c r="AB14" s="99"/>
      <c r="AC14" s="140">
        <f>SUM(I14:AB14)</f>
        <v>105</v>
      </c>
      <c r="AD14" s="141"/>
      <c r="AE14" s="141"/>
      <c r="AF14" s="142"/>
      <c r="AG14" s="37"/>
    </row>
    <row r="15" spans="1:33" ht="21" customHeight="1" thickBot="1" x14ac:dyDescent="0.25">
      <c r="B15" s="93" t="s">
        <v>122</v>
      </c>
      <c r="C15" s="94"/>
      <c r="D15" s="94"/>
      <c r="E15" s="94"/>
      <c r="F15" s="94"/>
      <c r="G15" s="94"/>
      <c r="H15" s="95"/>
      <c r="I15" s="100">
        <f>ROUND((I14/AC14),3)*100</f>
        <v>61.9</v>
      </c>
      <c r="J15" s="101"/>
      <c r="K15" s="101"/>
      <c r="L15" s="102"/>
      <c r="M15" s="124">
        <f>ROUND((M14/AC14),3)*100</f>
        <v>20</v>
      </c>
      <c r="N15" s="125"/>
      <c r="O15" s="125"/>
      <c r="P15" s="126"/>
      <c r="Q15" s="124">
        <f>ROUND((Q14/AC14),3)*100</f>
        <v>3.8</v>
      </c>
      <c r="R15" s="125"/>
      <c r="S15" s="125"/>
      <c r="T15" s="126"/>
      <c r="U15" s="124">
        <f>ROUND((U14/AC14),3)*100</f>
        <v>2.9000000000000004</v>
      </c>
      <c r="V15" s="125"/>
      <c r="W15" s="125"/>
      <c r="X15" s="126"/>
      <c r="Y15" s="100">
        <f>ROUND((Y14/AC14),3)*100</f>
        <v>11.4</v>
      </c>
      <c r="Z15" s="101"/>
      <c r="AA15" s="101"/>
      <c r="AB15" s="102"/>
      <c r="AC15" s="137">
        <f>SUM(I15:AB15)</f>
        <v>100.00000000000001</v>
      </c>
      <c r="AD15" s="138"/>
      <c r="AE15" s="138"/>
      <c r="AF15" s="139"/>
      <c r="AG15" s="25"/>
    </row>
    <row r="16" spans="1:33" ht="21" customHeight="1" x14ac:dyDescent="0.2"/>
    <row r="17" spans="1:33" ht="21" customHeight="1" x14ac:dyDescent="0.2">
      <c r="A17" s="62" t="s">
        <v>81</v>
      </c>
      <c r="B17" s="62"/>
      <c r="C17" s="62"/>
      <c r="D17" s="62"/>
      <c r="E17" s="62"/>
      <c r="F17" s="62"/>
      <c r="G17" s="62"/>
      <c r="H17" s="62"/>
      <c r="I17" s="62"/>
      <c r="J17" s="62"/>
      <c r="K17" s="62"/>
      <c r="L17" s="62"/>
      <c r="M17" s="62"/>
      <c r="N17" s="62"/>
      <c r="O17" s="62"/>
      <c r="P17" s="62"/>
      <c r="Q17" s="62"/>
      <c r="R17" s="62"/>
      <c r="S17" s="62"/>
      <c r="T17" s="62"/>
      <c r="U17" s="62"/>
      <c r="V17" s="62"/>
      <c r="W17" s="62"/>
      <c r="X17" s="62"/>
      <c r="Y17" s="62"/>
      <c r="Z17" s="62"/>
      <c r="AA17" s="62"/>
      <c r="AB17" s="62"/>
      <c r="AC17" s="62"/>
      <c r="AD17" s="62"/>
      <c r="AE17" s="62"/>
      <c r="AF17" s="62"/>
      <c r="AG17" s="62"/>
    </row>
    <row r="18" spans="1:33" ht="21" customHeight="1" x14ac:dyDescent="0.2">
      <c r="A18" s="144" t="s">
        <v>168</v>
      </c>
      <c r="B18" s="144"/>
      <c r="C18" s="144"/>
      <c r="D18" s="144"/>
      <c r="E18" s="144"/>
      <c r="F18" s="144"/>
      <c r="G18" s="144"/>
      <c r="H18" s="144"/>
      <c r="I18" s="144"/>
      <c r="J18" s="144"/>
      <c r="K18" s="144"/>
      <c r="L18" s="144"/>
      <c r="M18" s="144"/>
      <c r="N18" s="144"/>
      <c r="O18" s="144"/>
      <c r="P18" s="144"/>
      <c r="Q18" s="144"/>
      <c r="R18" s="144"/>
      <c r="S18" s="144"/>
      <c r="T18" s="144"/>
      <c r="U18" s="144"/>
      <c r="V18" s="144"/>
      <c r="W18" s="144"/>
      <c r="X18" s="144"/>
      <c r="Y18" s="144"/>
      <c r="Z18" s="144"/>
      <c r="AA18" s="144"/>
      <c r="AB18" s="144"/>
      <c r="AC18" s="144"/>
      <c r="AD18" s="144"/>
      <c r="AE18" s="144"/>
      <c r="AF18" s="144"/>
      <c r="AG18" s="144"/>
    </row>
    <row r="19" spans="1:33" ht="21" customHeight="1" x14ac:dyDescent="0.2">
      <c r="A19" s="144" t="s">
        <v>169</v>
      </c>
      <c r="B19" s="144"/>
      <c r="C19" s="144"/>
      <c r="D19" s="144"/>
      <c r="E19" s="144"/>
      <c r="F19" s="144"/>
      <c r="G19" s="144"/>
      <c r="H19" s="144"/>
      <c r="I19" s="144"/>
      <c r="J19" s="144"/>
      <c r="K19" s="144"/>
      <c r="L19" s="144"/>
      <c r="M19" s="144"/>
      <c r="N19" s="144"/>
      <c r="O19" s="144"/>
      <c r="P19" s="144"/>
      <c r="Q19" s="144"/>
      <c r="R19" s="144"/>
      <c r="S19" s="144"/>
      <c r="T19" s="144"/>
      <c r="U19" s="144"/>
      <c r="V19" s="144"/>
      <c r="W19" s="144"/>
      <c r="X19" s="144"/>
      <c r="Y19" s="144"/>
      <c r="Z19" s="144"/>
      <c r="AA19" s="144"/>
      <c r="AB19" s="144"/>
      <c r="AC19" s="144"/>
      <c r="AD19" s="144"/>
      <c r="AE19" s="144"/>
      <c r="AF19" s="144"/>
      <c r="AG19" s="144"/>
    </row>
    <row r="20" spans="1:33" ht="21" customHeight="1" x14ac:dyDescent="0.2">
      <c r="A20" s="86" t="s">
        <v>125</v>
      </c>
      <c r="B20" s="86"/>
      <c r="C20" s="86"/>
      <c r="D20" s="86"/>
      <c r="E20" s="86"/>
      <c r="F20" s="86"/>
      <c r="G20" s="86"/>
      <c r="H20" s="86"/>
      <c r="I20" s="86"/>
      <c r="J20" s="86"/>
      <c r="K20" s="59"/>
      <c r="L20" s="59"/>
      <c r="M20" s="59"/>
      <c r="N20" s="59"/>
      <c r="O20" s="59"/>
      <c r="P20" s="59"/>
      <c r="Q20" s="59"/>
      <c r="R20" s="59"/>
      <c r="S20" s="59"/>
      <c r="T20" s="59"/>
      <c r="U20" s="59"/>
      <c r="V20" s="59"/>
      <c r="W20" s="59"/>
      <c r="X20" s="59"/>
      <c r="Y20" s="59"/>
      <c r="Z20" s="59"/>
      <c r="AA20" s="59"/>
      <c r="AB20" s="59"/>
      <c r="AC20" s="59"/>
      <c r="AD20" s="59"/>
      <c r="AE20" s="59"/>
      <c r="AF20" s="59"/>
      <c r="AG20" s="59"/>
    </row>
    <row r="21" spans="1:33" ht="21" customHeight="1" x14ac:dyDescent="0.2"/>
    <row r="22" spans="1:33" ht="21" customHeight="1" x14ac:dyDescent="0.2">
      <c r="B22" s="29" t="s">
        <v>82</v>
      </c>
      <c r="C22" s="1"/>
      <c r="D22" s="1"/>
      <c r="E22" s="1"/>
      <c r="F22" s="1"/>
    </row>
    <row r="23" spans="1:33" ht="18" customHeight="1" thickBot="1" x14ac:dyDescent="0.25">
      <c r="B23" s="1"/>
      <c r="C23" s="1"/>
      <c r="D23" s="1"/>
      <c r="E23" s="1"/>
      <c r="F23" s="1"/>
    </row>
    <row r="24" spans="1:33" ht="21" customHeight="1" x14ac:dyDescent="0.2">
      <c r="B24" s="87" t="s">
        <v>83</v>
      </c>
      <c r="C24" s="88"/>
      <c r="D24" s="88"/>
      <c r="E24" s="88"/>
      <c r="F24" s="88"/>
      <c r="G24" s="88"/>
      <c r="H24" s="89"/>
      <c r="I24" s="96" t="s">
        <v>16</v>
      </c>
      <c r="J24" s="88"/>
      <c r="K24" s="88"/>
      <c r="L24" s="89"/>
      <c r="M24" s="96" t="s">
        <v>17</v>
      </c>
      <c r="N24" s="88"/>
      <c r="O24" s="88"/>
      <c r="P24" s="89"/>
      <c r="Q24" s="114" t="s">
        <v>4</v>
      </c>
      <c r="R24" s="115"/>
      <c r="S24" s="115"/>
      <c r="T24" s="116"/>
      <c r="U24" s="96" t="s">
        <v>5</v>
      </c>
      <c r="V24" s="88"/>
      <c r="W24" s="88"/>
      <c r="X24" s="113"/>
      <c r="Y24" s="65"/>
      <c r="Z24" s="66"/>
      <c r="AA24" s="66"/>
      <c r="AB24" s="66"/>
    </row>
    <row r="25" spans="1:33" ht="21" customHeight="1" x14ac:dyDescent="0.2">
      <c r="B25" s="50"/>
      <c r="C25" s="122" t="s">
        <v>74</v>
      </c>
      <c r="D25" s="122"/>
      <c r="E25" s="122"/>
      <c r="F25" s="122"/>
      <c r="G25" s="122"/>
      <c r="H25" s="123"/>
      <c r="I25" s="109">
        <v>338</v>
      </c>
      <c r="J25" s="110"/>
      <c r="K25" s="110"/>
      <c r="L25" s="111"/>
      <c r="M25" s="109">
        <v>7</v>
      </c>
      <c r="N25" s="110"/>
      <c r="O25" s="110"/>
      <c r="P25" s="111"/>
      <c r="Q25" s="128">
        <v>11</v>
      </c>
      <c r="R25" s="129"/>
      <c r="S25" s="129"/>
      <c r="T25" s="130"/>
      <c r="U25" s="109">
        <f>SUM(E25:T25)</f>
        <v>356</v>
      </c>
      <c r="V25" s="110"/>
      <c r="W25" s="110"/>
      <c r="X25" s="121"/>
      <c r="Y25" s="31"/>
      <c r="Z25" s="13"/>
      <c r="AA25" s="13"/>
      <c r="AB25" s="13"/>
    </row>
    <row r="26" spans="1:33" ht="21" customHeight="1" x14ac:dyDescent="0.2">
      <c r="B26" s="26"/>
      <c r="C26" s="72"/>
      <c r="D26" s="131" t="s">
        <v>18</v>
      </c>
      <c r="E26" s="131"/>
      <c r="F26" s="131"/>
      <c r="G26" s="131"/>
      <c r="H26" s="132"/>
      <c r="I26" s="106">
        <f>ROUND((I25/$U$25),3)*100</f>
        <v>94.899999999999991</v>
      </c>
      <c r="J26" s="107"/>
      <c r="K26" s="107"/>
      <c r="L26" s="112"/>
      <c r="M26" s="106">
        <f>ROUND((M25/$U$25),3)*100</f>
        <v>2</v>
      </c>
      <c r="N26" s="107"/>
      <c r="O26" s="107"/>
      <c r="P26" s="112"/>
      <c r="Q26" s="103">
        <f>ROUND((Q25/$U$25),3)*100</f>
        <v>3.1</v>
      </c>
      <c r="R26" s="104"/>
      <c r="S26" s="104"/>
      <c r="T26" s="105"/>
      <c r="U26" s="106">
        <v>100</v>
      </c>
      <c r="V26" s="107"/>
      <c r="W26" s="107"/>
      <c r="X26" s="108"/>
      <c r="Y26" s="25"/>
      <c r="Z26" s="45"/>
      <c r="AA26" s="45"/>
      <c r="AB26" s="45"/>
    </row>
    <row r="27" spans="1:33" ht="21" customHeight="1" x14ac:dyDescent="0.2">
      <c r="B27" s="50"/>
      <c r="C27" s="119" t="s">
        <v>46</v>
      </c>
      <c r="D27" s="119"/>
      <c r="E27" s="119"/>
      <c r="F27" s="119"/>
      <c r="G27" s="119"/>
      <c r="H27" s="120"/>
      <c r="I27" s="109">
        <v>9451</v>
      </c>
      <c r="J27" s="110"/>
      <c r="K27" s="110"/>
      <c r="L27" s="111"/>
      <c r="M27" s="109">
        <v>114</v>
      </c>
      <c r="N27" s="110"/>
      <c r="O27" s="110"/>
      <c r="P27" s="111"/>
      <c r="Q27" s="128">
        <v>130</v>
      </c>
      <c r="R27" s="129"/>
      <c r="S27" s="129"/>
      <c r="T27" s="130"/>
      <c r="U27" s="133">
        <f>SUM(E27:T27)</f>
        <v>9695</v>
      </c>
      <c r="V27" s="134"/>
      <c r="W27" s="134"/>
      <c r="X27" s="135"/>
      <c r="Y27" s="32"/>
      <c r="Z27" s="33"/>
      <c r="AA27" s="33"/>
      <c r="AB27" s="33"/>
    </row>
    <row r="28" spans="1:33" ht="21" customHeight="1" thickBot="1" x14ac:dyDescent="0.25">
      <c r="B28" s="56"/>
      <c r="C28" s="6"/>
      <c r="D28" s="117" t="s">
        <v>18</v>
      </c>
      <c r="E28" s="117"/>
      <c r="F28" s="117"/>
      <c r="G28" s="117"/>
      <c r="H28" s="118"/>
      <c r="I28" s="124">
        <f>ROUND((I27/$U$27),3)*100</f>
        <v>97.5</v>
      </c>
      <c r="J28" s="125"/>
      <c r="K28" s="125"/>
      <c r="L28" s="126"/>
      <c r="M28" s="124">
        <f>ROUND((M27/$U$27),3)*100</f>
        <v>1.2</v>
      </c>
      <c r="N28" s="125"/>
      <c r="O28" s="125"/>
      <c r="P28" s="126"/>
      <c r="Q28" s="100">
        <f>ROUND((Q27/$U$27),3)*100</f>
        <v>1.3</v>
      </c>
      <c r="R28" s="101"/>
      <c r="S28" s="101"/>
      <c r="T28" s="102"/>
      <c r="U28" s="124">
        <v>100</v>
      </c>
      <c r="V28" s="125"/>
      <c r="W28" s="125"/>
      <c r="X28" s="127"/>
      <c r="Y28" s="25"/>
      <c r="Z28" s="45"/>
      <c r="AA28" s="45"/>
      <c r="AB28" s="45"/>
    </row>
    <row r="29" spans="1:33" ht="21" customHeight="1" x14ac:dyDescent="0.2">
      <c r="B29" s="46"/>
      <c r="C29" s="46"/>
      <c r="D29" s="71"/>
      <c r="E29" s="71"/>
      <c r="F29" s="71"/>
      <c r="G29" s="71"/>
      <c r="H29" s="71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7"/>
      <c r="Z29" s="7"/>
      <c r="AA29" s="7"/>
      <c r="AB29" s="7"/>
    </row>
    <row r="30" spans="1:33" ht="21" customHeight="1" x14ac:dyDescent="0.2">
      <c r="B30" s="46"/>
      <c r="C30" s="46"/>
      <c r="D30" s="57"/>
      <c r="E30" s="57"/>
      <c r="F30" s="57"/>
      <c r="G30" s="57"/>
      <c r="H30" s="57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7"/>
      <c r="Z30" s="7"/>
      <c r="AA30" s="7"/>
      <c r="AB30" s="7"/>
    </row>
    <row r="31" spans="1:33" ht="113.25" customHeight="1" x14ac:dyDescent="0.2">
      <c r="B31" s="46"/>
      <c r="C31" s="46"/>
      <c r="D31" s="57"/>
      <c r="E31" s="57"/>
      <c r="F31" s="57"/>
      <c r="G31" s="57"/>
      <c r="H31" s="57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7"/>
      <c r="Z31" s="7"/>
      <c r="AA31" s="7"/>
      <c r="AB31" s="7"/>
    </row>
    <row r="32" spans="1:33" ht="18" customHeight="1" x14ac:dyDescent="0.2">
      <c r="B32" s="46"/>
      <c r="C32" s="46"/>
      <c r="D32" s="57"/>
      <c r="E32" s="57"/>
      <c r="F32" s="57"/>
      <c r="G32" s="57"/>
      <c r="H32" s="57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7"/>
      <c r="Z32" s="7"/>
      <c r="AA32" s="7"/>
      <c r="AB32" s="7"/>
    </row>
    <row r="33" spans="2:31" ht="18" customHeight="1" x14ac:dyDescent="0.2">
      <c r="B33" s="46"/>
      <c r="C33" s="46"/>
      <c r="D33" s="57"/>
      <c r="E33" s="57"/>
      <c r="F33" s="57"/>
      <c r="G33" s="57"/>
      <c r="H33" s="57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7"/>
      <c r="Z33" s="7"/>
      <c r="AA33" s="7"/>
      <c r="AB33" s="7"/>
    </row>
    <row r="34" spans="2:31" ht="18" customHeight="1" x14ac:dyDescent="0.2">
      <c r="B34" s="46"/>
      <c r="C34" s="46"/>
      <c r="D34" s="57"/>
      <c r="E34" s="57"/>
      <c r="F34" s="57"/>
      <c r="G34" s="57"/>
      <c r="H34" s="57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7"/>
      <c r="Z34" s="7"/>
      <c r="AA34" s="7"/>
      <c r="AB34" s="7"/>
    </row>
    <row r="35" spans="2:31" ht="18" customHeight="1" x14ac:dyDescent="0.2">
      <c r="B35" s="46"/>
      <c r="C35" s="46"/>
      <c r="D35" s="57"/>
      <c r="E35" s="57"/>
      <c r="F35" s="57"/>
      <c r="G35" s="57"/>
      <c r="H35" s="57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7"/>
      <c r="Z35" s="7"/>
      <c r="AA35" s="7"/>
      <c r="AB35" s="7"/>
    </row>
    <row r="36" spans="2:31" ht="18" customHeight="1" x14ac:dyDescent="0.2">
      <c r="B36" s="46"/>
      <c r="C36" s="46"/>
      <c r="D36" s="57"/>
      <c r="E36" s="57"/>
      <c r="F36" s="57"/>
      <c r="G36" s="57"/>
      <c r="H36" s="57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7"/>
      <c r="Z36" s="7"/>
      <c r="AA36" s="7"/>
      <c r="AB36" s="7"/>
    </row>
    <row r="37" spans="2:31" ht="18" customHeight="1" x14ac:dyDescent="0.2">
      <c r="B37" s="46"/>
      <c r="C37" s="46"/>
      <c r="D37" s="57"/>
      <c r="E37" s="57"/>
      <c r="F37" s="57"/>
      <c r="G37" s="57"/>
      <c r="H37" s="57"/>
      <c r="I37" s="45"/>
      <c r="J37" s="45"/>
      <c r="K37" s="45"/>
      <c r="L37" s="45"/>
      <c r="M37" s="45"/>
      <c r="N37" s="45"/>
      <c r="O37" s="45"/>
      <c r="P37" s="12"/>
      <c r="Q37" s="45"/>
      <c r="R37" s="45"/>
      <c r="S37" s="45"/>
      <c r="T37" s="45"/>
      <c r="U37" s="45"/>
      <c r="V37" s="45"/>
      <c r="W37" s="45"/>
      <c r="X37" s="45"/>
      <c r="Y37" s="7"/>
      <c r="Z37" s="7"/>
      <c r="AA37" s="7"/>
      <c r="AB37" s="7"/>
    </row>
    <row r="38" spans="2:31" ht="18" customHeight="1" x14ac:dyDescent="0.2">
      <c r="B38" s="46"/>
      <c r="C38" s="46"/>
      <c r="D38" s="57"/>
      <c r="E38" s="57"/>
      <c r="F38" s="57"/>
      <c r="G38" s="57"/>
      <c r="H38" s="57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7"/>
      <c r="Z38" s="7"/>
      <c r="AA38" s="7"/>
      <c r="AB38" s="7"/>
    </row>
    <row r="39" spans="2:31" ht="18" customHeight="1" x14ac:dyDescent="0.2">
      <c r="B39" s="46"/>
      <c r="C39" s="46"/>
      <c r="D39" s="46"/>
      <c r="E39" s="46"/>
      <c r="F39" s="46"/>
      <c r="G39" s="46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7"/>
      <c r="AC39" s="7"/>
      <c r="AD39" s="7"/>
      <c r="AE39" s="7"/>
    </row>
    <row r="40" spans="2:31" ht="18" customHeight="1" x14ac:dyDescent="0.2"/>
    <row r="41" spans="2:31" ht="18" customHeight="1" x14ac:dyDescent="0.2"/>
    <row r="42" spans="2:31" ht="18" customHeight="1" x14ac:dyDescent="0.2"/>
    <row r="43" spans="2:31" ht="18" customHeight="1" x14ac:dyDescent="0.2"/>
    <row r="44" spans="2:31" ht="18" customHeight="1" x14ac:dyDescent="0.2"/>
    <row r="45" spans="2:31" ht="18" customHeight="1" x14ac:dyDescent="0.2"/>
    <row r="46" spans="2:31" ht="18" customHeight="1" x14ac:dyDescent="0.2"/>
    <row r="47" spans="2:31" ht="18" customHeight="1" x14ac:dyDescent="0.2"/>
    <row r="48" spans="2:31" ht="18" customHeight="1" x14ac:dyDescent="0.2"/>
    <row r="49" ht="18" customHeight="1" x14ac:dyDescent="0.2"/>
    <row r="50" ht="18" customHeight="1" x14ac:dyDescent="0.2"/>
    <row r="51" ht="18" customHeight="1" x14ac:dyDescent="0.2"/>
    <row r="52" ht="18" customHeight="1" x14ac:dyDescent="0.2"/>
    <row r="53" ht="18" customHeight="1" x14ac:dyDescent="0.2"/>
    <row r="54" ht="18" customHeight="1" x14ac:dyDescent="0.2"/>
    <row r="55" ht="18" customHeight="1" x14ac:dyDescent="0.2"/>
    <row r="56" ht="18" customHeight="1" x14ac:dyDescent="0.2"/>
    <row r="57" ht="18" customHeight="1" x14ac:dyDescent="0.2"/>
    <row r="58" ht="18" customHeight="1" x14ac:dyDescent="0.2"/>
    <row r="59" ht="18" customHeight="1" x14ac:dyDescent="0.2"/>
    <row r="60" ht="18" customHeight="1" x14ac:dyDescent="0.2"/>
    <row r="61" ht="18" customHeight="1" x14ac:dyDescent="0.2"/>
    <row r="62" ht="18" customHeight="1" x14ac:dyDescent="0.2"/>
    <row r="63" ht="18" customHeight="1" x14ac:dyDescent="0.2"/>
    <row r="64" ht="18" customHeight="1" x14ac:dyDescent="0.2"/>
    <row r="65" ht="18" customHeight="1" x14ac:dyDescent="0.2"/>
    <row r="66" ht="18" customHeight="1" x14ac:dyDescent="0.2"/>
    <row r="67" ht="18" customHeight="1" x14ac:dyDescent="0.2"/>
    <row r="68" ht="18" customHeight="1" x14ac:dyDescent="0.2"/>
    <row r="69" ht="18" customHeight="1" x14ac:dyDescent="0.2"/>
    <row r="70" ht="18" customHeight="1" x14ac:dyDescent="0.2"/>
    <row r="71" ht="18" customHeight="1" x14ac:dyDescent="0.2"/>
    <row r="72" ht="18" customHeight="1" x14ac:dyDescent="0.2"/>
    <row r="73" ht="18" customHeight="1" x14ac:dyDescent="0.2"/>
    <row r="74" ht="18" customHeight="1" x14ac:dyDescent="0.2"/>
    <row r="75" ht="18" customHeight="1" x14ac:dyDescent="0.2"/>
    <row r="76" ht="18" customHeight="1" x14ac:dyDescent="0.2"/>
    <row r="77" ht="18" customHeight="1" x14ac:dyDescent="0.2"/>
    <row r="78" ht="18" customHeight="1" x14ac:dyDescent="0.2"/>
    <row r="79" ht="18" customHeight="1" x14ac:dyDescent="0.2"/>
    <row r="80" ht="18" customHeight="1" x14ac:dyDescent="0.2"/>
    <row r="81" ht="18" customHeight="1" x14ac:dyDescent="0.2"/>
    <row r="82" ht="18" customHeight="1" x14ac:dyDescent="0.2"/>
    <row r="83" ht="18" customHeight="1" x14ac:dyDescent="0.2"/>
    <row r="84" ht="18" customHeight="1" x14ac:dyDescent="0.2"/>
    <row r="85" ht="18" customHeight="1" x14ac:dyDescent="0.2"/>
    <row r="86" ht="18" customHeight="1" x14ac:dyDescent="0.2"/>
    <row r="87" ht="18" customHeight="1" x14ac:dyDescent="0.2"/>
    <row r="88" ht="18" customHeight="1" x14ac:dyDescent="0.2"/>
    <row r="89" ht="18" customHeight="1" x14ac:dyDescent="0.2"/>
    <row r="90" ht="18" customHeight="1" x14ac:dyDescent="0.2"/>
    <row r="91" ht="18" customHeight="1" x14ac:dyDescent="0.2"/>
    <row r="92" ht="18" customHeight="1" x14ac:dyDescent="0.2"/>
    <row r="93" ht="18" customHeight="1" x14ac:dyDescent="0.2"/>
    <row r="94" ht="18" customHeight="1" x14ac:dyDescent="0.2"/>
    <row r="95" ht="18" customHeight="1" x14ac:dyDescent="0.2"/>
    <row r="96" ht="18" customHeight="1" x14ac:dyDescent="0.2"/>
    <row r="97" ht="18" customHeight="1" x14ac:dyDescent="0.2"/>
    <row r="98" ht="18" customHeight="1" x14ac:dyDescent="0.2"/>
    <row r="99" ht="18" customHeight="1" x14ac:dyDescent="0.2"/>
    <row r="100" ht="18" customHeight="1" x14ac:dyDescent="0.2"/>
    <row r="101" ht="18" customHeight="1" x14ac:dyDescent="0.2"/>
    <row r="102" ht="18" customHeight="1" x14ac:dyDescent="0.2"/>
    <row r="103" ht="18" customHeight="1" x14ac:dyDescent="0.2"/>
    <row r="104" ht="18" customHeight="1" x14ac:dyDescent="0.2"/>
    <row r="105" ht="18" customHeight="1" x14ac:dyDescent="0.2"/>
    <row r="106" ht="18" customHeight="1" x14ac:dyDescent="0.2"/>
    <row r="107" ht="18" customHeight="1" x14ac:dyDescent="0.2"/>
    <row r="108" ht="18" customHeight="1" x14ac:dyDescent="0.2"/>
    <row r="109" ht="18" customHeight="1" x14ac:dyDescent="0.2"/>
    <row r="110" ht="18" customHeight="1" x14ac:dyDescent="0.2"/>
    <row r="111" ht="18" customHeight="1" x14ac:dyDescent="0.2"/>
    <row r="112" ht="18" customHeight="1" x14ac:dyDescent="0.2"/>
    <row r="113" ht="18" customHeight="1" x14ac:dyDescent="0.2"/>
    <row r="114" ht="18" customHeight="1" x14ac:dyDescent="0.2"/>
    <row r="115" ht="18" customHeight="1" x14ac:dyDescent="0.2"/>
    <row r="116" ht="18" customHeight="1" x14ac:dyDescent="0.2"/>
    <row r="117" ht="18" customHeight="1" x14ac:dyDescent="0.2"/>
    <row r="118" ht="18" customHeight="1" x14ac:dyDescent="0.2"/>
    <row r="119" ht="18" customHeight="1" x14ac:dyDescent="0.2"/>
    <row r="120" ht="18" customHeight="1" x14ac:dyDescent="0.2"/>
    <row r="121" ht="18" customHeight="1" x14ac:dyDescent="0.2"/>
    <row r="122" ht="18" customHeight="1" x14ac:dyDescent="0.2"/>
    <row r="123" ht="18" customHeight="1" x14ac:dyDescent="0.2"/>
    <row r="124" ht="18" customHeight="1" x14ac:dyDescent="0.2"/>
    <row r="125" ht="18" customHeight="1" x14ac:dyDescent="0.2"/>
    <row r="126" ht="18" customHeight="1" x14ac:dyDescent="0.2"/>
    <row r="127" ht="18" customHeight="1" x14ac:dyDescent="0.2"/>
    <row r="128" ht="18" customHeight="1" x14ac:dyDescent="0.2"/>
    <row r="129" ht="18" customHeight="1" x14ac:dyDescent="0.2"/>
    <row r="130" ht="18" customHeight="1" x14ac:dyDescent="0.2"/>
    <row r="131" ht="18" customHeight="1" x14ac:dyDescent="0.2"/>
    <row r="132" ht="18" customHeight="1" x14ac:dyDescent="0.2"/>
    <row r="133" ht="18" customHeight="1" x14ac:dyDescent="0.2"/>
    <row r="134" ht="18" customHeight="1" x14ac:dyDescent="0.2"/>
    <row r="135" ht="18" customHeight="1" x14ac:dyDescent="0.2"/>
    <row r="136" ht="18" customHeight="1" x14ac:dyDescent="0.2"/>
    <row r="137" ht="18" customHeight="1" x14ac:dyDescent="0.2"/>
    <row r="138" ht="18" customHeight="1" x14ac:dyDescent="0.2"/>
    <row r="139" ht="18" customHeight="1" x14ac:dyDescent="0.2"/>
    <row r="140" ht="18" customHeight="1" x14ac:dyDescent="0.2"/>
    <row r="141" ht="18" customHeight="1" x14ac:dyDescent="0.2"/>
    <row r="142" ht="18" customHeight="1" x14ac:dyDescent="0.2"/>
    <row r="143" ht="18" customHeight="1" x14ac:dyDescent="0.2"/>
    <row r="144" ht="18" customHeight="1" x14ac:dyDescent="0.2"/>
    <row r="145" ht="18" customHeight="1" x14ac:dyDescent="0.2"/>
    <row r="146" ht="18" customHeight="1" x14ac:dyDescent="0.2"/>
    <row r="147" ht="18" customHeight="1" x14ac:dyDescent="0.2"/>
    <row r="148" ht="18" customHeight="1" x14ac:dyDescent="0.2"/>
    <row r="149" ht="18" customHeight="1" x14ac:dyDescent="0.2"/>
    <row r="150" ht="18" customHeight="1" x14ac:dyDescent="0.2"/>
    <row r="151" ht="18" customHeight="1" x14ac:dyDescent="0.2"/>
    <row r="152" ht="18" customHeight="1" x14ac:dyDescent="0.2"/>
    <row r="153" ht="18" customHeight="1" x14ac:dyDescent="0.2"/>
    <row r="154" ht="18" customHeight="1" x14ac:dyDescent="0.2"/>
    <row r="155" ht="18" customHeight="1" x14ac:dyDescent="0.2"/>
    <row r="156" ht="18" customHeight="1" x14ac:dyDescent="0.2"/>
    <row r="157" ht="18" customHeight="1" x14ac:dyDescent="0.2"/>
    <row r="158" ht="18" customHeight="1" x14ac:dyDescent="0.2"/>
    <row r="159" ht="18" customHeight="1" x14ac:dyDescent="0.2"/>
    <row r="160" ht="18" customHeight="1" x14ac:dyDescent="0.2"/>
    <row r="161" ht="18" customHeight="1" x14ac:dyDescent="0.2"/>
    <row r="162" ht="18" customHeight="1" x14ac:dyDescent="0.2"/>
    <row r="163" ht="18" customHeight="1" x14ac:dyDescent="0.2"/>
    <row r="164" ht="18" customHeight="1" x14ac:dyDescent="0.2"/>
    <row r="165" ht="18" customHeight="1" x14ac:dyDescent="0.2"/>
    <row r="166" ht="18" customHeight="1" x14ac:dyDescent="0.2"/>
    <row r="167" ht="18" customHeight="1" x14ac:dyDescent="0.2"/>
    <row r="168" ht="18" customHeight="1" x14ac:dyDescent="0.2"/>
    <row r="169" ht="18" customHeight="1" x14ac:dyDescent="0.2"/>
    <row r="170" ht="18" customHeight="1" x14ac:dyDescent="0.2"/>
    <row r="171" ht="18" customHeight="1" x14ac:dyDescent="0.2"/>
    <row r="172" ht="18" customHeight="1" x14ac:dyDescent="0.2"/>
    <row r="173" ht="18" customHeight="1" x14ac:dyDescent="0.2"/>
    <row r="174" ht="18" customHeight="1" x14ac:dyDescent="0.2"/>
    <row r="175" ht="18" customHeight="1" x14ac:dyDescent="0.2"/>
    <row r="176" ht="18" customHeight="1" x14ac:dyDescent="0.2"/>
    <row r="177" ht="18" customHeight="1" x14ac:dyDescent="0.2"/>
    <row r="178" ht="18" customHeight="1" x14ac:dyDescent="0.2"/>
    <row r="179" ht="18" customHeight="1" x14ac:dyDescent="0.2"/>
    <row r="180" ht="18" customHeight="1" x14ac:dyDescent="0.2"/>
    <row r="181" ht="18" customHeight="1" x14ac:dyDescent="0.2"/>
    <row r="182" ht="18" customHeight="1" x14ac:dyDescent="0.2"/>
    <row r="183" ht="18" customHeight="1" x14ac:dyDescent="0.2"/>
    <row r="184" ht="18" customHeight="1" x14ac:dyDescent="0.2"/>
    <row r="185" ht="18" customHeight="1" x14ac:dyDescent="0.2"/>
    <row r="186" ht="18" customHeight="1" x14ac:dyDescent="0.2"/>
    <row r="187" ht="18" customHeight="1" x14ac:dyDescent="0.2"/>
    <row r="188" ht="18" customHeight="1" x14ac:dyDescent="0.2"/>
    <row r="189" ht="18" customHeight="1" x14ac:dyDescent="0.2"/>
    <row r="190" ht="18" customHeight="1" x14ac:dyDescent="0.2"/>
    <row r="191" ht="18" customHeight="1" x14ac:dyDescent="0.2"/>
    <row r="192" ht="18" customHeight="1" x14ac:dyDescent="0.2"/>
    <row r="193" ht="18" customHeight="1" x14ac:dyDescent="0.2"/>
    <row r="194" ht="18" customHeight="1" x14ac:dyDescent="0.2"/>
    <row r="195" ht="18" customHeight="1" x14ac:dyDescent="0.2"/>
    <row r="196" ht="18" customHeight="1" x14ac:dyDescent="0.2"/>
    <row r="197" ht="18" customHeight="1" x14ac:dyDescent="0.2"/>
    <row r="198" ht="18" customHeight="1" x14ac:dyDescent="0.2"/>
    <row r="199" ht="18" customHeight="1" x14ac:dyDescent="0.2"/>
    <row r="200" ht="18" customHeight="1" x14ac:dyDescent="0.2"/>
    <row r="201" ht="18" customHeight="1" x14ac:dyDescent="0.2"/>
    <row r="202" ht="18" customHeight="1" x14ac:dyDescent="0.2"/>
    <row r="203" ht="18" customHeight="1" x14ac:dyDescent="0.2"/>
    <row r="204" ht="18" customHeight="1" x14ac:dyDescent="0.2"/>
    <row r="205" ht="18" customHeight="1" x14ac:dyDescent="0.2"/>
    <row r="206" ht="18" customHeight="1" x14ac:dyDescent="0.2"/>
    <row r="207" ht="18" customHeight="1" x14ac:dyDescent="0.2"/>
    <row r="208" ht="18" customHeight="1" x14ac:dyDescent="0.2"/>
    <row r="209" ht="18" customHeight="1" x14ac:dyDescent="0.2"/>
    <row r="210" ht="18" customHeight="1" x14ac:dyDescent="0.2"/>
    <row r="211" ht="18" customHeight="1" x14ac:dyDescent="0.2"/>
    <row r="212" ht="18" customHeight="1" x14ac:dyDescent="0.2"/>
    <row r="213" ht="18" customHeight="1" x14ac:dyDescent="0.2"/>
    <row r="214" ht="18" customHeight="1" x14ac:dyDescent="0.2"/>
  </sheetData>
  <mergeCells count="53">
    <mergeCell ref="A6:AG6"/>
    <mergeCell ref="A8:AG8"/>
    <mergeCell ref="A9:W9"/>
    <mergeCell ref="A18:AG18"/>
    <mergeCell ref="A19:AG19"/>
    <mergeCell ref="K1:Z1"/>
    <mergeCell ref="AC13:AF13"/>
    <mergeCell ref="AC15:AF15"/>
    <mergeCell ref="AC14:AF14"/>
    <mergeCell ref="Y13:AB13"/>
    <mergeCell ref="Y14:AB14"/>
    <mergeCell ref="Y15:AB15"/>
    <mergeCell ref="M14:P14"/>
    <mergeCell ref="M13:P13"/>
    <mergeCell ref="M15:P15"/>
    <mergeCell ref="U13:X13"/>
    <mergeCell ref="U14:X14"/>
    <mergeCell ref="U15:X15"/>
    <mergeCell ref="Q13:T13"/>
    <mergeCell ref="Q14:T14"/>
    <mergeCell ref="Q15:T15"/>
    <mergeCell ref="D28:H28"/>
    <mergeCell ref="C27:H27"/>
    <mergeCell ref="U25:X25"/>
    <mergeCell ref="C25:H25"/>
    <mergeCell ref="M28:P28"/>
    <mergeCell ref="Q28:T28"/>
    <mergeCell ref="U28:X28"/>
    <mergeCell ref="M25:P25"/>
    <mergeCell ref="Q25:T25"/>
    <mergeCell ref="I28:L28"/>
    <mergeCell ref="I27:L27"/>
    <mergeCell ref="M26:P26"/>
    <mergeCell ref="D26:H26"/>
    <mergeCell ref="M27:P27"/>
    <mergeCell ref="Q27:T27"/>
    <mergeCell ref="U27:X27"/>
    <mergeCell ref="Q26:T26"/>
    <mergeCell ref="U26:X26"/>
    <mergeCell ref="I25:L25"/>
    <mergeCell ref="I26:L26"/>
    <mergeCell ref="B24:H24"/>
    <mergeCell ref="U24:X24"/>
    <mergeCell ref="M24:P24"/>
    <mergeCell ref="Q24:T24"/>
    <mergeCell ref="I24:L24"/>
    <mergeCell ref="A20:J20"/>
    <mergeCell ref="B13:H13"/>
    <mergeCell ref="B14:H14"/>
    <mergeCell ref="B15:H15"/>
    <mergeCell ref="I13:L13"/>
    <mergeCell ref="I14:L14"/>
    <mergeCell ref="I15:L15"/>
  </mergeCells>
  <phoneticPr fontId="2"/>
  <pageMargins left="1.4566929133858268" right="0.59055118110236227" top="0.98425196850393704" bottom="0.98425196850393704" header="0.51181102362204722" footer="0.51181102362204722"/>
  <pageSetup paperSize="9" scale="86" orientation="portrait" useFirstPageNumber="1" r:id="rId1"/>
  <headerFooter differentFirst="1" alignWithMargins="0">
    <oddFooter>&amp;P ページ</oddFooter>
    <firstFooter>&amp;C1ページ</first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M195"/>
  <sheetViews>
    <sheetView view="pageBreakPreview" zoomScaleNormal="100" zoomScaleSheetLayoutView="100" workbookViewId="0">
      <selection activeCell="AR11" sqref="AR11"/>
    </sheetView>
  </sheetViews>
  <sheetFormatPr defaultColWidth="9" defaultRowHeight="13" x14ac:dyDescent="0.2"/>
  <cols>
    <col min="1" max="1" width="1.453125" style="29" customWidth="1"/>
    <col min="2" max="2" width="1.90625" style="29" customWidth="1"/>
    <col min="3" max="4" width="1.26953125" style="29" customWidth="1"/>
    <col min="5" max="5" width="1.36328125" style="29" customWidth="1"/>
    <col min="6" max="6" width="1.08984375" style="29" customWidth="1"/>
    <col min="7" max="26" width="2.90625" style="29" customWidth="1"/>
    <col min="27" max="27" width="2.26953125" style="29" customWidth="1"/>
    <col min="28" max="37" width="2.90625" style="29" customWidth="1"/>
    <col min="38" max="38" width="3.36328125" style="29" customWidth="1"/>
    <col min="39" max="16384" width="9" style="29"/>
  </cols>
  <sheetData>
    <row r="1" spans="1:38" ht="18" customHeight="1" x14ac:dyDescent="0.2">
      <c r="A1" s="184" t="s">
        <v>84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4"/>
      <c r="N1" s="184"/>
      <c r="O1" s="184"/>
      <c r="P1" s="184"/>
      <c r="Q1" s="184"/>
      <c r="R1" s="184"/>
      <c r="S1" s="184"/>
      <c r="T1" s="184"/>
      <c r="U1" s="184"/>
      <c r="V1" s="184"/>
      <c r="W1" s="184"/>
      <c r="X1" s="184"/>
      <c r="Y1" s="184"/>
      <c r="Z1" s="184"/>
      <c r="AA1" s="184"/>
      <c r="AB1" s="184"/>
      <c r="AC1" s="184"/>
      <c r="AD1" s="184"/>
      <c r="AE1" s="184"/>
      <c r="AF1" s="184"/>
      <c r="AG1" s="184"/>
      <c r="AH1" s="184"/>
      <c r="AI1" s="184"/>
      <c r="AJ1" s="184"/>
      <c r="AK1" s="184"/>
      <c r="AL1" s="184"/>
    </row>
    <row r="2" spans="1:38" ht="18" customHeight="1" x14ac:dyDescent="0.2">
      <c r="A2" s="229" t="s">
        <v>50</v>
      </c>
      <c r="B2" s="229"/>
      <c r="C2" s="229"/>
      <c r="D2" s="229"/>
      <c r="E2" s="229"/>
      <c r="F2" s="229"/>
      <c r="G2" s="229"/>
      <c r="H2" s="229"/>
      <c r="I2" s="229"/>
      <c r="J2" s="229"/>
      <c r="K2" s="229"/>
      <c r="L2" s="229"/>
      <c r="M2" s="229"/>
      <c r="N2" s="229"/>
      <c r="O2" s="229"/>
      <c r="P2" s="229"/>
      <c r="Q2" s="229"/>
      <c r="R2" s="229"/>
      <c r="S2" s="229"/>
      <c r="T2" s="229"/>
      <c r="U2" s="229"/>
      <c r="V2" s="229"/>
      <c r="W2" s="229"/>
      <c r="X2" s="229"/>
      <c r="Y2" s="229"/>
      <c r="Z2" s="229"/>
      <c r="AA2" s="229"/>
      <c r="AB2" s="229"/>
      <c r="AC2" s="229"/>
      <c r="AD2" s="229"/>
      <c r="AE2" s="229"/>
      <c r="AF2" s="229"/>
      <c r="AG2" s="229"/>
      <c r="AH2" s="229"/>
      <c r="AI2" s="229"/>
      <c r="AJ2" s="229"/>
      <c r="AK2" s="229"/>
      <c r="AL2" s="229"/>
    </row>
    <row r="3" spans="1:38" ht="18" customHeight="1" x14ac:dyDescent="0.2">
      <c r="A3" s="144" t="s">
        <v>170</v>
      </c>
      <c r="B3" s="144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144"/>
      <c r="R3" s="144"/>
      <c r="S3" s="144"/>
      <c r="T3" s="144"/>
      <c r="U3" s="144"/>
      <c r="V3" s="144"/>
      <c r="W3" s="144"/>
      <c r="X3" s="144"/>
      <c r="Y3" s="144"/>
      <c r="Z3" s="144"/>
      <c r="AA3" s="144"/>
      <c r="AB3" s="144"/>
      <c r="AC3" s="144"/>
      <c r="AD3" s="144"/>
      <c r="AE3" s="144"/>
      <c r="AF3" s="144"/>
      <c r="AG3" s="144"/>
      <c r="AH3" s="144"/>
      <c r="AI3" s="144"/>
      <c r="AJ3" s="144"/>
      <c r="AK3" s="144"/>
      <c r="AL3" s="144"/>
    </row>
    <row r="4" spans="1:38" ht="18" customHeight="1" x14ac:dyDescent="0.2">
      <c r="A4" s="144" t="s">
        <v>171</v>
      </c>
      <c r="B4" s="144"/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144"/>
      <c r="S4" s="144"/>
      <c r="T4" s="144"/>
      <c r="U4" s="60"/>
      <c r="V4" s="60"/>
      <c r="W4" s="60"/>
      <c r="X4" s="60"/>
      <c r="Y4" s="60"/>
      <c r="Z4" s="60"/>
      <c r="AA4" s="60"/>
      <c r="AB4" s="60"/>
      <c r="AC4" s="60"/>
      <c r="AD4" s="60"/>
      <c r="AE4" s="60"/>
      <c r="AF4" s="60"/>
      <c r="AG4" s="60"/>
      <c r="AH4" s="60"/>
      <c r="AI4" s="60"/>
      <c r="AJ4" s="60"/>
      <c r="AK4" s="47"/>
      <c r="AL4" s="47"/>
    </row>
    <row r="5" spans="1:38" ht="18" customHeight="1" x14ac:dyDescent="0.2">
      <c r="A5" s="145" t="s">
        <v>172</v>
      </c>
      <c r="B5" s="144"/>
      <c r="C5" s="144"/>
      <c r="D5" s="144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4"/>
      <c r="U5" s="144"/>
      <c r="V5" s="144"/>
      <c r="W5" s="144"/>
      <c r="X5" s="144"/>
      <c r="Y5" s="144"/>
      <c r="Z5" s="144"/>
      <c r="AA5" s="144"/>
      <c r="AB5" s="144"/>
      <c r="AC5" s="144"/>
      <c r="AD5" s="144"/>
      <c r="AE5" s="144"/>
      <c r="AF5" s="144"/>
      <c r="AG5" s="144"/>
      <c r="AH5" s="144"/>
      <c r="AI5" s="144"/>
      <c r="AJ5" s="144"/>
      <c r="AK5" s="144"/>
      <c r="AL5" s="144"/>
    </row>
    <row r="6" spans="1:38" ht="18" customHeight="1" x14ac:dyDescent="0.2">
      <c r="A6" s="145" t="s">
        <v>116</v>
      </c>
      <c r="B6" s="144"/>
      <c r="C6" s="144"/>
      <c r="D6" s="144"/>
      <c r="E6" s="144"/>
      <c r="F6" s="144"/>
      <c r="G6" s="144"/>
      <c r="H6" s="144"/>
      <c r="I6" s="144"/>
      <c r="J6" s="144"/>
      <c r="K6" s="144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48"/>
      <c r="AH6" s="48"/>
      <c r="AI6" s="48"/>
      <c r="AJ6" s="48"/>
      <c r="AK6" s="48"/>
      <c r="AL6" s="48"/>
    </row>
    <row r="7" spans="1:38" ht="18" customHeight="1" x14ac:dyDescent="0.2">
      <c r="A7" s="1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  <c r="AA7" s="45"/>
      <c r="AB7" s="7"/>
      <c r="AC7" s="7"/>
      <c r="AD7" s="7"/>
      <c r="AE7" s="7"/>
    </row>
    <row r="8" spans="1:38" ht="18" customHeight="1" x14ac:dyDescent="0.2">
      <c r="B8" s="29" t="s">
        <v>85</v>
      </c>
      <c r="C8" s="46"/>
      <c r="D8" s="46"/>
      <c r="E8" s="46"/>
      <c r="F8" s="46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  <c r="AA8" s="7"/>
      <c r="AB8" s="7"/>
      <c r="AC8" s="8"/>
      <c r="AD8" s="9"/>
      <c r="AE8" s="60"/>
      <c r="AF8" s="60"/>
      <c r="AG8" s="60"/>
      <c r="AL8" s="8"/>
    </row>
    <row r="9" spans="1:38" ht="15.75" customHeight="1" thickBot="1" x14ac:dyDescent="0.25">
      <c r="C9" s="46"/>
      <c r="D9" s="46"/>
      <c r="E9" s="46"/>
      <c r="F9" s="46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7"/>
      <c r="AB9" s="7"/>
      <c r="AC9" s="8"/>
      <c r="AD9" s="9"/>
      <c r="AE9" s="60"/>
      <c r="AF9" s="60"/>
      <c r="AG9" s="60"/>
      <c r="AL9" s="8" t="s">
        <v>103</v>
      </c>
    </row>
    <row r="10" spans="1:38" ht="16.149999999999999" customHeight="1" x14ac:dyDescent="0.2">
      <c r="B10" s="185"/>
      <c r="C10" s="186"/>
      <c r="D10" s="186"/>
      <c r="E10" s="186"/>
      <c r="F10" s="187" t="s">
        <v>11</v>
      </c>
      <c r="G10" s="187"/>
      <c r="H10" s="187"/>
      <c r="I10" s="188" t="s">
        <v>23</v>
      </c>
      <c r="J10" s="189"/>
      <c r="K10" s="189"/>
      <c r="L10" s="189"/>
      <c r="M10" s="189"/>
      <c r="N10" s="189"/>
      <c r="O10" s="189"/>
      <c r="P10" s="189"/>
      <c r="Q10" s="189"/>
      <c r="R10" s="189"/>
      <c r="S10" s="189"/>
      <c r="T10" s="190"/>
      <c r="U10" s="188" t="s">
        <v>24</v>
      </c>
      <c r="V10" s="189"/>
      <c r="W10" s="189"/>
      <c r="X10" s="189"/>
      <c r="Y10" s="189"/>
      <c r="Z10" s="189"/>
      <c r="AA10" s="189"/>
      <c r="AB10" s="189"/>
      <c r="AC10" s="189"/>
      <c r="AD10" s="189"/>
      <c r="AE10" s="189"/>
      <c r="AF10" s="190"/>
      <c r="AG10" s="88" t="s">
        <v>121</v>
      </c>
      <c r="AH10" s="191"/>
      <c r="AI10" s="191"/>
      <c r="AJ10" s="191"/>
      <c r="AK10" s="191"/>
      <c r="AL10" s="192"/>
    </row>
    <row r="11" spans="1:38" ht="16.149999999999999" customHeight="1" x14ac:dyDescent="0.2">
      <c r="B11" s="38"/>
      <c r="C11" s="46"/>
      <c r="D11" s="46"/>
      <c r="E11" s="46"/>
      <c r="F11" s="61"/>
      <c r="G11" s="61"/>
      <c r="H11" s="61"/>
      <c r="I11" s="199" t="s">
        <v>19</v>
      </c>
      <c r="J11" s="200"/>
      <c r="K11" s="200"/>
      <c r="L11" s="200"/>
      <c r="M11" s="173" t="s">
        <v>19</v>
      </c>
      <c r="N11" s="173"/>
      <c r="O11" s="173"/>
      <c r="P11" s="173"/>
      <c r="Q11" s="173" t="s">
        <v>0</v>
      </c>
      <c r="R11" s="173"/>
      <c r="S11" s="173"/>
      <c r="T11" s="174"/>
      <c r="U11" s="199" t="s">
        <v>19</v>
      </c>
      <c r="V11" s="200"/>
      <c r="W11" s="200"/>
      <c r="X11" s="200"/>
      <c r="Y11" s="173" t="s">
        <v>19</v>
      </c>
      <c r="Z11" s="173"/>
      <c r="AA11" s="173"/>
      <c r="AB11" s="173"/>
      <c r="AC11" s="173" t="s">
        <v>0</v>
      </c>
      <c r="AD11" s="173"/>
      <c r="AE11" s="173"/>
      <c r="AF11" s="174"/>
      <c r="AG11" s="177" t="s">
        <v>21</v>
      </c>
      <c r="AH11" s="178"/>
      <c r="AI11" s="179" t="s">
        <v>43</v>
      </c>
      <c r="AJ11" s="178"/>
      <c r="AK11" s="180" t="s">
        <v>109</v>
      </c>
      <c r="AL11" s="181"/>
    </row>
    <row r="12" spans="1:38" ht="16.149999999999999" customHeight="1" x14ac:dyDescent="0.2">
      <c r="B12" s="193" t="s">
        <v>6</v>
      </c>
      <c r="C12" s="194"/>
      <c r="D12" s="194"/>
      <c r="E12" s="194"/>
      <c r="F12" s="10"/>
      <c r="G12" s="10"/>
      <c r="H12" s="10"/>
      <c r="I12" s="201"/>
      <c r="J12" s="195"/>
      <c r="K12" s="195"/>
      <c r="L12" s="195"/>
      <c r="M12" s="195" t="s">
        <v>47</v>
      </c>
      <c r="N12" s="195"/>
      <c r="O12" s="195"/>
      <c r="P12" s="195"/>
      <c r="Q12" s="175"/>
      <c r="R12" s="175"/>
      <c r="S12" s="175"/>
      <c r="T12" s="176"/>
      <c r="U12" s="201"/>
      <c r="V12" s="195"/>
      <c r="W12" s="195"/>
      <c r="X12" s="195"/>
      <c r="Y12" s="195" t="s">
        <v>47</v>
      </c>
      <c r="Z12" s="195"/>
      <c r="AA12" s="195"/>
      <c r="AB12" s="195"/>
      <c r="AC12" s="175"/>
      <c r="AD12" s="175"/>
      <c r="AE12" s="175"/>
      <c r="AF12" s="176"/>
      <c r="AG12" s="196" t="s">
        <v>22</v>
      </c>
      <c r="AH12" s="197"/>
      <c r="AI12" s="198" t="s">
        <v>44</v>
      </c>
      <c r="AJ12" s="197"/>
      <c r="AK12" s="182"/>
      <c r="AL12" s="183"/>
    </row>
    <row r="13" spans="1:38" ht="16.149999999999999" customHeight="1" x14ac:dyDescent="0.2">
      <c r="B13" s="202">
        <v>27</v>
      </c>
      <c r="C13" s="203"/>
      <c r="D13" s="204"/>
      <c r="E13" s="164" t="s">
        <v>155</v>
      </c>
      <c r="F13" s="165"/>
      <c r="G13" s="165"/>
      <c r="H13" s="166"/>
      <c r="I13" s="209">
        <v>90509</v>
      </c>
      <c r="J13" s="210"/>
      <c r="K13" s="210"/>
      <c r="L13" s="211"/>
      <c r="M13" s="212">
        <v>177054</v>
      </c>
      <c r="N13" s="210"/>
      <c r="O13" s="210"/>
      <c r="P13" s="211"/>
      <c r="Q13" s="212">
        <f>SUM(I13:O13)</f>
        <v>267563</v>
      </c>
      <c r="R13" s="210"/>
      <c r="S13" s="210"/>
      <c r="T13" s="213"/>
      <c r="U13" s="209">
        <v>220028</v>
      </c>
      <c r="V13" s="210"/>
      <c r="W13" s="210"/>
      <c r="X13" s="211"/>
      <c r="Y13" s="212">
        <v>625831</v>
      </c>
      <c r="Z13" s="210"/>
      <c r="AA13" s="210"/>
      <c r="AB13" s="211"/>
      <c r="AC13" s="212">
        <f>SUM(U13:AA13)</f>
        <v>845859</v>
      </c>
      <c r="AD13" s="210"/>
      <c r="AE13" s="210"/>
      <c r="AF13" s="213"/>
      <c r="AG13" s="214">
        <f>+I13/U13*100</f>
        <v>41.13521915392586</v>
      </c>
      <c r="AH13" s="215"/>
      <c r="AI13" s="214">
        <f>+M13/Y13*100</f>
        <v>28.291024254151679</v>
      </c>
      <c r="AJ13" s="215"/>
      <c r="AK13" s="214">
        <f>+Q13/AC13*100</f>
        <v>31.63210416866168</v>
      </c>
      <c r="AL13" s="216"/>
    </row>
    <row r="14" spans="1:38" ht="16.149999999999999" customHeight="1" x14ac:dyDescent="0.2">
      <c r="B14" s="193"/>
      <c r="C14" s="194"/>
      <c r="D14" s="205"/>
      <c r="E14" s="217" t="s">
        <v>156</v>
      </c>
      <c r="F14" s="218"/>
      <c r="G14" s="218"/>
      <c r="H14" s="219"/>
      <c r="I14" s="151">
        <f>ROUND((I13/Q13),3)*100</f>
        <v>33.800000000000004</v>
      </c>
      <c r="J14" s="152"/>
      <c r="K14" s="152"/>
      <c r="L14" s="153"/>
      <c r="M14" s="154">
        <f>ROUND((M13/Q13),3)*100</f>
        <v>66.2</v>
      </c>
      <c r="N14" s="152"/>
      <c r="O14" s="152"/>
      <c r="P14" s="153"/>
      <c r="Q14" s="154">
        <f>I14+M14</f>
        <v>100</v>
      </c>
      <c r="R14" s="152"/>
      <c r="S14" s="152"/>
      <c r="T14" s="155"/>
      <c r="U14" s="151">
        <f>ROUND((U13/AC13),3)*100</f>
        <v>26</v>
      </c>
      <c r="V14" s="152"/>
      <c r="W14" s="152"/>
      <c r="X14" s="153"/>
      <c r="Y14" s="154">
        <f>ROUND((Y13/AC13),3)*100</f>
        <v>74</v>
      </c>
      <c r="Z14" s="152"/>
      <c r="AA14" s="152"/>
      <c r="AB14" s="153"/>
      <c r="AC14" s="154">
        <f>U14+Y14</f>
        <v>100</v>
      </c>
      <c r="AD14" s="152"/>
      <c r="AE14" s="152"/>
      <c r="AF14" s="155"/>
      <c r="AG14" s="206" t="s">
        <v>145</v>
      </c>
      <c r="AH14" s="208"/>
      <c r="AI14" s="206" t="s">
        <v>145</v>
      </c>
      <c r="AJ14" s="208"/>
      <c r="AK14" s="206" t="s">
        <v>145</v>
      </c>
      <c r="AL14" s="207"/>
    </row>
    <row r="15" spans="1:38" ht="16.149999999999999" customHeight="1" x14ac:dyDescent="0.2">
      <c r="B15" s="202">
        <v>28</v>
      </c>
      <c r="C15" s="203"/>
      <c r="D15" s="204"/>
      <c r="E15" s="164" t="s">
        <v>155</v>
      </c>
      <c r="F15" s="165"/>
      <c r="G15" s="165"/>
      <c r="H15" s="166"/>
      <c r="I15" s="209">
        <v>92154</v>
      </c>
      <c r="J15" s="210"/>
      <c r="K15" s="210"/>
      <c r="L15" s="211"/>
      <c r="M15" s="212">
        <v>186106</v>
      </c>
      <c r="N15" s="210"/>
      <c r="O15" s="210"/>
      <c r="P15" s="211"/>
      <c r="Q15" s="212">
        <f>SUM(I15:O15)</f>
        <v>278260</v>
      </c>
      <c r="R15" s="210"/>
      <c r="S15" s="210"/>
      <c r="T15" s="213"/>
      <c r="U15" s="209">
        <v>216017</v>
      </c>
      <c r="V15" s="210"/>
      <c r="W15" s="210"/>
      <c r="X15" s="211"/>
      <c r="Y15" s="212">
        <v>646220</v>
      </c>
      <c r="Z15" s="210"/>
      <c r="AA15" s="210"/>
      <c r="AB15" s="211"/>
      <c r="AC15" s="212">
        <f>SUM(U15:AA15)</f>
        <v>862237</v>
      </c>
      <c r="AD15" s="210"/>
      <c r="AE15" s="210"/>
      <c r="AF15" s="213"/>
      <c r="AG15" s="214">
        <f>+I15/U15*100</f>
        <v>42.660531347069906</v>
      </c>
      <c r="AH15" s="215"/>
      <c r="AI15" s="214">
        <f>+M15/Y15*100</f>
        <v>28.799170561109221</v>
      </c>
      <c r="AJ15" s="215"/>
      <c r="AK15" s="214">
        <f>+Q15/AC15*100</f>
        <v>32.271869567183963</v>
      </c>
      <c r="AL15" s="216"/>
    </row>
    <row r="16" spans="1:38" ht="16.149999999999999" customHeight="1" x14ac:dyDescent="0.2">
      <c r="B16" s="193"/>
      <c r="C16" s="194"/>
      <c r="D16" s="205"/>
      <c r="E16" s="148" t="s">
        <v>156</v>
      </c>
      <c r="F16" s="149"/>
      <c r="G16" s="149"/>
      <c r="H16" s="150"/>
      <c r="I16" s="151">
        <f>ROUND((I15/Q15),3)*100</f>
        <v>33.1</v>
      </c>
      <c r="J16" s="152"/>
      <c r="K16" s="152"/>
      <c r="L16" s="153"/>
      <c r="M16" s="154">
        <f>ROUND((M15/Q15),3)*100</f>
        <v>66.900000000000006</v>
      </c>
      <c r="N16" s="152"/>
      <c r="O16" s="152"/>
      <c r="P16" s="153"/>
      <c r="Q16" s="154">
        <f>I16+M16</f>
        <v>100</v>
      </c>
      <c r="R16" s="152"/>
      <c r="S16" s="152"/>
      <c r="T16" s="155"/>
      <c r="U16" s="151">
        <f>ROUND((U15/AC15),3)*100</f>
        <v>25.1</v>
      </c>
      <c r="V16" s="152"/>
      <c r="W16" s="152"/>
      <c r="X16" s="153"/>
      <c r="Y16" s="154">
        <f>ROUND((Y15/AC15),3)*100</f>
        <v>74.900000000000006</v>
      </c>
      <c r="Z16" s="152"/>
      <c r="AA16" s="152"/>
      <c r="AB16" s="153"/>
      <c r="AC16" s="154">
        <f>U16+Y16</f>
        <v>100</v>
      </c>
      <c r="AD16" s="152"/>
      <c r="AE16" s="152"/>
      <c r="AF16" s="155"/>
      <c r="AG16" s="206" t="s">
        <v>145</v>
      </c>
      <c r="AH16" s="208"/>
      <c r="AI16" s="206" t="s">
        <v>145</v>
      </c>
      <c r="AJ16" s="208"/>
      <c r="AK16" s="206" t="s">
        <v>145</v>
      </c>
      <c r="AL16" s="207"/>
    </row>
    <row r="17" spans="2:38" ht="16.149999999999999" customHeight="1" x14ac:dyDescent="0.2">
      <c r="B17" s="202">
        <v>29</v>
      </c>
      <c r="C17" s="203"/>
      <c r="D17" s="204"/>
      <c r="E17" s="164" t="s">
        <v>155</v>
      </c>
      <c r="F17" s="165"/>
      <c r="G17" s="165"/>
      <c r="H17" s="166"/>
      <c r="I17" s="209">
        <v>82174</v>
      </c>
      <c r="J17" s="210"/>
      <c r="K17" s="210"/>
      <c r="L17" s="211"/>
      <c r="M17" s="212">
        <v>197539</v>
      </c>
      <c r="N17" s="210"/>
      <c r="O17" s="210"/>
      <c r="P17" s="211"/>
      <c r="Q17" s="212">
        <f>SUM(I17:P17)</f>
        <v>279713</v>
      </c>
      <c r="R17" s="210"/>
      <c r="S17" s="210"/>
      <c r="T17" s="213"/>
      <c r="U17" s="209">
        <v>229009</v>
      </c>
      <c r="V17" s="210"/>
      <c r="W17" s="210"/>
      <c r="X17" s="211"/>
      <c r="Y17" s="212">
        <v>659298</v>
      </c>
      <c r="Z17" s="210"/>
      <c r="AA17" s="210"/>
      <c r="AB17" s="211"/>
      <c r="AC17" s="212">
        <f>SUM(U17:AA17)</f>
        <v>888307</v>
      </c>
      <c r="AD17" s="210"/>
      <c r="AE17" s="210"/>
      <c r="AF17" s="213"/>
      <c r="AG17" s="214">
        <f>+I17/U17*100</f>
        <v>35.882432568152346</v>
      </c>
      <c r="AH17" s="215"/>
      <c r="AI17" s="214">
        <f>+M17/Y17*100</f>
        <v>29.962020209374213</v>
      </c>
      <c r="AJ17" s="215"/>
      <c r="AK17" s="214">
        <f>+Q17/AC17*100</f>
        <v>31.488325545109969</v>
      </c>
      <c r="AL17" s="216"/>
    </row>
    <row r="18" spans="2:38" ht="16.149999999999999" customHeight="1" x14ac:dyDescent="0.2">
      <c r="B18" s="193"/>
      <c r="C18" s="194"/>
      <c r="D18" s="205"/>
      <c r="E18" s="148" t="s">
        <v>156</v>
      </c>
      <c r="F18" s="149"/>
      <c r="G18" s="149"/>
      <c r="H18" s="150"/>
      <c r="I18" s="151">
        <f>ROUND((I17/Q17),3)*100</f>
        <v>29.4</v>
      </c>
      <c r="J18" s="152"/>
      <c r="K18" s="152"/>
      <c r="L18" s="153"/>
      <c r="M18" s="154">
        <f>ROUND((M17/Q17),3)*100</f>
        <v>70.599999999999994</v>
      </c>
      <c r="N18" s="152"/>
      <c r="O18" s="152"/>
      <c r="P18" s="153"/>
      <c r="Q18" s="154">
        <f>I18+M18</f>
        <v>100</v>
      </c>
      <c r="R18" s="152"/>
      <c r="S18" s="152"/>
      <c r="T18" s="155"/>
      <c r="U18" s="151">
        <f>ROUND((U17/AC17),3)*100</f>
        <v>25.8</v>
      </c>
      <c r="V18" s="152"/>
      <c r="W18" s="152"/>
      <c r="X18" s="153"/>
      <c r="Y18" s="154">
        <f>ROUND((Y17/AC17),3)*100</f>
        <v>74.2</v>
      </c>
      <c r="Z18" s="152"/>
      <c r="AA18" s="152"/>
      <c r="AB18" s="153"/>
      <c r="AC18" s="154">
        <f>U18+Y18</f>
        <v>100</v>
      </c>
      <c r="AD18" s="152"/>
      <c r="AE18" s="152"/>
      <c r="AF18" s="155"/>
      <c r="AG18" s="206" t="s">
        <v>145</v>
      </c>
      <c r="AH18" s="208"/>
      <c r="AI18" s="206" t="s">
        <v>145</v>
      </c>
      <c r="AJ18" s="208"/>
      <c r="AK18" s="206" t="s">
        <v>145</v>
      </c>
      <c r="AL18" s="207"/>
    </row>
    <row r="19" spans="2:38" ht="16.149999999999999" customHeight="1" x14ac:dyDescent="0.2">
      <c r="B19" s="202">
        <v>30</v>
      </c>
      <c r="C19" s="203"/>
      <c r="D19" s="204"/>
      <c r="E19" s="164" t="s">
        <v>155</v>
      </c>
      <c r="F19" s="165"/>
      <c r="G19" s="165"/>
      <c r="H19" s="166"/>
      <c r="I19" s="209">
        <v>85339</v>
      </c>
      <c r="J19" s="210"/>
      <c r="K19" s="210"/>
      <c r="L19" s="211"/>
      <c r="M19" s="212">
        <v>211665</v>
      </c>
      <c r="N19" s="210"/>
      <c r="O19" s="210"/>
      <c r="P19" s="211"/>
      <c r="Q19" s="212">
        <f>SUM(I19:P19)</f>
        <v>297004</v>
      </c>
      <c r="R19" s="210"/>
      <c r="S19" s="210"/>
      <c r="T19" s="213"/>
      <c r="U19" s="209">
        <v>230868</v>
      </c>
      <c r="V19" s="210"/>
      <c r="W19" s="210"/>
      <c r="X19" s="211"/>
      <c r="Y19" s="212">
        <v>630056</v>
      </c>
      <c r="Z19" s="210"/>
      <c r="AA19" s="210"/>
      <c r="AB19" s="211"/>
      <c r="AC19" s="212">
        <f>SUM(U19:AA19)</f>
        <v>860924</v>
      </c>
      <c r="AD19" s="210"/>
      <c r="AE19" s="210"/>
      <c r="AF19" s="213"/>
      <c r="AG19" s="214">
        <f>+I19/U19*100</f>
        <v>36.964412564755619</v>
      </c>
      <c r="AH19" s="215"/>
      <c r="AI19" s="214">
        <f>+M19/Y19*100</f>
        <v>33.594632858031666</v>
      </c>
      <c r="AJ19" s="215"/>
      <c r="AK19" s="214">
        <f>+Q19/AC19*100</f>
        <v>34.49828323986786</v>
      </c>
      <c r="AL19" s="216"/>
    </row>
    <row r="20" spans="2:38" ht="16.149999999999999" customHeight="1" x14ac:dyDescent="0.2">
      <c r="B20" s="193"/>
      <c r="C20" s="194"/>
      <c r="D20" s="205"/>
      <c r="E20" s="148" t="s">
        <v>156</v>
      </c>
      <c r="F20" s="149"/>
      <c r="G20" s="149"/>
      <c r="H20" s="150"/>
      <c r="I20" s="151">
        <f>ROUND((I19/Q19),3)*100</f>
        <v>28.7</v>
      </c>
      <c r="J20" s="152"/>
      <c r="K20" s="152"/>
      <c r="L20" s="153"/>
      <c r="M20" s="154">
        <f>ROUND((M19/Q19),3)*100</f>
        <v>71.3</v>
      </c>
      <c r="N20" s="152"/>
      <c r="O20" s="152"/>
      <c r="P20" s="153"/>
      <c r="Q20" s="154">
        <f>I20+M20</f>
        <v>100</v>
      </c>
      <c r="R20" s="152"/>
      <c r="S20" s="152"/>
      <c r="T20" s="155"/>
      <c r="U20" s="151">
        <f>ROUND((U19/AC19),3)*100</f>
        <v>26.8</v>
      </c>
      <c r="V20" s="152"/>
      <c r="W20" s="152"/>
      <c r="X20" s="153"/>
      <c r="Y20" s="154">
        <f>ROUND((Y19/AC19),3)*100</f>
        <v>73.2</v>
      </c>
      <c r="Z20" s="152"/>
      <c r="AA20" s="152"/>
      <c r="AB20" s="153"/>
      <c r="AC20" s="154">
        <f>U20+Y20</f>
        <v>100</v>
      </c>
      <c r="AD20" s="152"/>
      <c r="AE20" s="152"/>
      <c r="AF20" s="155"/>
      <c r="AG20" s="206" t="s">
        <v>145</v>
      </c>
      <c r="AH20" s="208"/>
      <c r="AI20" s="206" t="s">
        <v>145</v>
      </c>
      <c r="AJ20" s="208"/>
      <c r="AK20" s="206" t="s">
        <v>145</v>
      </c>
      <c r="AL20" s="207"/>
    </row>
    <row r="21" spans="2:38" ht="16.149999999999999" customHeight="1" x14ac:dyDescent="0.2">
      <c r="B21" s="202" t="s">
        <v>157</v>
      </c>
      <c r="C21" s="203"/>
      <c r="D21" s="204"/>
      <c r="E21" s="164" t="s">
        <v>155</v>
      </c>
      <c r="F21" s="165"/>
      <c r="G21" s="165"/>
      <c r="H21" s="166"/>
      <c r="I21" s="209">
        <v>82757</v>
      </c>
      <c r="J21" s="210"/>
      <c r="K21" s="210"/>
      <c r="L21" s="211"/>
      <c r="M21" s="212">
        <v>178218</v>
      </c>
      <c r="N21" s="210"/>
      <c r="O21" s="210"/>
      <c r="P21" s="211"/>
      <c r="Q21" s="212">
        <f>SUM(I21:P21)</f>
        <v>260975</v>
      </c>
      <c r="R21" s="210"/>
      <c r="S21" s="210"/>
      <c r="T21" s="213"/>
      <c r="U21" s="209">
        <v>210810</v>
      </c>
      <c r="V21" s="210"/>
      <c r="W21" s="210"/>
      <c r="X21" s="211"/>
      <c r="Y21" s="212">
        <v>569667</v>
      </c>
      <c r="Z21" s="210"/>
      <c r="AA21" s="210"/>
      <c r="AB21" s="211"/>
      <c r="AC21" s="212">
        <f>SUM(U21:AA21)</f>
        <v>780477</v>
      </c>
      <c r="AD21" s="210"/>
      <c r="AE21" s="210"/>
      <c r="AF21" s="213"/>
      <c r="AG21" s="214">
        <f>+I21/U21*100</f>
        <v>39.25667662824344</v>
      </c>
      <c r="AH21" s="215"/>
      <c r="AI21" s="214">
        <f>+M21/Y21*100</f>
        <v>31.284592577769114</v>
      </c>
      <c r="AJ21" s="215"/>
      <c r="AK21" s="214">
        <f>+Q21/AC21*100</f>
        <v>33.437884780717432</v>
      </c>
      <c r="AL21" s="216"/>
    </row>
    <row r="22" spans="2:38" ht="16.149999999999999" customHeight="1" x14ac:dyDescent="0.2">
      <c r="B22" s="193"/>
      <c r="C22" s="194"/>
      <c r="D22" s="205"/>
      <c r="E22" s="148" t="s">
        <v>156</v>
      </c>
      <c r="F22" s="149"/>
      <c r="G22" s="149"/>
      <c r="H22" s="150"/>
      <c r="I22" s="151">
        <f>ROUND((I21/Q21),3)*100</f>
        <v>31.7</v>
      </c>
      <c r="J22" s="152"/>
      <c r="K22" s="152"/>
      <c r="L22" s="153"/>
      <c r="M22" s="154">
        <f>ROUND((M21/Q21),3)*100</f>
        <v>68.300000000000011</v>
      </c>
      <c r="N22" s="152"/>
      <c r="O22" s="152"/>
      <c r="P22" s="153"/>
      <c r="Q22" s="154">
        <f>I22+M22</f>
        <v>100.00000000000001</v>
      </c>
      <c r="R22" s="152"/>
      <c r="S22" s="152"/>
      <c r="T22" s="155"/>
      <c r="U22" s="151">
        <f>ROUND((U21/AC21),3)*100</f>
        <v>27</v>
      </c>
      <c r="V22" s="152"/>
      <c r="W22" s="152"/>
      <c r="X22" s="153"/>
      <c r="Y22" s="154">
        <f>ROUND((Y21/AC21),3)*100</f>
        <v>73</v>
      </c>
      <c r="Z22" s="152"/>
      <c r="AA22" s="152"/>
      <c r="AB22" s="153"/>
      <c r="AC22" s="154">
        <f>U22+Y22</f>
        <v>100</v>
      </c>
      <c r="AD22" s="152"/>
      <c r="AE22" s="152"/>
      <c r="AF22" s="155"/>
      <c r="AG22" s="206" t="s">
        <v>145</v>
      </c>
      <c r="AH22" s="208"/>
      <c r="AI22" s="206" t="s">
        <v>145</v>
      </c>
      <c r="AJ22" s="208"/>
      <c r="AK22" s="206" t="s">
        <v>145</v>
      </c>
      <c r="AL22" s="207"/>
    </row>
    <row r="23" spans="2:38" ht="16.149999999999999" customHeight="1" x14ac:dyDescent="0.2">
      <c r="B23" s="202">
        <v>2</v>
      </c>
      <c r="C23" s="203"/>
      <c r="D23" s="204"/>
      <c r="E23" s="164" t="s">
        <v>155</v>
      </c>
      <c r="F23" s="165"/>
      <c r="G23" s="165"/>
      <c r="H23" s="166"/>
      <c r="I23" s="209">
        <v>82796</v>
      </c>
      <c r="J23" s="210"/>
      <c r="K23" s="210"/>
      <c r="L23" s="211"/>
      <c r="M23" s="212">
        <v>126606</v>
      </c>
      <c r="N23" s="210"/>
      <c r="O23" s="210"/>
      <c r="P23" s="211"/>
      <c r="Q23" s="212">
        <f>SUM(I23:P23)</f>
        <v>209402</v>
      </c>
      <c r="R23" s="210"/>
      <c r="S23" s="210"/>
      <c r="T23" s="213"/>
      <c r="U23" s="209">
        <v>199001</v>
      </c>
      <c r="V23" s="210"/>
      <c r="W23" s="210"/>
      <c r="X23" s="211"/>
      <c r="Y23" s="212">
        <v>452052</v>
      </c>
      <c r="Z23" s="210"/>
      <c r="AA23" s="210"/>
      <c r="AB23" s="211"/>
      <c r="AC23" s="212">
        <f>SUM(U23:AA23)</f>
        <v>651053</v>
      </c>
      <c r="AD23" s="210"/>
      <c r="AE23" s="210"/>
      <c r="AF23" s="213"/>
      <c r="AG23" s="214">
        <f>+I23/U23*100</f>
        <v>41.605821076276001</v>
      </c>
      <c r="AH23" s="215"/>
      <c r="AI23" s="214">
        <f>+M23/Y23*100</f>
        <v>28.006954952085156</v>
      </c>
      <c r="AJ23" s="215"/>
      <c r="AK23" s="214">
        <f>+Q23/AC23*100</f>
        <v>32.163587296272347</v>
      </c>
      <c r="AL23" s="216"/>
    </row>
    <row r="24" spans="2:38" ht="16.149999999999999" customHeight="1" x14ac:dyDescent="0.2">
      <c r="B24" s="193"/>
      <c r="C24" s="194"/>
      <c r="D24" s="205"/>
      <c r="E24" s="148" t="s">
        <v>156</v>
      </c>
      <c r="F24" s="149"/>
      <c r="G24" s="149"/>
      <c r="H24" s="150"/>
      <c r="I24" s="151">
        <f>ROUND((I23/Q23),3)*100</f>
        <v>39.5</v>
      </c>
      <c r="J24" s="152"/>
      <c r="K24" s="152"/>
      <c r="L24" s="153"/>
      <c r="M24" s="154">
        <f>ROUND((M23/Q23),3)*100</f>
        <v>60.5</v>
      </c>
      <c r="N24" s="152"/>
      <c r="O24" s="152"/>
      <c r="P24" s="153"/>
      <c r="Q24" s="154">
        <f>I24+M24</f>
        <v>100</v>
      </c>
      <c r="R24" s="152"/>
      <c r="S24" s="152"/>
      <c r="T24" s="155"/>
      <c r="U24" s="151">
        <f>ROUND((U23/AC23),3)*100</f>
        <v>30.599999999999998</v>
      </c>
      <c r="V24" s="152"/>
      <c r="W24" s="152"/>
      <c r="X24" s="153"/>
      <c r="Y24" s="154">
        <f>ROUND((Y23/AC23),3)*100</f>
        <v>69.399999999999991</v>
      </c>
      <c r="Z24" s="152"/>
      <c r="AA24" s="152"/>
      <c r="AB24" s="153"/>
      <c r="AC24" s="154">
        <f>U24+Y24</f>
        <v>99.999999999999986</v>
      </c>
      <c r="AD24" s="152"/>
      <c r="AE24" s="152"/>
      <c r="AF24" s="155"/>
      <c r="AG24" s="206" t="s">
        <v>145</v>
      </c>
      <c r="AH24" s="208"/>
      <c r="AI24" s="206" t="s">
        <v>145</v>
      </c>
      <c r="AJ24" s="208"/>
      <c r="AK24" s="206" t="s">
        <v>145</v>
      </c>
      <c r="AL24" s="207"/>
    </row>
    <row r="25" spans="2:38" ht="16.149999999999999" customHeight="1" x14ac:dyDescent="0.2">
      <c r="B25" s="202">
        <v>3</v>
      </c>
      <c r="C25" s="203"/>
      <c r="D25" s="204"/>
      <c r="E25" s="164" t="s">
        <v>155</v>
      </c>
      <c r="F25" s="165"/>
      <c r="G25" s="165"/>
      <c r="H25" s="166"/>
      <c r="I25" s="209">
        <v>94080</v>
      </c>
      <c r="J25" s="210"/>
      <c r="K25" s="210"/>
      <c r="L25" s="211"/>
      <c r="M25" s="212">
        <v>167588</v>
      </c>
      <c r="N25" s="210"/>
      <c r="O25" s="210"/>
      <c r="P25" s="211"/>
      <c r="Q25" s="212">
        <f>SUM(I25:P25)</f>
        <v>261668</v>
      </c>
      <c r="R25" s="210"/>
      <c r="S25" s="210"/>
      <c r="T25" s="213"/>
      <c r="U25" s="209">
        <v>232660</v>
      </c>
      <c r="V25" s="210"/>
      <c r="W25" s="210"/>
      <c r="X25" s="211"/>
      <c r="Y25" s="212">
        <v>546096</v>
      </c>
      <c r="Z25" s="210"/>
      <c r="AA25" s="210"/>
      <c r="AB25" s="211"/>
      <c r="AC25" s="212">
        <f>SUM(U25:AA25)</f>
        <v>778756</v>
      </c>
      <c r="AD25" s="210"/>
      <c r="AE25" s="210"/>
      <c r="AF25" s="213"/>
      <c r="AG25" s="214">
        <f>+I25/U25*100</f>
        <v>40.436688730336115</v>
      </c>
      <c r="AH25" s="215"/>
      <c r="AI25" s="214">
        <f>+M25/Y25*100</f>
        <v>30.688377135155726</v>
      </c>
      <c r="AJ25" s="215"/>
      <c r="AK25" s="214">
        <f>+Q25/AC25*100</f>
        <v>33.600768404994632</v>
      </c>
      <c r="AL25" s="216"/>
    </row>
    <row r="26" spans="2:38" ht="16.149999999999999" customHeight="1" x14ac:dyDescent="0.2">
      <c r="B26" s="193"/>
      <c r="C26" s="194"/>
      <c r="D26" s="205"/>
      <c r="E26" s="148" t="s">
        <v>156</v>
      </c>
      <c r="F26" s="149"/>
      <c r="G26" s="149"/>
      <c r="H26" s="150"/>
      <c r="I26" s="151">
        <f>ROUND((I25/Q25),3)*100</f>
        <v>36</v>
      </c>
      <c r="J26" s="152"/>
      <c r="K26" s="152"/>
      <c r="L26" s="153"/>
      <c r="M26" s="154">
        <f>ROUND((M25/Q25),3)*100</f>
        <v>64</v>
      </c>
      <c r="N26" s="152"/>
      <c r="O26" s="152"/>
      <c r="P26" s="153"/>
      <c r="Q26" s="154">
        <f>I26+M26</f>
        <v>100</v>
      </c>
      <c r="R26" s="152"/>
      <c r="S26" s="152"/>
      <c r="T26" s="155"/>
      <c r="U26" s="151">
        <f>ROUND((U25/AC25),3)*100</f>
        <v>29.9</v>
      </c>
      <c r="V26" s="152"/>
      <c r="W26" s="152"/>
      <c r="X26" s="153"/>
      <c r="Y26" s="154">
        <f>ROUND((Y25/AC25),3)*100</f>
        <v>70.099999999999994</v>
      </c>
      <c r="Z26" s="152"/>
      <c r="AA26" s="152"/>
      <c r="AB26" s="153"/>
      <c r="AC26" s="154">
        <f>U26+Y26</f>
        <v>100</v>
      </c>
      <c r="AD26" s="152"/>
      <c r="AE26" s="152"/>
      <c r="AF26" s="155"/>
      <c r="AG26" s="206" t="s">
        <v>145</v>
      </c>
      <c r="AH26" s="208"/>
      <c r="AI26" s="206" t="s">
        <v>145</v>
      </c>
      <c r="AJ26" s="208"/>
      <c r="AK26" s="206" t="s">
        <v>145</v>
      </c>
      <c r="AL26" s="207"/>
    </row>
    <row r="27" spans="2:38" ht="16.149999999999999" customHeight="1" x14ac:dyDescent="0.2">
      <c r="B27" s="202">
        <v>4</v>
      </c>
      <c r="C27" s="203"/>
      <c r="D27" s="204"/>
      <c r="E27" s="164" t="s">
        <v>20</v>
      </c>
      <c r="F27" s="165"/>
      <c r="G27" s="165"/>
      <c r="H27" s="166"/>
      <c r="I27" s="167">
        <v>81798</v>
      </c>
      <c r="J27" s="168"/>
      <c r="K27" s="168"/>
      <c r="L27" s="169"/>
      <c r="M27" s="170">
        <v>161411</v>
      </c>
      <c r="N27" s="168"/>
      <c r="O27" s="168"/>
      <c r="P27" s="169"/>
      <c r="Q27" s="170">
        <f>SUM(I27:P27)</f>
        <v>243209</v>
      </c>
      <c r="R27" s="168"/>
      <c r="S27" s="168"/>
      <c r="T27" s="171"/>
      <c r="U27" s="167">
        <v>201787</v>
      </c>
      <c r="V27" s="168"/>
      <c r="W27" s="168"/>
      <c r="X27" s="169"/>
      <c r="Y27" s="170">
        <v>506647</v>
      </c>
      <c r="Z27" s="168"/>
      <c r="AA27" s="168"/>
      <c r="AB27" s="169"/>
      <c r="AC27" s="170">
        <f>SUM(U27:AA27)</f>
        <v>708434</v>
      </c>
      <c r="AD27" s="168"/>
      <c r="AE27" s="168"/>
      <c r="AF27" s="171"/>
      <c r="AG27" s="146">
        <f>+I27/U27*100</f>
        <v>40.536803659304113</v>
      </c>
      <c r="AH27" s="172"/>
      <c r="AI27" s="146">
        <f>+M27/Y27*100</f>
        <v>31.858670829986163</v>
      </c>
      <c r="AJ27" s="172"/>
      <c r="AK27" s="146">
        <f>+Q27/AC27*100</f>
        <v>34.33050926409517</v>
      </c>
      <c r="AL27" s="147"/>
    </row>
    <row r="28" spans="2:38" ht="16.149999999999999" customHeight="1" x14ac:dyDescent="0.2">
      <c r="B28" s="193"/>
      <c r="C28" s="194"/>
      <c r="D28" s="205"/>
      <c r="E28" s="148" t="s">
        <v>54</v>
      </c>
      <c r="F28" s="149"/>
      <c r="G28" s="149"/>
      <c r="H28" s="150"/>
      <c r="I28" s="151">
        <f>ROUND((I27/Q27),3)*100</f>
        <v>33.6</v>
      </c>
      <c r="J28" s="152"/>
      <c r="K28" s="152"/>
      <c r="L28" s="153"/>
      <c r="M28" s="154">
        <f>ROUND((M27/Q27),3)*100</f>
        <v>66.400000000000006</v>
      </c>
      <c r="N28" s="152"/>
      <c r="O28" s="152"/>
      <c r="P28" s="153"/>
      <c r="Q28" s="154">
        <f>I28+M28</f>
        <v>100</v>
      </c>
      <c r="R28" s="152"/>
      <c r="S28" s="152"/>
      <c r="T28" s="155"/>
      <c r="U28" s="156">
        <f>ROUND((U27/AC27),3)*100</f>
        <v>28.499999999999996</v>
      </c>
      <c r="V28" s="157"/>
      <c r="W28" s="157"/>
      <c r="X28" s="158"/>
      <c r="Y28" s="159">
        <f>ROUND((Y27/AC27),3)*100</f>
        <v>71.5</v>
      </c>
      <c r="Z28" s="157"/>
      <c r="AA28" s="157"/>
      <c r="AB28" s="158"/>
      <c r="AC28" s="159">
        <f>U28+Y28</f>
        <v>100</v>
      </c>
      <c r="AD28" s="157"/>
      <c r="AE28" s="157"/>
      <c r="AF28" s="160"/>
      <c r="AG28" s="161" t="s">
        <v>25</v>
      </c>
      <c r="AH28" s="162"/>
      <c r="AI28" s="161" t="s">
        <v>25</v>
      </c>
      <c r="AJ28" s="162"/>
      <c r="AK28" s="161" t="s">
        <v>25</v>
      </c>
      <c r="AL28" s="163"/>
    </row>
    <row r="29" spans="2:38" ht="16.149999999999999" customHeight="1" x14ac:dyDescent="0.2">
      <c r="B29" s="202">
        <v>5</v>
      </c>
      <c r="C29" s="203"/>
      <c r="D29" s="204"/>
      <c r="E29" s="164" t="s">
        <v>20</v>
      </c>
      <c r="F29" s="165"/>
      <c r="G29" s="165"/>
      <c r="H29" s="165"/>
      <c r="I29" s="295">
        <v>73576</v>
      </c>
      <c r="J29" s="293"/>
      <c r="K29" s="293"/>
      <c r="L29" s="293"/>
      <c r="M29" s="293">
        <v>138689</v>
      </c>
      <c r="N29" s="293"/>
      <c r="O29" s="293"/>
      <c r="P29" s="293"/>
      <c r="Q29" s="293">
        <f>SUM(I29:P29)</f>
        <v>212265</v>
      </c>
      <c r="R29" s="293"/>
      <c r="S29" s="293"/>
      <c r="T29" s="294"/>
      <c r="U29" s="281">
        <v>186754</v>
      </c>
      <c r="V29" s="282"/>
      <c r="W29" s="282"/>
      <c r="X29" s="283"/>
      <c r="Y29" s="284">
        <v>430425</v>
      </c>
      <c r="Z29" s="282"/>
      <c r="AA29" s="282"/>
      <c r="AB29" s="283"/>
      <c r="AC29" s="284">
        <f>SUM(U29:AA29)</f>
        <v>617179</v>
      </c>
      <c r="AD29" s="282"/>
      <c r="AE29" s="282"/>
      <c r="AF29" s="285"/>
      <c r="AG29" s="286">
        <f>+I29/U29*100</f>
        <v>39.397281985928011</v>
      </c>
      <c r="AH29" s="287"/>
      <c r="AI29" s="288">
        <f>+M29/Y29*100</f>
        <v>32.221409072428415</v>
      </c>
      <c r="AJ29" s="287"/>
      <c r="AK29" s="288">
        <f>+Q29/AC29*100</f>
        <v>34.392777460023751</v>
      </c>
      <c r="AL29" s="289"/>
    </row>
    <row r="30" spans="2:38" ht="16.149999999999999" customHeight="1" x14ac:dyDescent="0.2">
      <c r="B30" s="193"/>
      <c r="C30" s="194"/>
      <c r="D30" s="205"/>
      <c r="E30" s="280" t="s">
        <v>54</v>
      </c>
      <c r="F30" s="194"/>
      <c r="G30" s="194"/>
      <c r="H30" s="194"/>
      <c r="I30" s="151">
        <f>ROUND((I29/Q29),3)*100</f>
        <v>34.699999999999996</v>
      </c>
      <c r="J30" s="152"/>
      <c r="K30" s="152"/>
      <c r="L30" s="153"/>
      <c r="M30" s="154">
        <f>ROUND((M29/Q29),3)*100</f>
        <v>65.3</v>
      </c>
      <c r="N30" s="152"/>
      <c r="O30" s="152"/>
      <c r="P30" s="153"/>
      <c r="Q30" s="154">
        <f>I30+M30</f>
        <v>100</v>
      </c>
      <c r="R30" s="152"/>
      <c r="S30" s="152"/>
      <c r="T30" s="155"/>
      <c r="U30" s="156">
        <f>ROUND((U29/AC29),3)*100</f>
        <v>30.3</v>
      </c>
      <c r="V30" s="157"/>
      <c r="W30" s="157"/>
      <c r="X30" s="158"/>
      <c r="Y30" s="159">
        <f>ROUND((Y29/AC29),3)*100</f>
        <v>69.699999999999989</v>
      </c>
      <c r="Z30" s="157"/>
      <c r="AA30" s="157"/>
      <c r="AB30" s="158"/>
      <c r="AC30" s="159">
        <f>U30+Y30</f>
        <v>99.999999999999986</v>
      </c>
      <c r="AD30" s="157"/>
      <c r="AE30" s="157"/>
      <c r="AF30" s="160"/>
      <c r="AG30" s="290" t="s">
        <v>25</v>
      </c>
      <c r="AH30" s="291"/>
      <c r="AI30" s="161" t="s">
        <v>25</v>
      </c>
      <c r="AJ30" s="291"/>
      <c r="AK30" s="161" t="s">
        <v>25</v>
      </c>
      <c r="AL30" s="292"/>
    </row>
    <row r="31" spans="2:38" ht="16.149999999999999" customHeight="1" x14ac:dyDescent="0.2">
      <c r="B31" s="254">
        <v>6</v>
      </c>
      <c r="C31" s="255"/>
      <c r="D31" s="256"/>
      <c r="E31" s="258" t="s">
        <v>20</v>
      </c>
      <c r="F31" s="259"/>
      <c r="G31" s="259"/>
      <c r="H31" s="259"/>
      <c r="I31" s="260">
        <v>79276</v>
      </c>
      <c r="J31" s="261"/>
      <c r="K31" s="261"/>
      <c r="L31" s="261"/>
      <c r="M31" s="261">
        <v>144446</v>
      </c>
      <c r="N31" s="261"/>
      <c r="O31" s="261"/>
      <c r="P31" s="261"/>
      <c r="Q31" s="261">
        <f>SUM(I31:P31)</f>
        <v>223722</v>
      </c>
      <c r="R31" s="261"/>
      <c r="S31" s="261"/>
      <c r="T31" s="262"/>
      <c r="U31" s="260">
        <v>190332</v>
      </c>
      <c r="V31" s="261"/>
      <c r="W31" s="261"/>
      <c r="X31" s="261"/>
      <c r="Y31" s="261">
        <v>440908</v>
      </c>
      <c r="Z31" s="261"/>
      <c r="AA31" s="261"/>
      <c r="AB31" s="261"/>
      <c r="AC31" s="261">
        <f>SUM(U31:AA31)</f>
        <v>631240</v>
      </c>
      <c r="AD31" s="261"/>
      <c r="AE31" s="261"/>
      <c r="AF31" s="262"/>
      <c r="AG31" s="263">
        <f>+I31/U31*100</f>
        <v>41.651430132610386</v>
      </c>
      <c r="AH31" s="264"/>
      <c r="AI31" s="265">
        <f>+M31/Y31*100</f>
        <v>32.761029511825598</v>
      </c>
      <c r="AJ31" s="264"/>
      <c r="AK31" s="265">
        <f>+Q31/AC31*100</f>
        <v>35.441670363094865</v>
      </c>
      <c r="AL31" s="266"/>
    </row>
    <row r="32" spans="2:38" ht="16.149999999999999" customHeight="1" thickBot="1" x14ac:dyDescent="0.25">
      <c r="B32" s="233"/>
      <c r="C32" s="234"/>
      <c r="D32" s="257"/>
      <c r="E32" s="267" t="s">
        <v>54</v>
      </c>
      <c r="F32" s="234"/>
      <c r="G32" s="234"/>
      <c r="H32" s="234"/>
      <c r="I32" s="268">
        <f>ROUND((I31/Q31),3)*100</f>
        <v>35.4</v>
      </c>
      <c r="J32" s="269"/>
      <c r="K32" s="269"/>
      <c r="L32" s="270"/>
      <c r="M32" s="271">
        <f>ROUND((M31/Q31),3)*100</f>
        <v>64.600000000000009</v>
      </c>
      <c r="N32" s="269"/>
      <c r="O32" s="269"/>
      <c r="P32" s="270"/>
      <c r="Q32" s="271">
        <f>I32+M32</f>
        <v>100</v>
      </c>
      <c r="R32" s="269"/>
      <c r="S32" s="269"/>
      <c r="T32" s="272"/>
      <c r="U32" s="273">
        <f>ROUND((U31/AC31),3)*100</f>
        <v>30.2</v>
      </c>
      <c r="V32" s="274"/>
      <c r="W32" s="274"/>
      <c r="X32" s="275"/>
      <c r="Y32" s="276">
        <f>ROUND((Y31/AC31),3)*100</f>
        <v>69.8</v>
      </c>
      <c r="Z32" s="274"/>
      <c r="AA32" s="274"/>
      <c r="AB32" s="275"/>
      <c r="AC32" s="277">
        <f>U32+Y32</f>
        <v>100</v>
      </c>
      <c r="AD32" s="277"/>
      <c r="AE32" s="277"/>
      <c r="AF32" s="278"/>
      <c r="AG32" s="279" t="s">
        <v>25</v>
      </c>
      <c r="AH32" s="250"/>
      <c r="AI32" s="249" t="s">
        <v>25</v>
      </c>
      <c r="AJ32" s="250"/>
      <c r="AK32" s="249" t="s">
        <v>25</v>
      </c>
      <c r="AL32" s="253"/>
    </row>
    <row r="33" spans="1:39" ht="18" customHeight="1" x14ac:dyDescent="0.2">
      <c r="B33" s="66"/>
      <c r="C33" s="66"/>
      <c r="D33" s="66"/>
      <c r="E33" s="66"/>
      <c r="F33" s="66"/>
      <c r="G33" s="66"/>
      <c r="H33" s="66"/>
      <c r="I33" s="45"/>
      <c r="J33" s="45"/>
      <c r="K33" s="45"/>
      <c r="L33" s="45"/>
      <c r="M33" s="45"/>
      <c r="N33" s="45"/>
      <c r="O33" s="7"/>
      <c r="P33" s="7"/>
      <c r="Q33" s="7"/>
      <c r="R33" s="7"/>
      <c r="S33" s="45"/>
      <c r="T33" s="45"/>
      <c r="U33" s="45"/>
      <c r="V33" s="45"/>
      <c r="W33" s="45"/>
      <c r="X33" s="45"/>
      <c r="Y33" s="7"/>
      <c r="Z33" s="7"/>
      <c r="AA33" s="7"/>
      <c r="AB33" s="7"/>
      <c r="AC33" s="11"/>
      <c r="AD33" s="11"/>
      <c r="AE33" s="11"/>
      <c r="AF33" s="66"/>
      <c r="AG33" s="11"/>
      <c r="AH33" s="66"/>
    </row>
    <row r="34" spans="1:39" ht="192" customHeight="1" x14ac:dyDescent="0.2">
      <c r="B34" s="66"/>
      <c r="C34" s="66"/>
      <c r="D34" s="66"/>
      <c r="E34" s="66"/>
      <c r="F34" s="66"/>
      <c r="G34" s="66"/>
      <c r="H34" s="66"/>
      <c r="I34" s="45"/>
      <c r="J34" s="45"/>
      <c r="K34" s="45"/>
      <c r="L34" s="45"/>
      <c r="M34" s="45"/>
      <c r="N34" s="45"/>
      <c r="O34" s="7"/>
      <c r="P34" s="7"/>
      <c r="Q34" s="7"/>
      <c r="R34" s="7"/>
      <c r="S34" s="45"/>
      <c r="T34" s="45"/>
      <c r="U34" s="45"/>
      <c r="V34" s="45"/>
      <c r="W34" s="45"/>
      <c r="X34" s="45"/>
      <c r="Y34" s="7"/>
      <c r="Z34" s="7"/>
      <c r="AA34" s="7"/>
      <c r="AB34" s="7"/>
      <c r="AC34" s="11"/>
      <c r="AD34" s="11"/>
      <c r="AE34" s="11"/>
      <c r="AF34" s="66"/>
      <c r="AG34" s="11"/>
      <c r="AH34" s="66"/>
    </row>
    <row r="35" spans="1:39" x14ac:dyDescent="0.2">
      <c r="B35" s="66"/>
      <c r="C35" s="66"/>
      <c r="D35" s="66"/>
      <c r="E35" s="66"/>
      <c r="F35" s="66"/>
      <c r="G35" s="66"/>
      <c r="H35" s="66"/>
      <c r="I35" s="45"/>
      <c r="J35" s="45"/>
      <c r="K35" s="45"/>
      <c r="L35" s="45"/>
      <c r="M35" s="45"/>
      <c r="N35" s="45"/>
      <c r="O35" s="7"/>
      <c r="P35" s="7"/>
      <c r="Q35" s="7"/>
      <c r="R35" s="7"/>
      <c r="S35" s="45"/>
      <c r="T35" s="45"/>
      <c r="U35" s="45"/>
      <c r="V35" s="45"/>
      <c r="W35" s="45"/>
      <c r="X35" s="45"/>
      <c r="Y35" s="7"/>
      <c r="Z35" s="7"/>
      <c r="AA35" s="7"/>
      <c r="AB35" s="7"/>
      <c r="AC35" s="11"/>
      <c r="AD35" s="11"/>
      <c r="AE35" s="11"/>
      <c r="AF35" s="66"/>
      <c r="AG35" s="11"/>
      <c r="AH35" s="66"/>
    </row>
    <row r="36" spans="1:39" x14ac:dyDescent="0.2">
      <c r="B36" s="66"/>
      <c r="C36" s="66"/>
      <c r="D36" s="66"/>
      <c r="E36" s="66"/>
      <c r="F36" s="66"/>
      <c r="G36" s="66"/>
      <c r="H36" s="66"/>
      <c r="I36" s="45"/>
      <c r="J36" s="45"/>
      <c r="K36" s="45"/>
      <c r="L36" s="45"/>
      <c r="M36" s="45"/>
      <c r="N36" s="45"/>
      <c r="O36" s="7"/>
      <c r="P36" s="7"/>
      <c r="Q36" s="7"/>
      <c r="R36" s="7"/>
      <c r="S36" s="45"/>
      <c r="T36" s="45"/>
      <c r="U36" s="45"/>
      <c r="V36" s="45"/>
      <c r="W36" s="45"/>
      <c r="X36" s="45"/>
      <c r="Y36" s="7"/>
      <c r="Z36" s="7"/>
      <c r="AA36" s="7"/>
      <c r="AB36" s="7"/>
      <c r="AC36" s="11"/>
      <c r="AD36" s="11"/>
      <c r="AE36" s="11"/>
      <c r="AF36" s="66"/>
      <c r="AG36" s="11"/>
      <c r="AH36" s="66"/>
    </row>
    <row r="37" spans="1:39" ht="24.75" customHeight="1" x14ac:dyDescent="0.2">
      <c r="B37" s="66"/>
      <c r="C37" s="66"/>
      <c r="D37" s="66"/>
      <c r="E37" s="66"/>
      <c r="F37" s="66"/>
      <c r="G37" s="66"/>
      <c r="H37" s="66"/>
      <c r="I37" s="45"/>
      <c r="J37" s="45"/>
      <c r="K37" s="45"/>
      <c r="L37" s="45"/>
      <c r="M37" s="45"/>
      <c r="N37" s="45"/>
      <c r="O37" s="7"/>
      <c r="P37" s="7"/>
      <c r="Q37" s="7"/>
      <c r="R37" s="7"/>
      <c r="S37" s="45"/>
      <c r="T37" s="45"/>
      <c r="U37" s="45"/>
      <c r="V37" s="45"/>
      <c r="W37" s="45"/>
      <c r="X37" s="45"/>
      <c r="Y37" s="7"/>
      <c r="Z37" s="7"/>
      <c r="AA37" s="7"/>
      <c r="AB37" s="7"/>
      <c r="AC37" s="11"/>
      <c r="AD37" s="11"/>
      <c r="AE37" s="11"/>
      <c r="AF37" s="66"/>
      <c r="AG37" s="11"/>
      <c r="AH37" s="66"/>
      <c r="AM37" s="54"/>
    </row>
    <row r="38" spans="1:39" ht="18" customHeight="1" x14ac:dyDescent="0.2">
      <c r="B38" s="66"/>
      <c r="C38" s="66"/>
      <c r="D38" s="66"/>
      <c r="E38" s="66"/>
      <c r="F38" s="66"/>
      <c r="G38" s="66"/>
      <c r="H38" s="66"/>
      <c r="I38" s="45"/>
      <c r="J38" s="45"/>
      <c r="K38" s="45"/>
      <c r="L38" s="45"/>
      <c r="M38" s="45"/>
      <c r="N38" s="45"/>
      <c r="O38" s="7"/>
      <c r="P38" s="7"/>
      <c r="Q38" s="7"/>
      <c r="R38" s="7"/>
      <c r="S38" s="45"/>
      <c r="T38" s="45"/>
      <c r="U38" s="45"/>
      <c r="V38" s="45"/>
      <c r="W38" s="45"/>
      <c r="X38" s="45"/>
      <c r="Y38" s="7"/>
      <c r="Z38" s="7"/>
      <c r="AA38" s="7"/>
      <c r="AB38" s="7"/>
      <c r="AC38" s="11"/>
      <c r="AD38" s="11"/>
      <c r="AE38" s="11"/>
      <c r="AF38" s="66"/>
      <c r="AG38" s="11"/>
      <c r="AH38" s="66"/>
    </row>
    <row r="39" spans="1:39" ht="19.5" customHeight="1" x14ac:dyDescent="0.2">
      <c r="B39" s="29" t="s">
        <v>86</v>
      </c>
      <c r="C39" s="46"/>
      <c r="D39" s="46"/>
      <c r="E39" s="46"/>
      <c r="F39" s="46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7"/>
      <c r="AB39" s="7"/>
      <c r="AC39" s="9"/>
      <c r="AD39" s="9"/>
      <c r="AE39" s="9"/>
      <c r="AG39" s="60"/>
    </row>
    <row r="40" spans="1:39" ht="15.75" customHeight="1" thickBot="1" x14ac:dyDescent="0.25">
      <c r="C40" s="46"/>
      <c r="D40" s="46"/>
      <c r="E40" s="46"/>
      <c r="F40" s="46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5"/>
      <c r="AA40" s="7"/>
      <c r="AB40" s="7"/>
      <c r="AC40" s="9"/>
      <c r="AD40" s="9"/>
      <c r="AE40" s="9"/>
      <c r="AF40" s="9"/>
      <c r="AG40" s="60"/>
      <c r="AK40" s="8" t="s">
        <v>173</v>
      </c>
    </row>
    <row r="41" spans="1:39" ht="18" customHeight="1" x14ac:dyDescent="0.2">
      <c r="B41" s="239" t="s">
        <v>36</v>
      </c>
      <c r="C41" s="240"/>
      <c r="D41" s="240"/>
      <c r="E41" s="240"/>
      <c r="F41" s="240"/>
      <c r="G41" s="240"/>
      <c r="H41" s="241"/>
      <c r="I41" s="87" t="s">
        <v>48</v>
      </c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113"/>
      <c r="X41" s="87" t="s">
        <v>49</v>
      </c>
      <c r="Y41" s="88"/>
      <c r="Z41" s="88"/>
      <c r="AA41" s="88"/>
      <c r="AB41" s="88"/>
      <c r="AC41" s="88"/>
      <c r="AD41" s="88"/>
      <c r="AE41" s="88"/>
      <c r="AF41" s="113"/>
      <c r="AG41" s="245" t="s">
        <v>5</v>
      </c>
      <c r="AH41" s="246"/>
      <c r="AI41" s="246"/>
      <c r="AJ41" s="246"/>
      <c r="AK41" s="247"/>
    </row>
    <row r="42" spans="1:39" ht="18" customHeight="1" x14ac:dyDescent="0.2">
      <c r="B42" s="242"/>
      <c r="C42" s="243"/>
      <c r="D42" s="243"/>
      <c r="E42" s="243"/>
      <c r="F42" s="243"/>
      <c r="G42" s="243"/>
      <c r="H42" s="244"/>
      <c r="I42" s="223" t="s">
        <v>27</v>
      </c>
      <c r="J42" s="221"/>
      <c r="K42" s="224"/>
      <c r="L42" s="220" t="s">
        <v>28</v>
      </c>
      <c r="M42" s="221"/>
      <c r="N42" s="224"/>
      <c r="O42" s="220" t="s">
        <v>64</v>
      </c>
      <c r="P42" s="221"/>
      <c r="Q42" s="224"/>
      <c r="R42" s="220" t="s">
        <v>65</v>
      </c>
      <c r="S42" s="221"/>
      <c r="T42" s="224"/>
      <c r="U42" s="220" t="s">
        <v>0</v>
      </c>
      <c r="V42" s="221"/>
      <c r="W42" s="222"/>
      <c r="X42" s="223" t="s">
        <v>66</v>
      </c>
      <c r="Y42" s="221"/>
      <c r="Z42" s="224"/>
      <c r="AA42" s="220" t="s">
        <v>65</v>
      </c>
      <c r="AB42" s="221"/>
      <c r="AC42" s="221"/>
      <c r="AD42" s="220" t="s">
        <v>106</v>
      </c>
      <c r="AE42" s="221"/>
      <c r="AF42" s="222"/>
      <c r="AG42" s="193"/>
      <c r="AH42" s="194"/>
      <c r="AI42" s="194"/>
      <c r="AJ42" s="194"/>
      <c r="AK42" s="248"/>
    </row>
    <row r="43" spans="1:39" ht="18" customHeight="1" x14ac:dyDescent="0.2">
      <c r="B43" s="237" t="s">
        <v>20</v>
      </c>
      <c r="C43" s="165"/>
      <c r="D43" s="165"/>
      <c r="E43" s="165"/>
      <c r="F43" s="165"/>
      <c r="G43" s="165"/>
      <c r="H43" s="238"/>
      <c r="I43" s="236">
        <v>107099</v>
      </c>
      <c r="J43" s="210"/>
      <c r="K43" s="213"/>
      <c r="L43" s="209">
        <v>94720</v>
      </c>
      <c r="M43" s="210"/>
      <c r="N43" s="213"/>
      <c r="O43" s="209">
        <v>6567</v>
      </c>
      <c r="P43" s="210"/>
      <c r="Q43" s="213"/>
      <c r="R43" s="209">
        <v>7981</v>
      </c>
      <c r="S43" s="210"/>
      <c r="T43" s="213"/>
      <c r="U43" s="209">
        <f>SUM(I43:T43)</f>
        <v>216367</v>
      </c>
      <c r="V43" s="210"/>
      <c r="W43" s="225"/>
      <c r="X43" s="236">
        <v>806</v>
      </c>
      <c r="Y43" s="210"/>
      <c r="Z43" s="213"/>
      <c r="AA43" s="209">
        <v>6549</v>
      </c>
      <c r="AB43" s="210"/>
      <c r="AC43" s="210"/>
      <c r="AD43" s="209">
        <f>SUM(X43:AC43)</f>
        <v>7355</v>
      </c>
      <c r="AE43" s="210"/>
      <c r="AF43" s="225"/>
      <c r="AG43" s="236">
        <f>SUM(U43,AD43)</f>
        <v>223722</v>
      </c>
      <c r="AH43" s="210"/>
      <c r="AI43" s="210"/>
      <c r="AJ43" s="210"/>
      <c r="AK43" s="225"/>
    </row>
    <row r="44" spans="1:39" ht="18" customHeight="1" thickBot="1" x14ac:dyDescent="0.25">
      <c r="A44" s="29" t="s">
        <v>53</v>
      </c>
      <c r="B44" s="233" t="s">
        <v>54</v>
      </c>
      <c r="C44" s="234"/>
      <c r="D44" s="234"/>
      <c r="E44" s="234"/>
      <c r="F44" s="234"/>
      <c r="G44" s="234"/>
      <c r="H44" s="235"/>
      <c r="I44" s="251">
        <f>ROUND((I43/$AG43),3)*100</f>
        <v>47.9</v>
      </c>
      <c r="J44" s="226"/>
      <c r="K44" s="226"/>
      <c r="L44" s="228">
        <f>ROUND((L43/$AG43),3)*100</f>
        <v>42.3</v>
      </c>
      <c r="M44" s="228"/>
      <c r="N44" s="228"/>
      <c r="O44" s="228">
        <f>ROUND((O43/$AG43),3)*100</f>
        <v>2.9000000000000004</v>
      </c>
      <c r="P44" s="228"/>
      <c r="Q44" s="228"/>
      <c r="R44" s="228">
        <f>ROUND((R43/$AG43),3)*100</f>
        <v>3.5999999999999996</v>
      </c>
      <c r="S44" s="228"/>
      <c r="T44" s="228"/>
      <c r="U44" s="226">
        <f>ROUND((U43/$AG43),3)*100</f>
        <v>96.7</v>
      </c>
      <c r="V44" s="226"/>
      <c r="W44" s="227"/>
      <c r="X44" s="251">
        <f>ROUND((X43/$AG43),3)*100</f>
        <v>0.4</v>
      </c>
      <c r="Y44" s="226"/>
      <c r="Z44" s="226"/>
      <c r="AA44" s="252">
        <f>ROUND((AA43/$AG43),3)*100</f>
        <v>2.9000000000000004</v>
      </c>
      <c r="AB44" s="226"/>
      <c r="AC44" s="227"/>
      <c r="AD44" s="226">
        <f>ROUND((AD43/$AG43),3)*100</f>
        <v>3.3000000000000003</v>
      </c>
      <c r="AE44" s="226"/>
      <c r="AF44" s="227"/>
      <c r="AG44" s="230">
        <f>AG43/AG43*100</f>
        <v>100</v>
      </c>
      <c r="AH44" s="231"/>
      <c r="AI44" s="231"/>
      <c r="AJ44" s="231"/>
      <c r="AK44" s="232"/>
    </row>
    <row r="45" spans="1:39" ht="18" customHeight="1" x14ac:dyDescent="0.2"/>
    <row r="46" spans="1:39" ht="18" customHeight="1" x14ac:dyDescent="0.2">
      <c r="I46" s="51" t="s">
        <v>151</v>
      </c>
      <c r="AM46" s="51"/>
    </row>
    <row r="47" spans="1:39" ht="18" customHeight="1" x14ac:dyDescent="0.2"/>
    <row r="48" spans="1:39" ht="18" customHeight="1" x14ac:dyDescent="0.2"/>
    <row r="49" ht="18" customHeight="1" x14ac:dyDescent="0.2"/>
    <row r="50" ht="18" customHeight="1" x14ac:dyDescent="0.2"/>
    <row r="51" ht="18" customHeight="1" x14ac:dyDescent="0.2"/>
    <row r="52" ht="18" customHeight="1" x14ac:dyDescent="0.2"/>
    <row r="53" ht="18" customHeight="1" x14ac:dyDescent="0.2"/>
    <row r="54" ht="18" customHeight="1" x14ac:dyDescent="0.2"/>
    <row r="55" ht="18" customHeight="1" x14ac:dyDescent="0.2"/>
    <row r="56" ht="18" customHeight="1" x14ac:dyDescent="0.2"/>
    <row r="57" ht="18" customHeight="1" x14ac:dyDescent="0.2"/>
    <row r="58" ht="18" customHeight="1" x14ac:dyDescent="0.2"/>
    <row r="59" ht="18" customHeight="1" x14ac:dyDescent="0.2"/>
    <row r="60" ht="18" customHeight="1" x14ac:dyDescent="0.2"/>
    <row r="61" ht="18" customHeight="1" x14ac:dyDescent="0.2"/>
    <row r="62" ht="18" customHeight="1" x14ac:dyDescent="0.2"/>
    <row r="63" ht="18" customHeight="1" x14ac:dyDescent="0.2"/>
    <row r="64" ht="18" customHeight="1" x14ac:dyDescent="0.2"/>
    <row r="65" ht="18" customHeight="1" x14ac:dyDescent="0.2"/>
    <row r="66" ht="18" customHeight="1" x14ac:dyDescent="0.2"/>
    <row r="67" ht="18" customHeight="1" x14ac:dyDescent="0.2"/>
    <row r="68" ht="18" customHeight="1" x14ac:dyDescent="0.2"/>
    <row r="69" ht="18" customHeight="1" x14ac:dyDescent="0.2"/>
    <row r="70" ht="18" customHeight="1" x14ac:dyDescent="0.2"/>
    <row r="71" ht="18" customHeight="1" x14ac:dyDescent="0.2"/>
    <row r="72" ht="18" customHeight="1" x14ac:dyDescent="0.2"/>
    <row r="73" ht="18" customHeight="1" x14ac:dyDescent="0.2"/>
    <row r="74" ht="18" customHeight="1" x14ac:dyDescent="0.2"/>
    <row r="75" ht="18" customHeight="1" x14ac:dyDescent="0.2"/>
    <row r="76" ht="18" customHeight="1" x14ac:dyDescent="0.2"/>
    <row r="77" ht="18" customHeight="1" x14ac:dyDescent="0.2"/>
    <row r="78" ht="18" customHeight="1" x14ac:dyDescent="0.2"/>
    <row r="79" ht="18" customHeight="1" x14ac:dyDescent="0.2"/>
    <row r="80" ht="18" customHeight="1" x14ac:dyDescent="0.2"/>
    <row r="81" ht="18" customHeight="1" x14ac:dyDescent="0.2"/>
    <row r="82" ht="18" customHeight="1" x14ac:dyDescent="0.2"/>
    <row r="83" ht="18" customHeight="1" x14ac:dyDescent="0.2"/>
    <row r="84" ht="18" customHeight="1" x14ac:dyDescent="0.2"/>
    <row r="85" ht="18" customHeight="1" x14ac:dyDescent="0.2"/>
    <row r="86" ht="18" customHeight="1" x14ac:dyDescent="0.2"/>
    <row r="87" ht="18" customHeight="1" x14ac:dyDescent="0.2"/>
    <row r="88" ht="18" customHeight="1" x14ac:dyDescent="0.2"/>
    <row r="89" ht="18" customHeight="1" x14ac:dyDescent="0.2"/>
    <row r="90" ht="18" customHeight="1" x14ac:dyDescent="0.2"/>
    <row r="91" ht="18" customHeight="1" x14ac:dyDescent="0.2"/>
    <row r="92" ht="18" customHeight="1" x14ac:dyDescent="0.2"/>
    <row r="93" ht="18" customHeight="1" x14ac:dyDescent="0.2"/>
    <row r="94" ht="18" customHeight="1" x14ac:dyDescent="0.2"/>
    <row r="95" ht="18" customHeight="1" x14ac:dyDescent="0.2"/>
    <row r="96" ht="18" customHeight="1" x14ac:dyDescent="0.2"/>
    <row r="97" ht="18" customHeight="1" x14ac:dyDescent="0.2"/>
    <row r="98" ht="18" customHeight="1" x14ac:dyDescent="0.2"/>
    <row r="99" ht="18" customHeight="1" x14ac:dyDescent="0.2"/>
    <row r="100" ht="18" customHeight="1" x14ac:dyDescent="0.2"/>
    <row r="101" ht="18" customHeight="1" x14ac:dyDescent="0.2"/>
    <row r="102" ht="18" customHeight="1" x14ac:dyDescent="0.2"/>
    <row r="103" ht="18" customHeight="1" x14ac:dyDescent="0.2"/>
    <row r="104" ht="18" customHeight="1" x14ac:dyDescent="0.2"/>
    <row r="105" ht="18" customHeight="1" x14ac:dyDescent="0.2"/>
    <row r="106" ht="18" customHeight="1" x14ac:dyDescent="0.2"/>
    <row r="107" ht="18" customHeight="1" x14ac:dyDescent="0.2"/>
    <row r="108" ht="18" customHeight="1" x14ac:dyDescent="0.2"/>
    <row r="109" ht="18" customHeight="1" x14ac:dyDescent="0.2"/>
    <row r="110" ht="18" customHeight="1" x14ac:dyDescent="0.2"/>
    <row r="111" ht="18" customHeight="1" x14ac:dyDescent="0.2"/>
    <row r="112" ht="18" customHeight="1" x14ac:dyDescent="0.2"/>
    <row r="113" ht="18" customHeight="1" x14ac:dyDescent="0.2"/>
    <row r="114" ht="18" customHeight="1" x14ac:dyDescent="0.2"/>
    <row r="115" ht="18" customHeight="1" x14ac:dyDescent="0.2"/>
    <row r="116" ht="18" customHeight="1" x14ac:dyDescent="0.2"/>
    <row r="117" ht="18" customHeight="1" x14ac:dyDescent="0.2"/>
    <row r="118" ht="18" customHeight="1" x14ac:dyDescent="0.2"/>
    <row r="119" ht="18" customHeight="1" x14ac:dyDescent="0.2"/>
    <row r="120" ht="18" customHeight="1" x14ac:dyDescent="0.2"/>
    <row r="121" ht="18" customHeight="1" x14ac:dyDescent="0.2"/>
    <row r="122" ht="18" customHeight="1" x14ac:dyDescent="0.2"/>
    <row r="123" ht="18" customHeight="1" x14ac:dyDescent="0.2"/>
    <row r="124" ht="18" customHeight="1" x14ac:dyDescent="0.2"/>
    <row r="125" ht="18" customHeight="1" x14ac:dyDescent="0.2"/>
    <row r="126" ht="18" customHeight="1" x14ac:dyDescent="0.2"/>
    <row r="127" ht="18" customHeight="1" x14ac:dyDescent="0.2"/>
    <row r="128" ht="18" customHeight="1" x14ac:dyDescent="0.2"/>
    <row r="129" ht="18" customHeight="1" x14ac:dyDescent="0.2"/>
    <row r="130" ht="18" customHeight="1" x14ac:dyDescent="0.2"/>
    <row r="131" ht="18" customHeight="1" x14ac:dyDescent="0.2"/>
    <row r="132" ht="18" customHeight="1" x14ac:dyDescent="0.2"/>
    <row r="133" ht="18" customHeight="1" x14ac:dyDescent="0.2"/>
    <row r="134" ht="18" customHeight="1" x14ac:dyDescent="0.2"/>
    <row r="135" ht="18" customHeight="1" x14ac:dyDescent="0.2"/>
    <row r="136" ht="18" customHeight="1" x14ac:dyDescent="0.2"/>
    <row r="137" ht="18" customHeight="1" x14ac:dyDescent="0.2"/>
    <row r="138" ht="18" customHeight="1" x14ac:dyDescent="0.2"/>
    <row r="139" ht="18" customHeight="1" x14ac:dyDescent="0.2"/>
    <row r="140" ht="18" customHeight="1" x14ac:dyDescent="0.2"/>
    <row r="141" ht="18" customHeight="1" x14ac:dyDescent="0.2"/>
    <row r="142" ht="18" customHeight="1" x14ac:dyDescent="0.2"/>
    <row r="143" ht="18" customHeight="1" x14ac:dyDescent="0.2"/>
    <row r="144" ht="18" customHeight="1" x14ac:dyDescent="0.2"/>
    <row r="145" ht="18" customHeight="1" x14ac:dyDescent="0.2"/>
    <row r="146" ht="18" customHeight="1" x14ac:dyDescent="0.2"/>
    <row r="147" ht="18" customHeight="1" x14ac:dyDescent="0.2"/>
    <row r="148" ht="18" customHeight="1" x14ac:dyDescent="0.2"/>
    <row r="149" ht="18" customHeight="1" x14ac:dyDescent="0.2"/>
    <row r="150" ht="18" customHeight="1" x14ac:dyDescent="0.2"/>
    <row r="151" ht="18" customHeight="1" x14ac:dyDescent="0.2"/>
    <row r="152" ht="18" customHeight="1" x14ac:dyDescent="0.2"/>
    <row r="153" ht="18" customHeight="1" x14ac:dyDescent="0.2"/>
    <row r="154" ht="18" customHeight="1" x14ac:dyDescent="0.2"/>
    <row r="155" ht="18" customHeight="1" x14ac:dyDescent="0.2"/>
    <row r="156" ht="18" customHeight="1" x14ac:dyDescent="0.2"/>
    <row r="157" ht="18" customHeight="1" x14ac:dyDescent="0.2"/>
    <row r="158" ht="18" customHeight="1" x14ac:dyDescent="0.2"/>
    <row r="159" ht="18" customHeight="1" x14ac:dyDescent="0.2"/>
    <row r="160" ht="18" customHeight="1" x14ac:dyDescent="0.2"/>
    <row r="161" ht="18" customHeight="1" x14ac:dyDescent="0.2"/>
    <row r="162" ht="18" customHeight="1" x14ac:dyDescent="0.2"/>
    <row r="163" ht="18" customHeight="1" x14ac:dyDescent="0.2"/>
    <row r="164" ht="18" customHeight="1" x14ac:dyDescent="0.2"/>
    <row r="165" ht="18" customHeight="1" x14ac:dyDescent="0.2"/>
    <row r="166" ht="18" customHeight="1" x14ac:dyDescent="0.2"/>
    <row r="167" ht="18" customHeight="1" x14ac:dyDescent="0.2"/>
    <row r="168" ht="18" customHeight="1" x14ac:dyDescent="0.2"/>
    <row r="169" ht="18" customHeight="1" x14ac:dyDescent="0.2"/>
    <row r="170" ht="18" customHeight="1" x14ac:dyDescent="0.2"/>
    <row r="171" ht="18" customHeight="1" x14ac:dyDescent="0.2"/>
    <row r="172" ht="18" customHeight="1" x14ac:dyDescent="0.2"/>
    <row r="173" ht="18" customHeight="1" x14ac:dyDescent="0.2"/>
    <row r="174" ht="18" customHeight="1" x14ac:dyDescent="0.2"/>
    <row r="175" ht="18" customHeight="1" x14ac:dyDescent="0.2"/>
    <row r="176" ht="18" customHeight="1" x14ac:dyDescent="0.2"/>
    <row r="177" ht="18" customHeight="1" x14ac:dyDescent="0.2"/>
    <row r="178" ht="18" customHeight="1" x14ac:dyDescent="0.2"/>
    <row r="179" ht="18" customHeight="1" x14ac:dyDescent="0.2"/>
    <row r="180" ht="18" customHeight="1" x14ac:dyDescent="0.2"/>
    <row r="181" ht="18" customHeight="1" x14ac:dyDescent="0.2"/>
    <row r="182" ht="18" customHeight="1" x14ac:dyDescent="0.2"/>
    <row r="183" ht="18" customHeight="1" x14ac:dyDescent="0.2"/>
    <row r="184" ht="18" customHeight="1" x14ac:dyDescent="0.2"/>
    <row r="185" ht="18" customHeight="1" x14ac:dyDescent="0.2"/>
    <row r="186" ht="18" customHeight="1" x14ac:dyDescent="0.2"/>
    <row r="187" ht="18" customHeight="1" x14ac:dyDescent="0.2"/>
    <row r="188" ht="18" customHeight="1" x14ac:dyDescent="0.2"/>
    <row r="189" ht="18" customHeight="1" x14ac:dyDescent="0.2"/>
    <row r="190" ht="18" customHeight="1" x14ac:dyDescent="0.2"/>
    <row r="191" ht="18" customHeight="1" x14ac:dyDescent="0.2"/>
    <row r="192" ht="18" customHeight="1" x14ac:dyDescent="0.2"/>
    <row r="193" ht="18" customHeight="1" x14ac:dyDescent="0.2"/>
    <row r="194" ht="18" customHeight="1" x14ac:dyDescent="0.2"/>
    <row r="195" ht="18" customHeight="1" x14ac:dyDescent="0.2"/>
  </sheetData>
  <mergeCells count="267">
    <mergeCell ref="B29:D30"/>
    <mergeCell ref="E29:H29"/>
    <mergeCell ref="E30:H30"/>
    <mergeCell ref="U29:X29"/>
    <mergeCell ref="Y29:AB29"/>
    <mergeCell ref="AC29:AF29"/>
    <mergeCell ref="AG29:AH29"/>
    <mergeCell ref="AI29:AJ29"/>
    <mergeCell ref="AK29:AL29"/>
    <mergeCell ref="U30:X30"/>
    <mergeCell ref="Y30:AB30"/>
    <mergeCell ref="AC30:AF30"/>
    <mergeCell ref="AG30:AH30"/>
    <mergeCell ref="AI30:AJ30"/>
    <mergeCell ref="AK30:AL30"/>
    <mergeCell ref="Q29:T29"/>
    <mergeCell ref="Q30:T30"/>
    <mergeCell ref="I29:L29"/>
    <mergeCell ref="I30:L30"/>
    <mergeCell ref="M29:P29"/>
    <mergeCell ref="M30:P30"/>
    <mergeCell ref="AI31:AJ31"/>
    <mergeCell ref="AK31:AL31"/>
    <mergeCell ref="E32:H32"/>
    <mergeCell ref="I32:L32"/>
    <mergeCell ref="M32:P32"/>
    <mergeCell ref="Q32:T32"/>
    <mergeCell ref="U32:X32"/>
    <mergeCell ref="Y32:AB32"/>
    <mergeCell ref="AC32:AF32"/>
    <mergeCell ref="AG32:AH32"/>
    <mergeCell ref="B31:D32"/>
    <mergeCell ref="E31:H31"/>
    <mergeCell ref="I31:L31"/>
    <mergeCell ref="M31:P31"/>
    <mergeCell ref="Q31:T31"/>
    <mergeCell ref="U31:X31"/>
    <mergeCell ref="Y31:AB31"/>
    <mergeCell ref="AC31:AF31"/>
    <mergeCell ref="AG31:AH31"/>
    <mergeCell ref="O44:Q44"/>
    <mergeCell ref="L43:N43"/>
    <mergeCell ref="L44:N44"/>
    <mergeCell ref="I43:K43"/>
    <mergeCell ref="I44:K44"/>
    <mergeCell ref="X42:Z42"/>
    <mergeCell ref="AI25:AJ25"/>
    <mergeCell ref="AK25:AL25"/>
    <mergeCell ref="AD44:AF44"/>
    <mergeCell ref="AA43:AC43"/>
    <mergeCell ref="AA44:AC44"/>
    <mergeCell ref="X43:Z43"/>
    <mergeCell ref="X44:Z44"/>
    <mergeCell ref="X41:AF41"/>
    <mergeCell ref="Y25:AB25"/>
    <mergeCell ref="AC25:AF25"/>
    <mergeCell ref="AG25:AH25"/>
    <mergeCell ref="U25:X25"/>
    <mergeCell ref="I41:W41"/>
    <mergeCell ref="U42:W42"/>
    <mergeCell ref="R42:T42"/>
    <mergeCell ref="O42:Q42"/>
    <mergeCell ref="L42:N42"/>
    <mergeCell ref="AK32:AL32"/>
    <mergeCell ref="U43:W43"/>
    <mergeCell ref="U44:W44"/>
    <mergeCell ref="R43:T43"/>
    <mergeCell ref="R44:T44"/>
    <mergeCell ref="O43:Q43"/>
    <mergeCell ref="A2:AL2"/>
    <mergeCell ref="AG44:AK44"/>
    <mergeCell ref="B44:H44"/>
    <mergeCell ref="AG43:AK43"/>
    <mergeCell ref="B43:H43"/>
    <mergeCell ref="AD43:AF43"/>
    <mergeCell ref="B41:H42"/>
    <mergeCell ref="AG41:AK42"/>
    <mergeCell ref="AC26:AF26"/>
    <mergeCell ref="AG26:AH26"/>
    <mergeCell ref="AI26:AJ26"/>
    <mergeCell ref="AK26:AL26"/>
    <mergeCell ref="E26:H26"/>
    <mergeCell ref="I26:L26"/>
    <mergeCell ref="M26:P26"/>
    <mergeCell ref="Q26:T26"/>
    <mergeCell ref="U26:X26"/>
    <mergeCell ref="Y26:AB26"/>
    <mergeCell ref="AI32:AJ32"/>
    <mergeCell ref="AD42:AF42"/>
    <mergeCell ref="B21:D22"/>
    <mergeCell ref="E21:H21"/>
    <mergeCell ref="I21:L21"/>
    <mergeCell ref="M21:P21"/>
    <mergeCell ref="AA42:AC42"/>
    <mergeCell ref="B25:D26"/>
    <mergeCell ref="E25:H25"/>
    <mergeCell ref="I25:L25"/>
    <mergeCell ref="M25:P25"/>
    <mergeCell ref="Q25:T25"/>
    <mergeCell ref="AC21:AF21"/>
    <mergeCell ref="E23:H23"/>
    <mergeCell ref="Q24:T24"/>
    <mergeCell ref="U24:X24"/>
    <mergeCell ref="Y24:AB24"/>
    <mergeCell ref="AC24:AF24"/>
    <mergeCell ref="I42:K42"/>
    <mergeCell ref="E22:H22"/>
    <mergeCell ref="I22:L22"/>
    <mergeCell ref="M22:P22"/>
    <mergeCell ref="Q22:T22"/>
    <mergeCell ref="U22:X22"/>
    <mergeCell ref="Y21:AB21"/>
    <mergeCell ref="U21:X21"/>
    <mergeCell ref="Y22:AB22"/>
    <mergeCell ref="AC22:AF22"/>
    <mergeCell ref="AG22:AH22"/>
    <mergeCell ref="AI22:AJ22"/>
    <mergeCell ref="AK22:AL22"/>
    <mergeCell ref="Q21:T21"/>
    <mergeCell ref="AG21:AH21"/>
    <mergeCell ref="AI21:AJ21"/>
    <mergeCell ref="AK21:AL21"/>
    <mergeCell ref="Y20:AB20"/>
    <mergeCell ref="AC20:AF20"/>
    <mergeCell ref="AG20:AH20"/>
    <mergeCell ref="AI20:AJ20"/>
    <mergeCell ref="AK20:AL20"/>
    <mergeCell ref="B19:D20"/>
    <mergeCell ref="E19:H19"/>
    <mergeCell ref="I19:L19"/>
    <mergeCell ref="M19:P19"/>
    <mergeCell ref="Q19:T19"/>
    <mergeCell ref="U19:X19"/>
    <mergeCell ref="Y19:AB19"/>
    <mergeCell ref="AC19:AF19"/>
    <mergeCell ref="AG19:AH19"/>
    <mergeCell ref="AI19:AJ19"/>
    <mergeCell ref="AK19:AL19"/>
    <mergeCell ref="E20:H20"/>
    <mergeCell ref="I20:L20"/>
    <mergeCell ref="M20:P20"/>
    <mergeCell ref="Q20:T20"/>
    <mergeCell ref="U20:X20"/>
    <mergeCell ref="AI17:AJ17"/>
    <mergeCell ref="AK17:AL17"/>
    <mergeCell ref="E18:H18"/>
    <mergeCell ref="I18:L18"/>
    <mergeCell ref="M18:P18"/>
    <mergeCell ref="Q18:T18"/>
    <mergeCell ref="U18:X18"/>
    <mergeCell ref="Y18:AB18"/>
    <mergeCell ref="AC18:AF18"/>
    <mergeCell ref="AG18:AH18"/>
    <mergeCell ref="AI18:AJ18"/>
    <mergeCell ref="AK18:AL18"/>
    <mergeCell ref="B17:D18"/>
    <mergeCell ref="E17:H17"/>
    <mergeCell ref="I17:L17"/>
    <mergeCell ref="M17:P17"/>
    <mergeCell ref="Q17:T17"/>
    <mergeCell ref="U17:X17"/>
    <mergeCell ref="Y17:AB17"/>
    <mergeCell ref="AC17:AF17"/>
    <mergeCell ref="AG17:AH17"/>
    <mergeCell ref="AI15:AJ15"/>
    <mergeCell ref="AK15:AL15"/>
    <mergeCell ref="E16:H16"/>
    <mergeCell ref="I16:L16"/>
    <mergeCell ref="M16:P16"/>
    <mergeCell ref="Q16:T16"/>
    <mergeCell ref="U16:X16"/>
    <mergeCell ref="Y16:AB16"/>
    <mergeCell ref="AC16:AF16"/>
    <mergeCell ref="AG16:AH16"/>
    <mergeCell ref="AI16:AJ16"/>
    <mergeCell ref="AK16:AL16"/>
    <mergeCell ref="B15:D16"/>
    <mergeCell ref="E15:H15"/>
    <mergeCell ref="I15:L15"/>
    <mergeCell ref="M15:P15"/>
    <mergeCell ref="Q15:T15"/>
    <mergeCell ref="U15:X15"/>
    <mergeCell ref="Y15:AB15"/>
    <mergeCell ref="AC15:AF15"/>
    <mergeCell ref="AG15:AH15"/>
    <mergeCell ref="AI13:AJ13"/>
    <mergeCell ref="AK13:AL13"/>
    <mergeCell ref="E14:H14"/>
    <mergeCell ref="I14:L14"/>
    <mergeCell ref="M14:P14"/>
    <mergeCell ref="Q14:T14"/>
    <mergeCell ref="U14:X14"/>
    <mergeCell ref="Y14:AB14"/>
    <mergeCell ref="AC14:AF14"/>
    <mergeCell ref="AG14:AH14"/>
    <mergeCell ref="AI14:AJ14"/>
    <mergeCell ref="AK14:AL14"/>
    <mergeCell ref="B13:D14"/>
    <mergeCell ref="E13:H13"/>
    <mergeCell ref="I13:L13"/>
    <mergeCell ref="M13:P13"/>
    <mergeCell ref="Q13:T13"/>
    <mergeCell ref="U13:X13"/>
    <mergeCell ref="Y13:AB13"/>
    <mergeCell ref="AC13:AF13"/>
    <mergeCell ref="AG13:AH13"/>
    <mergeCell ref="B23:D24"/>
    <mergeCell ref="B27:D28"/>
    <mergeCell ref="AK24:AL24"/>
    <mergeCell ref="E24:H24"/>
    <mergeCell ref="M24:P24"/>
    <mergeCell ref="AG24:AH24"/>
    <mergeCell ref="AI24:AJ24"/>
    <mergeCell ref="I23:L23"/>
    <mergeCell ref="M23:P23"/>
    <mergeCell ref="Q23:T23"/>
    <mergeCell ref="U23:X23"/>
    <mergeCell ref="Y23:AB23"/>
    <mergeCell ref="AC23:AF23"/>
    <mergeCell ref="AG23:AH23"/>
    <mergeCell ref="AI23:AJ23"/>
    <mergeCell ref="I24:L24"/>
    <mergeCell ref="AK23:AL23"/>
    <mergeCell ref="AC11:AF12"/>
    <mergeCell ref="AG11:AH11"/>
    <mergeCell ref="AI11:AJ11"/>
    <mergeCell ref="AK11:AL12"/>
    <mergeCell ref="A1:AL1"/>
    <mergeCell ref="B10:E10"/>
    <mergeCell ref="F10:H10"/>
    <mergeCell ref="I10:T10"/>
    <mergeCell ref="U10:AF10"/>
    <mergeCell ref="AG10:AL10"/>
    <mergeCell ref="B12:E12"/>
    <mergeCell ref="M12:P12"/>
    <mergeCell ref="Y12:AB12"/>
    <mergeCell ref="AG12:AH12"/>
    <mergeCell ref="AI12:AJ12"/>
    <mergeCell ref="I11:L12"/>
    <mergeCell ref="M11:P11"/>
    <mergeCell ref="Q11:T12"/>
    <mergeCell ref="U11:X12"/>
    <mergeCell ref="Y11:AB11"/>
    <mergeCell ref="A3:AL3"/>
    <mergeCell ref="A4:T4"/>
    <mergeCell ref="A5:AL5"/>
    <mergeCell ref="A6:K6"/>
    <mergeCell ref="AK27:AL27"/>
    <mergeCell ref="E28:H28"/>
    <mergeCell ref="I28:L28"/>
    <mergeCell ref="M28:P28"/>
    <mergeCell ref="Q28:T28"/>
    <mergeCell ref="U28:X28"/>
    <mergeCell ref="Y28:AB28"/>
    <mergeCell ref="AC28:AF28"/>
    <mergeCell ref="AG28:AH28"/>
    <mergeCell ref="AI28:AJ28"/>
    <mergeCell ref="AK28:AL28"/>
    <mergeCell ref="E27:H27"/>
    <mergeCell ref="I27:L27"/>
    <mergeCell ref="M27:P27"/>
    <mergeCell ref="Q27:T27"/>
    <mergeCell ref="U27:X27"/>
    <mergeCell ref="Y27:AB27"/>
    <mergeCell ref="AC27:AF27"/>
    <mergeCell ref="AG27:AH27"/>
    <mergeCell ref="AI27:AJ27"/>
  </mergeCells>
  <phoneticPr fontId="2"/>
  <pageMargins left="1.4566929133858268" right="0.59055118110236227" top="0.98425196850393704" bottom="0.98425196850393704" header="0.51181102362204722" footer="0.51181102362204722"/>
  <pageSetup paperSize="9" scale="79" firstPageNumber="0" orientation="portrait" r:id="rId1"/>
  <headerFooter alignWithMargins="0">
    <oddFooter>&amp;C２ページ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P101"/>
  <sheetViews>
    <sheetView view="pageBreakPreview" topLeftCell="A19" zoomScaleNormal="100" zoomScaleSheetLayoutView="100" workbookViewId="0">
      <selection activeCell="AT51" sqref="AT51"/>
    </sheetView>
  </sheetViews>
  <sheetFormatPr defaultColWidth="9" defaultRowHeight="13" x14ac:dyDescent="0.2"/>
  <cols>
    <col min="1" max="1" width="1.453125" style="29" customWidth="1"/>
    <col min="2" max="2" width="1.90625" style="29" customWidth="1"/>
    <col min="3" max="4" width="1.26953125" style="29" customWidth="1"/>
    <col min="5" max="5" width="1.36328125" style="29" customWidth="1"/>
    <col min="6" max="6" width="1.08984375" style="29" customWidth="1"/>
    <col min="7" max="14" width="3" style="29" customWidth="1"/>
    <col min="15" max="18" width="2.6328125" style="29" customWidth="1"/>
    <col min="19" max="24" width="2.90625" style="29" customWidth="1"/>
    <col min="25" max="28" width="2.6328125" style="29" customWidth="1"/>
    <col min="29" max="30" width="2.90625" style="29" customWidth="1"/>
    <col min="31" max="31" width="2.26953125" style="29" customWidth="1"/>
    <col min="32" max="34" width="2.90625" style="29" customWidth="1"/>
    <col min="35" max="38" width="3" style="29" customWidth="1"/>
    <col min="39" max="41" width="2.90625" style="29" customWidth="1"/>
    <col min="42" max="42" width="3.453125" style="29" customWidth="1"/>
    <col min="43" max="16384" width="9" style="29"/>
  </cols>
  <sheetData>
    <row r="1" spans="1:42" ht="18" customHeight="1" x14ac:dyDescent="0.2">
      <c r="A1" s="43" t="s">
        <v>38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  <c r="AD1" s="43"/>
      <c r="AE1" s="43"/>
      <c r="AF1" s="43"/>
      <c r="AG1" s="43"/>
      <c r="AH1" s="43"/>
      <c r="AI1" s="43"/>
      <c r="AJ1" s="43"/>
      <c r="AK1" s="43"/>
      <c r="AL1" s="43"/>
      <c r="AM1" s="43"/>
      <c r="AN1" s="43"/>
      <c r="AO1" s="43"/>
      <c r="AP1" s="43"/>
    </row>
    <row r="2" spans="1:42" ht="18" customHeight="1" x14ac:dyDescent="0.2">
      <c r="A2" s="144" t="s">
        <v>174</v>
      </c>
      <c r="B2" s="144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4"/>
      <c r="P2" s="144"/>
      <c r="Q2" s="144"/>
      <c r="R2" s="144"/>
      <c r="S2" s="144"/>
      <c r="T2" s="144"/>
      <c r="U2" s="144"/>
      <c r="V2" s="144"/>
      <c r="W2" s="144"/>
      <c r="X2" s="144"/>
      <c r="Y2" s="144"/>
      <c r="Z2" s="144"/>
      <c r="AA2" s="144"/>
      <c r="AB2" s="47"/>
      <c r="AC2" s="47"/>
      <c r="AD2" s="47"/>
      <c r="AE2" s="47"/>
      <c r="AF2" s="47"/>
      <c r="AG2" s="47"/>
      <c r="AH2" s="47"/>
      <c r="AI2" s="47"/>
      <c r="AJ2" s="47"/>
      <c r="AK2" s="47"/>
      <c r="AL2" s="47"/>
      <c r="AM2" s="47"/>
      <c r="AN2" s="47"/>
      <c r="AO2" s="47"/>
      <c r="AP2" s="47"/>
    </row>
    <row r="3" spans="1:42" ht="18" customHeight="1" x14ac:dyDescent="0.2">
      <c r="A3" s="145" t="s">
        <v>175</v>
      </c>
      <c r="B3" s="144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144"/>
      <c r="R3" s="144"/>
      <c r="S3" s="144"/>
      <c r="T3" s="144"/>
      <c r="U3" s="144"/>
      <c r="V3" s="144"/>
      <c r="W3" s="144"/>
      <c r="X3" s="144"/>
      <c r="Y3" s="144"/>
      <c r="Z3" s="144"/>
      <c r="AA3" s="144"/>
      <c r="AB3" s="144"/>
      <c r="AC3" s="144"/>
      <c r="AD3" s="144"/>
      <c r="AE3" s="144"/>
      <c r="AF3" s="144"/>
      <c r="AG3" s="144"/>
      <c r="AH3" s="144"/>
      <c r="AI3" s="144"/>
      <c r="AJ3" s="144"/>
      <c r="AK3" s="144"/>
      <c r="AL3" s="61"/>
      <c r="AM3" s="61"/>
      <c r="AN3" s="61"/>
      <c r="AO3" s="48"/>
      <c r="AP3" s="48"/>
    </row>
    <row r="4" spans="1:42" ht="18" customHeight="1" x14ac:dyDescent="0.2">
      <c r="A4" s="77" t="s">
        <v>188</v>
      </c>
      <c r="B4" s="76"/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61"/>
      <c r="Q4" s="48"/>
      <c r="R4" s="48"/>
      <c r="S4" s="48"/>
      <c r="T4" s="48"/>
      <c r="U4" s="48"/>
      <c r="V4" s="48"/>
      <c r="W4" s="48"/>
      <c r="X4" s="48"/>
      <c r="Y4" s="48"/>
      <c r="Z4" s="48"/>
      <c r="AA4" s="48"/>
      <c r="AB4" s="48"/>
      <c r="AC4" s="48"/>
      <c r="AD4" s="48"/>
      <c r="AE4" s="48"/>
      <c r="AF4" s="48"/>
      <c r="AG4" s="48"/>
      <c r="AH4" s="48"/>
      <c r="AI4" s="48"/>
      <c r="AJ4" s="48"/>
      <c r="AK4" s="48"/>
      <c r="AL4" s="48"/>
      <c r="AM4" s="48"/>
      <c r="AN4" s="48"/>
      <c r="AO4" s="48"/>
      <c r="AP4" s="48"/>
    </row>
    <row r="5" spans="1:42" ht="18" customHeight="1" x14ac:dyDescent="0.2">
      <c r="A5" s="145" t="s">
        <v>176</v>
      </c>
      <c r="B5" s="144"/>
      <c r="C5" s="144"/>
      <c r="D5" s="144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4"/>
      <c r="U5" s="144"/>
      <c r="V5" s="144"/>
      <c r="W5" s="144"/>
      <c r="X5" s="144"/>
      <c r="Y5" s="144"/>
      <c r="Z5" s="144"/>
      <c r="AA5" s="144"/>
      <c r="AB5" s="144"/>
      <c r="AC5" s="144"/>
      <c r="AD5" s="144"/>
      <c r="AE5" s="61"/>
      <c r="AF5" s="61"/>
      <c r="AG5" s="61"/>
      <c r="AH5" s="61"/>
      <c r="AI5" s="61"/>
      <c r="AJ5" s="61"/>
      <c r="AK5" s="61"/>
      <c r="AL5" s="61"/>
      <c r="AM5" s="61"/>
      <c r="AN5" s="61"/>
      <c r="AO5" s="48"/>
      <c r="AP5" s="48"/>
    </row>
    <row r="6" spans="1:42" ht="12.75" customHeight="1" x14ac:dyDescent="0.2">
      <c r="B6" s="46"/>
      <c r="C6" s="46"/>
      <c r="D6" s="61"/>
      <c r="E6" s="61"/>
      <c r="F6" s="6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9"/>
      <c r="AF6" s="9"/>
      <c r="AG6" s="9"/>
      <c r="AH6" s="9"/>
      <c r="AI6" s="60"/>
      <c r="AJ6" s="60"/>
      <c r="AK6" s="60"/>
      <c r="AL6" s="60"/>
      <c r="AM6" s="60"/>
      <c r="AN6" s="60"/>
      <c r="AO6" s="60"/>
    </row>
    <row r="7" spans="1:42" ht="18" customHeight="1" x14ac:dyDescent="0.2">
      <c r="B7" s="29" t="s">
        <v>88</v>
      </c>
      <c r="C7" s="46"/>
      <c r="D7" s="46"/>
      <c r="E7" s="46"/>
      <c r="F7" s="46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  <c r="AA7" s="45"/>
      <c r="AB7" s="45"/>
      <c r="AC7" s="45"/>
      <c r="AD7" s="45"/>
      <c r="AE7" s="7"/>
      <c r="AF7" s="7"/>
      <c r="AG7" s="9"/>
      <c r="AH7" s="9"/>
      <c r="AI7" s="9"/>
      <c r="AJ7" s="296" t="s">
        <v>103</v>
      </c>
      <c r="AK7" s="296"/>
      <c r="AL7" s="296"/>
      <c r="AM7" s="296"/>
      <c r="AN7" s="296"/>
      <c r="AO7" s="296"/>
    </row>
    <row r="8" spans="1:42" ht="9" customHeight="1" thickBot="1" x14ac:dyDescent="0.25">
      <c r="C8" s="46"/>
      <c r="D8" s="46"/>
      <c r="E8" s="46"/>
      <c r="F8" s="46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  <c r="AD8" s="45"/>
      <c r="AE8" s="7"/>
      <c r="AF8" s="7"/>
      <c r="AG8" s="9"/>
      <c r="AH8" s="9"/>
      <c r="AI8" s="9"/>
      <c r="AJ8" s="297"/>
      <c r="AK8" s="297"/>
      <c r="AL8" s="297"/>
      <c r="AM8" s="297"/>
      <c r="AN8" s="297"/>
      <c r="AO8" s="297"/>
    </row>
    <row r="9" spans="1:42" ht="18" customHeight="1" thickBot="1" x14ac:dyDescent="0.25">
      <c r="B9" s="64"/>
      <c r="C9" s="187" t="s">
        <v>11</v>
      </c>
      <c r="D9" s="187"/>
      <c r="E9" s="187"/>
      <c r="F9" s="298"/>
      <c r="G9" s="301"/>
      <c r="H9" s="301"/>
      <c r="I9" s="301"/>
      <c r="J9" s="301"/>
      <c r="K9" s="301"/>
      <c r="L9" s="301"/>
      <c r="M9" s="301"/>
      <c r="N9" s="301"/>
      <c r="O9" s="301"/>
      <c r="P9" s="301"/>
      <c r="Q9" s="301"/>
      <c r="R9" s="301"/>
      <c r="S9" s="301"/>
      <c r="T9" s="301"/>
      <c r="U9" s="301"/>
      <c r="V9" s="301"/>
      <c r="W9" s="301"/>
      <c r="X9" s="301"/>
      <c r="Y9" s="301"/>
      <c r="Z9" s="301"/>
      <c r="AA9" s="301"/>
      <c r="AB9" s="301"/>
      <c r="AC9" s="301"/>
      <c r="AD9" s="301"/>
      <c r="AE9" s="301"/>
      <c r="AF9" s="301"/>
      <c r="AG9" s="301"/>
      <c r="AH9" s="301"/>
      <c r="AI9" s="246" t="s">
        <v>89</v>
      </c>
      <c r="AJ9" s="246"/>
      <c r="AK9" s="246"/>
      <c r="AL9" s="247"/>
      <c r="AM9" s="302" t="s">
        <v>110</v>
      </c>
      <c r="AN9" s="302"/>
      <c r="AO9" s="303"/>
    </row>
    <row r="10" spans="1:42" ht="17.149999999999999" customHeight="1" x14ac:dyDescent="0.2">
      <c r="B10" s="39"/>
      <c r="C10" s="299"/>
      <c r="D10" s="299"/>
      <c r="E10" s="299"/>
      <c r="F10" s="300"/>
      <c r="G10" s="194" t="s">
        <v>52</v>
      </c>
      <c r="H10" s="194"/>
      <c r="I10" s="194"/>
      <c r="J10" s="194"/>
      <c r="K10" s="194"/>
      <c r="L10" s="194"/>
      <c r="M10" s="194"/>
      <c r="N10" s="194"/>
      <c r="O10" s="194"/>
      <c r="P10" s="194"/>
      <c r="Q10" s="194"/>
      <c r="R10" s="194"/>
      <c r="S10" s="194"/>
      <c r="T10" s="194"/>
      <c r="U10" s="194"/>
      <c r="V10" s="194"/>
      <c r="W10" s="194"/>
      <c r="X10" s="194"/>
      <c r="Y10" s="194"/>
      <c r="Z10" s="194"/>
      <c r="AA10" s="194"/>
      <c r="AB10" s="194"/>
      <c r="AC10" s="194"/>
      <c r="AD10" s="194"/>
      <c r="AE10" s="194"/>
      <c r="AF10" s="194"/>
      <c r="AG10" s="194"/>
      <c r="AH10" s="194"/>
      <c r="AI10" s="254" t="s">
        <v>126</v>
      </c>
      <c r="AJ10" s="255"/>
      <c r="AK10" s="255"/>
      <c r="AL10" s="306"/>
      <c r="AM10" s="304"/>
      <c r="AN10" s="304"/>
      <c r="AO10" s="305"/>
      <c r="AP10" s="40"/>
    </row>
    <row r="11" spans="1:42" ht="17.149999999999999" customHeight="1" x14ac:dyDescent="0.2">
      <c r="B11" s="307" t="s">
        <v>6</v>
      </c>
      <c r="C11" s="308"/>
      <c r="D11" s="308"/>
      <c r="E11" s="74"/>
      <c r="F11" s="41"/>
      <c r="G11" s="194" t="s">
        <v>51</v>
      </c>
      <c r="H11" s="194"/>
      <c r="I11" s="194"/>
      <c r="J11" s="194"/>
      <c r="K11" s="194"/>
      <c r="L11" s="194"/>
      <c r="M11" s="194"/>
      <c r="N11" s="194"/>
      <c r="O11" s="194"/>
      <c r="P11" s="194"/>
      <c r="Q11" s="194"/>
      <c r="R11" s="194"/>
      <c r="S11" s="194"/>
      <c r="T11" s="194"/>
      <c r="U11" s="194"/>
      <c r="V11" s="194"/>
      <c r="W11" s="194"/>
      <c r="X11" s="205"/>
      <c r="Y11" s="311" t="s">
        <v>87</v>
      </c>
      <c r="Z11" s="308"/>
      <c r="AA11" s="308"/>
      <c r="AB11" s="308"/>
      <c r="AC11" s="308"/>
      <c r="AD11" s="312"/>
      <c r="AE11" s="313" t="s">
        <v>5</v>
      </c>
      <c r="AF11" s="255"/>
      <c r="AG11" s="255"/>
      <c r="AH11" s="255"/>
      <c r="AI11" s="37"/>
      <c r="AJ11" s="71"/>
      <c r="AK11" s="71"/>
      <c r="AL11" s="44"/>
      <c r="AM11" s="304"/>
      <c r="AN11" s="304"/>
      <c r="AO11" s="305"/>
      <c r="AP11" s="23"/>
    </row>
    <row r="12" spans="1:42" ht="29" customHeight="1" thickBot="1" x14ac:dyDescent="0.25">
      <c r="B12" s="309"/>
      <c r="C12" s="310"/>
      <c r="D12" s="310"/>
      <c r="E12" s="42"/>
      <c r="F12" s="73"/>
      <c r="G12" s="314" t="s">
        <v>30</v>
      </c>
      <c r="H12" s="315"/>
      <c r="I12" s="315"/>
      <c r="J12" s="315"/>
      <c r="K12" s="316" t="s">
        <v>101</v>
      </c>
      <c r="L12" s="316"/>
      <c r="M12" s="316"/>
      <c r="N12" s="316"/>
      <c r="O12" s="317" t="s">
        <v>100</v>
      </c>
      <c r="P12" s="317"/>
      <c r="Q12" s="317"/>
      <c r="R12" s="317"/>
      <c r="S12" s="318" t="s">
        <v>31</v>
      </c>
      <c r="T12" s="315"/>
      <c r="U12" s="315"/>
      <c r="V12" s="319"/>
      <c r="W12" s="320" t="s">
        <v>7</v>
      </c>
      <c r="X12" s="92"/>
      <c r="Y12" s="67"/>
      <c r="Z12" s="10"/>
      <c r="AA12" s="10"/>
      <c r="AB12" s="10"/>
      <c r="AC12" s="320" t="s">
        <v>7</v>
      </c>
      <c r="AD12" s="92"/>
      <c r="AE12" s="326" t="s">
        <v>127</v>
      </c>
      <c r="AF12" s="327"/>
      <c r="AG12" s="327"/>
      <c r="AH12" s="327"/>
      <c r="AI12" s="328" t="s">
        <v>128</v>
      </c>
      <c r="AJ12" s="329"/>
      <c r="AK12" s="329"/>
      <c r="AL12" s="330"/>
      <c r="AM12" s="193" t="s">
        <v>129</v>
      </c>
      <c r="AN12" s="194"/>
      <c r="AO12" s="248"/>
    </row>
    <row r="13" spans="1:42" ht="16" customHeight="1" x14ac:dyDescent="0.2">
      <c r="B13" s="333" t="s">
        <v>159</v>
      </c>
      <c r="C13" s="334"/>
      <c r="D13" s="335" t="s">
        <v>160</v>
      </c>
      <c r="E13" s="335"/>
      <c r="F13" s="336"/>
      <c r="G13" s="324">
        <v>69764</v>
      </c>
      <c r="H13" s="110"/>
      <c r="I13" s="110"/>
      <c r="J13" s="337"/>
      <c r="K13" s="338">
        <v>23750</v>
      </c>
      <c r="L13" s="110"/>
      <c r="M13" s="110"/>
      <c r="N13" s="337"/>
      <c r="O13" s="339" t="s">
        <v>146</v>
      </c>
      <c r="P13" s="340"/>
      <c r="Q13" s="340"/>
      <c r="R13" s="341"/>
      <c r="S13" s="342">
        <f t="shared" ref="S13:S36" si="0">SUM(G13:N13)</f>
        <v>93514</v>
      </c>
      <c r="T13" s="322"/>
      <c r="U13" s="322"/>
      <c r="V13" s="343"/>
      <c r="W13" s="331">
        <f t="shared" ref="W13:W34" si="1">ROUND((S13/AE13),3)*100</f>
        <v>52.6</v>
      </c>
      <c r="X13" s="332"/>
      <c r="Y13" s="109">
        <v>84398</v>
      </c>
      <c r="Z13" s="110"/>
      <c r="AA13" s="110"/>
      <c r="AB13" s="111"/>
      <c r="AC13" s="331">
        <f t="shared" ref="AC13:AC34" si="2">ROUND((Y13/AE13),3)*100</f>
        <v>47.4</v>
      </c>
      <c r="AD13" s="332"/>
      <c r="AE13" s="321">
        <f t="shared" ref="AE13:AE34" si="3">S13+Y13</f>
        <v>177912</v>
      </c>
      <c r="AF13" s="322"/>
      <c r="AG13" s="322"/>
      <c r="AH13" s="323"/>
      <c r="AI13" s="324">
        <v>1419000</v>
      </c>
      <c r="AJ13" s="110"/>
      <c r="AK13" s="110"/>
      <c r="AL13" s="121"/>
      <c r="AM13" s="325">
        <f t="shared" ref="AM13:AM37" si="4">ROUND((AE13/AI13),3)*100</f>
        <v>12.5</v>
      </c>
      <c r="AN13" s="107"/>
      <c r="AO13" s="108"/>
    </row>
    <row r="14" spans="1:42" ht="16" customHeight="1" x14ac:dyDescent="0.2">
      <c r="B14" s="344"/>
      <c r="C14" s="345"/>
      <c r="D14" s="122">
        <v>2</v>
      </c>
      <c r="E14" s="122"/>
      <c r="F14" s="346"/>
      <c r="G14" s="324">
        <v>96138</v>
      </c>
      <c r="H14" s="110"/>
      <c r="I14" s="110"/>
      <c r="J14" s="337"/>
      <c r="K14" s="338">
        <v>30498</v>
      </c>
      <c r="L14" s="110"/>
      <c r="M14" s="110"/>
      <c r="N14" s="337"/>
      <c r="O14" s="339" t="s">
        <v>146</v>
      </c>
      <c r="P14" s="340"/>
      <c r="Q14" s="340"/>
      <c r="R14" s="341"/>
      <c r="S14" s="342">
        <f t="shared" si="0"/>
        <v>126636</v>
      </c>
      <c r="T14" s="322"/>
      <c r="U14" s="322"/>
      <c r="V14" s="343"/>
      <c r="W14" s="331">
        <f t="shared" si="1"/>
        <v>60.6</v>
      </c>
      <c r="X14" s="332"/>
      <c r="Y14" s="109">
        <v>82473</v>
      </c>
      <c r="Z14" s="110"/>
      <c r="AA14" s="110"/>
      <c r="AB14" s="111"/>
      <c r="AC14" s="331">
        <f t="shared" si="2"/>
        <v>39.4</v>
      </c>
      <c r="AD14" s="332"/>
      <c r="AE14" s="321">
        <f t="shared" si="3"/>
        <v>209109</v>
      </c>
      <c r="AF14" s="322"/>
      <c r="AG14" s="322"/>
      <c r="AH14" s="323"/>
      <c r="AI14" s="324">
        <v>1378000</v>
      </c>
      <c r="AJ14" s="110"/>
      <c r="AK14" s="110"/>
      <c r="AL14" s="121"/>
      <c r="AM14" s="325">
        <f t="shared" si="4"/>
        <v>15.2</v>
      </c>
      <c r="AN14" s="107"/>
      <c r="AO14" s="108"/>
    </row>
    <row r="15" spans="1:42" ht="16" customHeight="1" x14ac:dyDescent="0.2">
      <c r="B15" s="344"/>
      <c r="C15" s="345"/>
      <c r="D15" s="122">
        <v>3</v>
      </c>
      <c r="E15" s="122"/>
      <c r="F15" s="346"/>
      <c r="G15" s="324">
        <v>96622</v>
      </c>
      <c r="H15" s="110"/>
      <c r="I15" s="110"/>
      <c r="J15" s="337"/>
      <c r="K15" s="338">
        <v>27222</v>
      </c>
      <c r="L15" s="110"/>
      <c r="M15" s="110"/>
      <c r="N15" s="337"/>
      <c r="O15" s="339" t="s">
        <v>146</v>
      </c>
      <c r="P15" s="340"/>
      <c r="Q15" s="340"/>
      <c r="R15" s="341"/>
      <c r="S15" s="342">
        <f t="shared" si="0"/>
        <v>123844</v>
      </c>
      <c r="T15" s="322"/>
      <c r="U15" s="322"/>
      <c r="V15" s="343"/>
      <c r="W15" s="331">
        <f t="shared" si="1"/>
        <v>62.7</v>
      </c>
      <c r="X15" s="332"/>
      <c r="Y15" s="109">
        <v>73612</v>
      </c>
      <c r="Z15" s="110"/>
      <c r="AA15" s="110"/>
      <c r="AB15" s="111"/>
      <c r="AC15" s="331">
        <f t="shared" si="2"/>
        <v>37.299999999999997</v>
      </c>
      <c r="AD15" s="332"/>
      <c r="AE15" s="321">
        <f t="shared" si="3"/>
        <v>197456</v>
      </c>
      <c r="AF15" s="322"/>
      <c r="AG15" s="322"/>
      <c r="AH15" s="323"/>
      <c r="AI15" s="324">
        <v>1279000</v>
      </c>
      <c r="AJ15" s="110"/>
      <c r="AK15" s="110"/>
      <c r="AL15" s="121"/>
      <c r="AM15" s="325">
        <f t="shared" si="4"/>
        <v>15.4</v>
      </c>
      <c r="AN15" s="107"/>
      <c r="AO15" s="108"/>
    </row>
    <row r="16" spans="1:42" ht="16" customHeight="1" x14ac:dyDescent="0.2">
      <c r="B16" s="344"/>
      <c r="C16" s="345"/>
      <c r="D16" s="122">
        <v>4</v>
      </c>
      <c r="E16" s="122"/>
      <c r="F16" s="346"/>
      <c r="G16" s="324">
        <v>107017</v>
      </c>
      <c r="H16" s="110"/>
      <c r="I16" s="110"/>
      <c r="J16" s="337"/>
      <c r="K16" s="338">
        <v>28765</v>
      </c>
      <c r="L16" s="110"/>
      <c r="M16" s="110"/>
      <c r="N16" s="337"/>
      <c r="O16" s="339" t="s">
        <v>146</v>
      </c>
      <c r="P16" s="340"/>
      <c r="Q16" s="340"/>
      <c r="R16" s="341"/>
      <c r="S16" s="342">
        <f t="shared" si="0"/>
        <v>135782</v>
      </c>
      <c r="T16" s="322"/>
      <c r="U16" s="322"/>
      <c r="V16" s="343"/>
      <c r="W16" s="331">
        <f t="shared" si="1"/>
        <v>65.8</v>
      </c>
      <c r="X16" s="332"/>
      <c r="Y16" s="109">
        <v>70548</v>
      </c>
      <c r="Z16" s="110"/>
      <c r="AA16" s="110"/>
      <c r="AB16" s="111"/>
      <c r="AC16" s="331">
        <f t="shared" si="2"/>
        <v>34.200000000000003</v>
      </c>
      <c r="AD16" s="332"/>
      <c r="AE16" s="321">
        <f t="shared" si="3"/>
        <v>206330</v>
      </c>
      <c r="AF16" s="322"/>
      <c r="AG16" s="322"/>
      <c r="AH16" s="323"/>
      <c r="AI16" s="324">
        <v>1282000</v>
      </c>
      <c r="AJ16" s="110"/>
      <c r="AK16" s="110"/>
      <c r="AL16" s="121"/>
      <c r="AM16" s="325">
        <f t="shared" si="4"/>
        <v>16.100000000000001</v>
      </c>
      <c r="AN16" s="107"/>
      <c r="AO16" s="108"/>
    </row>
    <row r="17" spans="2:41" ht="16" customHeight="1" x14ac:dyDescent="0.2">
      <c r="B17" s="344"/>
      <c r="C17" s="345"/>
      <c r="D17" s="122">
        <v>5</v>
      </c>
      <c r="E17" s="122"/>
      <c r="F17" s="346"/>
      <c r="G17" s="324">
        <v>122547</v>
      </c>
      <c r="H17" s="110"/>
      <c r="I17" s="110"/>
      <c r="J17" s="337"/>
      <c r="K17" s="338">
        <v>29525</v>
      </c>
      <c r="L17" s="110"/>
      <c r="M17" s="110"/>
      <c r="N17" s="337"/>
      <c r="O17" s="339" t="s">
        <v>146</v>
      </c>
      <c r="P17" s="340"/>
      <c r="Q17" s="340"/>
      <c r="R17" s="341"/>
      <c r="S17" s="342">
        <f t="shared" si="0"/>
        <v>152072</v>
      </c>
      <c r="T17" s="322"/>
      <c r="U17" s="322"/>
      <c r="V17" s="343"/>
      <c r="W17" s="331">
        <f t="shared" si="1"/>
        <v>68.600000000000009</v>
      </c>
      <c r="X17" s="332"/>
      <c r="Y17" s="109">
        <v>69650</v>
      </c>
      <c r="Z17" s="110"/>
      <c r="AA17" s="110"/>
      <c r="AB17" s="111"/>
      <c r="AC17" s="331">
        <f t="shared" si="2"/>
        <v>31.4</v>
      </c>
      <c r="AD17" s="332"/>
      <c r="AE17" s="321">
        <f t="shared" si="3"/>
        <v>221722</v>
      </c>
      <c r="AF17" s="322"/>
      <c r="AG17" s="322"/>
      <c r="AH17" s="323"/>
      <c r="AI17" s="324">
        <v>1251000</v>
      </c>
      <c r="AJ17" s="110"/>
      <c r="AK17" s="110"/>
      <c r="AL17" s="121"/>
      <c r="AM17" s="325">
        <f t="shared" si="4"/>
        <v>17.7</v>
      </c>
      <c r="AN17" s="107"/>
      <c r="AO17" s="108"/>
    </row>
    <row r="18" spans="2:41" ht="16" customHeight="1" x14ac:dyDescent="0.2">
      <c r="B18" s="344"/>
      <c r="C18" s="345"/>
      <c r="D18" s="122">
        <v>6</v>
      </c>
      <c r="E18" s="122"/>
      <c r="F18" s="346"/>
      <c r="G18" s="324">
        <v>147055</v>
      </c>
      <c r="H18" s="110"/>
      <c r="I18" s="110"/>
      <c r="J18" s="337"/>
      <c r="K18" s="338">
        <v>31661</v>
      </c>
      <c r="L18" s="110"/>
      <c r="M18" s="110"/>
      <c r="N18" s="337"/>
      <c r="O18" s="339" t="s">
        <v>146</v>
      </c>
      <c r="P18" s="340"/>
      <c r="Q18" s="340"/>
      <c r="R18" s="341"/>
      <c r="S18" s="342">
        <f t="shared" si="0"/>
        <v>178716</v>
      </c>
      <c r="T18" s="322"/>
      <c r="U18" s="322"/>
      <c r="V18" s="343"/>
      <c r="W18" s="331">
        <f t="shared" si="1"/>
        <v>74.099999999999994</v>
      </c>
      <c r="X18" s="332"/>
      <c r="Y18" s="109">
        <v>62555</v>
      </c>
      <c r="Z18" s="110"/>
      <c r="AA18" s="110"/>
      <c r="AB18" s="111"/>
      <c r="AC18" s="331">
        <f t="shared" si="2"/>
        <v>25.900000000000002</v>
      </c>
      <c r="AD18" s="332"/>
      <c r="AE18" s="321">
        <f t="shared" si="3"/>
        <v>241271</v>
      </c>
      <c r="AF18" s="322"/>
      <c r="AG18" s="322"/>
      <c r="AH18" s="323"/>
      <c r="AI18" s="324">
        <v>1190000</v>
      </c>
      <c r="AJ18" s="110"/>
      <c r="AK18" s="110"/>
      <c r="AL18" s="121"/>
      <c r="AM18" s="325">
        <f t="shared" si="4"/>
        <v>20.3</v>
      </c>
      <c r="AN18" s="107"/>
      <c r="AO18" s="108"/>
    </row>
    <row r="19" spans="2:41" ht="16" customHeight="1" x14ac:dyDescent="0.2">
      <c r="B19" s="344"/>
      <c r="C19" s="345"/>
      <c r="D19" s="122">
        <v>7</v>
      </c>
      <c r="E19" s="122"/>
      <c r="F19" s="346"/>
      <c r="G19" s="324">
        <v>186452</v>
      </c>
      <c r="H19" s="110"/>
      <c r="I19" s="110"/>
      <c r="J19" s="337"/>
      <c r="K19" s="338">
        <v>34031</v>
      </c>
      <c r="L19" s="110"/>
      <c r="M19" s="110"/>
      <c r="N19" s="337"/>
      <c r="O19" s="339" t="s">
        <v>146</v>
      </c>
      <c r="P19" s="340"/>
      <c r="Q19" s="340"/>
      <c r="R19" s="341"/>
      <c r="S19" s="342">
        <f t="shared" si="0"/>
        <v>220483</v>
      </c>
      <c r="T19" s="322"/>
      <c r="U19" s="322"/>
      <c r="V19" s="343"/>
      <c r="W19" s="331">
        <f t="shared" si="1"/>
        <v>83.3</v>
      </c>
      <c r="X19" s="332"/>
      <c r="Y19" s="109">
        <v>44167</v>
      </c>
      <c r="Z19" s="110"/>
      <c r="AA19" s="110"/>
      <c r="AB19" s="111"/>
      <c r="AC19" s="331">
        <f t="shared" si="2"/>
        <v>16.7</v>
      </c>
      <c r="AD19" s="332"/>
      <c r="AE19" s="321">
        <f t="shared" si="3"/>
        <v>264650</v>
      </c>
      <c r="AF19" s="322"/>
      <c r="AG19" s="322"/>
      <c r="AH19" s="323"/>
      <c r="AI19" s="324">
        <v>1182000</v>
      </c>
      <c r="AJ19" s="110"/>
      <c r="AK19" s="110"/>
      <c r="AL19" s="121"/>
      <c r="AM19" s="325">
        <f t="shared" si="4"/>
        <v>22.400000000000002</v>
      </c>
      <c r="AN19" s="107"/>
      <c r="AO19" s="108"/>
    </row>
    <row r="20" spans="2:41" ht="16" customHeight="1" x14ac:dyDescent="0.2">
      <c r="B20" s="344"/>
      <c r="C20" s="345"/>
      <c r="D20" s="122">
        <v>8</v>
      </c>
      <c r="E20" s="122"/>
      <c r="F20" s="346"/>
      <c r="G20" s="324">
        <v>196604</v>
      </c>
      <c r="H20" s="110"/>
      <c r="I20" s="110"/>
      <c r="J20" s="337"/>
      <c r="K20" s="338">
        <v>38838</v>
      </c>
      <c r="L20" s="110"/>
      <c r="M20" s="110"/>
      <c r="N20" s="337"/>
      <c r="O20" s="339" t="s">
        <v>146</v>
      </c>
      <c r="P20" s="340"/>
      <c r="Q20" s="340"/>
      <c r="R20" s="341"/>
      <c r="S20" s="342">
        <f t="shared" si="0"/>
        <v>235442</v>
      </c>
      <c r="T20" s="322"/>
      <c r="U20" s="322"/>
      <c r="V20" s="343"/>
      <c r="W20" s="331">
        <f t="shared" si="1"/>
        <v>75.400000000000006</v>
      </c>
      <c r="X20" s="332"/>
      <c r="Y20" s="109">
        <v>76713</v>
      </c>
      <c r="Z20" s="110"/>
      <c r="AA20" s="110"/>
      <c r="AB20" s="111"/>
      <c r="AC20" s="331">
        <f t="shared" si="2"/>
        <v>24.6</v>
      </c>
      <c r="AD20" s="332"/>
      <c r="AE20" s="321">
        <f t="shared" si="3"/>
        <v>312155</v>
      </c>
      <c r="AF20" s="322"/>
      <c r="AG20" s="322"/>
      <c r="AH20" s="323"/>
      <c r="AI20" s="324">
        <v>1192000</v>
      </c>
      <c r="AJ20" s="110"/>
      <c r="AK20" s="110"/>
      <c r="AL20" s="121"/>
      <c r="AM20" s="325">
        <f t="shared" si="4"/>
        <v>26.200000000000003</v>
      </c>
      <c r="AN20" s="107"/>
      <c r="AO20" s="108"/>
    </row>
    <row r="21" spans="2:41" ht="16" customHeight="1" x14ac:dyDescent="0.2">
      <c r="B21" s="344"/>
      <c r="C21" s="345"/>
      <c r="D21" s="122">
        <v>9</v>
      </c>
      <c r="E21" s="122"/>
      <c r="F21" s="346"/>
      <c r="G21" s="324">
        <v>187804</v>
      </c>
      <c r="H21" s="110"/>
      <c r="I21" s="110"/>
      <c r="J21" s="337"/>
      <c r="K21" s="338">
        <v>28526</v>
      </c>
      <c r="L21" s="110"/>
      <c r="M21" s="110"/>
      <c r="N21" s="337"/>
      <c r="O21" s="339" t="s">
        <v>146</v>
      </c>
      <c r="P21" s="340"/>
      <c r="Q21" s="340"/>
      <c r="R21" s="341"/>
      <c r="S21" s="342">
        <f t="shared" si="0"/>
        <v>216330</v>
      </c>
      <c r="T21" s="322"/>
      <c r="U21" s="322"/>
      <c r="V21" s="343"/>
      <c r="W21" s="331">
        <f t="shared" si="1"/>
        <v>71.7</v>
      </c>
      <c r="X21" s="332"/>
      <c r="Y21" s="109">
        <v>85239</v>
      </c>
      <c r="Z21" s="110"/>
      <c r="AA21" s="110"/>
      <c r="AB21" s="111"/>
      <c r="AC21" s="331">
        <f t="shared" si="2"/>
        <v>28.299999999999997</v>
      </c>
      <c r="AD21" s="332"/>
      <c r="AE21" s="321">
        <f t="shared" si="3"/>
        <v>301569</v>
      </c>
      <c r="AF21" s="322"/>
      <c r="AG21" s="322"/>
      <c r="AH21" s="323"/>
      <c r="AI21" s="324">
        <v>962000</v>
      </c>
      <c r="AJ21" s="110"/>
      <c r="AK21" s="110"/>
      <c r="AL21" s="121"/>
      <c r="AM21" s="325">
        <f t="shared" si="4"/>
        <v>31.3</v>
      </c>
      <c r="AN21" s="107"/>
      <c r="AO21" s="108"/>
    </row>
    <row r="22" spans="2:41" ht="16" customHeight="1" x14ac:dyDescent="0.2">
      <c r="B22" s="344"/>
      <c r="C22" s="345"/>
      <c r="D22" s="122">
        <v>10</v>
      </c>
      <c r="E22" s="122"/>
      <c r="F22" s="346"/>
      <c r="G22" s="324">
        <v>165425</v>
      </c>
      <c r="H22" s="110"/>
      <c r="I22" s="110"/>
      <c r="J22" s="337"/>
      <c r="K22" s="338">
        <v>34567</v>
      </c>
      <c r="L22" s="110"/>
      <c r="M22" s="110"/>
      <c r="N22" s="337"/>
      <c r="O22" s="339" t="s">
        <v>146</v>
      </c>
      <c r="P22" s="340"/>
      <c r="Q22" s="340"/>
      <c r="R22" s="341"/>
      <c r="S22" s="342">
        <f t="shared" si="0"/>
        <v>199992</v>
      </c>
      <c r="T22" s="322"/>
      <c r="U22" s="322"/>
      <c r="V22" s="343"/>
      <c r="W22" s="331">
        <f t="shared" si="1"/>
        <v>72</v>
      </c>
      <c r="X22" s="332"/>
      <c r="Y22" s="109">
        <v>77926</v>
      </c>
      <c r="Z22" s="110"/>
      <c r="AA22" s="110"/>
      <c r="AB22" s="111"/>
      <c r="AC22" s="331">
        <f t="shared" si="2"/>
        <v>28.000000000000004</v>
      </c>
      <c r="AD22" s="332"/>
      <c r="AE22" s="321">
        <f t="shared" si="3"/>
        <v>277918</v>
      </c>
      <c r="AF22" s="322"/>
      <c r="AG22" s="322"/>
      <c r="AH22" s="323"/>
      <c r="AI22" s="324">
        <v>846000</v>
      </c>
      <c r="AJ22" s="110"/>
      <c r="AK22" s="110"/>
      <c r="AL22" s="121"/>
      <c r="AM22" s="325">
        <f t="shared" si="4"/>
        <v>32.9</v>
      </c>
      <c r="AN22" s="107"/>
      <c r="AO22" s="108"/>
    </row>
    <row r="23" spans="2:41" ht="16" customHeight="1" x14ac:dyDescent="0.2">
      <c r="B23" s="344"/>
      <c r="C23" s="345"/>
      <c r="D23" s="122">
        <v>11</v>
      </c>
      <c r="E23" s="122"/>
      <c r="F23" s="346"/>
      <c r="G23" s="324">
        <v>180040</v>
      </c>
      <c r="H23" s="110"/>
      <c r="I23" s="110"/>
      <c r="J23" s="337"/>
      <c r="K23" s="338">
        <v>30385</v>
      </c>
      <c r="L23" s="110"/>
      <c r="M23" s="110"/>
      <c r="N23" s="337"/>
      <c r="O23" s="339" t="s">
        <v>146</v>
      </c>
      <c r="P23" s="340"/>
      <c r="Q23" s="340"/>
      <c r="R23" s="341"/>
      <c r="S23" s="342">
        <f t="shared" si="0"/>
        <v>210425</v>
      </c>
      <c r="T23" s="322"/>
      <c r="U23" s="322"/>
      <c r="V23" s="343"/>
      <c r="W23" s="331">
        <f t="shared" si="1"/>
        <v>79.900000000000006</v>
      </c>
      <c r="X23" s="332"/>
      <c r="Y23" s="109">
        <v>52985</v>
      </c>
      <c r="Z23" s="110"/>
      <c r="AA23" s="110"/>
      <c r="AB23" s="111"/>
      <c r="AC23" s="331">
        <f t="shared" si="2"/>
        <v>20.100000000000001</v>
      </c>
      <c r="AD23" s="332"/>
      <c r="AE23" s="321">
        <f t="shared" si="3"/>
        <v>263410</v>
      </c>
      <c r="AF23" s="322"/>
      <c r="AG23" s="322"/>
      <c r="AH23" s="323"/>
      <c r="AI23" s="324">
        <v>782000</v>
      </c>
      <c r="AJ23" s="110"/>
      <c r="AK23" s="110"/>
      <c r="AL23" s="121"/>
      <c r="AM23" s="325">
        <f t="shared" si="4"/>
        <v>33.700000000000003</v>
      </c>
      <c r="AN23" s="107"/>
      <c r="AO23" s="108"/>
    </row>
    <row r="24" spans="2:41" ht="16" customHeight="1" x14ac:dyDescent="0.2">
      <c r="B24" s="344"/>
      <c r="C24" s="345"/>
      <c r="D24" s="122">
        <v>12</v>
      </c>
      <c r="E24" s="122"/>
      <c r="F24" s="346"/>
      <c r="G24" s="324">
        <v>166599</v>
      </c>
      <c r="H24" s="110"/>
      <c r="I24" s="110"/>
      <c r="J24" s="337"/>
      <c r="K24" s="338">
        <v>29590</v>
      </c>
      <c r="L24" s="110"/>
      <c r="M24" s="110"/>
      <c r="N24" s="337"/>
      <c r="O24" s="339" t="s">
        <v>146</v>
      </c>
      <c r="P24" s="340"/>
      <c r="Q24" s="340"/>
      <c r="R24" s="341"/>
      <c r="S24" s="342">
        <f t="shared" si="0"/>
        <v>196189</v>
      </c>
      <c r="T24" s="322"/>
      <c r="U24" s="322"/>
      <c r="V24" s="343"/>
      <c r="W24" s="331">
        <f t="shared" si="1"/>
        <v>79.5</v>
      </c>
      <c r="X24" s="332"/>
      <c r="Y24" s="109">
        <v>50694</v>
      </c>
      <c r="Z24" s="110"/>
      <c r="AA24" s="110"/>
      <c r="AB24" s="111"/>
      <c r="AC24" s="331">
        <f t="shared" si="2"/>
        <v>20.5</v>
      </c>
      <c r="AD24" s="332"/>
      <c r="AE24" s="321">
        <f t="shared" si="3"/>
        <v>246883</v>
      </c>
      <c r="AF24" s="322"/>
      <c r="AG24" s="322"/>
      <c r="AH24" s="323"/>
      <c r="AI24" s="324">
        <v>710000</v>
      </c>
      <c r="AJ24" s="110"/>
      <c r="AK24" s="110"/>
      <c r="AL24" s="121"/>
      <c r="AM24" s="325">
        <f t="shared" si="4"/>
        <v>34.799999999999997</v>
      </c>
      <c r="AN24" s="107"/>
      <c r="AO24" s="108"/>
    </row>
    <row r="25" spans="2:41" ht="16" customHeight="1" x14ac:dyDescent="0.2">
      <c r="B25" s="344"/>
      <c r="C25" s="345"/>
      <c r="D25" s="122">
        <v>13</v>
      </c>
      <c r="E25" s="122"/>
      <c r="F25" s="346"/>
      <c r="G25" s="324">
        <v>152220</v>
      </c>
      <c r="H25" s="110"/>
      <c r="I25" s="110"/>
      <c r="J25" s="337"/>
      <c r="K25" s="338">
        <v>30773</v>
      </c>
      <c r="L25" s="110"/>
      <c r="M25" s="110"/>
      <c r="N25" s="337"/>
      <c r="O25" s="339" t="s">
        <v>146</v>
      </c>
      <c r="P25" s="340"/>
      <c r="Q25" s="340"/>
      <c r="R25" s="341"/>
      <c r="S25" s="342">
        <f t="shared" si="0"/>
        <v>182993</v>
      </c>
      <c r="T25" s="322"/>
      <c r="U25" s="322"/>
      <c r="V25" s="343"/>
      <c r="W25" s="331">
        <f t="shared" si="1"/>
        <v>82.5</v>
      </c>
      <c r="X25" s="332"/>
      <c r="Y25" s="109">
        <v>38929</v>
      </c>
      <c r="Z25" s="110"/>
      <c r="AA25" s="110"/>
      <c r="AB25" s="111"/>
      <c r="AC25" s="331">
        <f t="shared" si="2"/>
        <v>17.5</v>
      </c>
      <c r="AD25" s="332"/>
      <c r="AE25" s="321">
        <f t="shared" si="3"/>
        <v>221922</v>
      </c>
      <c r="AF25" s="322"/>
      <c r="AG25" s="322"/>
      <c r="AH25" s="323"/>
      <c r="AI25" s="324">
        <v>605000</v>
      </c>
      <c r="AJ25" s="110"/>
      <c r="AK25" s="110"/>
      <c r="AL25" s="121"/>
      <c r="AM25" s="325">
        <f t="shared" si="4"/>
        <v>36.700000000000003</v>
      </c>
      <c r="AN25" s="107"/>
      <c r="AO25" s="108"/>
    </row>
    <row r="26" spans="2:41" ht="16" customHeight="1" x14ac:dyDescent="0.2">
      <c r="B26" s="344"/>
      <c r="C26" s="345"/>
      <c r="D26" s="122">
        <v>14</v>
      </c>
      <c r="E26" s="122"/>
      <c r="F26" s="346"/>
      <c r="G26" s="324">
        <v>165908</v>
      </c>
      <c r="H26" s="110"/>
      <c r="I26" s="110"/>
      <c r="J26" s="337"/>
      <c r="K26" s="338">
        <v>31668</v>
      </c>
      <c r="L26" s="110"/>
      <c r="M26" s="110"/>
      <c r="N26" s="337"/>
      <c r="O26" s="339" t="s">
        <v>146</v>
      </c>
      <c r="P26" s="340"/>
      <c r="Q26" s="340"/>
      <c r="R26" s="341"/>
      <c r="S26" s="342">
        <f t="shared" si="0"/>
        <v>197576</v>
      </c>
      <c r="T26" s="322"/>
      <c r="U26" s="322"/>
      <c r="V26" s="343"/>
      <c r="W26" s="331">
        <f t="shared" si="1"/>
        <v>82.399999999999991</v>
      </c>
      <c r="X26" s="332"/>
      <c r="Y26" s="109">
        <v>42171</v>
      </c>
      <c r="Z26" s="110"/>
      <c r="AA26" s="110"/>
      <c r="AB26" s="111"/>
      <c r="AC26" s="331">
        <f t="shared" si="2"/>
        <v>17.599999999999998</v>
      </c>
      <c r="AD26" s="332"/>
      <c r="AE26" s="321">
        <f t="shared" si="3"/>
        <v>239747</v>
      </c>
      <c r="AF26" s="322"/>
      <c r="AG26" s="322"/>
      <c r="AH26" s="323"/>
      <c r="AI26" s="324">
        <v>553000</v>
      </c>
      <c r="AJ26" s="110"/>
      <c r="AK26" s="110"/>
      <c r="AL26" s="121"/>
      <c r="AM26" s="325">
        <f t="shared" si="4"/>
        <v>43.4</v>
      </c>
      <c r="AN26" s="107"/>
      <c r="AO26" s="108"/>
    </row>
    <row r="27" spans="2:41" ht="16" customHeight="1" x14ac:dyDescent="0.2">
      <c r="B27" s="344"/>
      <c r="C27" s="345"/>
      <c r="D27" s="119">
        <v>15</v>
      </c>
      <c r="E27" s="119"/>
      <c r="F27" s="347"/>
      <c r="G27" s="324">
        <v>147199</v>
      </c>
      <c r="H27" s="110"/>
      <c r="I27" s="110"/>
      <c r="J27" s="337"/>
      <c r="K27" s="338">
        <v>21286</v>
      </c>
      <c r="L27" s="110"/>
      <c r="M27" s="110"/>
      <c r="N27" s="337"/>
      <c r="O27" s="339" t="s">
        <v>146</v>
      </c>
      <c r="P27" s="340"/>
      <c r="Q27" s="340"/>
      <c r="R27" s="341"/>
      <c r="S27" s="342">
        <f t="shared" si="0"/>
        <v>168485</v>
      </c>
      <c r="T27" s="322"/>
      <c r="U27" s="322"/>
      <c r="V27" s="343"/>
      <c r="W27" s="331">
        <f t="shared" si="1"/>
        <v>83.8</v>
      </c>
      <c r="X27" s="332"/>
      <c r="Y27" s="109">
        <v>32691</v>
      </c>
      <c r="Z27" s="110"/>
      <c r="AA27" s="110"/>
      <c r="AB27" s="111"/>
      <c r="AC27" s="331">
        <f t="shared" si="2"/>
        <v>16.2</v>
      </c>
      <c r="AD27" s="332"/>
      <c r="AE27" s="321">
        <f t="shared" si="3"/>
        <v>201176</v>
      </c>
      <c r="AF27" s="322"/>
      <c r="AG27" s="322"/>
      <c r="AH27" s="323"/>
      <c r="AI27" s="324">
        <v>511586</v>
      </c>
      <c r="AJ27" s="110"/>
      <c r="AK27" s="110"/>
      <c r="AL27" s="121"/>
      <c r="AM27" s="325">
        <f t="shared" si="4"/>
        <v>39.300000000000004</v>
      </c>
      <c r="AN27" s="107"/>
      <c r="AO27" s="108"/>
    </row>
    <row r="28" spans="2:41" ht="16" customHeight="1" x14ac:dyDescent="0.2">
      <c r="B28" s="344"/>
      <c r="C28" s="345"/>
      <c r="D28" s="122">
        <v>16</v>
      </c>
      <c r="E28" s="122"/>
      <c r="F28" s="346"/>
      <c r="G28" s="324">
        <v>138109</v>
      </c>
      <c r="H28" s="110"/>
      <c r="I28" s="110"/>
      <c r="J28" s="337"/>
      <c r="K28" s="338">
        <v>20961</v>
      </c>
      <c r="L28" s="110"/>
      <c r="M28" s="110"/>
      <c r="N28" s="337"/>
      <c r="O28" s="339" t="s">
        <v>146</v>
      </c>
      <c r="P28" s="340"/>
      <c r="Q28" s="340"/>
      <c r="R28" s="341"/>
      <c r="S28" s="342">
        <f t="shared" si="0"/>
        <v>159070</v>
      </c>
      <c r="T28" s="322"/>
      <c r="U28" s="322"/>
      <c r="V28" s="343"/>
      <c r="W28" s="331">
        <f t="shared" si="1"/>
        <v>87.8</v>
      </c>
      <c r="X28" s="332"/>
      <c r="Y28" s="109">
        <v>22094</v>
      </c>
      <c r="Z28" s="110"/>
      <c r="AA28" s="110"/>
      <c r="AB28" s="111"/>
      <c r="AC28" s="331">
        <f t="shared" si="2"/>
        <v>12.2</v>
      </c>
      <c r="AD28" s="332"/>
      <c r="AE28" s="321">
        <f t="shared" si="3"/>
        <v>181164</v>
      </c>
      <c r="AF28" s="322"/>
      <c r="AG28" s="322"/>
      <c r="AH28" s="323"/>
      <c r="AI28" s="324">
        <v>456491</v>
      </c>
      <c r="AJ28" s="110"/>
      <c r="AK28" s="110"/>
      <c r="AL28" s="121"/>
      <c r="AM28" s="325">
        <f t="shared" si="4"/>
        <v>39.700000000000003</v>
      </c>
      <c r="AN28" s="107"/>
      <c r="AO28" s="108"/>
    </row>
    <row r="29" spans="2:41" ht="16" customHeight="1" x14ac:dyDescent="0.2">
      <c r="B29" s="344"/>
      <c r="C29" s="345"/>
      <c r="D29" s="122">
        <v>17</v>
      </c>
      <c r="E29" s="122"/>
      <c r="F29" s="346"/>
      <c r="G29" s="324">
        <v>133102</v>
      </c>
      <c r="H29" s="110"/>
      <c r="I29" s="110"/>
      <c r="J29" s="337"/>
      <c r="K29" s="338">
        <v>24381</v>
      </c>
      <c r="L29" s="110"/>
      <c r="M29" s="110"/>
      <c r="N29" s="337"/>
      <c r="O29" s="339" t="s">
        <v>146</v>
      </c>
      <c r="P29" s="340"/>
      <c r="Q29" s="340"/>
      <c r="R29" s="341"/>
      <c r="S29" s="342">
        <f t="shared" si="0"/>
        <v>157483</v>
      </c>
      <c r="T29" s="322"/>
      <c r="U29" s="322"/>
      <c r="V29" s="343"/>
      <c r="W29" s="331">
        <f t="shared" si="1"/>
        <v>90.5</v>
      </c>
      <c r="X29" s="332"/>
      <c r="Y29" s="109">
        <v>16484</v>
      </c>
      <c r="Z29" s="110"/>
      <c r="AA29" s="110"/>
      <c r="AB29" s="111"/>
      <c r="AC29" s="331">
        <f t="shared" si="2"/>
        <v>9.5</v>
      </c>
      <c r="AD29" s="332"/>
      <c r="AE29" s="321">
        <f t="shared" si="3"/>
        <v>173967</v>
      </c>
      <c r="AF29" s="322"/>
      <c r="AG29" s="322"/>
      <c r="AH29" s="323"/>
      <c r="AI29" s="324">
        <v>415428</v>
      </c>
      <c r="AJ29" s="110"/>
      <c r="AK29" s="110"/>
      <c r="AL29" s="121"/>
      <c r="AM29" s="325">
        <f t="shared" si="4"/>
        <v>41.9</v>
      </c>
      <c r="AN29" s="107"/>
      <c r="AO29" s="108"/>
    </row>
    <row r="30" spans="2:41" ht="16" customHeight="1" x14ac:dyDescent="0.2">
      <c r="B30" s="344"/>
      <c r="C30" s="345"/>
      <c r="D30" s="122">
        <v>18</v>
      </c>
      <c r="E30" s="122"/>
      <c r="F30" s="346"/>
      <c r="G30" s="324">
        <v>124796</v>
      </c>
      <c r="H30" s="110"/>
      <c r="I30" s="110"/>
      <c r="J30" s="337"/>
      <c r="K30" s="338">
        <v>21016</v>
      </c>
      <c r="L30" s="110"/>
      <c r="M30" s="110"/>
      <c r="N30" s="337"/>
      <c r="O30" s="339" t="s">
        <v>146</v>
      </c>
      <c r="P30" s="340"/>
      <c r="Q30" s="340"/>
      <c r="R30" s="341"/>
      <c r="S30" s="342">
        <f t="shared" si="0"/>
        <v>145812</v>
      </c>
      <c r="T30" s="322"/>
      <c r="U30" s="322"/>
      <c r="V30" s="343"/>
      <c r="W30" s="331">
        <f t="shared" si="1"/>
        <v>89.9</v>
      </c>
      <c r="X30" s="332"/>
      <c r="Y30" s="109">
        <v>16384</v>
      </c>
      <c r="Z30" s="110"/>
      <c r="AA30" s="110"/>
      <c r="AB30" s="111"/>
      <c r="AC30" s="331">
        <f t="shared" si="2"/>
        <v>10.100000000000001</v>
      </c>
      <c r="AD30" s="332"/>
      <c r="AE30" s="321">
        <f t="shared" si="3"/>
        <v>162196</v>
      </c>
      <c r="AF30" s="322"/>
      <c r="AG30" s="322"/>
      <c r="AH30" s="323"/>
      <c r="AI30" s="324">
        <v>414390</v>
      </c>
      <c r="AJ30" s="110"/>
      <c r="AK30" s="110"/>
      <c r="AL30" s="121"/>
      <c r="AM30" s="325">
        <f t="shared" si="4"/>
        <v>39.1</v>
      </c>
      <c r="AN30" s="107"/>
      <c r="AO30" s="108"/>
    </row>
    <row r="31" spans="2:41" ht="16" customHeight="1" x14ac:dyDescent="0.2">
      <c r="B31" s="344"/>
      <c r="C31" s="345"/>
      <c r="D31" s="122">
        <v>19</v>
      </c>
      <c r="E31" s="122"/>
      <c r="F31" s="346"/>
      <c r="G31" s="324">
        <v>105718</v>
      </c>
      <c r="H31" s="110"/>
      <c r="I31" s="110"/>
      <c r="J31" s="337"/>
      <c r="K31" s="338">
        <v>18216</v>
      </c>
      <c r="L31" s="110"/>
      <c r="M31" s="110"/>
      <c r="N31" s="337"/>
      <c r="O31" s="339" t="s">
        <v>146</v>
      </c>
      <c r="P31" s="340"/>
      <c r="Q31" s="340"/>
      <c r="R31" s="341"/>
      <c r="S31" s="342">
        <f t="shared" si="0"/>
        <v>123934</v>
      </c>
      <c r="T31" s="322"/>
      <c r="U31" s="322"/>
      <c r="V31" s="343"/>
      <c r="W31" s="331">
        <f t="shared" si="1"/>
        <v>88.3</v>
      </c>
      <c r="X31" s="332"/>
      <c r="Y31" s="109">
        <v>16456</v>
      </c>
      <c r="Z31" s="110"/>
      <c r="AA31" s="110"/>
      <c r="AB31" s="111"/>
      <c r="AC31" s="331">
        <f t="shared" si="2"/>
        <v>11.700000000000001</v>
      </c>
      <c r="AD31" s="332"/>
      <c r="AE31" s="321">
        <f t="shared" si="3"/>
        <v>140390</v>
      </c>
      <c r="AF31" s="322"/>
      <c r="AG31" s="322"/>
      <c r="AH31" s="323"/>
      <c r="AI31" s="324">
        <v>345056</v>
      </c>
      <c r="AJ31" s="110"/>
      <c r="AK31" s="110"/>
      <c r="AL31" s="121"/>
      <c r="AM31" s="325">
        <f t="shared" si="4"/>
        <v>40.699999999999996</v>
      </c>
      <c r="AN31" s="107"/>
      <c r="AO31" s="108"/>
    </row>
    <row r="32" spans="2:41" ht="16" customHeight="1" x14ac:dyDescent="0.2">
      <c r="B32" s="344"/>
      <c r="C32" s="345"/>
      <c r="D32" s="122">
        <v>20</v>
      </c>
      <c r="E32" s="122"/>
      <c r="F32" s="346"/>
      <c r="G32" s="324">
        <v>93757</v>
      </c>
      <c r="H32" s="110"/>
      <c r="I32" s="110"/>
      <c r="J32" s="337"/>
      <c r="K32" s="338">
        <v>21338</v>
      </c>
      <c r="L32" s="110"/>
      <c r="M32" s="110"/>
      <c r="N32" s="337"/>
      <c r="O32" s="339" t="s">
        <v>146</v>
      </c>
      <c r="P32" s="340"/>
      <c r="Q32" s="340"/>
      <c r="R32" s="341"/>
      <c r="S32" s="342">
        <f t="shared" si="0"/>
        <v>115095</v>
      </c>
      <c r="T32" s="322"/>
      <c r="U32" s="322"/>
      <c r="V32" s="343"/>
      <c r="W32" s="331">
        <f t="shared" si="1"/>
        <v>89.600000000000009</v>
      </c>
      <c r="X32" s="332"/>
      <c r="Y32" s="109">
        <v>13294</v>
      </c>
      <c r="Z32" s="110"/>
      <c r="AA32" s="110"/>
      <c r="AB32" s="111"/>
      <c r="AC32" s="331">
        <f t="shared" si="2"/>
        <v>10.4</v>
      </c>
      <c r="AD32" s="332"/>
      <c r="AE32" s="321">
        <f t="shared" si="3"/>
        <v>128389</v>
      </c>
      <c r="AF32" s="322"/>
      <c r="AG32" s="322"/>
      <c r="AH32" s="323"/>
      <c r="AI32" s="324">
        <v>323511</v>
      </c>
      <c r="AJ32" s="110"/>
      <c r="AK32" s="110"/>
      <c r="AL32" s="121"/>
      <c r="AM32" s="325">
        <f t="shared" si="4"/>
        <v>39.700000000000003</v>
      </c>
      <c r="AN32" s="107"/>
      <c r="AO32" s="108"/>
    </row>
    <row r="33" spans="1:42" ht="16" customHeight="1" x14ac:dyDescent="0.2">
      <c r="B33" s="344"/>
      <c r="C33" s="345"/>
      <c r="D33" s="122">
        <v>21</v>
      </c>
      <c r="E33" s="122"/>
      <c r="F33" s="346"/>
      <c r="G33" s="324">
        <v>81977</v>
      </c>
      <c r="H33" s="110"/>
      <c r="I33" s="110"/>
      <c r="J33" s="337"/>
      <c r="K33" s="338">
        <v>12472</v>
      </c>
      <c r="L33" s="110"/>
      <c r="M33" s="110"/>
      <c r="N33" s="337"/>
      <c r="O33" s="339" t="s">
        <v>146</v>
      </c>
      <c r="P33" s="340"/>
      <c r="Q33" s="340"/>
      <c r="R33" s="341"/>
      <c r="S33" s="342">
        <f t="shared" si="0"/>
        <v>94449</v>
      </c>
      <c r="T33" s="322"/>
      <c r="U33" s="322"/>
      <c r="V33" s="343"/>
      <c r="W33" s="331">
        <f t="shared" si="1"/>
        <v>89.600000000000009</v>
      </c>
      <c r="X33" s="332"/>
      <c r="Y33" s="109">
        <v>10960</v>
      </c>
      <c r="Z33" s="110"/>
      <c r="AA33" s="110"/>
      <c r="AB33" s="111"/>
      <c r="AC33" s="331">
        <f t="shared" si="2"/>
        <v>10.4</v>
      </c>
      <c r="AD33" s="332"/>
      <c r="AE33" s="321">
        <f t="shared" si="3"/>
        <v>105409</v>
      </c>
      <c r="AF33" s="322"/>
      <c r="AG33" s="322"/>
      <c r="AH33" s="323"/>
      <c r="AI33" s="324">
        <v>266945</v>
      </c>
      <c r="AJ33" s="110"/>
      <c r="AK33" s="110"/>
      <c r="AL33" s="121"/>
      <c r="AM33" s="325">
        <f t="shared" si="4"/>
        <v>39.5</v>
      </c>
      <c r="AN33" s="107"/>
      <c r="AO33" s="108"/>
    </row>
    <row r="34" spans="1:42" ht="16" customHeight="1" x14ac:dyDescent="0.2">
      <c r="B34" s="344"/>
      <c r="C34" s="345"/>
      <c r="D34" s="122">
        <v>22</v>
      </c>
      <c r="E34" s="122"/>
      <c r="F34" s="346"/>
      <c r="G34" s="324">
        <v>78493</v>
      </c>
      <c r="H34" s="110"/>
      <c r="I34" s="110"/>
      <c r="J34" s="337"/>
      <c r="K34" s="338">
        <v>9673</v>
      </c>
      <c r="L34" s="110"/>
      <c r="M34" s="110"/>
      <c r="N34" s="337"/>
      <c r="O34" s="339" t="s">
        <v>146</v>
      </c>
      <c r="P34" s="340"/>
      <c r="Q34" s="340"/>
      <c r="R34" s="341"/>
      <c r="S34" s="342">
        <f t="shared" si="0"/>
        <v>88166</v>
      </c>
      <c r="T34" s="322"/>
      <c r="U34" s="322"/>
      <c r="V34" s="343"/>
      <c r="W34" s="331">
        <f t="shared" si="1"/>
        <v>84.8</v>
      </c>
      <c r="X34" s="332"/>
      <c r="Y34" s="109">
        <v>15841</v>
      </c>
      <c r="Z34" s="110"/>
      <c r="AA34" s="110"/>
      <c r="AB34" s="111"/>
      <c r="AC34" s="331">
        <f t="shared" si="2"/>
        <v>15.2</v>
      </c>
      <c r="AD34" s="332"/>
      <c r="AE34" s="321">
        <f t="shared" si="3"/>
        <v>104007</v>
      </c>
      <c r="AF34" s="322"/>
      <c r="AG34" s="322"/>
      <c r="AH34" s="323"/>
      <c r="AI34" s="324">
        <v>259090</v>
      </c>
      <c r="AJ34" s="110"/>
      <c r="AK34" s="110"/>
      <c r="AL34" s="121"/>
      <c r="AM34" s="325">
        <f t="shared" si="4"/>
        <v>40.1</v>
      </c>
      <c r="AN34" s="107"/>
      <c r="AO34" s="108"/>
    </row>
    <row r="35" spans="1:42" ht="16" customHeight="1" x14ac:dyDescent="0.2">
      <c r="B35" s="344"/>
      <c r="C35" s="345"/>
      <c r="D35" s="122">
        <v>23</v>
      </c>
      <c r="E35" s="122"/>
      <c r="F35" s="346"/>
      <c r="G35" s="324">
        <v>77709</v>
      </c>
      <c r="H35" s="110"/>
      <c r="I35" s="110"/>
      <c r="J35" s="337"/>
      <c r="K35" s="338">
        <v>9763</v>
      </c>
      <c r="L35" s="110"/>
      <c r="M35" s="110"/>
      <c r="N35" s="337"/>
      <c r="O35" s="339" t="s">
        <v>146</v>
      </c>
      <c r="P35" s="340"/>
      <c r="Q35" s="340"/>
      <c r="R35" s="341"/>
      <c r="S35" s="342">
        <f t="shared" si="0"/>
        <v>87472</v>
      </c>
      <c r="T35" s="322"/>
      <c r="U35" s="322"/>
      <c r="V35" s="343"/>
      <c r="W35" s="331">
        <f>ROUND((S35/AE35),3)*100</f>
        <v>86.1</v>
      </c>
      <c r="X35" s="332"/>
      <c r="Y35" s="109">
        <v>14085</v>
      </c>
      <c r="Z35" s="110"/>
      <c r="AA35" s="110"/>
      <c r="AB35" s="111"/>
      <c r="AC35" s="331">
        <f>ROUND((Y35/AE35),3)*100</f>
        <v>13.900000000000002</v>
      </c>
      <c r="AD35" s="332"/>
      <c r="AE35" s="321">
        <f>S35+Y35</f>
        <v>101557</v>
      </c>
      <c r="AF35" s="322"/>
      <c r="AG35" s="322"/>
      <c r="AH35" s="323"/>
      <c r="AI35" s="324">
        <v>251212</v>
      </c>
      <c r="AJ35" s="110"/>
      <c r="AK35" s="110"/>
      <c r="AL35" s="121"/>
      <c r="AM35" s="325">
        <f t="shared" si="4"/>
        <v>40.400000000000006</v>
      </c>
      <c r="AN35" s="107"/>
      <c r="AO35" s="108"/>
    </row>
    <row r="36" spans="1:42" ht="16" customHeight="1" x14ac:dyDescent="0.2">
      <c r="B36" s="344"/>
      <c r="C36" s="345"/>
      <c r="D36" s="122">
        <v>24</v>
      </c>
      <c r="E36" s="122"/>
      <c r="F36" s="346"/>
      <c r="G36" s="324">
        <v>47527</v>
      </c>
      <c r="H36" s="110"/>
      <c r="I36" s="110"/>
      <c r="J36" s="337"/>
      <c r="K36" s="338">
        <v>12059</v>
      </c>
      <c r="L36" s="110"/>
      <c r="M36" s="110"/>
      <c r="N36" s="337"/>
      <c r="O36" s="339" t="s">
        <v>146</v>
      </c>
      <c r="P36" s="340"/>
      <c r="Q36" s="340"/>
      <c r="R36" s="341"/>
      <c r="S36" s="342">
        <f t="shared" si="0"/>
        <v>59586</v>
      </c>
      <c r="T36" s="322"/>
      <c r="U36" s="322"/>
      <c r="V36" s="343"/>
      <c r="W36" s="331">
        <f>ROUND((S36/AE36),3)*100</f>
        <v>59.8</v>
      </c>
      <c r="X36" s="332"/>
      <c r="Y36" s="109">
        <v>40131</v>
      </c>
      <c r="Z36" s="110"/>
      <c r="AA36" s="110"/>
      <c r="AB36" s="111"/>
      <c r="AC36" s="331">
        <f>ROUND((Y36/AE36),3)*100</f>
        <v>40.200000000000003</v>
      </c>
      <c r="AD36" s="332"/>
      <c r="AE36" s="321">
        <f>S36+Y36</f>
        <v>99717</v>
      </c>
      <c r="AF36" s="322"/>
      <c r="AG36" s="322"/>
      <c r="AH36" s="323"/>
      <c r="AI36" s="324">
        <v>241724</v>
      </c>
      <c r="AJ36" s="110"/>
      <c r="AK36" s="110"/>
      <c r="AL36" s="121"/>
      <c r="AM36" s="325">
        <f t="shared" si="4"/>
        <v>41.3</v>
      </c>
      <c r="AN36" s="107"/>
      <c r="AO36" s="108"/>
    </row>
    <row r="37" spans="1:42" ht="16" customHeight="1" x14ac:dyDescent="0.2">
      <c r="B37" s="344"/>
      <c r="C37" s="345"/>
      <c r="D37" s="122">
        <v>25</v>
      </c>
      <c r="E37" s="122"/>
      <c r="F37" s="346"/>
      <c r="G37" s="324">
        <v>48269</v>
      </c>
      <c r="H37" s="110"/>
      <c r="I37" s="110"/>
      <c r="J37" s="337"/>
      <c r="K37" s="338">
        <v>3739</v>
      </c>
      <c r="L37" s="110"/>
      <c r="M37" s="110"/>
      <c r="N37" s="337"/>
      <c r="O37" s="339" t="s">
        <v>146</v>
      </c>
      <c r="P37" s="340"/>
      <c r="Q37" s="340"/>
      <c r="R37" s="341"/>
      <c r="S37" s="342">
        <f>SUM(G37:N37)</f>
        <v>52008</v>
      </c>
      <c r="T37" s="322"/>
      <c r="U37" s="322"/>
      <c r="V37" s="343"/>
      <c r="W37" s="331">
        <f>ROUND((S37/AE37),3)*100</f>
        <v>57.9</v>
      </c>
      <c r="X37" s="332"/>
      <c r="Y37" s="109">
        <v>37876</v>
      </c>
      <c r="Z37" s="110"/>
      <c r="AA37" s="110"/>
      <c r="AB37" s="111"/>
      <c r="AC37" s="331">
        <f>ROUND((Y37/AE37),3)*100</f>
        <v>42.1</v>
      </c>
      <c r="AD37" s="332"/>
      <c r="AE37" s="321">
        <f>S37+Y37</f>
        <v>89884</v>
      </c>
      <c r="AF37" s="322"/>
      <c r="AG37" s="322"/>
      <c r="AH37" s="323"/>
      <c r="AI37" s="324">
        <v>260359</v>
      </c>
      <c r="AJ37" s="110"/>
      <c r="AK37" s="110"/>
      <c r="AL37" s="121"/>
      <c r="AM37" s="325">
        <f t="shared" si="4"/>
        <v>34.5</v>
      </c>
      <c r="AN37" s="107"/>
      <c r="AO37" s="108"/>
    </row>
    <row r="38" spans="1:42" ht="16" customHeight="1" x14ac:dyDescent="0.2">
      <c r="B38" s="344"/>
      <c r="C38" s="345"/>
      <c r="D38" s="122">
        <v>26</v>
      </c>
      <c r="E38" s="122"/>
      <c r="F38" s="346"/>
      <c r="G38" s="324">
        <v>47480</v>
      </c>
      <c r="H38" s="110"/>
      <c r="I38" s="110"/>
      <c r="J38" s="337"/>
      <c r="K38" s="338">
        <v>3910</v>
      </c>
      <c r="L38" s="110"/>
      <c r="M38" s="110"/>
      <c r="N38" s="337"/>
      <c r="O38" s="348">
        <v>10111</v>
      </c>
      <c r="P38" s="129"/>
      <c r="Q38" s="129"/>
      <c r="R38" s="349"/>
      <c r="S38" s="342">
        <f>SUM(G38:R38)</f>
        <v>61501</v>
      </c>
      <c r="T38" s="322"/>
      <c r="U38" s="322"/>
      <c r="V38" s="343"/>
      <c r="W38" s="331">
        <f>ROUND((S38/AE38),3)*100</f>
        <v>65.100000000000009</v>
      </c>
      <c r="X38" s="332"/>
      <c r="Y38" s="109">
        <v>32999</v>
      </c>
      <c r="Z38" s="110"/>
      <c r="AA38" s="110"/>
      <c r="AB38" s="111"/>
      <c r="AC38" s="331">
        <f>ROUND((Y38/AE38),3)*100</f>
        <v>34.9</v>
      </c>
      <c r="AD38" s="332"/>
      <c r="AE38" s="321">
        <f>S38+Y38</f>
        <v>94500</v>
      </c>
      <c r="AF38" s="322"/>
      <c r="AG38" s="322"/>
      <c r="AH38" s="323"/>
      <c r="AI38" s="324">
        <v>239316</v>
      </c>
      <c r="AJ38" s="110"/>
      <c r="AK38" s="110"/>
      <c r="AL38" s="121"/>
      <c r="AM38" s="325">
        <f>ROUND((AE38/AI38),3)*100</f>
        <v>39.5</v>
      </c>
      <c r="AN38" s="107"/>
      <c r="AO38" s="108"/>
    </row>
    <row r="39" spans="1:42" ht="16" customHeight="1" x14ac:dyDescent="0.2">
      <c r="B39" s="344"/>
      <c r="C39" s="345"/>
      <c r="D39" s="122">
        <v>27</v>
      </c>
      <c r="E39" s="122"/>
      <c r="F39" s="346"/>
      <c r="G39" s="324">
        <v>44482</v>
      </c>
      <c r="H39" s="110"/>
      <c r="I39" s="110"/>
      <c r="J39" s="337"/>
      <c r="K39" s="338">
        <v>1979</v>
      </c>
      <c r="L39" s="110"/>
      <c r="M39" s="110"/>
      <c r="N39" s="337"/>
      <c r="O39" s="348">
        <v>11852</v>
      </c>
      <c r="P39" s="129"/>
      <c r="Q39" s="129"/>
      <c r="R39" s="349"/>
      <c r="S39" s="342">
        <f>SUM(G39:R39)</f>
        <v>58313</v>
      </c>
      <c r="T39" s="322"/>
      <c r="U39" s="322"/>
      <c r="V39" s="343"/>
      <c r="W39" s="331">
        <f t="shared" ref="W39:W46" si="5">ROUND((S39/AE39),3)*100</f>
        <v>64.8</v>
      </c>
      <c r="X39" s="332"/>
      <c r="Y39" s="109">
        <v>31686</v>
      </c>
      <c r="Z39" s="110"/>
      <c r="AA39" s="110"/>
      <c r="AB39" s="111"/>
      <c r="AC39" s="331">
        <f t="shared" ref="AC39:AC47" si="6">ROUND((Y39/AE39),3)*100</f>
        <v>35.199999999999996</v>
      </c>
      <c r="AD39" s="332"/>
      <c r="AE39" s="321">
        <f t="shared" ref="AE39:AE45" si="7">S39+Y39</f>
        <v>89999</v>
      </c>
      <c r="AF39" s="322"/>
      <c r="AG39" s="322"/>
      <c r="AH39" s="323"/>
      <c r="AI39" s="324">
        <v>220028</v>
      </c>
      <c r="AJ39" s="110"/>
      <c r="AK39" s="110"/>
      <c r="AL39" s="121"/>
      <c r="AM39" s="325">
        <f t="shared" ref="AM39:AM45" si="8">ROUND((AE39/AI39),3)*100</f>
        <v>40.9</v>
      </c>
      <c r="AN39" s="107"/>
      <c r="AO39" s="108"/>
    </row>
    <row r="40" spans="1:42" ht="16" customHeight="1" x14ac:dyDescent="0.2">
      <c r="B40" s="344"/>
      <c r="C40" s="345"/>
      <c r="D40" s="122">
        <v>28</v>
      </c>
      <c r="E40" s="122"/>
      <c r="F40" s="346"/>
      <c r="G40" s="324">
        <v>47544</v>
      </c>
      <c r="H40" s="110"/>
      <c r="I40" s="110"/>
      <c r="J40" s="337"/>
      <c r="K40" s="338">
        <v>2857</v>
      </c>
      <c r="L40" s="110"/>
      <c r="M40" s="110"/>
      <c r="N40" s="337"/>
      <c r="O40" s="348">
        <v>12362</v>
      </c>
      <c r="P40" s="129"/>
      <c r="Q40" s="129"/>
      <c r="R40" s="349"/>
      <c r="S40" s="342">
        <f t="shared" ref="S40:S46" si="9">SUM(G40:R40)</f>
        <v>62763</v>
      </c>
      <c r="T40" s="322"/>
      <c r="U40" s="322"/>
      <c r="V40" s="343"/>
      <c r="W40" s="331">
        <f t="shared" si="5"/>
        <v>68.100000000000009</v>
      </c>
      <c r="X40" s="332"/>
      <c r="Y40" s="109">
        <v>29427</v>
      </c>
      <c r="Z40" s="110"/>
      <c r="AA40" s="110"/>
      <c r="AB40" s="111"/>
      <c r="AC40" s="331">
        <f t="shared" si="6"/>
        <v>31.900000000000002</v>
      </c>
      <c r="AD40" s="332"/>
      <c r="AE40" s="321">
        <f t="shared" si="7"/>
        <v>92190</v>
      </c>
      <c r="AF40" s="322"/>
      <c r="AG40" s="322"/>
      <c r="AH40" s="323"/>
      <c r="AI40" s="324">
        <v>216017</v>
      </c>
      <c r="AJ40" s="110"/>
      <c r="AK40" s="110"/>
      <c r="AL40" s="121"/>
      <c r="AM40" s="325">
        <f t="shared" si="8"/>
        <v>42.699999999999996</v>
      </c>
      <c r="AN40" s="107"/>
      <c r="AO40" s="108"/>
    </row>
    <row r="41" spans="1:42" ht="16" customHeight="1" x14ac:dyDescent="0.2">
      <c r="B41" s="344"/>
      <c r="C41" s="345"/>
      <c r="D41" s="122">
        <v>29</v>
      </c>
      <c r="E41" s="122"/>
      <c r="F41" s="346"/>
      <c r="G41" s="324">
        <v>43152</v>
      </c>
      <c r="H41" s="110"/>
      <c r="I41" s="110"/>
      <c r="J41" s="337"/>
      <c r="K41" s="338">
        <v>863</v>
      </c>
      <c r="L41" s="110"/>
      <c r="M41" s="110"/>
      <c r="N41" s="337"/>
      <c r="O41" s="338">
        <v>12326</v>
      </c>
      <c r="P41" s="110"/>
      <c r="Q41" s="110"/>
      <c r="R41" s="337"/>
      <c r="S41" s="342">
        <f t="shared" si="9"/>
        <v>56341</v>
      </c>
      <c r="T41" s="322"/>
      <c r="U41" s="322"/>
      <c r="V41" s="343"/>
      <c r="W41" s="331">
        <f t="shared" si="5"/>
        <v>70.5</v>
      </c>
      <c r="X41" s="332"/>
      <c r="Y41" s="109">
        <v>23625</v>
      </c>
      <c r="Z41" s="110"/>
      <c r="AA41" s="110"/>
      <c r="AB41" s="111"/>
      <c r="AC41" s="331">
        <f t="shared" si="6"/>
        <v>29.5</v>
      </c>
      <c r="AD41" s="332"/>
      <c r="AE41" s="321">
        <f t="shared" si="7"/>
        <v>79966</v>
      </c>
      <c r="AF41" s="322"/>
      <c r="AG41" s="322"/>
      <c r="AH41" s="323"/>
      <c r="AI41" s="324">
        <v>229009</v>
      </c>
      <c r="AJ41" s="110"/>
      <c r="AK41" s="110"/>
      <c r="AL41" s="121"/>
      <c r="AM41" s="325">
        <f t="shared" si="8"/>
        <v>34.9</v>
      </c>
      <c r="AN41" s="107"/>
      <c r="AO41" s="108"/>
    </row>
    <row r="42" spans="1:42" ht="16" customHeight="1" x14ac:dyDescent="0.2">
      <c r="B42" s="344"/>
      <c r="C42" s="345"/>
      <c r="D42" s="122">
        <v>30</v>
      </c>
      <c r="E42" s="122"/>
      <c r="F42" s="346"/>
      <c r="G42" s="324">
        <v>44216</v>
      </c>
      <c r="H42" s="110"/>
      <c r="I42" s="110"/>
      <c r="J42" s="337"/>
      <c r="K42" s="338">
        <v>1319</v>
      </c>
      <c r="L42" s="110"/>
      <c r="M42" s="110"/>
      <c r="N42" s="337"/>
      <c r="O42" s="338">
        <v>14534</v>
      </c>
      <c r="P42" s="110"/>
      <c r="Q42" s="110"/>
      <c r="R42" s="337"/>
      <c r="S42" s="342">
        <f t="shared" si="9"/>
        <v>60069</v>
      </c>
      <c r="T42" s="322"/>
      <c r="U42" s="322"/>
      <c r="V42" s="343"/>
      <c r="W42" s="331">
        <f t="shared" si="5"/>
        <v>65.600000000000009</v>
      </c>
      <c r="X42" s="332"/>
      <c r="Y42" s="109">
        <v>31464</v>
      </c>
      <c r="Z42" s="110"/>
      <c r="AA42" s="110"/>
      <c r="AB42" s="111"/>
      <c r="AC42" s="331">
        <f t="shared" si="6"/>
        <v>34.4</v>
      </c>
      <c r="AD42" s="332"/>
      <c r="AE42" s="321">
        <f t="shared" si="7"/>
        <v>91533</v>
      </c>
      <c r="AF42" s="322"/>
      <c r="AG42" s="322"/>
      <c r="AH42" s="323"/>
      <c r="AI42" s="324">
        <v>230868</v>
      </c>
      <c r="AJ42" s="110"/>
      <c r="AK42" s="110"/>
      <c r="AL42" s="121"/>
      <c r="AM42" s="325">
        <f t="shared" si="8"/>
        <v>39.6</v>
      </c>
      <c r="AN42" s="107"/>
      <c r="AO42" s="108"/>
    </row>
    <row r="43" spans="1:42" ht="16" customHeight="1" x14ac:dyDescent="0.2">
      <c r="B43" s="350" t="s">
        <v>158</v>
      </c>
      <c r="C43" s="351"/>
      <c r="D43" s="122" t="s">
        <v>160</v>
      </c>
      <c r="E43" s="122"/>
      <c r="F43" s="346"/>
      <c r="G43" s="324">
        <v>43656</v>
      </c>
      <c r="H43" s="110"/>
      <c r="I43" s="110"/>
      <c r="J43" s="337"/>
      <c r="K43" s="338">
        <v>1062</v>
      </c>
      <c r="L43" s="110"/>
      <c r="M43" s="110"/>
      <c r="N43" s="337"/>
      <c r="O43" s="338">
        <v>8340</v>
      </c>
      <c r="P43" s="110"/>
      <c r="Q43" s="110"/>
      <c r="R43" s="337"/>
      <c r="S43" s="342">
        <f t="shared" si="9"/>
        <v>53058</v>
      </c>
      <c r="T43" s="322"/>
      <c r="U43" s="322"/>
      <c r="V43" s="343"/>
      <c r="W43" s="331">
        <f t="shared" si="5"/>
        <v>65.400000000000006</v>
      </c>
      <c r="X43" s="332"/>
      <c r="Y43" s="109">
        <v>28106</v>
      </c>
      <c r="Z43" s="110"/>
      <c r="AA43" s="110"/>
      <c r="AB43" s="111"/>
      <c r="AC43" s="331">
        <f t="shared" si="6"/>
        <v>34.599999999999994</v>
      </c>
      <c r="AD43" s="332"/>
      <c r="AE43" s="321">
        <f t="shared" si="7"/>
        <v>81164</v>
      </c>
      <c r="AF43" s="322"/>
      <c r="AG43" s="322"/>
      <c r="AH43" s="323"/>
      <c r="AI43" s="324">
        <v>210810</v>
      </c>
      <c r="AJ43" s="110"/>
      <c r="AK43" s="110"/>
      <c r="AL43" s="121"/>
      <c r="AM43" s="325">
        <f t="shared" si="8"/>
        <v>38.5</v>
      </c>
      <c r="AN43" s="107"/>
      <c r="AO43" s="108"/>
    </row>
    <row r="44" spans="1:42" ht="16" customHeight="1" x14ac:dyDescent="0.2">
      <c r="B44" s="344"/>
      <c r="C44" s="345"/>
      <c r="D44" s="122">
        <v>2</v>
      </c>
      <c r="E44" s="122"/>
      <c r="F44" s="346"/>
      <c r="G44" s="324">
        <v>31102</v>
      </c>
      <c r="H44" s="110"/>
      <c r="I44" s="110"/>
      <c r="J44" s="337"/>
      <c r="K44" s="338">
        <v>862</v>
      </c>
      <c r="L44" s="110"/>
      <c r="M44" s="110"/>
      <c r="N44" s="337"/>
      <c r="O44" s="338">
        <v>6727</v>
      </c>
      <c r="P44" s="110"/>
      <c r="Q44" s="110"/>
      <c r="R44" s="337"/>
      <c r="S44" s="342">
        <f t="shared" si="9"/>
        <v>38691</v>
      </c>
      <c r="T44" s="322"/>
      <c r="U44" s="322"/>
      <c r="V44" s="343"/>
      <c r="W44" s="331">
        <f t="shared" si="5"/>
        <v>46.7</v>
      </c>
      <c r="X44" s="332"/>
      <c r="Y44" s="109">
        <v>44105</v>
      </c>
      <c r="Z44" s="110"/>
      <c r="AA44" s="110"/>
      <c r="AB44" s="111"/>
      <c r="AC44" s="331">
        <f t="shared" si="6"/>
        <v>53.300000000000004</v>
      </c>
      <c r="AD44" s="332"/>
      <c r="AE44" s="321">
        <f t="shared" si="7"/>
        <v>82796</v>
      </c>
      <c r="AF44" s="322"/>
      <c r="AG44" s="322"/>
      <c r="AH44" s="323"/>
      <c r="AI44" s="324">
        <v>195267</v>
      </c>
      <c r="AJ44" s="110"/>
      <c r="AK44" s="110"/>
      <c r="AL44" s="121"/>
      <c r="AM44" s="325">
        <f t="shared" si="8"/>
        <v>42.4</v>
      </c>
      <c r="AN44" s="107"/>
      <c r="AO44" s="108"/>
    </row>
    <row r="45" spans="1:42" ht="16" customHeight="1" x14ac:dyDescent="0.2">
      <c r="B45" s="344"/>
      <c r="C45" s="345"/>
      <c r="D45" s="122">
        <v>3</v>
      </c>
      <c r="E45" s="122"/>
      <c r="F45" s="346"/>
      <c r="G45" s="324">
        <v>32664</v>
      </c>
      <c r="H45" s="110"/>
      <c r="I45" s="110"/>
      <c r="J45" s="337"/>
      <c r="K45" s="338">
        <v>3488</v>
      </c>
      <c r="L45" s="110"/>
      <c r="M45" s="110"/>
      <c r="N45" s="337"/>
      <c r="O45" s="338">
        <v>9554</v>
      </c>
      <c r="P45" s="110"/>
      <c r="Q45" s="110"/>
      <c r="R45" s="337"/>
      <c r="S45" s="342">
        <f t="shared" si="9"/>
        <v>45706</v>
      </c>
      <c r="T45" s="322"/>
      <c r="U45" s="322"/>
      <c r="V45" s="343"/>
      <c r="W45" s="331">
        <f t="shared" si="5"/>
        <v>48.6</v>
      </c>
      <c r="X45" s="332"/>
      <c r="Y45" s="109">
        <v>48374</v>
      </c>
      <c r="Z45" s="110"/>
      <c r="AA45" s="110"/>
      <c r="AB45" s="111"/>
      <c r="AC45" s="331">
        <f t="shared" si="6"/>
        <v>51.4</v>
      </c>
      <c r="AD45" s="332"/>
      <c r="AE45" s="321">
        <f t="shared" si="7"/>
        <v>94080</v>
      </c>
      <c r="AF45" s="322"/>
      <c r="AG45" s="322"/>
      <c r="AH45" s="323"/>
      <c r="AI45" s="324">
        <v>232660</v>
      </c>
      <c r="AJ45" s="110"/>
      <c r="AK45" s="110"/>
      <c r="AL45" s="121"/>
      <c r="AM45" s="325">
        <f t="shared" si="8"/>
        <v>40.400000000000006</v>
      </c>
      <c r="AN45" s="107"/>
      <c r="AO45" s="108"/>
    </row>
    <row r="46" spans="1:42" ht="16" customHeight="1" x14ac:dyDescent="0.2">
      <c r="B46" s="344"/>
      <c r="C46" s="345"/>
      <c r="D46" s="122">
        <v>4</v>
      </c>
      <c r="E46" s="122"/>
      <c r="F46" s="346"/>
      <c r="G46" s="324">
        <v>27670</v>
      </c>
      <c r="H46" s="110"/>
      <c r="I46" s="110"/>
      <c r="J46" s="337"/>
      <c r="K46" s="338">
        <v>3129</v>
      </c>
      <c r="L46" s="110"/>
      <c r="M46" s="110"/>
      <c r="N46" s="337"/>
      <c r="O46" s="338">
        <v>9152</v>
      </c>
      <c r="P46" s="110"/>
      <c r="Q46" s="110"/>
      <c r="R46" s="337"/>
      <c r="S46" s="342">
        <f t="shared" si="9"/>
        <v>39951</v>
      </c>
      <c r="T46" s="322"/>
      <c r="U46" s="322"/>
      <c r="V46" s="343"/>
      <c r="W46" s="331">
        <f t="shared" si="5"/>
        <v>48.8</v>
      </c>
      <c r="X46" s="332"/>
      <c r="Y46" s="109">
        <v>41847</v>
      </c>
      <c r="Z46" s="110"/>
      <c r="AA46" s="110"/>
      <c r="AB46" s="111"/>
      <c r="AC46" s="331">
        <f t="shared" si="6"/>
        <v>51.2</v>
      </c>
      <c r="AD46" s="332"/>
      <c r="AE46" s="321">
        <f>S46+Y46</f>
        <v>81798</v>
      </c>
      <c r="AF46" s="322"/>
      <c r="AG46" s="322"/>
      <c r="AH46" s="323"/>
      <c r="AI46" s="324">
        <v>201787</v>
      </c>
      <c r="AJ46" s="110"/>
      <c r="AK46" s="110"/>
      <c r="AL46" s="121"/>
      <c r="AM46" s="325">
        <f>ROUND((AE46/AI46),3)*100</f>
        <v>40.5</v>
      </c>
      <c r="AN46" s="107"/>
      <c r="AO46" s="108"/>
    </row>
    <row r="47" spans="1:42" customFormat="1" ht="16" customHeight="1" x14ac:dyDescent="0.2">
      <c r="A47" s="29"/>
      <c r="B47" s="344"/>
      <c r="C47" s="345"/>
      <c r="D47" s="122">
        <v>5</v>
      </c>
      <c r="E47" s="122"/>
      <c r="F47" s="346"/>
      <c r="G47" s="376">
        <v>24842</v>
      </c>
      <c r="H47" s="377"/>
      <c r="I47" s="377"/>
      <c r="J47" s="377"/>
      <c r="K47" s="377">
        <v>13584</v>
      </c>
      <c r="L47" s="377"/>
      <c r="M47" s="377"/>
      <c r="N47" s="377"/>
      <c r="O47" s="377">
        <v>9013</v>
      </c>
      <c r="P47" s="377"/>
      <c r="Q47" s="377"/>
      <c r="R47" s="377"/>
      <c r="S47" s="378">
        <f t="shared" ref="S47" si="10">SUM(G47:R47)</f>
        <v>47439</v>
      </c>
      <c r="T47" s="379"/>
      <c r="U47" s="379"/>
      <c r="V47" s="380"/>
      <c r="W47" s="331">
        <f t="shared" ref="W47" si="11">ROUND((S47/AE47),3)*100</f>
        <v>64.5</v>
      </c>
      <c r="X47" s="332"/>
      <c r="Y47" s="109">
        <v>26137</v>
      </c>
      <c r="Z47" s="131"/>
      <c r="AA47" s="131"/>
      <c r="AB47" s="132"/>
      <c r="AC47" s="331">
        <f t="shared" si="6"/>
        <v>35.5</v>
      </c>
      <c r="AD47" s="332"/>
      <c r="AE47" s="321">
        <f t="shared" ref="AE47" si="12">S47+Y47</f>
        <v>73576</v>
      </c>
      <c r="AF47" s="381"/>
      <c r="AG47" s="381"/>
      <c r="AH47" s="381"/>
      <c r="AI47" s="373">
        <v>186754</v>
      </c>
      <c r="AJ47" s="374"/>
      <c r="AK47" s="374"/>
      <c r="AL47" s="375"/>
      <c r="AM47" s="325">
        <f>ROUND((AE47/AI47),3)*100</f>
        <v>39.4</v>
      </c>
      <c r="AN47" s="107"/>
      <c r="AO47" s="108"/>
      <c r="AP47" s="29"/>
    </row>
    <row r="48" spans="1:42" ht="16" customHeight="1" thickBot="1" x14ac:dyDescent="0.25">
      <c r="B48" s="365"/>
      <c r="C48" s="366"/>
      <c r="D48" s="310">
        <v>6</v>
      </c>
      <c r="E48" s="310"/>
      <c r="F48" s="367"/>
      <c r="G48" s="368">
        <v>24530</v>
      </c>
      <c r="H48" s="369"/>
      <c r="I48" s="369"/>
      <c r="J48" s="369"/>
      <c r="K48" s="369">
        <v>11253</v>
      </c>
      <c r="L48" s="369"/>
      <c r="M48" s="369"/>
      <c r="N48" s="369"/>
      <c r="O48" s="369">
        <v>8259</v>
      </c>
      <c r="P48" s="369"/>
      <c r="Q48" s="369"/>
      <c r="R48" s="369"/>
      <c r="S48" s="370">
        <f t="shared" ref="S48" si="13">SUM(G48:R48)</f>
        <v>44042</v>
      </c>
      <c r="T48" s="371"/>
      <c r="U48" s="371"/>
      <c r="V48" s="372"/>
      <c r="W48" s="352">
        <f t="shared" ref="W48" si="14">ROUND((S48/AE48),3)*100</f>
        <v>55.600000000000009</v>
      </c>
      <c r="X48" s="353"/>
      <c r="Y48" s="354">
        <v>35234</v>
      </c>
      <c r="Z48" s="355"/>
      <c r="AA48" s="355"/>
      <c r="AB48" s="356"/>
      <c r="AC48" s="352">
        <f t="shared" ref="AC48" si="15">ROUND((Y48/AE48),3)*100</f>
        <v>44.4</v>
      </c>
      <c r="AD48" s="353"/>
      <c r="AE48" s="357">
        <f t="shared" ref="AE48" si="16">S48+Y48</f>
        <v>79276</v>
      </c>
      <c r="AF48" s="358"/>
      <c r="AG48" s="358"/>
      <c r="AH48" s="358"/>
      <c r="AI48" s="359">
        <v>190332</v>
      </c>
      <c r="AJ48" s="360"/>
      <c r="AK48" s="360"/>
      <c r="AL48" s="361"/>
      <c r="AM48" s="362">
        <f>ROUND((AE48/AI48),3)*100</f>
        <v>41.699999999999996</v>
      </c>
      <c r="AN48" s="363"/>
      <c r="AO48" s="364"/>
    </row>
    <row r="49" spans="2:41" ht="14.25" customHeight="1" x14ac:dyDescent="0.2">
      <c r="B49" s="21" t="s">
        <v>105</v>
      </c>
      <c r="C49" s="46"/>
      <c r="D49" s="66"/>
      <c r="E49" s="66"/>
      <c r="F49" s="66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71"/>
      <c r="U49" s="71"/>
      <c r="V49" s="71"/>
      <c r="W49" s="14"/>
      <c r="X49" s="14"/>
      <c r="Y49" s="13"/>
      <c r="Z49" s="71"/>
      <c r="AA49" s="71"/>
      <c r="AB49" s="71"/>
      <c r="AC49" s="14"/>
      <c r="AD49" s="14"/>
      <c r="AE49" s="13"/>
      <c r="AF49" s="71"/>
      <c r="AG49" s="71"/>
      <c r="AH49" s="71"/>
      <c r="AI49" s="13"/>
      <c r="AJ49" s="71"/>
      <c r="AK49" s="71"/>
      <c r="AL49" s="71"/>
      <c r="AM49" s="45"/>
      <c r="AN49" s="45"/>
      <c r="AO49" s="45"/>
    </row>
    <row r="50" spans="2:41" ht="15.75" customHeight="1" x14ac:dyDescent="0.2">
      <c r="B50" s="48"/>
      <c r="C50" s="46"/>
      <c r="D50" s="66"/>
      <c r="E50" s="66"/>
      <c r="F50" s="66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71"/>
      <c r="U50" s="71"/>
      <c r="V50" s="71"/>
      <c r="W50" s="14"/>
      <c r="X50" s="14"/>
      <c r="Y50" s="13"/>
      <c r="Z50" s="71"/>
      <c r="AA50" s="71"/>
      <c r="AB50" s="71"/>
      <c r="AC50" s="14"/>
      <c r="AD50" s="14"/>
      <c r="AE50" s="13"/>
      <c r="AF50" s="71"/>
      <c r="AG50" s="71"/>
      <c r="AH50" s="71"/>
      <c r="AI50" s="13"/>
      <c r="AJ50" s="71"/>
      <c r="AK50" s="71"/>
      <c r="AL50" s="71"/>
      <c r="AM50" s="45"/>
      <c r="AN50" s="45"/>
      <c r="AO50" s="45"/>
    </row>
    <row r="51" spans="2:41" ht="231" customHeight="1" x14ac:dyDescent="0.2">
      <c r="B51" s="66"/>
      <c r="C51" s="71"/>
      <c r="D51" s="71"/>
      <c r="E51" s="71"/>
      <c r="F51" s="71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71"/>
      <c r="U51" s="71"/>
      <c r="V51" s="71"/>
      <c r="W51" s="14"/>
      <c r="X51" s="14"/>
      <c r="Y51" s="13"/>
      <c r="Z51" s="71"/>
      <c r="AA51" s="71"/>
      <c r="AB51" s="71"/>
      <c r="AC51" s="14"/>
      <c r="AD51" s="14"/>
      <c r="AE51" s="13"/>
      <c r="AF51" s="71"/>
      <c r="AG51" s="71"/>
      <c r="AH51" s="71"/>
      <c r="AI51" s="13"/>
      <c r="AJ51" s="71"/>
      <c r="AK51" s="71"/>
      <c r="AL51" s="71"/>
      <c r="AM51" s="45"/>
      <c r="AN51" s="45"/>
      <c r="AO51" s="45"/>
    </row>
    <row r="52" spans="2:41" ht="18" customHeight="1" x14ac:dyDescent="0.2">
      <c r="B52" s="66"/>
      <c r="C52" s="71"/>
      <c r="D52" s="71"/>
      <c r="E52" s="71"/>
      <c r="F52" s="71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71"/>
      <c r="U52" s="71"/>
      <c r="V52" s="71"/>
      <c r="W52" s="14"/>
      <c r="X52" s="14"/>
      <c r="Y52" s="13"/>
      <c r="Z52" s="71"/>
      <c r="AA52" s="71"/>
      <c r="AB52" s="71"/>
      <c r="AC52" s="14"/>
      <c r="AD52" s="14"/>
      <c r="AE52" s="13"/>
      <c r="AF52" s="71"/>
      <c r="AG52" s="71"/>
      <c r="AH52" s="71"/>
      <c r="AI52" s="13"/>
      <c r="AJ52" s="71"/>
      <c r="AK52" s="71"/>
      <c r="AL52" s="71"/>
      <c r="AM52" s="45"/>
      <c r="AN52" s="45"/>
      <c r="AO52" s="45"/>
    </row>
    <row r="53" spans="2:41" ht="18" customHeight="1" x14ac:dyDescent="0.2"/>
    <row r="54" spans="2:41" ht="18" customHeight="1" x14ac:dyDescent="0.2"/>
    <row r="55" spans="2:41" ht="18" customHeight="1" x14ac:dyDescent="0.2"/>
    <row r="56" spans="2:41" ht="18" customHeight="1" x14ac:dyDescent="0.2"/>
    <row r="57" spans="2:41" ht="18" customHeight="1" x14ac:dyDescent="0.2"/>
    <row r="58" spans="2:41" ht="18" customHeight="1" x14ac:dyDescent="0.2"/>
    <row r="59" spans="2:41" ht="18" customHeight="1" x14ac:dyDescent="0.2"/>
    <row r="60" spans="2:41" ht="18" customHeight="1" x14ac:dyDescent="0.2"/>
    <row r="61" spans="2:41" ht="18" customHeight="1" x14ac:dyDescent="0.2"/>
    <row r="62" spans="2:41" ht="18" customHeight="1" x14ac:dyDescent="0.2"/>
    <row r="63" spans="2:41" ht="18" customHeight="1" x14ac:dyDescent="0.2"/>
    <row r="71" ht="21" customHeight="1" x14ac:dyDescent="0.2"/>
    <row r="72" ht="13.5" customHeight="1" x14ac:dyDescent="0.2"/>
    <row r="73" ht="13.5" customHeight="1" x14ac:dyDescent="0.2"/>
    <row r="74" ht="13.5" customHeight="1" x14ac:dyDescent="0.2"/>
    <row r="75" ht="13.5" customHeight="1" x14ac:dyDescent="0.2"/>
    <row r="76" ht="13.5" customHeight="1" x14ac:dyDescent="0.2"/>
    <row r="77" ht="13.5" customHeight="1" x14ac:dyDescent="0.2"/>
    <row r="78" ht="13.5" customHeight="1" x14ac:dyDescent="0.2"/>
    <row r="79" ht="13.5" customHeight="1" x14ac:dyDescent="0.2"/>
    <row r="80" ht="13.5" customHeight="1" x14ac:dyDescent="0.2"/>
    <row r="81" ht="13.5" customHeight="1" x14ac:dyDescent="0.2"/>
    <row r="82" ht="13.5" customHeight="1" x14ac:dyDescent="0.2"/>
    <row r="83" ht="13.5" customHeight="1" x14ac:dyDescent="0.2"/>
    <row r="84" ht="13.5" customHeight="1" x14ac:dyDescent="0.2"/>
    <row r="85" ht="13.5" customHeight="1" x14ac:dyDescent="0.2"/>
    <row r="86" ht="13.5" customHeight="1" x14ac:dyDescent="0.2"/>
    <row r="87" ht="13.5" customHeight="1" x14ac:dyDescent="0.2"/>
    <row r="88" ht="13.5" customHeight="1" x14ac:dyDescent="0.2"/>
    <row r="89" ht="13.5" customHeight="1" x14ac:dyDescent="0.2"/>
    <row r="90" ht="13.5" customHeight="1" x14ac:dyDescent="0.2"/>
    <row r="91" ht="13.5" customHeight="1" x14ac:dyDescent="0.2"/>
    <row r="92" ht="13.5" customHeight="1" x14ac:dyDescent="0.2"/>
    <row r="93" ht="13.5" customHeight="1" x14ac:dyDescent="0.2"/>
    <row r="94" ht="13.5" customHeight="1" x14ac:dyDescent="0.2"/>
    <row r="95" ht="13.5" customHeight="1" x14ac:dyDescent="0.2"/>
    <row r="96" ht="13.5" customHeight="1" x14ac:dyDescent="0.2"/>
    <row r="97" ht="13.5" customHeight="1" x14ac:dyDescent="0.2"/>
    <row r="98" ht="13.5" customHeight="1" x14ac:dyDescent="0.2"/>
    <row r="99" ht="13.5" customHeight="1" x14ac:dyDescent="0.2"/>
    <row r="100" ht="13.5" customHeight="1" x14ac:dyDescent="0.2"/>
    <row r="101" ht="12" customHeight="1" x14ac:dyDescent="0.2"/>
  </sheetData>
  <mergeCells count="455">
    <mergeCell ref="AI47:AL47"/>
    <mergeCell ref="AM47:AO47"/>
    <mergeCell ref="B47:C47"/>
    <mergeCell ref="D47:F47"/>
    <mergeCell ref="G47:J47"/>
    <mergeCell ref="K47:N47"/>
    <mergeCell ref="O47:R47"/>
    <mergeCell ref="S47:V47"/>
    <mergeCell ref="W47:X47"/>
    <mergeCell ref="Y47:AB47"/>
    <mergeCell ref="AE47:AH47"/>
    <mergeCell ref="AC47:AD47"/>
    <mergeCell ref="A2:AA2"/>
    <mergeCell ref="A3:AK3"/>
    <mergeCell ref="A5:AD5"/>
    <mergeCell ref="AE46:AH46"/>
    <mergeCell ref="AI46:AL46"/>
    <mergeCell ref="AM46:AO46"/>
    <mergeCell ref="B46:C46"/>
    <mergeCell ref="D46:F46"/>
    <mergeCell ref="G46:J46"/>
    <mergeCell ref="K46:N46"/>
    <mergeCell ref="O46:R46"/>
    <mergeCell ref="S46:V46"/>
    <mergeCell ref="W46:X46"/>
    <mergeCell ref="Y46:AB46"/>
    <mergeCell ref="AC46:AD46"/>
    <mergeCell ref="W45:X45"/>
    <mergeCell ref="Y45:AB45"/>
    <mergeCell ref="AC45:AD45"/>
    <mergeCell ref="AE45:AH45"/>
    <mergeCell ref="AI45:AL45"/>
    <mergeCell ref="AM45:AO45"/>
    <mergeCell ref="B45:C45"/>
    <mergeCell ref="D45:F45"/>
    <mergeCell ref="G45:J45"/>
    <mergeCell ref="W48:X48"/>
    <mergeCell ref="Y48:AB48"/>
    <mergeCell ref="AC48:AD48"/>
    <mergeCell ref="AE48:AH48"/>
    <mergeCell ref="AI48:AL48"/>
    <mergeCell ref="AM48:AO48"/>
    <mergeCell ref="B48:C48"/>
    <mergeCell ref="D48:F48"/>
    <mergeCell ref="G48:J48"/>
    <mergeCell ref="K48:N48"/>
    <mergeCell ref="O48:R48"/>
    <mergeCell ref="S48:V48"/>
    <mergeCell ref="K45:N45"/>
    <mergeCell ref="O45:R45"/>
    <mergeCell ref="S45:V45"/>
    <mergeCell ref="W44:X44"/>
    <mergeCell ref="Y44:AB44"/>
    <mergeCell ref="AC44:AD44"/>
    <mergeCell ref="AE44:AH44"/>
    <mergeCell ref="AI44:AL44"/>
    <mergeCell ref="AM44:AO44"/>
    <mergeCell ref="B44:C44"/>
    <mergeCell ref="D44:F44"/>
    <mergeCell ref="G44:J44"/>
    <mergeCell ref="K44:N44"/>
    <mergeCell ref="O44:R44"/>
    <mergeCell ref="S44:V44"/>
    <mergeCell ref="W43:X43"/>
    <mergeCell ref="Y43:AB43"/>
    <mergeCell ref="AC43:AD43"/>
    <mergeCell ref="AE43:AH43"/>
    <mergeCell ref="AI43:AL43"/>
    <mergeCell ref="AM43:AO43"/>
    <mergeCell ref="B43:C43"/>
    <mergeCell ref="D43:F43"/>
    <mergeCell ref="G43:J43"/>
    <mergeCell ref="K43:N43"/>
    <mergeCell ref="O43:R43"/>
    <mergeCell ref="S43:V43"/>
    <mergeCell ref="W42:X42"/>
    <mergeCell ref="Y42:AB42"/>
    <mergeCell ref="AC42:AD42"/>
    <mergeCell ref="AE42:AH42"/>
    <mergeCell ref="AI42:AL42"/>
    <mergeCell ref="AM42:AO42"/>
    <mergeCell ref="B42:C42"/>
    <mergeCell ref="D42:F42"/>
    <mergeCell ref="G42:J42"/>
    <mergeCell ref="K42:N42"/>
    <mergeCell ref="O42:R42"/>
    <mergeCell ref="S42:V42"/>
    <mergeCell ref="W41:X41"/>
    <mergeCell ref="Y41:AB41"/>
    <mergeCell ref="AC41:AD41"/>
    <mergeCell ref="AE41:AH41"/>
    <mergeCell ref="AI41:AL41"/>
    <mergeCell ref="AM41:AO41"/>
    <mergeCell ref="B41:C41"/>
    <mergeCell ref="D41:F41"/>
    <mergeCell ref="G41:J41"/>
    <mergeCell ref="K41:N41"/>
    <mergeCell ref="O41:R41"/>
    <mergeCell ref="S41:V41"/>
    <mergeCell ref="W40:X40"/>
    <mergeCell ref="Y40:AB40"/>
    <mergeCell ref="AC40:AD40"/>
    <mergeCell ref="AE40:AH40"/>
    <mergeCell ref="AI40:AL40"/>
    <mergeCell ref="AM40:AO40"/>
    <mergeCell ref="B40:C40"/>
    <mergeCell ref="D40:F40"/>
    <mergeCell ref="G40:J40"/>
    <mergeCell ref="K40:N40"/>
    <mergeCell ref="O40:R40"/>
    <mergeCell ref="S40:V40"/>
    <mergeCell ref="W39:X39"/>
    <mergeCell ref="Y39:AB39"/>
    <mergeCell ref="AC39:AD39"/>
    <mergeCell ref="AE39:AH39"/>
    <mergeCell ref="AI39:AL39"/>
    <mergeCell ref="AM39:AO39"/>
    <mergeCell ref="B39:C39"/>
    <mergeCell ref="D39:F39"/>
    <mergeCell ref="G39:J39"/>
    <mergeCell ref="K39:N39"/>
    <mergeCell ref="O39:R39"/>
    <mergeCell ref="S39:V39"/>
    <mergeCell ref="W38:X38"/>
    <mergeCell ref="Y38:AB38"/>
    <mergeCell ref="AC38:AD38"/>
    <mergeCell ref="AE38:AH38"/>
    <mergeCell ref="AI38:AL38"/>
    <mergeCell ref="AM38:AO38"/>
    <mergeCell ref="B38:C38"/>
    <mergeCell ref="D38:F38"/>
    <mergeCell ref="G38:J38"/>
    <mergeCell ref="K38:N38"/>
    <mergeCell ref="O38:R38"/>
    <mergeCell ref="S38:V38"/>
    <mergeCell ref="W37:X37"/>
    <mergeCell ref="Y37:AB37"/>
    <mergeCell ref="AC37:AD37"/>
    <mergeCell ref="AE37:AH37"/>
    <mergeCell ref="AI37:AL37"/>
    <mergeCell ref="AM37:AO37"/>
    <mergeCell ref="B37:C37"/>
    <mergeCell ref="D37:F37"/>
    <mergeCell ref="G37:J37"/>
    <mergeCell ref="K37:N37"/>
    <mergeCell ref="O37:R37"/>
    <mergeCell ref="S37:V37"/>
    <mergeCell ref="W36:X36"/>
    <mergeCell ref="Y36:AB36"/>
    <mergeCell ref="AC36:AD36"/>
    <mergeCell ref="AE36:AH36"/>
    <mergeCell ref="AI36:AL36"/>
    <mergeCell ref="AM36:AO36"/>
    <mergeCell ref="B36:C36"/>
    <mergeCell ref="D36:F36"/>
    <mergeCell ref="G36:J36"/>
    <mergeCell ref="K36:N36"/>
    <mergeCell ref="O36:R36"/>
    <mergeCell ref="S36:V36"/>
    <mergeCell ref="W35:X35"/>
    <mergeCell ref="Y35:AB35"/>
    <mergeCell ref="AC35:AD35"/>
    <mergeCell ref="AE35:AH35"/>
    <mergeCell ref="AI35:AL35"/>
    <mergeCell ref="AM35:AO35"/>
    <mergeCell ref="B35:C35"/>
    <mergeCell ref="D35:F35"/>
    <mergeCell ref="G35:J35"/>
    <mergeCell ref="K35:N35"/>
    <mergeCell ref="O35:R35"/>
    <mergeCell ref="S35:V35"/>
    <mergeCell ref="W34:X34"/>
    <mergeCell ref="Y34:AB34"/>
    <mergeCell ref="AC34:AD34"/>
    <mergeCell ref="AE34:AH34"/>
    <mergeCell ref="AI34:AL34"/>
    <mergeCell ref="AM34:AO34"/>
    <mergeCell ref="B34:C34"/>
    <mergeCell ref="D34:F34"/>
    <mergeCell ref="G34:J34"/>
    <mergeCell ref="K34:N34"/>
    <mergeCell ref="O34:R34"/>
    <mergeCell ref="S34:V34"/>
    <mergeCell ref="W33:X33"/>
    <mergeCell ref="Y33:AB33"/>
    <mergeCell ref="AC33:AD33"/>
    <mergeCell ref="AE33:AH33"/>
    <mergeCell ref="AI33:AL33"/>
    <mergeCell ref="AM33:AO33"/>
    <mergeCell ref="B33:C33"/>
    <mergeCell ref="D33:F33"/>
    <mergeCell ref="G33:J33"/>
    <mergeCell ref="K33:N33"/>
    <mergeCell ref="O33:R33"/>
    <mergeCell ref="S33:V33"/>
    <mergeCell ref="W32:X32"/>
    <mergeCell ref="Y32:AB32"/>
    <mergeCell ref="AC32:AD32"/>
    <mergeCell ref="AE32:AH32"/>
    <mergeCell ref="AI32:AL32"/>
    <mergeCell ref="AM32:AO32"/>
    <mergeCell ref="B32:C32"/>
    <mergeCell ref="D32:F32"/>
    <mergeCell ref="G32:J32"/>
    <mergeCell ref="K32:N32"/>
    <mergeCell ref="O32:R32"/>
    <mergeCell ref="S32:V32"/>
    <mergeCell ref="W31:X31"/>
    <mergeCell ref="Y31:AB31"/>
    <mergeCell ref="AC31:AD31"/>
    <mergeCell ref="AE31:AH31"/>
    <mergeCell ref="AI31:AL31"/>
    <mergeCell ref="AM31:AO31"/>
    <mergeCell ref="B31:C31"/>
    <mergeCell ref="D31:F31"/>
    <mergeCell ref="G31:J31"/>
    <mergeCell ref="K31:N31"/>
    <mergeCell ref="O31:R31"/>
    <mergeCell ref="S31:V31"/>
    <mergeCell ref="W30:X30"/>
    <mergeCell ref="Y30:AB30"/>
    <mergeCell ref="AC30:AD30"/>
    <mergeCell ref="AE30:AH30"/>
    <mergeCell ref="AI30:AL30"/>
    <mergeCell ref="AM30:AO30"/>
    <mergeCell ref="B30:C30"/>
    <mergeCell ref="D30:F30"/>
    <mergeCell ref="G30:J30"/>
    <mergeCell ref="K30:N30"/>
    <mergeCell ref="O30:R30"/>
    <mergeCell ref="S30:V30"/>
    <mergeCell ref="W29:X29"/>
    <mergeCell ref="Y29:AB29"/>
    <mergeCell ref="AC29:AD29"/>
    <mergeCell ref="AE29:AH29"/>
    <mergeCell ref="AI29:AL29"/>
    <mergeCell ref="AM29:AO29"/>
    <mergeCell ref="B29:C29"/>
    <mergeCell ref="D29:F29"/>
    <mergeCell ref="G29:J29"/>
    <mergeCell ref="K29:N29"/>
    <mergeCell ref="O29:R29"/>
    <mergeCell ref="S29:V29"/>
    <mergeCell ref="W28:X28"/>
    <mergeCell ref="Y28:AB28"/>
    <mergeCell ref="AC28:AD28"/>
    <mergeCell ref="AE28:AH28"/>
    <mergeCell ref="AI28:AL28"/>
    <mergeCell ref="AM28:AO28"/>
    <mergeCell ref="B28:C28"/>
    <mergeCell ref="D28:F28"/>
    <mergeCell ref="G28:J28"/>
    <mergeCell ref="K28:N28"/>
    <mergeCell ref="O28:R28"/>
    <mergeCell ref="S28:V28"/>
    <mergeCell ref="W27:X27"/>
    <mergeCell ref="Y27:AB27"/>
    <mergeCell ref="AC27:AD27"/>
    <mergeCell ref="AE27:AH27"/>
    <mergeCell ref="AI27:AL27"/>
    <mergeCell ref="AM27:AO27"/>
    <mergeCell ref="B27:C27"/>
    <mergeCell ref="D27:F27"/>
    <mergeCell ref="G27:J27"/>
    <mergeCell ref="K27:N27"/>
    <mergeCell ref="O27:R27"/>
    <mergeCell ref="S27:V27"/>
    <mergeCell ref="W26:X26"/>
    <mergeCell ref="Y26:AB26"/>
    <mergeCell ref="AC26:AD26"/>
    <mergeCell ref="AE26:AH26"/>
    <mergeCell ref="AI26:AL26"/>
    <mergeCell ref="AM26:AO26"/>
    <mergeCell ref="B26:C26"/>
    <mergeCell ref="D26:F26"/>
    <mergeCell ref="G26:J26"/>
    <mergeCell ref="K26:N26"/>
    <mergeCell ref="O26:R26"/>
    <mergeCell ref="S26:V26"/>
    <mergeCell ref="W25:X25"/>
    <mergeCell ref="Y25:AB25"/>
    <mergeCell ref="AC25:AD25"/>
    <mergeCell ref="AE25:AH25"/>
    <mergeCell ref="AI25:AL25"/>
    <mergeCell ref="AM25:AO25"/>
    <mergeCell ref="B25:C25"/>
    <mergeCell ref="D25:F25"/>
    <mergeCell ref="G25:J25"/>
    <mergeCell ref="K25:N25"/>
    <mergeCell ref="O25:R25"/>
    <mergeCell ref="S25:V25"/>
    <mergeCell ref="W24:X24"/>
    <mergeCell ref="Y24:AB24"/>
    <mergeCell ref="AC24:AD24"/>
    <mergeCell ref="AE24:AH24"/>
    <mergeCell ref="AI24:AL24"/>
    <mergeCell ref="AM24:AO24"/>
    <mergeCell ref="B24:C24"/>
    <mergeCell ref="D24:F24"/>
    <mergeCell ref="G24:J24"/>
    <mergeCell ref="K24:N24"/>
    <mergeCell ref="O24:R24"/>
    <mergeCell ref="S24:V24"/>
    <mergeCell ref="W23:X23"/>
    <mergeCell ref="Y23:AB23"/>
    <mergeCell ref="AC23:AD23"/>
    <mergeCell ref="AE23:AH23"/>
    <mergeCell ref="AI23:AL23"/>
    <mergeCell ref="AM23:AO23"/>
    <mergeCell ref="B23:C23"/>
    <mergeCell ref="D23:F23"/>
    <mergeCell ref="G23:J23"/>
    <mergeCell ref="K23:N23"/>
    <mergeCell ref="O23:R23"/>
    <mergeCell ref="S23:V23"/>
    <mergeCell ref="W22:X22"/>
    <mergeCell ref="Y22:AB22"/>
    <mergeCell ref="AC22:AD22"/>
    <mergeCell ref="AE22:AH22"/>
    <mergeCell ref="AI22:AL22"/>
    <mergeCell ref="AM22:AO22"/>
    <mergeCell ref="B22:C22"/>
    <mergeCell ref="D22:F22"/>
    <mergeCell ref="G22:J22"/>
    <mergeCell ref="K22:N22"/>
    <mergeCell ref="O22:R22"/>
    <mergeCell ref="S22:V22"/>
    <mergeCell ref="W21:X21"/>
    <mergeCell ref="Y21:AB21"/>
    <mergeCell ref="AC21:AD21"/>
    <mergeCell ref="AE21:AH21"/>
    <mergeCell ref="AI21:AL21"/>
    <mergeCell ref="AM21:AO21"/>
    <mergeCell ref="B21:C21"/>
    <mergeCell ref="D21:F21"/>
    <mergeCell ref="G21:J21"/>
    <mergeCell ref="K21:N21"/>
    <mergeCell ref="O21:R21"/>
    <mergeCell ref="S21:V21"/>
    <mergeCell ref="W20:X20"/>
    <mergeCell ref="Y20:AB20"/>
    <mergeCell ref="AC20:AD20"/>
    <mergeCell ref="AE20:AH20"/>
    <mergeCell ref="AI20:AL20"/>
    <mergeCell ref="AM20:AO20"/>
    <mergeCell ref="B20:C20"/>
    <mergeCell ref="D20:F20"/>
    <mergeCell ref="G20:J20"/>
    <mergeCell ref="K20:N20"/>
    <mergeCell ref="O20:R20"/>
    <mergeCell ref="S20:V20"/>
    <mergeCell ref="W19:X19"/>
    <mergeCell ref="Y19:AB19"/>
    <mergeCell ref="AC19:AD19"/>
    <mergeCell ref="AE19:AH19"/>
    <mergeCell ref="AI19:AL19"/>
    <mergeCell ref="AM19:AO19"/>
    <mergeCell ref="B19:C19"/>
    <mergeCell ref="D19:F19"/>
    <mergeCell ref="G19:J19"/>
    <mergeCell ref="K19:N19"/>
    <mergeCell ref="O19:R19"/>
    <mergeCell ref="S19:V19"/>
    <mergeCell ref="W18:X18"/>
    <mergeCell ref="Y18:AB18"/>
    <mergeCell ref="AC18:AD18"/>
    <mergeCell ref="AE18:AH18"/>
    <mergeCell ref="AI18:AL18"/>
    <mergeCell ref="AM18:AO18"/>
    <mergeCell ref="B18:C18"/>
    <mergeCell ref="D18:F18"/>
    <mergeCell ref="G18:J18"/>
    <mergeCell ref="K18:N18"/>
    <mergeCell ref="O18:R18"/>
    <mergeCell ref="S18:V18"/>
    <mergeCell ref="W17:X17"/>
    <mergeCell ref="Y17:AB17"/>
    <mergeCell ref="AC17:AD17"/>
    <mergeCell ref="AE17:AH17"/>
    <mergeCell ref="AI17:AL17"/>
    <mergeCell ref="AM17:AO17"/>
    <mergeCell ref="B17:C17"/>
    <mergeCell ref="D17:F17"/>
    <mergeCell ref="G17:J17"/>
    <mergeCell ref="K17:N17"/>
    <mergeCell ref="O17:R17"/>
    <mergeCell ref="S17:V17"/>
    <mergeCell ref="W16:X16"/>
    <mergeCell ref="Y16:AB16"/>
    <mergeCell ref="AC16:AD16"/>
    <mergeCell ref="AE16:AH16"/>
    <mergeCell ref="AI16:AL16"/>
    <mergeCell ref="AM16:AO16"/>
    <mergeCell ref="B16:C16"/>
    <mergeCell ref="D16:F16"/>
    <mergeCell ref="G16:J16"/>
    <mergeCell ref="K16:N16"/>
    <mergeCell ref="O16:R16"/>
    <mergeCell ref="S16:V16"/>
    <mergeCell ref="W15:X15"/>
    <mergeCell ref="Y15:AB15"/>
    <mergeCell ref="AC15:AD15"/>
    <mergeCell ref="AE15:AH15"/>
    <mergeCell ref="AI15:AL15"/>
    <mergeCell ref="AM15:AO15"/>
    <mergeCell ref="B15:C15"/>
    <mergeCell ref="D15:F15"/>
    <mergeCell ref="G15:J15"/>
    <mergeCell ref="K15:N15"/>
    <mergeCell ref="O15:R15"/>
    <mergeCell ref="S15:V15"/>
    <mergeCell ref="AE14:AH14"/>
    <mergeCell ref="AI14:AL14"/>
    <mergeCell ref="AM14:AO14"/>
    <mergeCell ref="B14:C14"/>
    <mergeCell ref="D14:F14"/>
    <mergeCell ref="G14:J14"/>
    <mergeCell ref="K14:N14"/>
    <mergeCell ref="O14:R14"/>
    <mergeCell ref="S14:V14"/>
    <mergeCell ref="B13:C13"/>
    <mergeCell ref="D13:F13"/>
    <mergeCell ref="G13:J13"/>
    <mergeCell ref="K13:N13"/>
    <mergeCell ref="O13:R13"/>
    <mergeCell ref="S13:V13"/>
    <mergeCell ref="W14:X14"/>
    <mergeCell ref="Y14:AB14"/>
    <mergeCell ref="AC14:AD14"/>
    <mergeCell ref="AC13:AD13"/>
    <mergeCell ref="AE13:AH13"/>
    <mergeCell ref="AI13:AL13"/>
    <mergeCell ref="AM13:AO13"/>
    <mergeCell ref="AC12:AD12"/>
    <mergeCell ref="AE12:AH12"/>
    <mergeCell ref="AI12:AL12"/>
    <mergeCell ref="AM12:AO12"/>
    <mergeCell ref="W13:X13"/>
    <mergeCell ref="Y13:AB13"/>
    <mergeCell ref="AJ7:AO8"/>
    <mergeCell ref="C9:F10"/>
    <mergeCell ref="G9:AH9"/>
    <mergeCell ref="AI9:AL9"/>
    <mergeCell ref="AM9:AO11"/>
    <mergeCell ref="G10:AH10"/>
    <mergeCell ref="AI10:AL10"/>
    <mergeCell ref="B11:D12"/>
    <mergeCell ref="G11:X11"/>
    <mergeCell ref="Y11:AD11"/>
    <mergeCell ref="AE11:AH11"/>
    <mergeCell ref="G12:J12"/>
    <mergeCell ref="K12:N12"/>
    <mergeCell ref="O12:R12"/>
    <mergeCell ref="S12:V12"/>
    <mergeCell ref="W12:X12"/>
  </mergeCells>
  <phoneticPr fontId="2"/>
  <pageMargins left="1.4566929133858268" right="0.59055118110236227" top="0.98425196850393704" bottom="0.98425196850393704" header="0.51181102362204722" footer="0.51181102362204722"/>
  <pageSetup paperSize="9" scale="70" firstPageNumber="0" orientation="portrait" r:id="rId1"/>
  <headerFooter alignWithMargins="0">
    <oddFooter>&amp;C３ページ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L118"/>
  <sheetViews>
    <sheetView view="pageBreakPreview" topLeftCell="A12" zoomScaleNormal="100" zoomScaleSheetLayoutView="100" workbookViewId="0">
      <selection activeCell="AV38" sqref="AV38"/>
    </sheetView>
  </sheetViews>
  <sheetFormatPr defaultColWidth="9" defaultRowHeight="13" x14ac:dyDescent="0.2"/>
  <cols>
    <col min="1" max="1" width="1.453125" style="29" customWidth="1"/>
    <col min="2" max="2" width="1.90625" style="29" customWidth="1"/>
    <col min="3" max="4" width="1.26953125" style="29" customWidth="1"/>
    <col min="5" max="5" width="1.36328125" style="29" customWidth="1"/>
    <col min="6" max="6" width="1.08984375" style="29" customWidth="1"/>
    <col min="7" max="7" width="1.36328125" style="29" customWidth="1"/>
    <col min="8" max="13" width="2.90625" style="29" customWidth="1"/>
    <col min="14" max="14" width="2.26953125" style="29" customWidth="1"/>
    <col min="15" max="26" width="2.90625" style="29" customWidth="1"/>
    <col min="27" max="27" width="2.26953125" style="29" customWidth="1"/>
    <col min="28" max="36" width="2.90625" style="29" customWidth="1"/>
    <col min="37" max="37" width="4" style="29" customWidth="1"/>
    <col min="38" max="38" width="8.54296875" style="29" customWidth="1"/>
    <col min="39" max="39" width="3.1796875" style="29" customWidth="1"/>
    <col min="40" max="47" width="3.08984375" style="29" customWidth="1"/>
    <col min="48" max="16384" width="9" style="29"/>
  </cols>
  <sheetData>
    <row r="1" spans="1:37" ht="15" customHeight="1" x14ac:dyDescent="0.2">
      <c r="A1" s="48"/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</row>
    <row r="2" spans="1:37" ht="18" customHeight="1" x14ac:dyDescent="0.2">
      <c r="B2" s="29" t="s">
        <v>90</v>
      </c>
      <c r="C2" s="46"/>
      <c r="D2" s="46"/>
      <c r="E2" s="46"/>
      <c r="F2" s="46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7"/>
      <c r="AB2" s="7"/>
      <c r="AC2" s="9"/>
      <c r="AD2" s="9"/>
      <c r="AE2" s="9"/>
      <c r="AG2" s="60"/>
      <c r="AK2" s="8"/>
    </row>
    <row r="3" spans="1:37" ht="18" customHeight="1" thickBot="1" x14ac:dyDescent="0.25">
      <c r="C3" s="46"/>
      <c r="D3" s="46"/>
      <c r="E3" s="46"/>
      <c r="F3" s="46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7"/>
      <c r="AB3" s="7"/>
      <c r="AC3" s="9"/>
      <c r="AD3" s="9"/>
      <c r="AE3" s="9"/>
      <c r="AG3" s="60"/>
      <c r="AK3" s="8" t="s">
        <v>103</v>
      </c>
    </row>
    <row r="4" spans="1:37" ht="18" customHeight="1" x14ac:dyDescent="0.2">
      <c r="B4" s="2"/>
      <c r="C4" s="3"/>
      <c r="D4" s="3"/>
      <c r="E4" s="3"/>
      <c r="F4" s="16"/>
      <c r="G4" s="63"/>
      <c r="H4" s="246" t="s">
        <v>26</v>
      </c>
      <c r="I4" s="247"/>
      <c r="J4" s="87" t="s">
        <v>48</v>
      </c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  <c r="X4" s="113"/>
      <c r="Y4" s="87" t="s">
        <v>49</v>
      </c>
      <c r="Z4" s="88"/>
      <c r="AA4" s="88"/>
      <c r="AB4" s="88"/>
      <c r="AC4" s="88"/>
      <c r="AD4" s="88"/>
      <c r="AE4" s="88"/>
      <c r="AF4" s="88"/>
      <c r="AG4" s="113"/>
      <c r="AH4" s="245" t="s">
        <v>5</v>
      </c>
      <c r="AI4" s="246"/>
      <c r="AJ4" s="246"/>
      <c r="AK4" s="247"/>
    </row>
    <row r="5" spans="1:37" ht="18" customHeight="1" x14ac:dyDescent="0.2">
      <c r="A5" s="29" t="s">
        <v>115</v>
      </c>
      <c r="B5" s="193" t="s">
        <v>11</v>
      </c>
      <c r="C5" s="194"/>
      <c r="D5" s="194"/>
      <c r="E5" s="194"/>
      <c r="F5" s="68"/>
      <c r="G5" s="68"/>
      <c r="H5" s="68"/>
      <c r="I5" s="68"/>
      <c r="J5" s="223" t="s">
        <v>131</v>
      </c>
      <c r="K5" s="221"/>
      <c r="L5" s="224"/>
      <c r="M5" s="220" t="s">
        <v>132</v>
      </c>
      <c r="N5" s="221"/>
      <c r="O5" s="224"/>
      <c r="P5" s="220" t="s">
        <v>64</v>
      </c>
      <c r="Q5" s="221"/>
      <c r="R5" s="224"/>
      <c r="S5" s="220" t="s">
        <v>65</v>
      </c>
      <c r="T5" s="221"/>
      <c r="U5" s="224"/>
      <c r="V5" s="220" t="s">
        <v>0</v>
      </c>
      <c r="W5" s="221"/>
      <c r="X5" s="222"/>
      <c r="Y5" s="223" t="s">
        <v>66</v>
      </c>
      <c r="Z5" s="221"/>
      <c r="AA5" s="224"/>
      <c r="AB5" s="220" t="s">
        <v>65</v>
      </c>
      <c r="AC5" s="221"/>
      <c r="AD5" s="224"/>
      <c r="AE5" s="220" t="s">
        <v>0</v>
      </c>
      <c r="AF5" s="221"/>
      <c r="AG5" s="222"/>
      <c r="AH5" s="193"/>
      <c r="AI5" s="194"/>
      <c r="AJ5" s="194"/>
      <c r="AK5" s="248"/>
    </row>
    <row r="6" spans="1:37" ht="18" customHeight="1" x14ac:dyDescent="0.2">
      <c r="A6" s="29" t="s">
        <v>116</v>
      </c>
      <c r="B6" s="202" t="s">
        <v>29</v>
      </c>
      <c r="C6" s="203"/>
      <c r="D6" s="203"/>
      <c r="E6" s="203"/>
      <c r="F6" s="203"/>
      <c r="G6" s="204"/>
      <c r="H6" s="164" t="s">
        <v>33</v>
      </c>
      <c r="I6" s="238"/>
      <c r="J6" s="382">
        <v>761</v>
      </c>
      <c r="K6" s="383"/>
      <c r="L6" s="384"/>
      <c r="M6" s="385">
        <v>40915</v>
      </c>
      <c r="N6" s="383"/>
      <c r="O6" s="384"/>
      <c r="P6" s="385">
        <v>2352</v>
      </c>
      <c r="Q6" s="383"/>
      <c r="R6" s="384"/>
      <c r="S6" s="386">
        <v>10</v>
      </c>
      <c r="T6" s="387"/>
      <c r="U6" s="388"/>
      <c r="V6" s="386">
        <f t="shared" ref="V6:V11" si="0">SUM(J6:U6)</f>
        <v>44038</v>
      </c>
      <c r="W6" s="387"/>
      <c r="X6" s="389"/>
      <c r="Y6" s="382">
        <v>4</v>
      </c>
      <c r="Z6" s="383"/>
      <c r="AA6" s="383"/>
      <c r="AB6" s="385" t="s">
        <v>71</v>
      </c>
      <c r="AC6" s="383"/>
      <c r="AD6" s="384"/>
      <c r="AE6" s="383">
        <f t="shared" ref="AE6:AE11" si="1">SUM(Y6:AD6)</f>
        <v>4</v>
      </c>
      <c r="AF6" s="383"/>
      <c r="AG6" s="383"/>
      <c r="AH6" s="390">
        <f>SUM(V6,AE6)</f>
        <v>44042</v>
      </c>
      <c r="AI6" s="391"/>
      <c r="AJ6" s="391"/>
      <c r="AK6" s="392"/>
    </row>
    <row r="7" spans="1:37" ht="18" customHeight="1" x14ac:dyDescent="0.2">
      <c r="B7" s="193"/>
      <c r="C7" s="194"/>
      <c r="D7" s="194"/>
      <c r="E7" s="194"/>
      <c r="F7" s="194"/>
      <c r="G7" s="205"/>
      <c r="H7" s="148" t="s">
        <v>7</v>
      </c>
      <c r="I7" s="393"/>
      <c r="J7" s="394">
        <f>J6/AH6*100</f>
        <v>1.7278960991780574</v>
      </c>
      <c r="K7" s="395"/>
      <c r="L7" s="395"/>
      <c r="M7" s="395">
        <f>M6/AH6*100</f>
        <v>92.899959129921442</v>
      </c>
      <c r="N7" s="395"/>
      <c r="O7" s="395"/>
      <c r="P7" s="395">
        <f>P6/AH6*100</f>
        <v>5.3403569320194366</v>
      </c>
      <c r="Q7" s="395"/>
      <c r="R7" s="395"/>
      <c r="S7" s="395">
        <f>S6/AH6*100</f>
        <v>2.2705599200762906E-2</v>
      </c>
      <c r="T7" s="395"/>
      <c r="U7" s="395"/>
      <c r="V7" s="395">
        <f>SUM(J7:U7)</f>
        <v>99.990917760319689</v>
      </c>
      <c r="W7" s="395"/>
      <c r="X7" s="396"/>
      <c r="Y7" s="394">
        <f>Y6/AH6*100</f>
        <v>9.0822396803051635E-3</v>
      </c>
      <c r="Z7" s="395"/>
      <c r="AA7" s="395"/>
      <c r="AB7" s="395" t="s">
        <v>133</v>
      </c>
      <c r="AC7" s="395"/>
      <c r="AD7" s="395"/>
      <c r="AE7" s="395">
        <f t="shared" si="1"/>
        <v>9.0822396803051635E-3</v>
      </c>
      <c r="AF7" s="395"/>
      <c r="AG7" s="396"/>
      <c r="AH7" s="397">
        <f>V7+AE7</f>
        <v>100</v>
      </c>
      <c r="AI7" s="398"/>
      <c r="AJ7" s="398"/>
      <c r="AK7" s="399"/>
    </row>
    <row r="8" spans="1:37" ht="18" customHeight="1" x14ac:dyDescent="0.2">
      <c r="B8" s="202" t="s">
        <v>108</v>
      </c>
      <c r="C8" s="203"/>
      <c r="D8" s="203"/>
      <c r="E8" s="203"/>
      <c r="F8" s="203"/>
      <c r="G8" s="204"/>
      <c r="H8" s="164" t="s">
        <v>33</v>
      </c>
      <c r="I8" s="238"/>
      <c r="J8" s="382">
        <v>652</v>
      </c>
      <c r="K8" s="383"/>
      <c r="L8" s="384"/>
      <c r="M8" s="385">
        <v>25009</v>
      </c>
      <c r="N8" s="383"/>
      <c r="O8" s="384"/>
      <c r="P8" s="385">
        <v>3397</v>
      </c>
      <c r="Q8" s="383"/>
      <c r="R8" s="384"/>
      <c r="S8" s="386">
        <v>2176</v>
      </c>
      <c r="T8" s="387"/>
      <c r="U8" s="388"/>
      <c r="V8" s="386">
        <f t="shared" si="0"/>
        <v>31234</v>
      </c>
      <c r="W8" s="387"/>
      <c r="X8" s="389"/>
      <c r="Y8" s="382"/>
      <c r="Z8" s="383"/>
      <c r="AA8" s="383"/>
      <c r="AB8" s="385">
        <v>4000</v>
      </c>
      <c r="AC8" s="383"/>
      <c r="AD8" s="384"/>
      <c r="AE8" s="383">
        <f t="shared" si="1"/>
        <v>4000</v>
      </c>
      <c r="AF8" s="383"/>
      <c r="AG8" s="383"/>
      <c r="AH8" s="390">
        <f>SUM(V8,AE8)</f>
        <v>35234</v>
      </c>
      <c r="AI8" s="391"/>
      <c r="AJ8" s="391"/>
      <c r="AK8" s="392"/>
    </row>
    <row r="9" spans="1:37" ht="18" customHeight="1" x14ac:dyDescent="0.2">
      <c r="B9" s="193"/>
      <c r="C9" s="194"/>
      <c r="D9" s="194"/>
      <c r="E9" s="194"/>
      <c r="F9" s="194"/>
      <c r="G9" s="205"/>
      <c r="H9" s="148" t="s">
        <v>7</v>
      </c>
      <c r="I9" s="393"/>
      <c r="J9" s="411">
        <f>J8/AH8*100</f>
        <v>1.8504853266731001</v>
      </c>
      <c r="K9" s="412"/>
      <c r="L9" s="412"/>
      <c r="M9" s="412">
        <f>M8/AH8*100</f>
        <v>70.979735482772327</v>
      </c>
      <c r="N9" s="412"/>
      <c r="O9" s="412"/>
      <c r="P9" s="412">
        <f>P8/AH8*100</f>
        <v>9.6412556053811667</v>
      </c>
      <c r="Q9" s="412"/>
      <c r="R9" s="412"/>
      <c r="S9" s="412">
        <f>S8/AH8*100</f>
        <v>6.1758528693875236</v>
      </c>
      <c r="T9" s="412"/>
      <c r="U9" s="412"/>
      <c r="V9" s="412">
        <f t="shared" si="0"/>
        <v>88.647329284214109</v>
      </c>
      <c r="W9" s="412"/>
      <c r="X9" s="424"/>
      <c r="Y9" s="411">
        <f>Y8/AH8*100</f>
        <v>0</v>
      </c>
      <c r="Z9" s="412"/>
      <c r="AA9" s="412"/>
      <c r="AB9" s="412">
        <f>AB8/AH8*100</f>
        <v>11.352670715785889</v>
      </c>
      <c r="AC9" s="412"/>
      <c r="AD9" s="412"/>
      <c r="AE9" s="412">
        <f t="shared" si="1"/>
        <v>11.352670715785889</v>
      </c>
      <c r="AF9" s="412"/>
      <c r="AG9" s="424"/>
      <c r="AH9" s="400">
        <f>V9+AE9</f>
        <v>100</v>
      </c>
      <c r="AI9" s="401"/>
      <c r="AJ9" s="401"/>
      <c r="AK9" s="402"/>
    </row>
    <row r="10" spans="1:37" ht="18" customHeight="1" x14ac:dyDescent="0.2">
      <c r="B10" s="202" t="s">
        <v>9</v>
      </c>
      <c r="C10" s="203"/>
      <c r="D10" s="203"/>
      <c r="E10" s="203"/>
      <c r="F10" s="203"/>
      <c r="G10" s="204"/>
      <c r="H10" s="164" t="s">
        <v>33</v>
      </c>
      <c r="I10" s="238"/>
      <c r="J10" s="417">
        <f>J6+J8</f>
        <v>1413</v>
      </c>
      <c r="K10" s="414"/>
      <c r="L10" s="415"/>
      <c r="M10" s="413">
        <f>M6+M8</f>
        <v>65924</v>
      </c>
      <c r="N10" s="414"/>
      <c r="O10" s="415"/>
      <c r="P10" s="413">
        <f>P6+P8</f>
        <v>5749</v>
      </c>
      <c r="Q10" s="414"/>
      <c r="R10" s="415"/>
      <c r="S10" s="413">
        <f>S6+S8</f>
        <v>2186</v>
      </c>
      <c r="T10" s="414"/>
      <c r="U10" s="415"/>
      <c r="V10" s="416">
        <f t="shared" si="0"/>
        <v>75272</v>
      </c>
      <c r="W10" s="391"/>
      <c r="X10" s="392"/>
      <c r="Y10" s="417">
        <f>Y6+Y8</f>
        <v>4</v>
      </c>
      <c r="Z10" s="414"/>
      <c r="AA10" s="415"/>
      <c r="AB10" s="413">
        <f>AB8</f>
        <v>4000</v>
      </c>
      <c r="AC10" s="414"/>
      <c r="AD10" s="414"/>
      <c r="AE10" s="418">
        <f t="shared" si="1"/>
        <v>4004</v>
      </c>
      <c r="AF10" s="419"/>
      <c r="AG10" s="420"/>
      <c r="AH10" s="421">
        <f>SUM(V10,AE10)</f>
        <v>79276</v>
      </c>
      <c r="AI10" s="422"/>
      <c r="AJ10" s="422"/>
      <c r="AK10" s="423"/>
    </row>
    <row r="11" spans="1:37" ht="18" customHeight="1" thickBot="1" x14ac:dyDescent="0.25">
      <c r="B11" s="233"/>
      <c r="C11" s="234"/>
      <c r="D11" s="234"/>
      <c r="E11" s="234"/>
      <c r="F11" s="234"/>
      <c r="G11" s="257"/>
      <c r="H11" s="425" t="s">
        <v>7</v>
      </c>
      <c r="I11" s="426"/>
      <c r="J11" s="410">
        <f>J10/AH10*100</f>
        <v>1.7823805439224989</v>
      </c>
      <c r="K11" s="228"/>
      <c r="L11" s="228"/>
      <c r="M11" s="228">
        <f>M10/AH10*100</f>
        <v>83.157576063373526</v>
      </c>
      <c r="N11" s="228"/>
      <c r="O11" s="228"/>
      <c r="P11" s="228">
        <f>P10/AH10*100</f>
        <v>7.2518795095615314</v>
      </c>
      <c r="Q11" s="228"/>
      <c r="R11" s="228"/>
      <c r="S11" s="228">
        <f>S10/AH10*100</f>
        <v>2.7574549674554723</v>
      </c>
      <c r="T11" s="228"/>
      <c r="U11" s="228"/>
      <c r="V11" s="228">
        <f t="shared" si="0"/>
        <v>94.949291084313032</v>
      </c>
      <c r="W11" s="228"/>
      <c r="X11" s="427"/>
      <c r="Y11" s="410">
        <f>Y10/AH10*100</f>
        <v>5.0456632524345322E-3</v>
      </c>
      <c r="Z11" s="228"/>
      <c r="AA11" s="228"/>
      <c r="AB11" s="228">
        <f>AB10/AH10*100</f>
        <v>5.0456632524345322</v>
      </c>
      <c r="AC11" s="228"/>
      <c r="AD11" s="228"/>
      <c r="AE11" s="228">
        <f t="shared" si="1"/>
        <v>5.0507089156869664</v>
      </c>
      <c r="AF11" s="228"/>
      <c r="AG11" s="427"/>
      <c r="AH11" s="251">
        <f>V11+AE11</f>
        <v>100</v>
      </c>
      <c r="AI11" s="226"/>
      <c r="AJ11" s="226"/>
      <c r="AK11" s="450"/>
    </row>
    <row r="12" spans="1:37" ht="18" customHeight="1" x14ac:dyDescent="0.2">
      <c r="B12" s="66"/>
      <c r="C12" s="66"/>
      <c r="D12" s="66"/>
      <c r="E12" s="66"/>
      <c r="F12" s="66"/>
      <c r="G12" s="70"/>
      <c r="H12" s="70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5"/>
      <c r="AB12" s="45"/>
      <c r="AC12" s="45"/>
      <c r="AD12" s="45"/>
      <c r="AE12" s="45"/>
      <c r="AF12" s="45"/>
      <c r="AG12" s="45"/>
      <c r="AH12" s="45"/>
      <c r="AI12" s="45"/>
      <c r="AJ12" s="45"/>
      <c r="AK12" s="45"/>
    </row>
    <row r="13" spans="1:37" ht="18" hidden="1" customHeight="1" thickBot="1" x14ac:dyDescent="0.25">
      <c r="B13" s="1" t="s">
        <v>42</v>
      </c>
      <c r="C13" s="46"/>
      <c r="D13" s="46"/>
      <c r="E13" s="46"/>
      <c r="F13" s="46"/>
      <c r="G13" s="45"/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7"/>
      <c r="AB13" s="7"/>
      <c r="AC13" s="9"/>
      <c r="AD13" s="9"/>
      <c r="AE13" s="9"/>
      <c r="AG13" s="60"/>
      <c r="AK13" s="8" t="s">
        <v>40</v>
      </c>
    </row>
    <row r="14" spans="1:37" ht="18" hidden="1" customHeight="1" x14ac:dyDescent="0.2">
      <c r="B14" s="2"/>
      <c r="C14" s="3"/>
      <c r="D14" s="3"/>
      <c r="E14" s="3"/>
      <c r="F14" s="16"/>
      <c r="G14" s="187" t="s">
        <v>26</v>
      </c>
      <c r="H14" s="187"/>
      <c r="I14" s="87" t="s">
        <v>48</v>
      </c>
      <c r="J14" s="88"/>
      <c r="K14" s="88"/>
      <c r="L14" s="88"/>
      <c r="M14" s="88"/>
      <c r="N14" s="88"/>
      <c r="O14" s="88"/>
      <c r="P14" s="88"/>
      <c r="Q14" s="88"/>
      <c r="R14" s="88"/>
      <c r="S14" s="88"/>
      <c r="T14" s="88"/>
      <c r="U14" s="88"/>
      <c r="V14" s="88"/>
      <c r="W14" s="88"/>
      <c r="X14" s="113"/>
      <c r="Y14" s="451" t="s">
        <v>49</v>
      </c>
      <c r="Z14" s="452"/>
      <c r="AA14" s="452"/>
      <c r="AB14" s="452"/>
      <c r="AC14" s="452"/>
      <c r="AD14" s="452"/>
      <c r="AE14" s="452"/>
      <c r="AF14" s="453"/>
      <c r="AG14" s="246" t="s">
        <v>5</v>
      </c>
      <c r="AH14" s="246"/>
      <c r="AI14" s="246"/>
      <c r="AJ14" s="246"/>
      <c r="AK14" s="247"/>
    </row>
    <row r="15" spans="1:37" ht="18" hidden="1" customHeight="1" x14ac:dyDescent="0.2">
      <c r="B15" s="193" t="s">
        <v>11</v>
      </c>
      <c r="C15" s="194"/>
      <c r="D15" s="194"/>
      <c r="E15" s="194"/>
      <c r="F15" s="68"/>
      <c r="G15" s="68"/>
      <c r="H15" s="68"/>
      <c r="I15" s="403" t="s">
        <v>131</v>
      </c>
      <c r="J15" s="404"/>
      <c r="K15" s="404"/>
      <c r="L15" s="405"/>
      <c r="M15" s="406" t="s">
        <v>28</v>
      </c>
      <c r="N15" s="404"/>
      <c r="O15" s="404"/>
      <c r="P15" s="405"/>
      <c r="Q15" s="406" t="s">
        <v>64</v>
      </c>
      <c r="R15" s="404"/>
      <c r="S15" s="404"/>
      <c r="T15" s="405"/>
      <c r="U15" s="406" t="s">
        <v>65</v>
      </c>
      <c r="V15" s="404"/>
      <c r="W15" s="404"/>
      <c r="X15" s="407"/>
      <c r="Y15" s="408" t="s">
        <v>66</v>
      </c>
      <c r="Z15" s="409"/>
      <c r="AA15" s="409"/>
      <c r="AB15" s="409"/>
      <c r="AC15" s="409" t="s">
        <v>65</v>
      </c>
      <c r="AD15" s="409"/>
      <c r="AE15" s="409"/>
      <c r="AF15" s="454"/>
      <c r="AG15" s="194"/>
      <c r="AH15" s="194"/>
      <c r="AI15" s="194"/>
      <c r="AJ15" s="194"/>
      <c r="AK15" s="248"/>
    </row>
    <row r="16" spans="1:37" ht="18" hidden="1" customHeight="1" x14ac:dyDescent="0.2">
      <c r="B16" s="202" t="s">
        <v>29</v>
      </c>
      <c r="C16" s="203"/>
      <c r="D16" s="203"/>
      <c r="E16" s="203"/>
      <c r="F16" s="203"/>
      <c r="G16" s="445" t="s">
        <v>33</v>
      </c>
      <c r="H16" s="203"/>
      <c r="I16" s="446">
        <v>5182</v>
      </c>
      <c r="J16" s="433"/>
      <c r="K16" s="433"/>
      <c r="L16" s="447"/>
      <c r="M16" s="448">
        <v>47072</v>
      </c>
      <c r="N16" s="433"/>
      <c r="O16" s="433"/>
      <c r="P16" s="447"/>
      <c r="Q16" s="448">
        <v>2947</v>
      </c>
      <c r="R16" s="433"/>
      <c r="S16" s="433"/>
      <c r="T16" s="447"/>
      <c r="U16" s="386">
        <v>0</v>
      </c>
      <c r="V16" s="387"/>
      <c r="W16" s="387"/>
      <c r="X16" s="389"/>
      <c r="Y16" s="428">
        <v>4385</v>
      </c>
      <c r="Z16" s="429"/>
      <c r="AA16" s="429"/>
      <c r="AB16" s="429"/>
      <c r="AC16" s="430">
        <v>0</v>
      </c>
      <c r="AD16" s="430"/>
      <c r="AE16" s="430"/>
      <c r="AF16" s="431"/>
      <c r="AG16" s="432">
        <f t="shared" ref="AG16:AG21" si="2">SUM(I16:AF16)</f>
        <v>59586</v>
      </c>
      <c r="AH16" s="433"/>
      <c r="AI16" s="433"/>
      <c r="AJ16" s="433"/>
      <c r="AK16" s="434"/>
    </row>
    <row r="17" spans="1:37" ht="18" hidden="1" customHeight="1" x14ac:dyDescent="0.2">
      <c r="B17" s="193"/>
      <c r="C17" s="194"/>
      <c r="D17" s="194"/>
      <c r="E17" s="194"/>
      <c r="F17" s="194"/>
      <c r="G17" s="148" t="s">
        <v>7</v>
      </c>
      <c r="H17" s="149"/>
      <c r="I17" s="435" t="e">
        <f>ROUND((I16/$AG$6),3)*100</f>
        <v>#DIV/0!</v>
      </c>
      <c r="J17" s="436"/>
      <c r="K17" s="436"/>
      <c r="L17" s="437"/>
      <c r="M17" s="438" t="e">
        <f>ROUND((M16/$AG$6),3)*100</f>
        <v>#DIV/0!</v>
      </c>
      <c r="N17" s="436"/>
      <c r="O17" s="436"/>
      <c r="P17" s="437"/>
      <c r="Q17" s="438" t="e">
        <f>ROUND((Q16/$AG$6),3)*100</f>
        <v>#DIV/0!</v>
      </c>
      <c r="R17" s="436"/>
      <c r="S17" s="436"/>
      <c r="T17" s="437"/>
      <c r="U17" s="439" t="e">
        <f>ROUND((U16/$AG$6),3)*100</f>
        <v>#DIV/0!</v>
      </c>
      <c r="V17" s="440"/>
      <c r="W17" s="440"/>
      <c r="X17" s="441"/>
      <c r="Y17" s="442" t="e">
        <f>ROUND((Y16/$AG$6),3)*100</f>
        <v>#DIV/0!</v>
      </c>
      <c r="Z17" s="443"/>
      <c r="AA17" s="443"/>
      <c r="AB17" s="443"/>
      <c r="AC17" s="443" t="e">
        <f>ROUND((AC16/$AG$6),3)*100</f>
        <v>#DIV/0!</v>
      </c>
      <c r="AD17" s="443"/>
      <c r="AE17" s="443"/>
      <c r="AF17" s="444"/>
      <c r="AG17" s="436" t="e">
        <f t="shared" si="2"/>
        <v>#DIV/0!</v>
      </c>
      <c r="AH17" s="436"/>
      <c r="AI17" s="436"/>
      <c r="AJ17" s="436"/>
      <c r="AK17" s="449"/>
    </row>
    <row r="18" spans="1:37" ht="18" hidden="1" customHeight="1" x14ac:dyDescent="0.2">
      <c r="B18" s="202" t="s">
        <v>75</v>
      </c>
      <c r="C18" s="203"/>
      <c r="D18" s="203"/>
      <c r="E18" s="203"/>
      <c r="F18" s="203"/>
      <c r="G18" s="164" t="s">
        <v>33</v>
      </c>
      <c r="H18" s="165"/>
      <c r="I18" s="455">
        <v>866</v>
      </c>
      <c r="J18" s="456"/>
      <c r="K18" s="456"/>
      <c r="L18" s="457"/>
      <c r="M18" s="458">
        <v>34276</v>
      </c>
      <c r="N18" s="456"/>
      <c r="O18" s="456"/>
      <c r="P18" s="457"/>
      <c r="Q18" s="458">
        <v>822</v>
      </c>
      <c r="R18" s="456"/>
      <c r="S18" s="456"/>
      <c r="T18" s="457"/>
      <c r="U18" s="458">
        <v>862</v>
      </c>
      <c r="V18" s="456"/>
      <c r="W18" s="456"/>
      <c r="X18" s="459"/>
      <c r="Y18" s="460">
        <v>552</v>
      </c>
      <c r="Z18" s="461"/>
      <c r="AA18" s="461"/>
      <c r="AB18" s="461"/>
      <c r="AC18" s="462">
        <v>2753</v>
      </c>
      <c r="AD18" s="461"/>
      <c r="AE18" s="461"/>
      <c r="AF18" s="463"/>
      <c r="AG18" s="464">
        <f t="shared" si="2"/>
        <v>40131</v>
      </c>
      <c r="AH18" s="464"/>
      <c r="AI18" s="464"/>
      <c r="AJ18" s="464"/>
      <c r="AK18" s="465"/>
    </row>
    <row r="19" spans="1:37" ht="18" hidden="1" customHeight="1" x14ac:dyDescent="0.2">
      <c r="B19" s="193"/>
      <c r="C19" s="194"/>
      <c r="D19" s="194"/>
      <c r="E19" s="194"/>
      <c r="F19" s="194"/>
      <c r="G19" s="148" t="s">
        <v>7</v>
      </c>
      <c r="H19" s="149"/>
      <c r="I19" s="470" t="e">
        <f>ROUND((I18/$AG$8),3)*100</f>
        <v>#DIV/0!</v>
      </c>
      <c r="J19" s="468"/>
      <c r="K19" s="468"/>
      <c r="L19" s="471"/>
      <c r="M19" s="472" t="e">
        <f>ROUND((M18/$AG$8),3)*100</f>
        <v>#DIV/0!</v>
      </c>
      <c r="N19" s="468"/>
      <c r="O19" s="468"/>
      <c r="P19" s="471"/>
      <c r="Q19" s="472" t="e">
        <f>ROUND((Q18/$AG$8),3)*100</f>
        <v>#DIV/0!</v>
      </c>
      <c r="R19" s="468"/>
      <c r="S19" s="468"/>
      <c r="T19" s="471"/>
      <c r="U19" s="472" t="e">
        <f>ROUND((U18/$AG$8),3)*100</f>
        <v>#DIV/0!</v>
      </c>
      <c r="V19" s="468"/>
      <c r="W19" s="468"/>
      <c r="X19" s="469"/>
      <c r="Y19" s="473" t="e">
        <f>ROUND((Y18/$AG$8),3)*100</f>
        <v>#DIV/0!</v>
      </c>
      <c r="Z19" s="466"/>
      <c r="AA19" s="466"/>
      <c r="AB19" s="466"/>
      <c r="AC19" s="466" t="e">
        <f>ROUND((AC18/$AG$8),3)*100</f>
        <v>#DIV/0!</v>
      </c>
      <c r="AD19" s="466"/>
      <c r="AE19" s="466"/>
      <c r="AF19" s="467"/>
      <c r="AG19" s="468" t="e">
        <f t="shared" si="2"/>
        <v>#DIV/0!</v>
      </c>
      <c r="AH19" s="468"/>
      <c r="AI19" s="468"/>
      <c r="AJ19" s="468"/>
      <c r="AK19" s="469"/>
    </row>
    <row r="20" spans="1:37" ht="18" hidden="1" customHeight="1" x14ac:dyDescent="0.2">
      <c r="B20" s="202" t="s">
        <v>10</v>
      </c>
      <c r="C20" s="203"/>
      <c r="D20" s="203"/>
      <c r="E20" s="203"/>
      <c r="F20" s="204"/>
      <c r="G20" s="164" t="s">
        <v>33</v>
      </c>
      <c r="H20" s="165"/>
      <c r="I20" s="455">
        <f>SUM(I16,I18)</f>
        <v>6048</v>
      </c>
      <c r="J20" s="456"/>
      <c r="K20" s="456"/>
      <c r="L20" s="457"/>
      <c r="M20" s="458">
        <f>SUM(M16,M18)</f>
        <v>81348</v>
      </c>
      <c r="N20" s="456"/>
      <c r="O20" s="456"/>
      <c r="P20" s="457"/>
      <c r="Q20" s="458">
        <f>SUM(Q16,Q18)</f>
        <v>3769</v>
      </c>
      <c r="R20" s="456"/>
      <c r="S20" s="456"/>
      <c r="T20" s="457"/>
      <c r="U20" s="458">
        <f>SUM(U16,U18)</f>
        <v>862</v>
      </c>
      <c r="V20" s="456"/>
      <c r="W20" s="456"/>
      <c r="X20" s="459"/>
      <c r="Y20" s="460">
        <f>SUM(Y16,Y18)</f>
        <v>4937</v>
      </c>
      <c r="Z20" s="461"/>
      <c r="AA20" s="461"/>
      <c r="AB20" s="461"/>
      <c r="AC20" s="462">
        <f>SUM(AC16,AC18)</f>
        <v>2753</v>
      </c>
      <c r="AD20" s="461"/>
      <c r="AE20" s="461"/>
      <c r="AF20" s="463"/>
      <c r="AG20" s="464">
        <f t="shared" si="2"/>
        <v>99717</v>
      </c>
      <c r="AH20" s="464"/>
      <c r="AI20" s="464"/>
      <c r="AJ20" s="464"/>
      <c r="AK20" s="465"/>
    </row>
    <row r="21" spans="1:37" ht="18" hidden="1" customHeight="1" thickBot="1" x14ac:dyDescent="0.25">
      <c r="B21" s="233"/>
      <c r="C21" s="234"/>
      <c r="D21" s="234"/>
      <c r="E21" s="234"/>
      <c r="F21" s="257"/>
      <c r="G21" s="267" t="s">
        <v>7</v>
      </c>
      <c r="H21" s="234"/>
      <c r="I21" s="474" t="e">
        <f>ROUND((I20/$AG$10),3)*100</f>
        <v>#DIV/0!</v>
      </c>
      <c r="J21" s="475"/>
      <c r="K21" s="475"/>
      <c r="L21" s="476"/>
      <c r="M21" s="477" t="e">
        <f>ROUND((M20/$AG$10),3)*100</f>
        <v>#DIV/0!</v>
      </c>
      <c r="N21" s="475"/>
      <c r="O21" s="475"/>
      <c r="P21" s="476"/>
      <c r="Q21" s="477" t="e">
        <f>ROUND((Q20/$AG$10),3)*100</f>
        <v>#DIV/0!</v>
      </c>
      <c r="R21" s="475"/>
      <c r="S21" s="475"/>
      <c r="T21" s="476"/>
      <c r="U21" s="477">
        <v>0.9</v>
      </c>
      <c r="V21" s="475"/>
      <c r="W21" s="475"/>
      <c r="X21" s="478"/>
      <c r="Y21" s="479" t="e">
        <f>ROUND((Y20/$AG$10),3)*100-0.1</f>
        <v>#DIV/0!</v>
      </c>
      <c r="Z21" s="480"/>
      <c r="AA21" s="480"/>
      <c r="AB21" s="480"/>
      <c r="AC21" s="480" t="e">
        <f>ROUND((AC20/$AG$10),3)*100-0.1</f>
        <v>#DIV/0!</v>
      </c>
      <c r="AD21" s="480"/>
      <c r="AE21" s="480"/>
      <c r="AF21" s="481"/>
      <c r="AG21" s="475" t="e">
        <f t="shared" si="2"/>
        <v>#DIV/0!</v>
      </c>
      <c r="AH21" s="475"/>
      <c r="AI21" s="475"/>
      <c r="AJ21" s="475"/>
      <c r="AK21" s="478"/>
    </row>
    <row r="22" spans="1:37" ht="18" customHeight="1" x14ac:dyDescent="0.2">
      <c r="B22" s="66"/>
      <c r="C22" s="66"/>
      <c r="D22" s="66"/>
      <c r="E22" s="66"/>
      <c r="F22" s="66"/>
      <c r="G22" s="66"/>
      <c r="H22" s="66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5"/>
      <c r="Z22" s="45"/>
      <c r="AA22" s="45"/>
      <c r="AB22" s="45"/>
      <c r="AC22" s="45"/>
      <c r="AD22" s="45"/>
      <c r="AE22" s="45"/>
      <c r="AF22" s="45"/>
      <c r="AG22" s="45"/>
      <c r="AH22" s="45"/>
      <c r="AI22" s="45"/>
      <c r="AJ22" s="45"/>
      <c r="AK22" s="45"/>
    </row>
    <row r="23" spans="1:37" ht="18" customHeight="1" x14ac:dyDescent="0.2">
      <c r="B23" s="66"/>
      <c r="C23" s="66"/>
      <c r="D23" s="66"/>
      <c r="E23" s="66"/>
      <c r="F23" s="66"/>
      <c r="G23" s="66"/>
      <c r="H23" s="66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5"/>
      <c r="AG23" s="45"/>
      <c r="AH23" s="45"/>
      <c r="AI23" s="45"/>
      <c r="AJ23" s="45"/>
      <c r="AK23" s="45"/>
    </row>
    <row r="24" spans="1:37" ht="18" customHeight="1" x14ac:dyDescent="0.2">
      <c r="A24" s="488" t="s">
        <v>112</v>
      </c>
      <c r="B24" s="488"/>
      <c r="C24" s="488"/>
      <c r="D24" s="488"/>
      <c r="E24" s="488"/>
      <c r="F24" s="488"/>
      <c r="G24" s="488"/>
      <c r="H24" s="488"/>
      <c r="I24" s="488"/>
      <c r="J24" s="488"/>
      <c r="K24" s="488"/>
      <c r="L24" s="488"/>
      <c r="M24" s="488"/>
      <c r="N24" s="488"/>
      <c r="O24" s="488"/>
      <c r="P24" s="488"/>
      <c r="Q24" s="488"/>
      <c r="R24" s="488"/>
      <c r="S24" s="488"/>
      <c r="T24" s="488"/>
      <c r="U24" s="488"/>
      <c r="V24" s="488"/>
      <c r="W24" s="488"/>
      <c r="X24" s="488"/>
      <c r="Y24" s="488"/>
      <c r="Z24" s="488"/>
      <c r="AA24" s="488"/>
      <c r="AB24" s="488"/>
      <c r="AC24" s="488"/>
      <c r="AD24" s="488"/>
      <c r="AE24" s="488"/>
      <c r="AF24" s="488"/>
      <c r="AG24" s="488"/>
      <c r="AH24" s="488"/>
      <c r="AI24" s="488"/>
      <c r="AJ24" s="488"/>
      <c r="AK24" s="488"/>
    </row>
    <row r="25" spans="1:37" ht="18" customHeight="1" x14ac:dyDescent="0.2">
      <c r="B25" s="48" t="s">
        <v>118</v>
      </c>
      <c r="C25" s="48"/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48"/>
      <c r="Z25" s="48"/>
      <c r="AA25" s="48"/>
      <c r="AB25" s="48"/>
      <c r="AC25" s="48"/>
      <c r="AD25" s="48"/>
      <c r="AE25" s="48"/>
      <c r="AF25" s="48"/>
      <c r="AG25" s="48"/>
      <c r="AH25" s="48"/>
      <c r="AI25" s="48"/>
      <c r="AJ25" s="48"/>
      <c r="AK25" s="48"/>
    </row>
    <row r="26" spans="1:37" ht="18" customHeight="1" x14ac:dyDescent="0.2">
      <c r="B26" s="30" t="s">
        <v>177</v>
      </c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30"/>
    </row>
    <row r="27" spans="1:37" ht="18" customHeight="1" x14ac:dyDescent="0.2"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  <c r="AJ27" s="30"/>
      <c r="AK27" s="30"/>
    </row>
    <row r="28" spans="1:37" ht="18" customHeight="1" x14ac:dyDescent="0.2">
      <c r="B28" s="30" t="s">
        <v>111</v>
      </c>
      <c r="C28" s="28"/>
      <c r="D28" s="28"/>
      <c r="E28" s="28"/>
      <c r="F28" s="28"/>
      <c r="G28" s="28"/>
      <c r="H28" s="28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0"/>
      <c r="AI28" s="30"/>
      <c r="AJ28" s="30"/>
      <c r="AK28" s="30"/>
    </row>
    <row r="29" spans="1:37" ht="18" customHeight="1" thickBot="1" x14ac:dyDescent="0.25">
      <c r="E29" s="4"/>
      <c r="F29" s="4"/>
      <c r="G29" s="46"/>
      <c r="H29" s="61"/>
      <c r="I29" s="61"/>
      <c r="J29" s="61"/>
      <c r="K29" s="61"/>
      <c r="L29" s="12"/>
      <c r="M29" s="12"/>
      <c r="N29" s="12"/>
      <c r="O29" s="12"/>
      <c r="P29" s="12"/>
      <c r="Q29" s="12"/>
      <c r="R29" s="9"/>
      <c r="S29" s="9"/>
      <c r="T29" s="9"/>
      <c r="U29" s="9"/>
      <c r="V29" s="12"/>
      <c r="W29" s="12"/>
      <c r="X29" s="12"/>
      <c r="Y29" s="12"/>
      <c r="Z29" s="12"/>
      <c r="AA29" s="12"/>
      <c r="AB29" s="9"/>
      <c r="AC29" s="9"/>
      <c r="AD29" s="9"/>
      <c r="AE29" s="9"/>
      <c r="AG29" s="15"/>
      <c r="AH29" s="15"/>
      <c r="AI29" s="61"/>
      <c r="AJ29" s="15"/>
      <c r="AK29" s="8" t="s">
        <v>103</v>
      </c>
    </row>
    <row r="30" spans="1:37" ht="18" customHeight="1" x14ac:dyDescent="0.2">
      <c r="B30" s="489" t="s">
        <v>11</v>
      </c>
      <c r="C30" s="490"/>
      <c r="D30" s="490"/>
      <c r="E30" s="490"/>
      <c r="F30" s="490"/>
      <c r="G30" s="490"/>
      <c r="H30" s="493" t="s">
        <v>57</v>
      </c>
      <c r="I30" s="494"/>
      <c r="J30" s="494"/>
      <c r="K30" s="494"/>
      <c r="L30" s="494"/>
      <c r="M30" s="494"/>
      <c r="N30" s="494"/>
      <c r="O30" s="494"/>
      <c r="P30" s="494"/>
      <c r="Q30" s="494"/>
      <c r="R30" s="494"/>
      <c r="S30" s="494"/>
      <c r="T30" s="494"/>
      <c r="U30" s="494"/>
      <c r="V30" s="494"/>
      <c r="W30" s="494"/>
      <c r="X30" s="494"/>
      <c r="Y30" s="495"/>
      <c r="Z30" s="496" t="s">
        <v>58</v>
      </c>
      <c r="AA30" s="494"/>
      <c r="AB30" s="494"/>
      <c r="AC30" s="494"/>
      <c r="AD30" s="494"/>
      <c r="AE30" s="494"/>
      <c r="AF30" s="494"/>
      <c r="AG30" s="494"/>
      <c r="AH30" s="494"/>
      <c r="AI30" s="497" t="s">
        <v>98</v>
      </c>
      <c r="AJ30" s="497"/>
      <c r="AK30" s="498"/>
    </row>
    <row r="31" spans="1:37" ht="18" customHeight="1" x14ac:dyDescent="0.2">
      <c r="B31" s="491"/>
      <c r="C31" s="492"/>
      <c r="D31" s="492"/>
      <c r="E31" s="492"/>
      <c r="F31" s="492"/>
      <c r="G31" s="492"/>
      <c r="H31" s="500" t="s">
        <v>55</v>
      </c>
      <c r="I31" s="482"/>
      <c r="J31" s="482"/>
      <c r="K31" s="482"/>
      <c r="L31" s="482"/>
      <c r="M31" s="482"/>
      <c r="N31" s="482"/>
      <c r="O31" s="482"/>
      <c r="P31" s="482"/>
      <c r="Q31" s="482"/>
      <c r="R31" s="482"/>
      <c r="S31" s="482"/>
      <c r="T31" s="487" t="s">
        <v>78</v>
      </c>
      <c r="U31" s="487"/>
      <c r="V31" s="487"/>
      <c r="W31" s="487" t="s">
        <v>56</v>
      </c>
      <c r="X31" s="487"/>
      <c r="Y31" s="499"/>
      <c r="Z31" s="501" t="s">
        <v>55</v>
      </c>
      <c r="AA31" s="487"/>
      <c r="AB31" s="487"/>
      <c r="AC31" s="487" t="s">
        <v>79</v>
      </c>
      <c r="AD31" s="487"/>
      <c r="AE31" s="487"/>
      <c r="AF31" s="482" t="s">
        <v>59</v>
      </c>
      <c r="AG31" s="482"/>
      <c r="AH31" s="482"/>
      <c r="AI31" s="487"/>
      <c r="AJ31" s="487"/>
      <c r="AK31" s="499"/>
    </row>
    <row r="32" spans="1:37" ht="39" customHeight="1" x14ac:dyDescent="0.2">
      <c r="B32" s="483" t="s">
        <v>6</v>
      </c>
      <c r="C32" s="484"/>
      <c r="D32" s="484"/>
      <c r="E32" s="484"/>
      <c r="F32" s="484"/>
      <c r="G32" s="485"/>
      <c r="H32" s="486" t="s">
        <v>76</v>
      </c>
      <c r="I32" s="487"/>
      <c r="J32" s="487"/>
      <c r="K32" s="487" t="s">
        <v>91</v>
      </c>
      <c r="L32" s="487"/>
      <c r="M32" s="487"/>
      <c r="N32" s="487" t="s">
        <v>92</v>
      </c>
      <c r="O32" s="487"/>
      <c r="P32" s="487"/>
      <c r="Q32" s="487" t="s">
        <v>77</v>
      </c>
      <c r="R32" s="487"/>
      <c r="S32" s="487"/>
      <c r="T32" s="487"/>
      <c r="U32" s="487"/>
      <c r="V32" s="487"/>
      <c r="W32" s="487"/>
      <c r="X32" s="487"/>
      <c r="Y32" s="499"/>
      <c r="Z32" s="501"/>
      <c r="AA32" s="487"/>
      <c r="AB32" s="487"/>
      <c r="AC32" s="487"/>
      <c r="AD32" s="487"/>
      <c r="AE32" s="487"/>
      <c r="AF32" s="482"/>
      <c r="AG32" s="482"/>
      <c r="AH32" s="482"/>
      <c r="AI32" s="487"/>
      <c r="AJ32" s="487"/>
      <c r="AK32" s="499"/>
    </row>
    <row r="33" spans="1:38" ht="18" customHeight="1" x14ac:dyDescent="0.2">
      <c r="B33" s="513" t="s">
        <v>162</v>
      </c>
      <c r="C33" s="514"/>
      <c r="D33" s="514"/>
      <c r="E33" s="514"/>
      <c r="F33" s="514"/>
      <c r="G33" s="515"/>
      <c r="H33" s="508">
        <v>44482</v>
      </c>
      <c r="I33" s="503"/>
      <c r="J33" s="504"/>
      <c r="K33" s="502">
        <v>1979</v>
      </c>
      <c r="L33" s="503"/>
      <c r="M33" s="504"/>
      <c r="N33" s="502">
        <v>12362</v>
      </c>
      <c r="O33" s="503"/>
      <c r="P33" s="504"/>
      <c r="Q33" s="502">
        <v>31686</v>
      </c>
      <c r="R33" s="503"/>
      <c r="S33" s="504"/>
      <c r="T33" s="502">
        <v>45023</v>
      </c>
      <c r="U33" s="503"/>
      <c r="V33" s="504"/>
      <c r="W33" s="505">
        <f t="shared" ref="W33:W34" si="3">SUM(H33:V33)</f>
        <v>135532</v>
      </c>
      <c r="X33" s="506"/>
      <c r="Y33" s="507"/>
      <c r="Z33" s="508">
        <v>220028</v>
      </c>
      <c r="AA33" s="503"/>
      <c r="AB33" s="504"/>
      <c r="AC33" s="502">
        <v>77108</v>
      </c>
      <c r="AD33" s="503"/>
      <c r="AE33" s="504"/>
      <c r="AF33" s="505">
        <f t="shared" ref="AF33:AF34" si="4">SUM(Z33:AE33)</f>
        <v>297136</v>
      </c>
      <c r="AG33" s="506"/>
      <c r="AH33" s="509"/>
      <c r="AI33" s="510">
        <f t="shared" ref="AI33:AI36" si="5">+W33/AF33*100</f>
        <v>45.612783371923967</v>
      </c>
      <c r="AJ33" s="511"/>
      <c r="AK33" s="512"/>
    </row>
    <row r="34" spans="1:38" ht="18" customHeight="1" x14ac:dyDescent="0.2">
      <c r="B34" s="513">
        <v>28</v>
      </c>
      <c r="C34" s="514"/>
      <c r="D34" s="514"/>
      <c r="E34" s="514"/>
      <c r="F34" s="514"/>
      <c r="G34" s="515"/>
      <c r="H34" s="508">
        <v>47544</v>
      </c>
      <c r="I34" s="503"/>
      <c r="J34" s="504"/>
      <c r="K34" s="502">
        <v>2857</v>
      </c>
      <c r="L34" s="503"/>
      <c r="M34" s="504"/>
      <c r="N34" s="502">
        <v>12326</v>
      </c>
      <c r="O34" s="503"/>
      <c r="P34" s="504"/>
      <c r="Q34" s="502">
        <v>29427</v>
      </c>
      <c r="R34" s="503"/>
      <c r="S34" s="504"/>
      <c r="T34" s="502">
        <v>42659</v>
      </c>
      <c r="U34" s="503"/>
      <c r="V34" s="504"/>
      <c r="W34" s="505">
        <f t="shared" si="3"/>
        <v>134813</v>
      </c>
      <c r="X34" s="506"/>
      <c r="Y34" s="507"/>
      <c r="Z34" s="508">
        <v>216017</v>
      </c>
      <c r="AA34" s="503"/>
      <c r="AB34" s="504"/>
      <c r="AC34" s="502">
        <v>79792</v>
      </c>
      <c r="AD34" s="503"/>
      <c r="AE34" s="504"/>
      <c r="AF34" s="505">
        <f t="shared" si="4"/>
        <v>295809</v>
      </c>
      <c r="AG34" s="506"/>
      <c r="AH34" s="509"/>
      <c r="AI34" s="510">
        <f t="shared" si="5"/>
        <v>45.574340199250187</v>
      </c>
      <c r="AJ34" s="511"/>
      <c r="AK34" s="512"/>
    </row>
    <row r="35" spans="1:38" ht="18" customHeight="1" x14ac:dyDescent="0.2">
      <c r="B35" s="513">
        <v>29</v>
      </c>
      <c r="C35" s="514"/>
      <c r="D35" s="514"/>
      <c r="E35" s="514"/>
      <c r="F35" s="514"/>
      <c r="G35" s="515"/>
      <c r="H35" s="508">
        <v>43152</v>
      </c>
      <c r="I35" s="503"/>
      <c r="J35" s="504"/>
      <c r="K35" s="502">
        <v>863</v>
      </c>
      <c r="L35" s="503"/>
      <c r="M35" s="504"/>
      <c r="N35" s="502">
        <v>14534</v>
      </c>
      <c r="O35" s="503"/>
      <c r="P35" s="504"/>
      <c r="Q35" s="502">
        <v>23625</v>
      </c>
      <c r="R35" s="503"/>
      <c r="S35" s="504"/>
      <c r="T35" s="502">
        <v>47179</v>
      </c>
      <c r="U35" s="503"/>
      <c r="V35" s="504"/>
      <c r="W35" s="505">
        <f t="shared" ref="W35:W36" si="6">SUM(H35:V35)</f>
        <v>129353</v>
      </c>
      <c r="X35" s="506"/>
      <c r="Y35" s="507"/>
      <c r="Z35" s="508">
        <v>229009</v>
      </c>
      <c r="AA35" s="503"/>
      <c r="AB35" s="504"/>
      <c r="AC35" s="502">
        <v>78254</v>
      </c>
      <c r="AD35" s="503"/>
      <c r="AE35" s="504"/>
      <c r="AF35" s="505">
        <f t="shared" ref="AF35:AF36" si="7">SUM(Z35:AE35)</f>
        <v>307263</v>
      </c>
      <c r="AG35" s="506"/>
      <c r="AH35" s="509"/>
      <c r="AI35" s="510">
        <f t="shared" si="5"/>
        <v>42.098462880333784</v>
      </c>
      <c r="AJ35" s="511"/>
      <c r="AK35" s="512"/>
    </row>
    <row r="36" spans="1:38" ht="18" customHeight="1" x14ac:dyDescent="0.2">
      <c r="B36" s="513">
        <v>30</v>
      </c>
      <c r="C36" s="514"/>
      <c r="D36" s="514"/>
      <c r="E36" s="514"/>
      <c r="F36" s="514"/>
      <c r="G36" s="515"/>
      <c r="H36" s="508">
        <v>44216</v>
      </c>
      <c r="I36" s="503"/>
      <c r="J36" s="504"/>
      <c r="K36" s="502">
        <v>1319</v>
      </c>
      <c r="L36" s="503"/>
      <c r="M36" s="504"/>
      <c r="N36" s="502">
        <v>8340</v>
      </c>
      <c r="O36" s="503"/>
      <c r="P36" s="504"/>
      <c r="Q36" s="502">
        <v>31464</v>
      </c>
      <c r="R36" s="503"/>
      <c r="S36" s="504"/>
      <c r="T36" s="502">
        <v>47111</v>
      </c>
      <c r="U36" s="503"/>
      <c r="V36" s="504"/>
      <c r="W36" s="505">
        <f t="shared" si="6"/>
        <v>132450</v>
      </c>
      <c r="X36" s="506"/>
      <c r="Y36" s="507"/>
      <c r="Z36" s="508">
        <v>230868</v>
      </c>
      <c r="AA36" s="503"/>
      <c r="AB36" s="504"/>
      <c r="AC36" s="502">
        <v>66869</v>
      </c>
      <c r="AD36" s="503"/>
      <c r="AE36" s="504"/>
      <c r="AF36" s="505">
        <f t="shared" si="7"/>
        <v>297737</v>
      </c>
      <c r="AG36" s="506"/>
      <c r="AH36" s="509"/>
      <c r="AI36" s="510">
        <f t="shared" si="5"/>
        <v>44.485569479104043</v>
      </c>
      <c r="AJ36" s="511"/>
      <c r="AK36" s="512"/>
    </row>
    <row r="37" spans="1:38" ht="18" customHeight="1" x14ac:dyDescent="0.2">
      <c r="B37" s="513" t="s">
        <v>161</v>
      </c>
      <c r="C37" s="514"/>
      <c r="D37" s="514"/>
      <c r="E37" s="514"/>
      <c r="F37" s="514"/>
      <c r="G37" s="515"/>
      <c r="H37" s="508">
        <v>43656</v>
      </c>
      <c r="I37" s="503"/>
      <c r="J37" s="504"/>
      <c r="K37" s="502">
        <v>1062</v>
      </c>
      <c r="L37" s="503"/>
      <c r="M37" s="504"/>
      <c r="N37" s="502">
        <v>9933</v>
      </c>
      <c r="O37" s="503"/>
      <c r="P37" s="504"/>
      <c r="Q37" s="502">
        <v>28106</v>
      </c>
      <c r="R37" s="503"/>
      <c r="S37" s="504"/>
      <c r="T37" s="502">
        <v>43489</v>
      </c>
      <c r="U37" s="503"/>
      <c r="V37" s="504"/>
      <c r="W37" s="505">
        <f t="shared" ref="W37:W42" si="8">SUM(H37:V37)</f>
        <v>126246</v>
      </c>
      <c r="X37" s="506"/>
      <c r="Y37" s="507"/>
      <c r="Z37" s="508">
        <v>210810</v>
      </c>
      <c r="AA37" s="503"/>
      <c r="AB37" s="504"/>
      <c r="AC37" s="502">
        <v>72896</v>
      </c>
      <c r="AD37" s="503"/>
      <c r="AE37" s="504"/>
      <c r="AF37" s="505">
        <f t="shared" ref="AF37:AF42" si="9">SUM(Z37:AE37)</f>
        <v>283706</v>
      </c>
      <c r="AG37" s="506"/>
      <c r="AH37" s="509"/>
      <c r="AI37" s="510">
        <f t="shared" ref="AI37:AI42" si="10">+W37/AF37*100</f>
        <v>44.498882646119576</v>
      </c>
      <c r="AJ37" s="511"/>
      <c r="AK37" s="512"/>
    </row>
    <row r="38" spans="1:38" ht="18" customHeight="1" x14ac:dyDescent="0.2">
      <c r="B38" s="513">
        <v>2</v>
      </c>
      <c r="C38" s="514"/>
      <c r="D38" s="514"/>
      <c r="E38" s="514"/>
      <c r="F38" s="514"/>
      <c r="G38" s="515"/>
      <c r="H38" s="508">
        <v>31102</v>
      </c>
      <c r="I38" s="503"/>
      <c r="J38" s="504"/>
      <c r="K38" s="502">
        <v>862</v>
      </c>
      <c r="L38" s="503"/>
      <c r="M38" s="504"/>
      <c r="N38" s="502">
        <v>6727</v>
      </c>
      <c r="O38" s="503"/>
      <c r="P38" s="504"/>
      <c r="Q38" s="502">
        <v>44105</v>
      </c>
      <c r="R38" s="503"/>
      <c r="S38" s="504"/>
      <c r="T38" s="502">
        <v>27467</v>
      </c>
      <c r="U38" s="503"/>
      <c r="V38" s="504"/>
      <c r="W38" s="505">
        <f t="shared" si="8"/>
        <v>110263</v>
      </c>
      <c r="X38" s="506"/>
      <c r="Y38" s="507"/>
      <c r="Z38" s="508">
        <v>199001</v>
      </c>
      <c r="AA38" s="503"/>
      <c r="AB38" s="504"/>
      <c r="AC38" s="502">
        <v>53328</v>
      </c>
      <c r="AD38" s="503"/>
      <c r="AE38" s="504"/>
      <c r="AF38" s="505">
        <f t="shared" si="9"/>
        <v>252329</v>
      </c>
      <c r="AG38" s="506"/>
      <c r="AH38" s="509"/>
      <c r="AI38" s="510">
        <f t="shared" si="10"/>
        <v>43.698108421941193</v>
      </c>
      <c r="AJ38" s="511"/>
      <c r="AK38" s="512"/>
    </row>
    <row r="39" spans="1:38" ht="18" customHeight="1" x14ac:dyDescent="0.2">
      <c r="B39" s="513">
        <v>3</v>
      </c>
      <c r="C39" s="514"/>
      <c r="D39" s="514"/>
      <c r="E39" s="514"/>
      <c r="F39" s="514"/>
      <c r="G39" s="515"/>
      <c r="H39" s="508">
        <v>32664</v>
      </c>
      <c r="I39" s="503"/>
      <c r="J39" s="504"/>
      <c r="K39" s="502">
        <v>3488</v>
      </c>
      <c r="L39" s="503"/>
      <c r="M39" s="504"/>
      <c r="N39" s="502">
        <v>9554</v>
      </c>
      <c r="O39" s="503"/>
      <c r="P39" s="504"/>
      <c r="Q39" s="502">
        <v>48374</v>
      </c>
      <c r="R39" s="503"/>
      <c r="S39" s="504"/>
      <c r="T39" s="502">
        <v>39140</v>
      </c>
      <c r="U39" s="503"/>
      <c r="V39" s="504"/>
      <c r="W39" s="505">
        <f t="shared" si="8"/>
        <v>133220</v>
      </c>
      <c r="X39" s="506"/>
      <c r="Y39" s="507"/>
      <c r="Z39" s="508">
        <v>232660</v>
      </c>
      <c r="AA39" s="503"/>
      <c r="AB39" s="504"/>
      <c r="AC39" s="502">
        <v>63687</v>
      </c>
      <c r="AD39" s="503"/>
      <c r="AE39" s="504"/>
      <c r="AF39" s="505">
        <f t="shared" si="9"/>
        <v>296347</v>
      </c>
      <c r="AG39" s="506"/>
      <c r="AH39" s="509"/>
      <c r="AI39" s="510">
        <f t="shared" si="10"/>
        <v>44.954057236955322</v>
      </c>
      <c r="AJ39" s="511"/>
      <c r="AK39" s="512"/>
    </row>
    <row r="40" spans="1:38" ht="18" customHeight="1" x14ac:dyDescent="0.2">
      <c r="B40" s="513">
        <v>4</v>
      </c>
      <c r="C40" s="514"/>
      <c r="D40" s="514"/>
      <c r="E40" s="514"/>
      <c r="F40" s="514"/>
      <c r="G40" s="515"/>
      <c r="H40" s="508">
        <v>27670</v>
      </c>
      <c r="I40" s="503"/>
      <c r="J40" s="504"/>
      <c r="K40" s="502">
        <v>3129</v>
      </c>
      <c r="L40" s="503"/>
      <c r="M40" s="504"/>
      <c r="N40" s="502">
        <v>9152</v>
      </c>
      <c r="O40" s="503"/>
      <c r="P40" s="504"/>
      <c r="Q40" s="502">
        <v>41847</v>
      </c>
      <c r="R40" s="503"/>
      <c r="S40" s="504"/>
      <c r="T40" s="502">
        <v>40452</v>
      </c>
      <c r="U40" s="503"/>
      <c r="V40" s="504"/>
      <c r="W40" s="505">
        <f t="shared" si="8"/>
        <v>122250</v>
      </c>
      <c r="X40" s="506"/>
      <c r="Y40" s="507"/>
      <c r="Z40" s="508">
        <v>201787</v>
      </c>
      <c r="AA40" s="503"/>
      <c r="AB40" s="504"/>
      <c r="AC40" s="502">
        <v>72715</v>
      </c>
      <c r="AD40" s="503"/>
      <c r="AE40" s="504"/>
      <c r="AF40" s="505">
        <f t="shared" si="9"/>
        <v>274502</v>
      </c>
      <c r="AG40" s="506"/>
      <c r="AH40" s="509"/>
      <c r="AI40" s="510">
        <f t="shared" si="10"/>
        <v>44.535194643390575</v>
      </c>
      <c r="AJ40" s="511"/>
      <c r="AK40" s="512"/>
    </row>
    <row r="41" spans="1:38" ht="18" customHeight="1" x14ac:dyDescent="0.2">
      <c r="B41" s="523">
        <v>5</v>
      </c>
      <c r="C41" s="524"/>
      <c r="D41" s="524"/>
      <c r="E41" s="524"/>
      <c r="F41" s="524"/>
      <c r="G41" s="525"/>
      <c r="H41" s="526">
        <v>24842</v>
      </c>
      <c r="I41" s="527"/>
      <c r="J41" s="528"/>
      <c r="K41" s="529">
        <v>13584</v>
      </c>
      <c r="L41" s="527"/>
      <c r="M41" s="528"/>
      <c r="N41" s="529">
        <v>9013</v>
      </c>
      <c r="O41" s="527"/>
      <c r="P41" s="528"/>
      <c r="Q41" s="529">
        <v>26137</v>
      </c>
      <c r="R41" s="527"/>
      <c r="S41" s="528"/>
      <c r="T41" s="540">
        <v>34042</v>
      </c>
      <c r="U41" s="541"/>
      <c r="V41" s="542"/>
      <c r="W41" s="543">
        <f t="shared" si="8"/>
        <v>107618</v>
      </c>
      <c r="X41" s="544"/>
      <c r="Y41" s="545"/>
      <c r="Z41" s="526">
        <v>186754</v>
      </c>
      <c r="AA41" s="527"/>
      <c r="AB41" s="528"/>
      <c r="AC41" s="540">
        <v>54931</v>
      </c>
      <c r="AD41" s="541"/>
      <c r="AE41" s="542"/>
      <c r="AF41" s="543">
        <f t="shared" si="9"/>
        <v>241685</v>
      </c>
      <c r="AG41" s="544"/>
      <c r="AH41" s="546"/>
      <c r="AI41" s="547">
        <f t="shared" si="10"/>
        <v>44.528208204894803</v>
      </c>
      <c r="AJ41" s="548"/>
      <c r="AK41" s="549"/>
    </row>
    <row r="42" spans="1:38" s="51" customFormat="1" ht="18" customHeight="1" thickBot="1" x14ac:dyDescent="0.25">
      <c r="A42" s="29"/>
      <c r="B42" s="516">
        <v>6</v>
      </c>
      <c r="C42" s="517"/>
      <c r="D42" s="517"/>
      <c r="E42" s="517"/>
      <c r="F42" s="517"/>
      <c r="G42" s="518"/>
      <c r="H42" s="519">
        <v>24530</v>
      </c>
      <c r="I42" s="520"/>
      <c r="J42" s="521"/>
      <c r="K42" s="522">
        <v>11253</v>
      </c>
      <c r="L42" s="520"/>
      <c r="M42" s="521"/>
      <c r="N42" s="522">
        <v>8259</v>
      </c>
      <c r="O42" s="520"/>
      <c r="P42" s="521"/>
      <c r="Q42" s="522">
        <v>35234</v>
      </c>
      <c r="R42" s="520"/>
      <c r="S42" s="521"/>
      <c r="T42" s="530">
        <v>35266</v>
      </c>
      <c r="U42" s="531"/>
      <c r="V42" s="532"/>
      <c r="W42" s="533">
        <f t="shared" si="8"/>
        <v>114542</v>
      </c>
      <c r="X42" s="534"/>
      <c r="Y42" s="535"/>
      <c r="Z42" s="519">
        <v>190332</v>
      </c>
      <c r="AA42" s="520"/>
      <c r="AB42" s="521"/>
      <c r="AC42" s="530">
        <v>60779</v>
      </c>
      <c r="AD42" s="531"/>
      <c r="AE42" s="532"/>
      <c r="AF42" s="533">
        <f t="shared" si="9"/>
        <v>251111</v>
      </c>
      <c r="AG42" s="534"/>
      <c r="AH42" s="536"/>
      <c r="AI42" s="537">
        <f t="shared" si="10"/>
        <v>45.614090979686274</v>
      </c>
      <c r="AJ42" s="538"/>
      <c r="AK42" s="539"/>
    </row>
    <row r="43" spans="1:38" ht="18" customHeight="1" x14ac:dyDescent="0.2">
      <c r="AL43" s="1"/>
    </row>
    <row r="44" spans="1:38" ht="18" customHeight="1" x14ac:dyDescent="0.2"/>
    <row r="45" spans="1:38" ht="18" customHeight="1" x14ac:dyDescent="0.2"/>
    <row r="46" spans="1:38" ht="18" customHeight="1" x14ac:dyDescent="0.2"/>
    <row r="47" spans="1:38" ht="18" customHeight="1" x14ac:dyDescent="0.2"/>
    <row r="48" spans="1:38" ht="18" customHeight="1" x14ac:dyDescent="0.2">
      <c r="AL48" s="1"/>
    </row>
    <row r="49" ht="18" customHeight="1" x14ac:dyDescent="0.2"/>
    <row r="50" ht="18" customHeight="1" x14ac:dyDescent="0.2"/>
    <row r="51" ht="18" customHeight="1" x14ac:dyDescent="0.2"/>
    <row r="52" ht="18" customHeight="1" x14ac:dyDescent="0.2"/>
    <row r="53" ht="18" customHeight="1" x14ac:dyDescent="0.2"/>
    <row r="54" ht="18" customHeight="1" x14ac:dyDescent="0.2"/>
    <row r="55" ht="18" customHeight="1" x14ac:dyDescent="0.2"/>
    <row r="56" ht="18" customHeight="1" x14ac:dyDescent="0.2"/>
    <row r="57" ht="18" customHeight="1" x14ac:dyDescent="0.2"/>
    <row r="58" ht="18" customHeight="1" x14ac:dyDescent="0.2"/>
    <row r="59" ht="18" customHeight="1" x14ac:dyDescent="0.2"/>
    <row r="60" ht="18" customHeight="1" x14ac:dyDescent="0.2"/>
    <row r="61" ht="18" customHeight="1" x14ac:dyDescent="0.2"/>
    <row r="62" ht="18" customHeight="1" x14ac:dyDescent="0.2"/>
    <row r="63" ht="18" customHeight="1" x14ac:dyDescent="0.2"/>
    <row r="64" ht="18" customHeight="1" x14ac:dyDescent="0.2"/>
    <row r="65" ht="18" customHeight="1" x14ac:dyDescent="0.2"/>
    <row r="66" ht="18" customHeight="1" x14ac:dyDescent="0.2"/>
    <row r="67" ht="18" customHeight="1" x14ac:dyDescent="0.2"/>
    <row r="68" ht="18" customHeight="1" x14ac:dyDescent="0.2"/>
    <row r="69" ht="18" customHeight="1" x14ac:dyDescent="0.2"/>
    <row r="70" ht="18" customHeight="1" x14ac:dyDescent="0.2"/>
    <row r="71" ht="18" customHeight="1" x14ac:dyDescent="0.2"/>
    <row r="72" ht="18" customHeight="1" x14ac:dyDescent="0.2"/>
    <row r="73" ht="18" customHeight="1" x14ac:dyDescent="0.2"/>
    <row r="74" ht="18" customHeight="1" x14ac:dyDescent="0.2"/>
    <row r="75" ht="18" customHeight="1" x14ac:dyDescent="0.2"/>
    <row r="76" ht="18" customHeight="1" x14ac:dyDescent="0.2"/>
    <row r="77" ht="18" customHeight="1" x14ac:dyDescent="0.2"/>
    <row r="78" ht="18" customHeight="1" x14ac:dyDescent="0.2"/>
    <row r="79" ht="18" customHeight="1" x14ac:dyDescent="0.2"/>
    <row r="80" ht="18" customHeight="1" x14ac:dyDescent="0.2"/>
    <row r="81" ht="18" customHeight="1" x14ac:dyDescent="0.2"/>
    <row r="82" ht="18" customHeight="1" x14ac:dyDescent="0.2"/>
    <row r="83" ht="18" customHeight="1" x14ac:dyDescent="0.2"/>
    <row r="84" ht="18" customHeight="1" x14ac:dyDescent="0.2"/>
    <row r="85" ht="18" customHeight="1" x14ac:dyDescent="0.2"/>
    <row r="86" ht="18" customHeight="1" x14ac:dyDescent="0.2"/>
    <row r="87" ht="18" customHeight="1" x14ac:dyDescent="0.2"/>
    <row r="88" ht="18" customHeight="1" x14ac:dyDescent="0.2"/>
    <row r="89" ht="18" customHeight="1" x14ac:dyDescent="0.2"/>
    <row r="90" ht="18" customHeight="1" x14ac:dyDescent="0.2"/>
    <row r="91" ht="18" customHeight="1" x14ac:dyDescent="0.2"/>
    <row r="92" ht="18" customHeight="1" x14ac:dyDescent="0.2"/>
    <row r="93" ht="18" customHeight="1" x14ac:dyDescent="0.2"/>
    <row r="94" ht="18" customHeight="1" x14ac:dyDescent="0.2"/>
    <row r="95" ht="18" customHeight="1" x14ac:dyDescent="0.2"/>
    <row r="96" ht="18" customHeight="1" x14ac:dyDescent="0.2"/>
    <row r="97" ht="18" customHeight="1" x14ac:dyDescent="0.2"/>
    <row r="98" ht="18" customHeight="1" x14ac:dyDescent="0.2"/>
    <row r="99" ht="18" customHeight="1" x14ac:dyDescent="0.2"/>
    <row r="100" ht="18" customHeight="1" x14ac:dyDescent="0.2"/>
    <row r="101" ht="18" customHeight="1" x14ac:dyDescent="0.2"/>
    <row r="102" ht="18" customHeight="1" x14ac:dyDescent="0.2"/>
    <row r="103" ht="18" customHeight="1" x14ac:dyDescent="0.2"/>
    <row r="104" ht="18" customHeight="1" x14ac:dyDescent="0.2"/>
    <row r="105" ht="18" customHeight="1" x14ac:dyDescent="0.2"/>
    <row r="106" ht="18" customHeight="1" x14ac:dyDescent="0.2"/>
    <row r="107" ht="18" customHeight="1" x14ac:dyDescent="0.2"/>
    <row r="108" ht="18" customHeight="1" x14ac:dyDescent="0.2"/>
    <row r="109" ht="18" customHeight="1" x14ac:dyDescent="0.2"/>
    <row r="110" ht="18" customHeight="1" x14ac:dyDescent="0.2"/>
    <row r="111" ht="18" customHeight="1" x14ac:dyDescent="0.2"/>
    <row r="112" ht="18" customHeight="1" x14ac:dyDescent="0.2"/>
    <row r="113" ht="18" customHeight="1" x14ac:dyDescent="0.2"/>
    <row r="114" ht="18" customHeight="1" x14ac:dyDescent="0.2"/>
    <row r="115" ht="18" customHeight="1" x14ac:dyDescent="0.2"/>
    <row r="116" ht="18" customHeight="1" x14ac:dyDescent="0.2"/>
    <row r="117" ht="18" customHeight="1" x14ac:dyDescent="0.2"/>
    <row r="118" ht="18" customHeight="1" x14ac:dyDescent="0.2"/>
  </sheetData>
  <mergeCells count="264">
    <mergeCell ref="T42:V42"/>
    <mergeCell ref="W42:Y42"/>
    <mergeCell ref="Z42:AB42"/>
    <mergeCell ref="AC42:AE42"/>
    <mergeCell ref="AF42:AH42"/>
    <mergeCell ref="AI42:AK42"/>
    <mergeCell ref="W40:Y40"/>
    <mergeCell ref="Z40:AB40"/>
    <mergeCell ref="AC40:AE40"/>
    <mergeCell ref="AF40:AH40"/>
    <mergeCell ref="AI40:AK40"/>
    <mergeCell ref="T40:V40"/>
    <mergeCell ref="T41:V41"/>
    <mergeCell ref="W41:Y41"/>
    <mergeCell ref="Z41:AB41"/>
    <mergeCell ref="AC41:AE41"/>
    <mergeCell ref="AF41:AH41"/>
    <mergeCell ref="AI41:AK41"/>
    <mergeCell ref="B42:G42"/>
    <mergeCell ref="H42:J42"/>
    <mergeCell ref="K42:M42"/>
    <mergeCell ref="N42:P42"/>
    <mergeCell ref="Q42:S42"/>
    <mergeCell ref="B40:G40"/>
    <mergeCell ref="H40:J40"/>
    <mergeCell ref="K40:M40"/>
    <mergeCell ref="N40:P40"/>
    <mergeCell ref="Q40:S40"/>
    <mergeCell ref="B41:G41"/>
    <mergeCell ref="H41:J41"/>
    <mergeCell ref="K41:M41"/>
    <mergeCell ref="N41:P41"/>
    <mergeCell ref="Q41:S41"/>
    <mergeCell ref="T39:V39"/>
    <mergeCell ref="W39:Y39"/>
    <mergeCell ref="Z39:AB39"/>
    <mergeCell ref="AC39:AE39"/>
    <mergeCell ref="AF39:AH39"/>
    <mergeCell ref="AI39:AK39"/>
    <mergeCell ref="W38:Y38"/>
    <mergeCell ref="Z38:AB38"/>
    <mergeCell ref="AC38:AE38"/>
    <mergeCell ref="AF38:AH38"/>
    <mergeCell ref="AI38:AK38"/>
    <mergeCell ref="T38:V38"/>
    <mergeCell ref="B39:G39"/>
    <mergeCell ref="H39:J39"/>
    <mergeCell ref="K39:M39"/>
    <mergeCell ref="N39:P39"/>
    <mergeCell ref="Q39:S39"/>
    <mergeCell ref="B38:G38"/>
    <mergeCell ref="H38:J38"/>
    <mergeCell ref="K38:M38"/>
    <mergeCell ref="N38:P38"/>
    <mergeCell ref="Q38:S38"/>
    <mergeCell ref="T37:V37"/>
    <mergeCell ref="W37:Y37"/>
    <mergeCell ref="Z37:AB37"/>
    <mergeCell ref="AC37:AE37"/>
    <mergeCell ref="AF37:AH37"/>
    <mergeCell ref="AI37:AK37"/>
    <mergeCell ref="W36:Y36"/>
    <mergeCell ref="Z36:AB36"/>
    <mergeCell ref="AC36:AE36"/>
    <mergeCell ref="AF36:AH36"/>
    <mergeCell ref="AI36:AK36"/>
    <mergeCell ref="T36:V36"/>
    <mergeCell ref="B37:G37"/>
    <mergeCell ref="H37:J37"/>
    <mergeCell ref="K37:M37"/>
    <mergeCell ref="N37:P37"/>
    <mergeCell ref="Q37:S37"/>
    <mergeCell ref="B36:G36"/>
    <mergeCell ref="H36:J36"/>
    <mergeCell ref="K36:M36"/>
    <mergeCell ref="N36:P36"/>
    <mergeCell ref="Q36:S36"/>
    <mergeCell ref="T35:V35"/>
    <mergeCell ref="W35:Y35"/>
    <mergeCell ref="Z35:AB35"/>
    <mergeCell ref="AC35:AE35"/>
    <mergeCell ref="AF35:AH35"/>
    <mergeCell ref="AI35:AK35"/>
    <mergeCell ref="W34:Y34"/>
    <mergeCell ref="Z34:AB34"/>
    <mergeCell ref="AC34:AE34"/>
    <mergeCell ref="AF34:AH34"/>
    <mergeCell ref="AI34:AK34"/>
    <mergeCell ref="T34:V34"/>
    <mergeCell ref="B35:G35"/>
    <mergeCell ref="H35:J35"/>
    <mergeCell ref="K35:M35"/>
    <mergeCell ref="N35:P35"/>
    <mergeCell ref="Q35:S35"/>
    <mergeCell ref="B34:G34"/>
    <mergeCell ref="H34:J34"/>
    <mergeCell ref="K34:M34"/>
    <mergeCell ref="N34:P34"/>
    <mergeCell ref="Q34:S34"/>
    <mergeCell ref="T33:V33"/>
    <mergeCell ref="W33:Y33"/>
    <mergeCell ref="Z33:AB33"/>
    <mergeCell ref="AC33:AE33"/>
    <mergeCell ref="AF33:AH33"/>
    <mergeCell ref="AI33:AK33"/>
    <mergeCell ref="B33:G33"/>
    <mergeCell ref="H33:J33"/>
    <mergeCell ref="K33:M33"/>
    <mergeCell ref="N33:P33"/>
    <mergeCell ref="Q33:S33"/>
    <mergeCell ref="AC21:AF21"/>
    <mergeCell ref="AG21:AK21"/>
    <mergeCell ref="AF31:AH32"/>
    <mergeCell ref="B32:G32"/>
    <mergeCell ref="H32:J32"/>
    <mergeCell ref="K32:M32"/>
    <mergeCell ref="N32:P32"/>
    <mergeCell ref="Q32:S32"/>
    <mergeCell ref="A24:AK24"/>
    <mergeCell ref="B30:G31"/>
    <mergeCell ref="H30:Y30"/>
    <mergeCell ref="Z30:AH30"/>
    <mergeCell ref="AI30:AK32"/>
    <mergeCell ref="H31:S31"/>
    <mergeCell ref="T31:V32"/>
    <mergeCell ref="W31:Y32"/>
    <mergeCell ref="Z31:AB32"/>
    <mergeCell ref="AC31:AE32"/>
    <mergeCell ref="B16:F17"/>
    <mergeCell ref="AC19:AF19"/>
    <mergeCell ref="AG19:AK19"/>
    <mergeCell ref="B20:F21"/>
    <mergeCell ref="G20:H20"/>
    <mergeCell ref="I20:L20"/>
    <mergeCell ref="M20:P20"/>
    <mergeCell ref="Q20:T20"/>
    <mergeCell ref="U20:X20"/>
    <mergeCell ref="Y20:AB20"/>
    <mergeCell ref="AC20:AF20"/>
    <mergeCell ref="G19:H19"/>
    <mergeCell ref="I19:L19"/>
    <mergeCell ref="M19:P19"/>
    <mergeCell ref="Q19:T19"/>
    <mergeCell ref="U19:X19"/>
    <mergeCell ref="Y19:AB19"/>
    <mergeCell ref="AG20:AK20"/>
    <mergeCell ref="G21:H21"/>
    <mergeCell ref="I21:L21"/>
    <mergeCell ref="M21:P21"/>
    <mergeCell ref="Q21:T21"/>
    <mergeCell ref="U21:X21"/>
    <mergeCell ref="Y21:AB21"/>
    <mergeCell ref="B18:F19"/>
    <mergeCell ref="G18:H18"/>
    <mergeCell ref="I18:L18"/>
    <mergeCell ref="M18:P18"/>
    <mergeCell ref="Q18:T18"/>
    <mergeCell ref="U18:X18"/>
    <mergeCell ref="Y18:AB18"/>
    <mergeCell ref="AC18:AF18"/>
    <mergeCell ref="AG18:AK18"/>
    <mergeCell ref="AB11:AD11"/>
    <mergeCell ref="AE11:AG11"/>
    <mergeCell ref="Y16:AB16"/>
    <mergeCell ref="AC16:AF16"/>
    <mergeCell ref="AG16:AK16"/>
    <mergeCell ref="G17:H17"/>
    <mergeCell ref="I17:L17"/>
    <mergeCell ref="M17:P17"/>
    <mergeCell ref="Q17:T17"/>
    <mergeCell ref="U17:X17"/>
    <mergeCell ref="Y17:AB17"/>
    <mergeCell ref="AC17:AF17"/>
    <mergeCell ref="G16:H16"/>
    <mergeCell ref="I16:L16"/>
    <mergeCell ref="M16:P16"/>
    <mergeCell ref="Q16:T16"/>
    <mergeCell ref="U16:X16"/>
    <mergeCell ref="AG17:AK17"/>
    <mergeCell ref="AH11:AK11"/>
    <mergeCell ref="G14:H14"/>
    <mergeCell ref="I14:X14"/>
    <mergeCell ref="Y14:AF14"/>
    <mergeCell ref="AG14:AK15"/>
    <mergeCell ref="AC15:AF15"/>
    <mergeCell ref="H11:I11"/>
    <mergeCell ref="J11:L11"/>
    <mergeCell ref="M11:O11"/>
    <mergeCell ref="P11:R11"/>
    <mergeCell ref="S11:U11"/>
    <mergeCell ref="V11:X11"/>
    <mergeCell ref="B10:G11"/>
    <mergeCell ref="H10:I10"/>
    <mergeCell ref="J10:L10"/>
    <mergeCell ref="M10:O10"/>
    <mergeCell ref="P10:R10"/>
    <mergeCell ref="B15:E15"/>
    <mergeCell ref="I15:L15"/>
    <mergeCell ref="M15:P15"/>
    <mergeCell ref="Q15:T15"/>
    <mergeCell ref="U15:X15"/>
    <mergeCell ref="Y15:AB15"/>
    <mergeCell ref="Y11:AA11"/>
    <mergeCell ref="AE8:AG8"/>
    <mergeCell ref="AH8:AK8"/>
    <mergeCell ref="H9:I9"/>
    <mergeCell ref="J9:L9"/>
    <mergeCell ref="M9:O9"/>
    <mergeCell ref="P9:R9"/>
    <mergeCell ref="S9:U9"/>
    <mergeCell ref="S10:U10"/>
    <mergeCell ref="V10:X10"/>
    <mergeCell ref="Y10:AA10"/>
    <mergeCell ref="AB10:AD10"/>
    <mergeCell ref="AE10:AG10"/>
    <mergeCell ref="AH10:AK10"/>
    <mergeCell ref="V9:X9"/>
    <mergeCell ref="Y9:AA9"/>
    <mergeCell ref="AB9:AD9"/>
    <mergeCell ref="AE9:AG9"/>
    <mergeCell ref="AH9:AK9"/>
    <mergeCell ref="B8:G9"/>
    <mergeCell ref="H8:I8"/>
    <mergeCell ref="J8:L8"/>
    <mergeCell ref="M8:O8"/>
    <mergeCell ref="P8:R8"/>
    <mergeCell ref="S8:U8"/>
    <mergeCell ref="V8:X8"/>
    <mergeCell ref="Y8:AA8"/>
    <mergeCell ref="AB8:AD8"/>
    <mergeCell ref="AE6:AG6"/>
    <mergeCell ref="AH6:AK6"/>
    <mergeCell ref="H7:I7"/>
    <mergeCell ref="J7:L7"/>
    <mergeCell ref="M7:O7"/>
    <mergeCell ref="P7:R7"/>
    <mergeCell ref="S7:U7"/>
    <mergeCell ref="V7:X7"/>
    <mergeCell ref="Y7:AA7"/>
    <mergeCell ref="AB7:AD7"/>
    <mergeCell ref="AE7:AG7"/>
    <mergeCell ref="AH7:AK7"/>
    <mergeCell ref="B6:G7"/>
    <mergeCell ref="H6:I6"/>
    <mergeCell ref="J6:L6"/>
    <mergeCell ref="M6:O6"/>
    <mergeCell ref="P6:R6"/>
    <mergeCell ref="S6:U6"/>
    <mergeCell ref="V6:X6"/>
    <mergeCell ref="Y6:AA6"/>
    <mergeCell ref="AB6:AD6"/>
    <mergeCell ref="H4:I4"/>
    <mergeCell ref="J4:X4"/>
    <mergeCell ref="Y4:AG4"/>
    <mergeCell ref="AH4:AK5"/>
    <mergeCell ref="B5:E5"/>
    <mergeCell ref="J5:L5"/>
    <mergeCell ref="M5:O5"/>
    <mergeCell ref="P5:R5"/>
    <mergeCell ref="S5:U5"/>
    <mergeCell ref="V5:X5"/>
    <mergeCell ref="Y5:AA5"/>
    <mergeCell ref="AB5:AD5"/>
    <mergeCell ref="AE5:AG5"/>
  </mergeCells>
  <phoneticPr fontId="2"/>
  <pageMargins left="1.4566929133858268" right="0.59055118110236227" top="0.98425196850393704" bottom="0.98425196850393704" header="0.51181102362204722" footer="0.51181102362204722"/>
  <pageSetup paperSize="9" scale="83" firstPageNumber="0" orientation="portrait" r:id="rId1"/>
  <headerFooter alignWithMargins="0">
    <oddFooter>&amp;C４ページ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N211"/>
  <sheetViews>
    <sheetView view="pageBreakPreview" topLeftCell="B42" zoomScaleNormal="100" zoomScaleSheetLayoutView="100" workbookViewId="0">
      <selection activeCell="AR36" sqref="AR36"/>
    </sheetView>
  </sheetViews>
  <sheetFormatPr defaultColWidth="9" defaultRowHeight="13" x14ac:dyDescent="0.2"/>
  <cols>
    <col min="1" max="1" width="1.453125" style="29" customWidth="1"/>
    <col min="2" max="2" width="1.90625" style="29" customWidth="1"/>
    <col min="3" max="4" width="1.26953125" style="29" customWidth="1"/>
    <col min="5" max="5" width="1.36328125" style="29" customWidth="1"/>
    <col min="6" max="6" width="1.08984375" style="29" customWidth="1"/>
    <col min="7" max="13" width="2.90625" style="29" customWidth="1"/>
    <col min="14" max="14" width="2.26953125" style="29" customWidth="1"/>
    <col min="15" max="17" width="2.90625" style="29" customWidth="1"/>
    <col min="18" max="18" width="3.08984375" style="29" customWidth="1"/>
    <col min="19" max="24" width="2.90625" style="29" customWidth="1"/>
    <col min="25" max="25" width="2.08984375" style="29" customWidth="1"/>
    <col min="26" max="30" width="2.90625" style="29" customWidth="1"/>
    <col min="31" max="31" width="2.26953125" style="29" customWidth="1"/>
    <col min="32" max="40" width="2.90625" style="29" customWidth="1"/>
    <col min="41" max="16384" width="9" style="29"/>
  </cols>
  <sheetData>
    <row r="1" spans="1:40" ht="18" customHeight="1" x14ac:dyDescent="0.2">
      <c r="A1" s="561" t="s">
        <v>39</v>
      </c>
      <c r="B1" s="561"/>
      <c r="C1" s="561"/>
      <c r="D1" s="561"/>
      <c r="E1" s="561"/>
      <c r="F1" s="561"/>
      <c r="G1" s="561"/>
      <c r="H1" s="561"/>
      <c r="I1" s="561"/>
      <c r="J1" s="561"/>
      <c r="K1" s="561"/>
      <c r="L1" s="561"/>
      <c r="M1" s="561"/>
      <c r="N1" s="561"/>
      <c r="O1" s="561"/>
      <c r="P1" s="561"/>
      <c r="Q1" s="561"/>
      <c r="R1" s="561"/>
      <c r="S1" s="561"/>
      <c r="T1" s="561"/>
      <c r="U1" s="561"/>
      <c r="V1" s="561"/>
      <c r="W1" s="561"/>
      <c r="X1" s="561"/>
      <c r="Y1" s="561"/>
      <c r="Z1" s="561"/>
      <c r="AA1" s="561"/>
      <c r="AB1" s="561"/>
      <c r="AC1" s="561"/>
      <c r="AD1" s="561"/>
      <c r="AE1" s="561"/>
      <c r="AF1" s="561"/>
      <c r="AG1" s="561"/>
      <c r="AH1" s="561"/>
      <c r="AI1" s="561"/>
      <c r="AJ1" s="561"/>
      <c r="AK1" s="561"/>
      <c r="AL1" s="561"/>
      <c r="AM1" s="561"/>
      <c r="AN1" s="561"/>
    </row>
    <row r="2" spans="1:40" ht="18" customHeight="1" x14ac:dyDescent="0.2">
      <c r="A2" s="144" t="s">
        <v>178</v>
      </c>
      <c r="B2" s="144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4"/>
      <c r="P2" s="144"/>
      <c r="Q2" s="144"/>
      <c r="R2" s="144"/>
      <c r="S2" s="144"/>
      <c r="T2" s="144"/>
      <c r="U2" s="144"/>
      <c r="V2" s="144"/>
      <c r="W2" s="144"/>
      <c r="X2" s="144"/>
      <c r="Y2" s="144"/>
      <c r="Z2" s="144"/>
      <c r="AA2" s="144"/>
      <c r="AB2" s="144"/>
      <c r="AC2" s="47"/>
      <c r="AD2" s="47"/>
      <c r="AE2" s="47"/>
      <c r="AF2" s="47"/>
      <c r="AG2" s="47"/>
      <c r="AH2" s="47"/>
      <c r="AI2" s="47"/>
      <c r="AJ2" s="47"/>
      <c r="AK2" s="47"/>
      <c r="AL2" s="47"/>
      <c r="AM2" s="47"/>
      <c r="AN2" s="47"/>
    </row>
    <row r="3" spans="1:40" ht="18" customHeight="1" x14ac:dyDescent="0.2">
      <c r="A3" s="144" t="s">
        <v>179</v>
      </c>
      <c r="B3" s="144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144"/>
      <c r="R3" s="144"/>
      <c r="S3" s="144"/>
      <c r="T3" s="144"/>
      <c r="U3" s="144"/>
      <c r="V3" s="144"/>
      <c r="W3" s="144"/>
      <c r="X3" s="144"/>
      <c r="Y3" s="144"/>
      <c r="Z3" s="144"/>
      <c r="AA3" s="144"/>
      <c r="AB3" s="144"/>
      <c r="AC3" s="144"/>
      <c r="AD3" s="144"/>
      <c r="AE3" s="144"/>
      <c r="AF3" s="144"/>
      <c r="AG3" s="144"/>
      <c r="AH3" s="144"/>
      <c r="AI3" s="144"/>
      <c r="AJ3" s="144"/>
      <c r="AK3" s="144"/>
      <c r="AL3" s="144"/>
      <c r="AM3" s="144"/>
      <c r="AN3" s="144"/>
    </row>
    <row r="4" spans="1:40" ht="18" customHeight="1" x14ac:dyDescent="0.2">
      <c r="A4" s="145" t="s">
        <v>180</v>
      </c>
      <c r="B4" s="144"/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144"/>
      <c r="S4" s="48"/>
      <c r="T4" s="48"/>
      <c r="U4" s="48"/>
      <c r="V4" s="48"/>
      <c r="W4" s="48"/>
      <c r="X4" s="48"/>
      <c r="Y4" s="48"/>
      <c r="Z4" s="48"/>
      <c r="AA4" s="48"/>
      <c r="AB4" s="48"/>
      <c r="AC4" s="48"/>
      <c r="AD4" s="48"/>
      <c r="AE4" s="48"/>
      <c r="AF4" s="48"/>
      <c r="AG4" s="48"/>
      <c r="AH4" s="48"/>
      <c r="AI4" s="48"/>
      <c r="AJ4" s="48"/>
      <c r="AK4" s="48"/>
      <c r="AL4" s="48"/>
      <c r="AM4" s="48"/>
      <c r="AN4" s="48"/>
    </row>
    <row r="5" spans="1:40" ht="18" customHeight="1" x14ac:dyDescent="0.2">
      <c r="A5" s="145" t="s">
        <v>181</v>
      </c>
      <c r="B5" s="144"/>
      <c r="C5" s="144"/>
      <c r="D5" s="144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4"/>
      <c r="U5" s="144"/>
      <c r="V5" s="144"/>
      <c r="W5" s="144"/>
      <c r="X5" s="144"/>
      <c r="Y5" s="144"/>
      <c r="Z5" s="144"/>
      <c r="AA5" s="144"/>
      <c r="AB5" s="144"/>
      <c r="AC5" s="144"/>
      <c r="AD5" s="144"/>
      <c r="AE5" s="144"/>
      <c r="AF5" s="144"/>
      <c r="AG5" s="144"/>
      <c r="AH5" s="144"/>
      <c r="AI5" s="144"/>
      <c r="AJ5" s="144"/>
      <c r="AK5" s="144"/>
      <c r="AL5" s="144"/>
      <c r="AM5" s="144"/>
      <c r="AN5" s="144"/>
    </row>
    <row r="6" spans="1:40" ht="18" customHeight="1" x14ac:dyDescent="0.2">
      <c r="A6" s="145" t="s">
        <v>182</v>
      </c>
      <c r="B6" s="144"/>
      <c r="C6" s="144"/>
      <c r="D6" s="144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48"/>
      <c r="AH6" s="48"/>
      <c r="AI6" s="48"/>
      <c r="AJ6" s="48"/>
      <c r="AK6" s="48"/>
      <c r="AL6" s="48"/>
      <c r="AM6" s="48"/>
      <c r="AN6" s="48"/>
    </row>
    <row r="7" spans="1:40" ht="18" customHeight="1" x14ac:dyDescent="0.2">
      <c r="A7" s="145" t="s">
        <v>183</v>
      </c>
      <c r="B7" s="144"/>
      <c r="C7" s="144"/>
      <c r="D7" s="144"/>
      <c r="E7" s="144"/>
      <c r="F7" s="144"/>
      <c r="G7" s="144"/>
      <c r="H7" s="144"/>
      <c r="I7" s="144"/>
      <c r="J7" s="144"/>
      <c r="K7" s="144"/>
      <c r="L7" s="144"/>
      <c r="M7" s="144"/>
      <c r="N7" s="144"/>
      <c r="O7" s="144"/>
      <c r="P7" s="144"/>
      <c r="Q7" s="144"/>
      <c r="R7" s="144"/>
      <c r="S7" s="144"/>
      <c r="T7" s="144"/>
      <c r="U7" s="144"/>
      <c r="V7" s="144"/>
      <c r="W7" s="144"/>
      <c r="X7" s="144"/>
      <c r="Y7" s="144"/>
      <c r="Z7" s="144"/>
      <c r="AA7" s="144"/>
      <c r="AB7" s="144"/>
      <c r="AC7" s="144"/>
      <c r="AD7" s="144"/>
      <c r="AE7" s="144"/>
      <c r="AF7" s="61"/>
      <c r="AG7" s="61"/>
      <c r="AH7" s="61"/>
      <c r="AI7" s="61"/>
      <c r="AJ7" s="61"/>
      <c r="AK7" s="61"/>
      <c r="AL7" s="61"/>
      <c r="AM7" s="61"/>
      <c r="AN7" s="48"/>
    </row>
    <row r="8" spans="1:40" ht="17.25" customHeight="1" x14ac:dyDescent="0.2">
      <c r="B8" s="66"/>
      <c r="C8" s="61"/>
      <c r="D8" s="61"/>
      <c r="E8" s="61"/>
      <c r="F8" s="61"/>
      <c r="G8" s="61"/>
      <c r="H8" s="61"/>
      <c r="I8" s="12"/>
      <c r="J8" s="12"/>
      <c r="K8" s="12"/>
      <c r="L8" s="12"/>
      <c r="M8" s="12"/>
      <c r="N8" s="12"/>
      <c r="O8" s="9"/>
      <c r="P8" s="9"/>
      <c r="Q8" s="12"/>
      <c r="R8" s="12"/>
      <c r="S8" s="9"/>
      <c r="T8" s="9"/>
      <c r="U8" s="9"/>
      <c r="V8" s="9"/>
      <c r="W8" s="12"/>
      <c r="X8" s="12"/>
      <c r="Y8" s="12"/>
      <c r="Z8" s="12"/>
      <c r="AA8" s="12"/>
      <c r="AB8" s="12"/>
      <c r="AC8" s="9"/>
      <c r="AD8" s="9"/>
      <c r="AE8" s="9"/>
      <c r="AF8" s="9"/>
      <c r="AG8" s="15"/>
      <c r="AH8" s="15"/>
      <c r="AI8" s="15"/>
      <c r="AJ8" s="61"/>
      <c r="AK8" s="15"/>
      <c r="AL8" s="61"/>
      <c r="AM8" s="60"/>
      <c r="AN8" s="60"/>
    </row>
    <row r="9" spans="1:40" ht="18" customHeight="1" x14ac:dyDescent="0.2">
      <c r="B9" s="29" t="s">
        <v>104</v>
      </c>
      <c r="C9" s="61"/>
      <c r="D9" s="61"/>
      <c r="E9" s="61"/>
      <c r="F9" s="61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9"/>
      <c r="AF9" s="9"/>
      <c r="AG9" s="9"/>
      <c r="AH9" s="9"/>
      <c r="AJ9" s="60"/>
    </row>
    <row r="10" spans="1:40" ht="18" customHeight="1" thickBot="1" x14ac:dyDescent="0.25">
      <c r="C10" s="61"/>
      <c r="D10" s="61"/>
      <c r="E10" s="61"/>
      <c r="F10" s="61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9"/>
      <c r="AF10" s="9"/>
      <c r="AG10" s="9"/>
      <c r="AH10" s="9"/>
      <c r="AI10" s="9" t="s">
        <v>103</v>
      </c>
      <c r="AJ10" s="60"/>
    </row>
    <row r="11" spans="1:40" ht="18" customHeight="1" thickBot="1" x14ac:dyDescent="0.25">
      <c r="B11" s="564"/>
      <c r="C11" s="565"/>
      <c r="D11" s="565"/>
      <c r="E11" s="565"/>
      <c r="F11" s="565"/>
      <c r="G11" s="565"/>
      <c r="H11" s="566"/>
      <c r="I11" s="567"/>
      <c r="J11" s="567"/>
      <c r="K11" s="567"/>
      <c r="L11" s="567"/>
      <c r="M11" s="567"/>
      <c r="N11" s="567"/>
      <c r="O11" s="567"/>
      <c r="P11" s="567"/>
      <c r="Q11" s="567"/>
      <c r="R11" s="567"/>
      <c r="S11" s="567"/>
      <c r="T11" s="567"/>
      <c r="U11" s="567"/>
      <c r="V11" s="567"/>
      <c r="W11" s="567"/>
      <c r="X11" s="567"/>
      <c r="Y11" s="567"/>
      <c r="Z11" s="567"/>
      <c r="AA11" s="567"/>
      <c r="AB11" s="567"/>
      <c r="AC11" s="567"/>
      <c r="AD11" s="567"/>
      <c r="AE11" s="567"/>
      <c r="AF11" s="567"/>
      <c r="AG11" s="571" t="s">
        <v>45</v>
      </c>
      <c r="AH11" s="571"/>
      <c r="AI11" s="571"/>
      <c r="AJ11" s="572"/>
      <c r="AK11" s="550" t="s">
        <v>63</v>
      </c>
      <c r="AL11" s="551"/>
      <c r="AM11" s="551"/>
      <c r="AN11" s="552"/>
    </row>
    <row r="12" spans="1:40" ht="19.5" customHeight="1" x14ac:dyDescent="0.2">
      <c r="B12" s="559"/>
      <c r="C12" s="560"/>
      <c r="D12" s="560"/>
      <c r="E12" s="560"/>
      <c r="F12" s="299" t="s">
        <v>11</v>
      </c>
      <c r="G12" s="299"/>
      <c r="H12" s="300"/>
      <c r="I12" s="194" t="s">
        <v>61</v>
      </c>
      <c r="J12" s="194"/>
      <c r="K12" s="194"/>
      <c r="L12" s="194"/>
      <c r="M12" s="194"/>
      <c r="N12" s="194"/>
      <c r="O12" s="194"/>
      <c r="P12" s="194"/>
      <c r="Q12" s="194"/>
      <c r="R12" s="194"/>
      <c r="S12" s="194"/>
      <c r="T12" s="194"/>
      <c r="U12" s="194"/>
      <c r="V12" s="194"/>
      <c r="W12" s="194"/>
      <c r="X12" s="194"/>
      <c r="Y12" s="194"/>
      <c r="Z12" s="194"/>
      <c r="AA12" s="194"/>
      <c r="AB12" s="194"/>
      <c r="AC12" s="194"/>
      <c r="AD12" s="194"/>
      <c r="AE12" s="194"/>
      <c r="AF12" s="248"/>
      <c r="AG12" s="553" t="s">
        <v>94</v>
      </c>
      <c r="AH12" s="554"/>
      <c r="AI12" s="554"/>
      <c r="AJ12" s="555"/>
      <c r="AK12" s="553"/>
      <c r="AL12" s="554"/>
      <c r="AM12" s="554"/>
      <c r="AN12" s="555"/>
    </row>
    <row r="13" spans="1:40" ht="19.5" customHeight="1" x14ac:dyDescent="0.2">
      <c r="B13" s="193" t="s">
        <v>6</v>
      </c>
      <c r="C13" s="194"/>
      <c r="D13" s="194"/>
      <c r="E13" s="194"/>
      <c r="F13" s="10"/>
      <c r="G13" s="10"/>
      <c r="H13" s="18"/>
      <c r="I13" s="91" t="s">
        <v>32</v>
      </c>
      <c r="J13" s="91"/>
      <c r="K13" s="91"/>
      <c r="L13" s="92"/>
      <c r="M13" s="320" t="s">
        <v>96</v>
      </c>
      <c r="N13" s="91"/>
      <c r="O13" s="91"/>
      <c r="P13" s="92"/>
      <c r="Q13" s="320" t="s">
        <v>34</v>
      </c>
      <c r="R13" s="91"/>
      <c r="S13" s="91"/>
      <c r="T13" s="92"/>
      <c r="U13" s="320" t="s">
        <v>60</v>
      </c>
      <c r="V13" s="91"/>
      <c r="W13" s="91"/>
      <c r="X13" s="92"/>
      <c r="Y13" s="320" t="s">
        <v>4</v>
      </c>
      <c r="Z13" s="91"/>
      <c r="AA13" s="91"/>
      <c r="AB13" s="92"/>
      <c r="AC13" s="562" t="s">
        <v>62</v>
      </c>
      <c r="AD13" s="345"/>
      <c r="AE13" s="345"/>
      <c r="AF13" s="563"/>
      <c r="AG13" s="556"/>
      <c r="AH13" s="557"/>
      <c r="AI13" s="557"/>
      <c r="AJ13" s="558"/>
      <c r="AK13" s="556"/>
      <c r="AL13" s="557"/>
      <c r="AM13" s="557"/>
      <c r="AN13" s="558"/>
    </row>
    <row r="14" spans="1:40" ht="17.149999999999999" customHeight="1" x14ac:dyDescent="0.2">
      <c r="B14" s="202" t="s">
        <v>162</v>
      </c>
      <c r="C14" s="203"/>
      <c r="D14" s="204"/>
      <c r="E14" s="164" t="s">
        <v>155</v>
      </c>
      <c r="F14" s="165"/>
      <c r="G14" s="165"/>
      <c r="H14" s="238"/>
      <c r="I14" s="455">
        <v>50045</v>
      </c>
      <c r="J14" s="568"/>
      <c r="K14" s="568"/>
      <c r="L14" s="569"/>
      <c r="M14" s="209">
        <v>4133</v>
      </c>
      <c r="N14" s="210"/>
      <c r="O14" s="210"/>
      <c r="P14" s="213"/>
      <c r="Q14" s="458">
        <v>51901</v>
      </c>
      <c r="R14" s="568"/>
      <c r="S14" s="568"/>
      <c r="T14" s="569"/>
      <c r="U14" s="458">
        <v>56960</v>
      </c>
      <c r="V14" s="568"/>
      <c r="W14" s="568"/>
      <c r="X14" s="569"/>
      <c r="Y14" s="458">
        <v>14015</v>
      </c>
      <c r="Z14" s="568"/>
      <c r="AA14" s="568"/>
      <c r="AB14" s="569"/>
      <c r="AC14" s="458">
        <f>SUM(I14:AB14)</f>
        <v>177054</v>
      </c>
      <c r="AD14" s="568"/>
      <c r="AE14" s="568"/>
      <c r="AF14" s="570"/>
      <c r="AG14" s="455">
        <v>625831</v>
      </c>
      <c r="AH14" s="568"/>
      <c r="AI14" s="568"/>
      <c r="AJ14" s="570"/>
      <c r="AK14" s="573">
        <f>ROUND((AC14/AG14),3)*100</f>
        <v>28.299999999999997</v>
      </c>
      <c r="AL14" s="574"/>
      <c r="AM14" s="574"/>
      <c r="AN14" s="575"/>
    </row>
    <row r="15" spans="1:40" ht="17.149999999999999" customHeight="1" x14ac:dyDescent="0.2">
      <c r="B15" s="193"/>
      <c r="C15" s="194"/>
      <c r="D15" s="205"/>
      <c r="E15" s="148" t="s">
        <v>156</v>
      </c>
      <c r="F15" s="149"/>
      <c r="G15" s="149"/>
      <c r="H15" s="393"/>
      <c r="I15" s="576">
        <f>ROUND((I14/AC14),3)*100</f>
        <v>28.299999999999997</v>
      </c>
      <c r="J15" s="577"/>
      <c r="K15" s="577"/>
      <c r="L15" s="578"/>
      <c r="M15" s="579">
        <f>ROUND((M14/AC14),3)*100</f>
        <v>2.2999999999999998</v>
      </c>
      <c r="N15" s="401"/>
      <c r="O15" s="401"/>
      <c r="P15" s="580"/>
      <c r="Q15" s="581">
        <f>ROUND((Q14/AC14),3)*100</f>
        <v>29.299999999999997</v>
      </c>
      <c r="R15" s="577"/>
      <c r="S15" s="577"/>
      <c r="T15" s="578"/>
      <c r="U15" s="581">
        <f>ROUND((U14/AC14),3)*100</f>
        <v>32.200000000000003</v>
      </c>
      <c r="V15" s="577"/>
      <c r="W15" s="577"/>
      <c r="X15" s="578"/>
      <c r="Y15" s="581">
        <f>ROUND((Y14/AC14),3)*100</f>
        <v>7.9</v>
      </c>
      <c r="Z15" s="577"/>
      <c r="AA15" s="577"/>
      <c r="AB15" s="578"/>
      <c r="AC15" s="581">
        <f>SUM(I15:AB15)</f>
        <v>100</v>
      </c>
      <c r="AD15" s="577"/>
      <c r="AE15" s="577"/>
      <c r="AF15" s="582"/>
      <c r="AG15" s="583" t="s">
        <v>145</v>
      </c>
      <c r="AH15" s="584"/>
      <c r="AI15" s="584"/>
      <c r="AJ15" s="585"/>
      <c r="AK15" s="583" t="s">
        <v>145</v>
      </c>
      <c r="AL15" s="584"/>
      <c r="AM15" s="584"/>
      <c r="AN15" s="585"/>
    </row>
    <row r="16" spans="1:40" ht="17.149999999999999" customHeight="1" x14ac:dyDescent="0.2">
      <c r="B16" s="202">
        <v>28</v>
      </c>
      <c r="C16" s="203"/>
      <c r="D16" s="204"/>
      <c r="E16" s="164" t="s">
        <v>155</v>
      </c>
      <c r="F16" s="165"/>
      <c r="G16" s="165"/>
      <c r="H16" s="238"/>
      <c r="I16" s="568">
        <v>47566</v>
      </c>
      <c r="J16" s="568"/>
      <c r="K16" s="568"/>
      <c r="L16" s="569"/>
      <c r="M16" s="458">
        <v>3566</v>
      </c>
      <c r="N16" s="568"/>
      <c r="O16" s="568"/>
      <c r="P16" s="569"/>
      <c r="Q16" s="458">
        <v>52894</v>
      </c>
      <c r="R16" s="568"/>
      <c r="S16" s="568"/>
      <c r="T16" s="569"/>
      <c r="U16" s="458">
        <v>67967</v>
      </c>
      <c r="V16" s="568"/>
      <c r="W16" s="568"/>
      <c r="X16" s="569"/>
      <c r="Y16" s="458">
        <v>14113</v>
      </c>
      <c r="Z16" s="568"/>
      <c r="AA16" s="568"/>
      <c r="AB16" s="569"/>
      <c r="AC16" s="458">
        <f>SUM(I16:AB16)</f>
        <v>186106</v>
      </c>
      <c r="AD16" s="568"/>
      <c r="AE16" s="568"/>
      <c r="AF16" s="568"/>
      <c r="AG16" s="455">
        <v>646220</v>
      </c>
      <c r="AH16" s="568"/>
      <c r="AI16" s="568"/>
      <c r="AJ16" s="570"/>
      <c r="AK16" s="573">
        <f>ROUND((AC16/AG16),3)*100</f>
        <v>28.799999999999997</v>
      </c>
      <c r="AL16" s="574"/>
      <c r="AM16" s="574"/>
      <c r="AN16" s="575"/>
    </row>
    <row r="17" spans="2:40" ht="17.149999999999999" customHeight="1" x14ac:dyDescent="0.2">
      <c r="B17" s="193"/>
      <c r="C17" s="194"/>
      <c r="D17" s="205"/>
      <c r="E17" s="217" t="s">
        <v>156</v>
      </c>
      <c r="F17" s="218"/>
      <c r="G17" s="218"/>
      <c r="H17" s="586"/>
      <c r="I17" s="576">
        <f>ROUND((I16/AC16),3)*100</f>
        <v>25.6</v>
      </c>
      <c r="J17" s="577"/>
      <c r="K17" s="577"/>
      <c r="L17" s="578"/>
      <c r="M17" s="579">
        <f>ROUND((M16/AC16),3)*100</f>
        <v>1.9</v>
      </c>
      <c r="N17" s="401"/>
      <c r="O17" s="401"/>
      <c r="P17" s="580"/>
      <c r="Q17" s="581">
        <f>ROUND((Q16/AC16),3)*100</f>
        <v>28.4</v>
      </c>
      <c r="R17" s="577"/>
      <c r="S17" s="577"/>
      <c r="T17" s="578"/>
      <c r="U17" s="581">
        <f>ROUND((U16/AC16),3)*100</f>
        <v>36.5</v>
      </c>
      <c r="V17" s="577"/>
      <c r="W17" s="577"/>
      <c r="X17" s="578"/>
      <c r="Y17" s="581">
        <f>ROUND((Y16/AC16),3)*100</f>
        <v>7.6</v>
      </c>
      <c r="Z17" s="577"/>
      <c r="AA17" s="577"/>
      <c r="AB17" s="578"/>
      <c r="AC17" s="581">
        <f t="shared" ref="AC17" si="0">SUM(I17:AB17)</f>
        <v>100</v>
      </c>
      <c r="AD17" s="577"/>
      <c r="AE17" s="577"/>
      <c r="AF17" s="582"/>
      <c r="AG17" s="583" t="s">
        <v>145</v>
      </c>
      <c r="AH17" s="584"/>
      <c r="AI17" s="584"/>
      <c r="AJ17" s="585"/>
      <c r="AK17" s="583" t="s">
        <v>145</v>
      </c>
      <c r="AL17" s="584"/>
      <c r="AM17" s="584"/>
      <c r="AN17" s="585"/>
    </row>
    <row r="18" spans="2:40" ht="17.149999999999999" customHeight="1" x14ac:dyDescent="0.2">
      <c r="B18" s="202">
        <v>29</v>
      </c>
      <c r="C18" s="203"/>
      <c r="D18" s="204"/>
      <c r="E18" s="164" t="s">
        <v>155</v>
      </c>
      <c r="F18" s="165"/>
      <c r="G18" s="165"/>
      <c r="H18" s="238"/>
      <c r="I18" s="568">
        <v>49653</v>
      </c>
      <c r="J18" s="568"/>
      <c r="K18" s="568"/>
      <c r="L18" s="569"/>
      <c r="M18" s="458">
        <v>3036</v>
      </c>
      <c r="N18" s="568"/>
      <c r="O18" s="568"/>
      <c r="P18" s="569"/>
      <c r="Q18" s="458">
        <v>73889</v>
      </c>
      <c r="R18" s="568"/>
      <c r="S18" s="568"/>
      <c r="T18" s="569"/>
      <c r="U18" s="458">
        <v>50845</v>
      </c>
      <c r="V18" s="568"/>
      <c r="W18" s="568"/>
      <c r="X18" s="569"/>
      <c r="Y18" s="458">
        <v>20116</v>
      </c>
      <c r="Z18" s="568"/>
      <c r="AA18" s="568"/>
      <c r="AB18" s="569"/>
      <c r="AC18" s="458">
        <f>SUM(I18:AB18)</f>
        <v>197539</v>
      </c>
      <c r="AD18" s="568"/>
      <c r="AE18" s="568"/>
      <c r="AF18" s="568"/>
      <c r="AG18" s="455">
        <v>659298</v>
      </c>
      <c r="AH18" s="568"/>
      <c r="AI18" s="568"/>
      <c r="AJ18" s="570"/>
      <c r="AK18" s="574">
        <f>ROUND((AC18/AG18),3)*100</f>
        <v>30</v>
      </c>
      <c r="AL18" s="574"/>
      <c r="AM18" s="574"/>
      <c r="AN18" s="575"/>
    </row>
    <row r="19" spans="2:40" ht="17.149999999999999" customHeight="1" x14ac:dyDescent="0.2">
      <c r="B19" s="193"/>
      <c r="C19" s="194"/>
      <c r="D19" s="205"/>
      <c r="E19" s="280" t="s">
        <v>156</v>
      </c>
      <c r="F19" s="194"/>
      <c r="G19" s="194"/>
      <c r="H19" s="248"/>
      <c r="I19" s="587">
        <f>ROUND((I18/AC18),3)*100</f>
        <v>25.1</v>
      </c>
      <c r="J19" s="587"/>
      <c r="K19" s="587"/>
      <c r="L19" s="588"/>
      <c r="M19" s="587">
        <f>ROUND((M18/AC18),3)*100</f>
        <v>1.5</v>
      </c>
      <c r="N19" s="587"/>
      <c r="O19" s="587"/>
      <c r="P19" s="588"/>
      <c r="Q19" s="589">
        <f>ROUND((Q18/AC18),3)*100</f>
        <v>37.4</v>
      </c>
      <c r="R19" s="587"/>
      <c r="S19" s="587"/>
      <c r="T19" s="588"/>
      <c r="U19" s="581">
        <f>ROUND((U18/AC18),3)*100</f>
        <v>25.7</v>
      </c>
      <c r="V19" s="577"/>
      <c r="W19" s="577"/>
      <c r="X19" s="578"/>
      <c r="Y19" s="589">
        <f>ROUND((Y18/AC18),3)*100</f>
        <v>10.199999999999999</v>
      </c>
      <c r="Z19" s="587"/>
      <c r="AA19" s="587"/>
      <c r="AB19" s="588"/>
      <c r="AC19" s="589">
        <f t="shared" ref="AC19" si="1">SUM(I19:AB19)</f>
        <v>99.9</v>
      </c>
      <c r="AD19" s="587"/>
      <c r="AE19" s="587"/>
      <c r="AF19" s="587"/>
      <c r="AG19" s="590" t="s">
        <v>145</v>
      </c>
      <c r="AH19" s="591"/>
      <c r="AI19" s="591"/>
      <c r="AJ19" s="592"/>
      <c r="AK19" s="591" t="s">
        <v>145</v>
      </c>
      <c r="AL19" s="591"/>
      <c r="AM19" s="591"/>
      <c r="AN19" s="592"/>
    </row>
    <row r="20" spans="2:40" ht="17.149999999999999" customHeight="1" x14ac:dyDescent="0.2">
      <c r="B20" s="202">
        <v>30</v>
      </c>
      <c r="C20" s="203"/>
      <c r="D20" s="204"/>
      <c r="E20" s="164" t="s">
        <v>155</v>
      </c>
      <c r="F20" s="165"/>
      <c r="G20" s="165"/>
      <c r="H20" s="238"/>
      <c r="I20" s="568">
        <v>49589</v>
      </c>
      <c r="J20" s="568"/>
      <c r="K20" s="568"/>
      <c r="L20" s="569"/>
      <c r="M20" s="458">
        <v>3001</v>
      </c>
      <c r="N20" s="568"/>
      <c r="O20" s="568"/>
      <c r="P20" s="569"/>
      <c r="Q20" s="458">
        <v>66802</v>
      </c>
      <c r="R20" s="568"/>
      <c r="S20" s="568"/>
      <c r="T20" s="569"/>
      <c r="U20" s="458">
        <v>75320</v>
      </c>
      <c r="V20" s="568"/>
      <c r="W20" s="568"/>
      <c r="X20" s="569"/>
      <c r="Y20" s="458">
        <v>16953</v>
      </c>
      <c r="Z20" s="568"/>
      <c r="AA20" s="568"/>
      <c r="AB20" s="569"/>
      <c r="AC20" s="458">
        <f>SUM(I20:AB20)</f>
        <v>211665</v>
      </c>
      <c r="AD20" s="568"/>
      <c r="AE20" s="568"/>
      <c r="AF20" s="568"/>
      <c r="AG20" s="455">
        <v>630056</v>
      </c>
      <c r="AH20" s="568"/>
      <c r="AI20" s="568"/>
      <c r="AJ20" s="570"/>
      <c r="AK20" s="574">
        <f>ROUND((AC20/AG20),3)*100</f>
        <v>33.6</v>
      </c>
      <c r="AL20" s="574"/>
      <c r="AM20" s="574"/>
      <c r="AN20" s="575"/>
    </row>
    <row r="21" spans="2:40" ht="16.5" customHeight="1" x14ac:dyDescent="0.2">
      <c r="B21" s="193"/>
      <c r="C21" s="194"/>
      <c r="D21" s="205"/>
      <c r="E21" s="280" t="s">
        <v>156</v>
      </c>
      <c r="F21" s="194"/>
      <c r="G21" s="194"/>
      <c r="H21" s="248"/>
      <c r="I21" s="587">
        <f>ROUND((I20/AC20),3)*100</f>
        <v>23.400000000000002</v>
      </c>
      <c r="J21" s="587"/>
      <c r="K21" s="587"/>
      <c r="L21" s="588"/>
      <c r="M21" s="587">
        <f>ROUND((M20/AC20),3)*100</f>
        <v>1.4000000000000001</v>
      </c>
      <c r="N21" s="587"/>
      <c r="O21" s="587"/>
      <c r="P21" s="588"/>
      <c r="Q21" s="589">
        <f>ROUND((Q20/AC20),3)*100</f>
        <v>31.6</v>
      </c>
      <c r="R21" s="587"/>
      <c r="S21" s="587"/>
      <c r="T21" s="588"/>
      <c r="U21" s="581">
        <f>ROUND((U20/AC20),3)*100</f>
        <v>35.6</v>
      </c>
      <c r="V21" s="577"/>
      <c r="W21" s="577"/>
      <c r="X21" s="578"/>
      <c r="Y21" s="589">
        <f>ROUND((Y20/AC20),3)*100</f>
        <v>8</v>
      </c>
      <c r="Z21" s="587"/>
      <c r="AA21" s="587"/>
      <c r="AB21" s="588"/>
      <c r="AC21" s="589">
        <f t="shared" ref="AC21" si="2">SUM(I21:AB21)</f>
        <v>100</v>
      </c>
      <c r="AD21" s="587"/>
      <c r="AE21" s="587"/>
      <c r="AF21" s="587"/>
      <c r="AG21" s="590" t="s">
        <v>145</v>
      </c>
      <c r="AH21" s="591"/>
      <c r="AI21" s="591"/>
      <c r="AJ21" s="592"/>
      <c r="AK21" s="591" t="s">
        <v>145</v>
      </c>
      <c r="AL21" s="591"/>
      <c r="AM21" s="591"/>
      <c r="AN21" s="592"/>
    </row>
    <row r="22" spans="2:40" ht="17.149999999999999" customHeight="1" x14ac:dyDescent="0.2">
      <c r="B22" s="202" t="s">
        <v>157</v>
      </c>
      <c r="C22" s="203"/>
      <c r="D22" s="204"/>
      <c r="E22" s="164" t="s">
        <v>155</v>
      </c>
      <c r="F22" s="165"/>
      <c r="G22" s="165"/>
      <c r="H22" s="238"/>
      <c r="I22" s="568">
        <v>45308</v>
      </c>
      <c r="J22" s="568"/>
      <c r="K22" s="568"/>
      <c r="L22" s="569"/>
      <c r="M22" s="458">
        <v>4128</v>
      </c>
      <c r="N22" s="568"/>
      <c r="O22" s="568"/>
      <c r="P22" s="569"/>
      <c r="Q22" s="458">
        <v>50150</v>
      </c>
      <c r="R22" s="568"/>
      <c r="S22" s="568"/>
      <c r="T22" s="569"/>
      <c r="U22" s="458">
        <v>61722</v>
      </c>
      <c r="V22" s="568"/>
      <c r="W22" s="568"/>
      <c r="X22" s="569"/>
      <c r="Y22" s="458">
        <v>16910</v>
      </c>
      <c r="Z22" s="568"/>
      <c r="AA22" s="568"/>
      <c r="AB22" s="569"/>
      <c r="AC22" s="458">
        <f>SUM(I22:AB22)</f>
        <v>178218</v>
      </c>
      <c r="AD22" s="568"/>
      <c r="AE22" s="568"/>
      <c r="AF22" s="568"/>
      <c r="AG22" s="455">
        <v>569667</v>
      </c>
      <c r="AH22" s="568"/>
      <c r="AI22" s="568"/>
      <c r="AJ22" s="570"/>
      <c r="AK22" s="574">
        <f>ROUND((AC22/AG22),3)*100</f>
        <v>31.3</v>
      </c>
      <c r="AL22" s="574"/>
      <c r="AM22" s="574"/>
      <c r="AN22" s="575"/>
    </row>
    <row r="23" spans="2:40" ht="17.149999999999999" customHeight="1" x14ac:dyDescent="0.2">
      <c r="B23" s="193"/>
      <c r="C23" s="194"/>
      <c r="D23" s="205"/>
      <c r="E23" s="280" t="s">
        <v>156</v>
      </c>
      <c r="F23" s="194"/>
      <c r="G23" s="194"/>
      <c r="H23" s="248"/>
      <c r="I23" s="587">
        <f>ROUND((I22/AC22),3)*100</f>
        <v>25.4</v>
      </c>
      <c r="J23" s="587"/>
      <c r="K23" s="587"/>
      <c r="L23" s="588"/>
      <c r="M23" s="587">
        <f>ROUND((M22/AC22),3)*100</f>
        <v>2.2999999999999998</v>
      </c>
      <c r="N23" s="587"/>
      <c r="O23" s="587"/>
      <c r="P23" s="588"/>
      <c r="Q23" s="589">
        <f>ROUND((Q22/AC22),3)*100</f>
        <v>28.1</v>
      </c>
      <c r="R23" s="587"/>
      <c r="S23" s="587"/>
      <c r="T23" s="588"/>
      <c r="U23" s="581">
        <f>ROUND((U22/AC22),3)*100</f>
        <v>34.599999999999994</v>
      </c>
      <c r="V23" s="577"/>
      <c r="W23" s="577"/>
      <c r="X23" s="578"/>
      <c r="Y23" s="589">
        <f>ROUND((Y22/AC22),3)*100</f>
        <v>9.5</v>
      </c>
      <c r="Z23" s="587"/>
      <c r="AA23" s="587"/>
      <c r="AB23" s="588"/>
      <c r="AC23" s="589">
        <f>SUM(I23:AB23)</f>
        <v>99.899999999999991</v>
      </c>
      <c r="AD23" s="587"/>
      <c r="AE23" s="587"/>
      <c r="AF23" s="587"/>
      <c r="AG23" s="590" t="s">
        <v>145</v>
      </c>
      <c r="AH23" s="591"/>
      <c r="AI23" s="591"/>
      <c r="AJ23" s="592"/>
      <c r="AK23" s="591" t="s">
        <v>145</v>
      </c>
      <c r="AL23" s="591"/>
      <c r="AM23" s="591"/>
      <c r="AN23" s="592"/>
    </row>
    <row r="24" spans="2:40" ht="17.149999999999999" customHeight="1" x14ac:dyDescent="0.2">
      <c r="B24" s="202">
        <v>2</v>
      </c>
      <c r="C24" s="203"/>
      <c r="D24" s="204"/>
      <c r="E24" s="258" t="s">
        <v>155</v>
      </c>
      <c r="F24" s="259"/>
      <c r="G24" s="259"/>
      <c r="H24" s="593"/>
      <c r="I24" s="594">
        <v>28641</v>
      </c>
      <c r="J24" s="595"/>
      <c r="K24" s="595"/>
      <c r="L24" s="596"/>
      <c r="M24" s="597">
        <v>2679</v>
      </c>
      <c r="N24" s="598"/>
      <c r="O24" s="598"/>
      <c r="P24" s="599"/>
      <c r="Q24" s="600">
        <v>45676</v>
      </c>
      <c r="R24" s="595"/>
      <c r="S24" s="595"/>
      <c r="T24" s="596"/>
      <c r="U24" s="600">
        <v>36304</v>
      </c>
      <c r="V24" s="595"/>
      <c r="W24" s="595"/>
      <c r="X24" s="596"/>
      <c r="Y24" s="600">
        <v>13304</v>
      </c>
      <c r="Z24" s="595"/>
      <c r="AA24" s="595"/>
      <c r="AB24" s="596"/>
      <c r="AC24" s="600">
        <f>SUM(I24:AB24)</f>
        <v>126604</v>
      </c>
      <c r="AD24" s="595"/>
      <c r="AE24" s="595"/>
      <c r="AF24" s="601"/>
      <c r="AG24" s="594">
        <v>452052</v>
      </c>
      <c r="AH24" s="595"/>
      <c r="AI24" s="595"/>
      <c r="AJ24" s="601"/>
      <c r="AK24" s="602">
        <f>ROUND((AC24/AG24),3)*100</f>
        <v>28.000000000000004</v>
      </c>
      <c r="AL24" s="603"/>
      <c r="AM24" s="603"/>
      <c r="AN24" s="604"/>
    </row>
    <row r="25" spans="2:40" ht="17.149999999999999" customHeight="1" x14ac:dyDescent="0.2">
      <c r="B25" s="193"/>
      <c r="C25" s="194"/>
      <c r="D25" s="205"/>
      <c r="E25" s="148" t="s">
        <v>156</v>
      </c>
      <c r="F25" s="149"/>
      <c r="G25" s="149"/>
      <c r="H25" s="393"/>
      <c r="I25" s="576">
        <f>ROUND((I24/AC24),3)*100</f>
        <v>22.6</v>
      </c>
      <c r="J25" s="577"/>
      <c r="K25" s="577"/>
      <c r="L25" s="578"/>
      <c r="M25" s="581">
        <f>ROUND((M24/AC24),3)*100</f>
        <v>2.1</v>
      </c>
      <c r="N25" s="577"/>
      <c r="O25" s="577"/>
      <c r="P25" s="578"/>
      <c r="Q25" s="581">
        <f>ROUND((Q24/AC24),3)*100</f>
        <v>36.1</v>
      </c>
      <c r="R25" s="577"/>
      <c r="S25" s="577"/>
      <c r="T25" s="578"/>
      <c r="U25" s="581">
        <f>ROUND((U24/AC24),3)*100</f>
        <v>28.7</v>
      </c>
      <c r="V25" s="577"/>
      <c r="W25" s="577"/>
      <c r="X25" s="578"/>
      <c r="Y25" s="581">
        <f>ROUND((Y24/AC24),3)*100</f>
        <v>10.5</v>
      </c>
      <c r="Z25" s="577"/>
      <c r="AA25" s="577"/>
      <c r="AB25" s="578"/>
      <c r="AC25" s="581">
        <f t="shared" ref="AC25" si="3">SUM(I25:AB25)</f>
        <v>100</v>
      </c>
      <c r="AD25" s="577"/>
      <c r="AE25" s="577"/>
      <c r="AF25" s="582"/>
      <c r="AG25" s="583" t="s">
        <v>145</v>
      </c>
      <c r="AH25" s="584"/>
      <c r="AI25" s="584"/>
      <c r="AJ25" s="585"/>
      <c r="AK25" s="583" t="s">
        <v>145</v>
      </c>
      <c r="AL25" s="584"/>
      <c r="AM25" s="584"/>
      <c r="AN25" s="585"/>
    </row>
    <row r="26" spans="2:40" ht="17.149999999999999" customHeight="1" x14ac:dyDescent="0.2">
      <c r="B26" s="202">
        <v>3</v>
      </c>
      <c r="C26" s="203"/>
      <c r="D26" s="204"/>
      <c r="E26" s="164" t="s">
        <v>155</v>
      </c>
      <c r="F26" s="165"/>
      <c r="G26" s="165"/>
      <c r="H26" s="238"/>
      <c r="I26" s="455">
        <v>40232</v>
      </c>
      <c r="J26" s="568"/>
      <c r="K26" s="568"/>
      <c r="L26" s="569"/>
      <c r="M26" s="209">
        <v>4868</v>
      </c>
      <c r="N26" s="210"/>
      <c r="O26" s="210"/>
      <c r="P26" s="213"/>
      <c r="Q26" s="458">
        <v>68724</v>
      </c>
      <c r="R26" s="568"/>
      <c r="S26" s="568"/>
      <c r="T26" s="569"/>
      <c r="U26" s="458">
        <v>44847</v>
      </c>
      <c r="V26" s="568"/>
      <c r="W26" s="568"/>
      <c r="X26" s="569"/>
      <c r="Y26" s="458">
        <v>8917</v>
      </c>
      <c r="Z26" s="568"/>
      <c r="AA26" s="568"/>
      <c r="AB26" s="569"/>
      <c r="AC26" s="458">
        <f t="shared" ref="AC26:AC33" si="4">SUM(I26:AB26)</f>
        <v>167588</v>
      </c>
      <c r="AD26" s="568"/>
      <c r="AE26" s="568"/>
      <c r="AF26" s="570"/>
      <c r="AG26" s="455">
        <v>546096</v>
      </c>
      <c r="AH26" s="568"/>
      <c r="AI26" s="568"/>
      <c r="AJ26" s="570"/>
      <c r="AK26" s="573">
        <f>ROUND((AC26/AG26),3)*100</f>
        <v>30.7</v>
      </c>
      <c r="AL26" s="574"/>
      <c r="AM26" s="574"/>
      <c r="AN26" s="575"/>
    </row>
    <row r="27" spans="2:40" ht="18" customHeight="1" x14ac:dyDescent="0.2">
      <c r="B27" s="193"/>
      <c r="C27" s="194"/>
      <c r="D27" s="205"/>
      <c r="E27" s="148" t="s">
        <v>156</v>
      </c>
      <c r="F27" s="149"/>
      <c r="G27" s="149"/>
      <c r="H27" s="393"/>
      <c r="I27" s="576">
        <f>ROUND((I26/AC26),3)*100</f>
        <v>24</v>
      </c>
      <c r="J27" s="577"/>
      <c r="K27" s="577"/>
      <c r="L27" s="578"/>
      <c r="M27" s="581">
        <f>ROUND((M26/AC26),3)*100</f>
        <v>2.9000000000000004</v>
      </c>
      <c r="N27" s="577"/>
      <c r="O27" s="577"/>
      <c r="P27" s="578"/>
      <c r="Q27" s="581">
        <f>ROUND((Q26/AC26),3)*100</f>
        <v>41</v>
      </c>
      <c r="R27" s="577"/>
      <c r="S27" s="577"/>
      <c r="T27" s="578"/>
      <c r="U27" s="581">
        <f>ROUND((U26/AC26),3)*100</f>
        <v>26.8</v>
      </c>
      <c r="V27" s="577"/>
      <c r="W27" s="577"/>
      <c r="X27" s="578"/>
      <c r="Y27" s="581">
        <f>ROUND((Y26/AC26),3)*100</f>
        <v>5.3</v>
      </c>
      <c r="Z27" s="577"/>
      <c r="AA27" s="577"/>
      <c r="AB27" s="578"/>
      <c r="AC27" s="581">
        <f t="shared" si="4"/>
        <v>100</v>
      </c>
      <c r="AD27" s="577"/>
      <c r="AE27" s="577"/>
      <c r="AF27" s="582"/>
      <c r="AG27" s="583" t="s">
        <v>145</v>
      </c>
      <c r="AH27" s="584"/>
      <c r="AI27" s="584"/>
      <c r="AJ27" s="585"/>
      <c r="AK27" s="583" t="s">
        <v>145</v>
      </c>
      <c r="AL27" s="584"/>
      <c r="AM27" s="584"/>
      <c r="AN27" s="585"/>
    </row>
    <row r="28" spans="2:40" ht="17.149999999999999" customHeight="1" x14ac:dyDescent="0.2">
      <c r="B28" s="202">
        <v>4</v>
      </c>
      <c r="C28" s="203"/>
      <c r="D28" s="204"/>
      <c r="E28" s="164" t="s">
        <v>155</v>
      </c>
      <c r="F28" s="165"/>
      <c r="G28" s="165"/>
      <c r="H28" s="238"/>
      <c r="I28" s="455">
        <v>41274</v>
      </c>
      <c r="J28" s="568"/>
      <c r="K28" s="568"/>
      <c r="L28" s="569"/>
      <c r="M28" s="209">
        <v>3772</v>
      </c>
      <c r="N28" s="210"/>
      <c r="O28" s="210"/>
      <c r="P28" s="213"/>
      <c r="Q28" s="458">
        <v>68849</v>
      </c>
      <c r="R28" s="568"/>
      <c r="S28" s="568"/>
      <c r="T28" s="569"/>
      <c r="U28" s="458">
        <v>39212</v>
      </c>
      <c r="V28" s="568"/>
      <c r="W28" s="568"/>
      <c r="X28" s="569"/>
      <c r="Y28" s="458">
        <v>8304</v>
      </c>
      <c r="Z28" s="568"/>
      <c r="AA28" s="568"/>
      <c r="AB28" s="569"/>
      <c r="AC28" s="458">
        <f t="shared" si="4"/>
        <v>161411</v>
      </c>
      <c r="AD28" s="568"/>
      <c r="AE28" s="568"/>
      <c r="AF28" s="570"/>
      <c r="AG28" s="455">
        <v>506647</v>
      </c>
      <c r="AH28" s="568"/>
      <c r="AI28" s="568"/>
      <c r="AJ28" s="570"/>
      <c r="AK28" s="573">
        <f>ROUND((AC28/AG28),3)*100</f>
        <v>31.900000000000002</v>
      </c>
      <c r="AL28" s="574"/>
      <c r="AM28" s="574"/>
      <c r="AN28" s="575"/>
    </row>
    <row r="29" spans="2:40" ht="17.149999999999999" customHeight="1" x14ac:dyDescent="0.2">
      <c r="B29" s="193"/>
      <c r="C29" s="194"/>
      <c r="D29" s="205"/>
      <c r="E29" s="148" t="s">
        <v>156</v>
      </c>
      <c r="F29" s="149"/>
      <c r="G29" s="149"/>
      <c r="H29" s="393"/>
      <c r="I29" s="576">
        <f>ROUND((I28/AC28),3)*100</f>
        <v>25.6</v>
      </c>
      <c r="J29" s="577"/>
      <c r="K29" s="577"/>
      <c r="L29" s="578"/>
      <c r="M29" s="581">
        <f>ROUND((M28/AC28),3)*100</f>
        <v>2.2999999999999998</v>
      </c>
      <c r="N29" s="577"/>
      <c r="O29" s="577"/>
      <c r="P29" s="578"/>
      <c r="Q29" s="581">
        <f>ROUND((Q28/AC28),3)*100</f>
        <v>42.699999999999996</v>
      </c>
      <c r="R29" s="577"/>
      <c r="S29" s="577"/>
      <c r="T29" s="578"/>
      <c r="U29" s="581">
        <f>ROUND((U28/AC28),3)*100</f>
        <v>24.3</v>
      </c>
      <c r="V29" s="577"/>
      <c r="W29" s="577"/>
      <c r="X29" s="578"/>
      <c r="Y29" s="581">
        <f>ROUND((Y28/AC28),3)*100</f>
        <v>5.0999999999999996</v>
      </c>
      <c r="Z29" s="577"/>
      <c r="AA29" s="577"/>
      <c r="AB29" s="578"/>
      <c r="AC29" s="581">
        <f t="shared" si="4"/>
        <v>99.999999999999986</v>
      </c>
      <c r="AD29" s="577"/>
      <c r="AE29" s="577"/>
      <c r="AF29" s="582"/>
      <c r="AG29" s="583" t="s">
        <v>145</v>
      </c>
      <c r="AH29" s="584"/>
      <c r="AI29" s="584"/>
      <c r="AJ29" s="585"/>
      <c r="AK29" s="583" t="s">
        <v>145</v>
      </c>
      <c r="AL29" s="584"/>
      <c r="AM29" s="584"/>
      <c r="AN29" s="585"/>
    </row>
    <row r="30" spans="2:40" ht="17.149999999999999" customHeight="1" x14ac:dyDescent="0.2">
      <c r="B30" s="202">
        <v>5</v>
      </c>
      <c r="C30" s="203"/>
      <c r="D30" s="204"/>
      <c r="E30" s="164" t="s">
        <v>155</v>
      </c>
      <c r="F30" s="165"/>
      <c r="G30" s="165"/>
      <c r="H30" s="238"/>
      <c r="I30" s="455">
        <v>34756</v>
      </c>
      <c r="J30" s="568"/>
      <c r="K30" s="568"/>
      <c r="L30" s="569"/>
      <c r="M30" s="209">
        <v>5598</v>
      </c>
      <c r="N30" s="210"/>
      <c r="O30" s="210"/>
      <c r="P30" s="213"/>
      <c r="Q30" s="458">
        <v>59844</v>
      </c>
      <c r="R30" s="568"/>
      <c r="S30" s="568"/>
      <c r="T30" s="569"/>
      <c r="U30" s="458">
        <v>31408</v>
      </c>
      <c r="V30" s="568"/>
      <c r="W30" s="568"/>
      <c r="X30" s="569"/>
      <c r="Y30" s="458">
        <v>7083</v>
      </c>
      <c r="Z30" s="568"/>
      <c r="AA30" s="568"/>
      <c r="AB30" s="569"/>
      <c r="AC30" s="458">
        <f t="shared" ref="AC30:AC31" si="5">SUM(I30:AB30)</f>
        <v>138689</v>
      </c>
      <c r="AD30" s="568"/>
      <c r="AE30" s="568"/>
      <c r="AF30" s="570"/>
      <c r="AG30" s="455">
        <v>430425</v>
      </c>
      <c r="AH30" s="568"/>
      <c r="AI30" s="568"/>
      <c r="AJ30" s="570"/>
      <c r="AK30" s="573">
        <f>ROUND((AC30/AG30),3)*100</f>
        <v>32.200000000000003</v>
      </c>
      <c r="AL30" s="574"/>
      <c r="AM30" s="574"/>
      <c r="AN30" s="575"/>
    </row>
    <row r="31" spans="2:40" ht="17.149999999999999" customHeight="1" x14ac:dyDescent="0.2">
      <c r="B31" s="193"/>
      <c r="C31" s="194"/>
      <c r="D31" s="205"/>
      <c r="E31" s="148" t="s">
        <v>156</v>
      </c>
      <c r="F31" s="149"/>
      <c r="G31" s="149"/>
      <c r="H31" s="393"/>
      <c r="I31" s="576">
        <f>ROUND((I30/AC30),3)*100</f>
        <v>25.1</v>
      </c>
      <c r="J31" s="577"/>
      <c r="K31" s="577"/>
      <c r="L31" s="578"/>
      <c r="M31" s="581">
        <f>ROUND((M30/AC30),3)*100</f>
        <v>4</v>
      </c>
      <c r="N31" s="577"/>
      <c r="O31" s="577"/>
      <c r="P31" s="578"/>
      <c r="Q31" s="581">
        <f>ROUND((Q30/AC30),3)*100</f>
        <v>43.1</v>
      </c>
      <c r="R31" s="577"/>
      <c r="S31" s="577"/>
      <c r="T31" s="578"/>
      <c r="U31" s="581">
        <f>ROUND((U30/AC30),3)*100</f>
        <v>22.6</v>
      </c>
      <c r="V31" s="577"/>
      <c r="W31" s="577"/>
      <c r="X31" s="578"/>
      <c r="Y31" s="581">
        <f>ROUND((Y30/AC30),3)*100</f>
        <v>5.0999999999999996</v>
      </c>
      <c r="Z31" s="577"/>
      <c r="AA31" s="577"/>
      <c r="AB31" s="578"/>
      <c r="AC31" s="581">
        <f t="shared" si="5"/>
        <v>99.9</v>
      </c>
      <c r="AD31" s="577"/>
      <c r="AE31" s="577"/>
      <c r="AF31" s="582"/>
      <c r="AG31" s="583" t="s">
        <v>145</v>
      </c>
      <c r="AH31" s="584"/>
      <c r="AI31" s="584"/>
      <c r="AJ31" s="585"/>
      <c r="AK31" s="583" t="s">
        <v>145</v>
      </c>
      <c r="AL31" s="584"/>
      <c r="AM31" s="584"/>
      <c r="AN31" s="585"/>
    </row>
    <row r="32" spans="2:40" ht="17.149999999999999" customHeight="1" x14ac:dyDescent="0.2">
      <c r="B32" s="202">
        <v>6</v>
      </c>
      <c r="C32" s="203"/>
      <c r="D32" s="204"/>
      <c r="E32" s="164" t="s">
        <v>20</v>
      </c>
      <c r="F32" s="165"/>
      <c r="G32" s="165"/>
      <c r="H32" s="238"/>
      <c r="I32" s="455">
        <v>36198</v>
      </c>
      <c r="J32" s="568"/>
      <c r="K32" s="568"/>
      <c r="L32" s="569"/>
      <c r="M32" s="209">
        <v>5322</v>
      </c>
      <c r="N32" s="210"/>
      <c r="O32" s="210"/>
      <c r="P32" s="213"/>
      <c r="Q32" s="458">
        <v>59989</v>
      </c>
      <c r="R32" s="568"/>
      <c r="S32" s="568"/>
      <c r="T32" s="569"/>
      <c r="U32" s="458">
        <v>36921</v>
      </c>
      <c r="V32" s="568"/>
      <c r="W32" s="568"/>
      <c r="X32" s="569"/>
      <c r="Y32" s="458">
        <v>6016</v>
      </c>
      <c r="Z32" s="568"/>
      <c r="AA32" s="568"/>
      <c r="AB32" s="569"/>
      <c r="AC32" s="458">
        <f t="shared" si="4"/>
        <v>144446</v>
      </c>
      <c r="AD32" s="568"/>
      <c r="AE32" s="568"/>
      <c r="AF32" s="570"/>
      <c r="AG32" s="455">
        <v>440908</v>
      </c>
      <c r="AH32" s="568"/>
      <c r="AI32" s="568"/>
      <c r="AJ32" s="570"/>
      <c r="AK32" s="573">
        <f>ROUND((AC32/AG32),3)*100</f>
        <v>32.800000000000004</v>
      </c>
      <c r="AL32" s="574"/>
      <c r="AM32" s="574"/>
      <c r="AN32" s="575"/>
    </row>
    <row r="33" spans="2:40" ht="17.149999999999999" customHeight="1" thickBot="1" x14ac:dyDescent="0.25">
      <c r="B33" s="233"/>
      <c r="C33" s="234"/>
      <c r="D33" s="257"/>
      <c r="E33" s="425" t="s">
        <v>54</v>
      </c>
      <c r="F33" s="610"/>
      <c r="G33" s="610"/>
      <c r="H33" s="426"/>
      <c r="I33" s="611">
        <f>ROUND((I32/AC32),3)*100</f>
        <v>25.1</v>
      </c>
      <c r="J33" s="612"/>
      <c r="K33" s="612"/>
      <c r="L33" s="613"/>
      <c r="M33" s="614">
        <f>ROUND((M32/AC32),3)*100</f>
        <v>3.6999999999999997</v>
      </c>
      <c r="N33" s="612"/>
      <c r="O33" s="612"/>
      <c r="P33" s="613"/>
      <c r="Q33" s="614">
        <f>ROUND((Q32/AC32),3)*100</f>
        <v>41.5</v>
      </c>
      <c r="R33" s="612"/>
      <c r="S33" s="612"/>
      <c r="T33" s="613"/>
      <c r="U33" s="614">
        <f>ROUND((U32/AC32),3)*100</f>
        <v>25.6</v>
      </c>
      <c r="V33" s="612"/>
      <c r="W33" s="612"/>
      <c r="X33" s="613"/>
      <c r="Y33" s="614">
        <f>ROUND((Y32/AC32),3)*100</f>
        <v>4.2</v>
      </c>
      <c r="Z33" s="612"/>
      <c r="AA33" s="612"/>
      <c r="AB33" s="613"/>
      <c r="AC33" s="614">
        <f t="shared" si="4"/>
        <v>100.10000000000001</v>
      </c>
      <c r="AD33" s="612"/>
      <c r="AE33" s="612"/>
      <c r="AF33" s="615"/>
      <c r="AG33" s="605" t="s">
        <v>134</v>
      </c>
      <c r="AH33" s="606"/>
      <c r="AI33" s="606"/>
      <c r="AJ33" s="607"/>
      <c r="AK33" s="605" t="s">
        <v>136</v>
      </c>
      <c r="AL33" s="606"/>
      <c r="AM33" s="606"/>
      <c r="AN33" s="607"/>
    </row>
    <row r="34" spans="2:40" ht="18" customHeight="1" x14ac:dyDescent="0.2">
      <c r="B34" s="608" t="s">
        <v>99</v>
      </c>
      <c r="C34" s="608"/>
      <c r="D34" s="608"/>
      <c r="E34" s="608"/>
      <c r="F34" s="608"/>
      <c r="G34" s="608"/>
      <c r="H34" s="608"/>
      <c r="I34" s="608"/>
      <c r="J34" s="608"/>
      <c r="K34" s="608"/>
      <c r="L34" s="608"/>
      <c r="M34" s="608"/>
      <c r="N34" s="608"/>
      <c r="O34" s="608"/>
      <c r="P34" s="608"/>
      <c r="Q34" s="608"/>
      <c r="R34" s="608"/>
      <c r="S34" s="608"/>
      <c r="T34" s="608"/>
      <c r="U34" s="608"/>
      <c r="V34" s="608"/>
      <c r="W34" s="608"/>
      <c r="X34" s="608"/>
      <c r="Y34" s="608"/>
      <c r="Z34" s="608"/>
      <c r="AA34" s="608"/>
      <c r="AB34" s="608"/>
      <c r="AC34" s="608"/>
      <c r="AD34" s="608"/>
      <c r="AE34" s="608"/>
      <c r="AF34" s="608"/>
      <c r="AG34" s="608"/>
      <c r="AH34" s="608"/>
      <c r="AI34" s="608"/>
      <c r="AJ34" s="608"/>
      <c r="AK34" s="609"/>
      <c r="AL34" s="609"/>
      <c r="AM34" s="609"/>
      <c r="AN34" s="17"/>
    </row>
    <row r="35" spans="2:40" ht="18" customHeight="1" x14ac:dyDescent="0.2">
      <c r="B35" s="66"/>
      <c r="C35" s="66"/>
      <c r="D35" s="66"/>
      <c r="E35" s="66"/>
      <c r="F35" s="66"/>
      <c r="G35" s="66"/>
      <c r="H35" s="66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5"/>
      <c r="AF35" s="45"/>
      <c r="AG35" s="17"/>
      <c r="AH35" s="17"/>
      <c r="AI35" s="17"/>
      <c r="AJ35" s="17"/>
      <c r="AK35" s="17"/>
      <c r="AL35" s="17"/>
      <c r="AM35" s="17"/>
      <c r="AN35" s="17"/>
    </row>
    <row r="36" spans="2:40" ht="194.25" customHeight="1" x14ac:dyDescent="0.2">
      <c r="B36" s="66"/>
      <c r="C36" s="66"/>
      <c r="D36" s="66"/>
      <c r="E36" s="66"/>
      <c r="F36" s="66"/>
      <c r="G36" s="66"/>
      <c r="H36" s="66"/>
      <c r="I36" s="45"/>
      <c r="J36" s="45"/>
      <c r="K36" s="45"/>
      <c r="L36" s="45"/>
      <c r="M36" s="45"/>
      <c r="N36" s="45"/>
      <c r="O36" s="7"/>
      <c r="P36" s="7"/>
      <c r="Q36" s="45"/>
      <c r="R36" s="45"/>
      <c r="S36" s="7"/>
      <c r="T36" s="7"/>
      <c r="U36" s="7"/>
      <c r="V36" s="7"/>
      <c r="W36" s="45"/>
      <c r="X36" s="45"/>
      <c r="Y36" s="45"/>
      <c r="Z36" s="45"/>
      <c r="AA36" s="45"/>
      <c r="AB36" s="45"/>
      <c r="AC36" s="7"/>
      <c r="AD36" s="7"/>
      <c r="AE36" s="7"/>
      <c r="AF36" s="7"/>
      <c r="AG36" s="11"/>
      <c r="AH36" s="11"/>
      <c r="AI36" s="11"/>
      <c r="AJ36" s="66"/>
      <c r="AK36" s="11"/>
      <c r="AL36" s="66"/>
    </row>
    <row r="37" spans="2:40" ht="15" customHeight="1" x14ac:dyDescent="0.2">
      <c r="B37" s="66"/>
      <c r="C37" s="66"/>
      <c r="D37" s="66"/>
      <c r="E37" s="66"/>
      <c r="F37" s="66"/>
      <c r="G37" s="66"/>
      <c r="H37" s="66"/>
      <c r="I37" s="45"/>
      <c r="J37" s="45"/>
      <c r="K37" s="45"/>
      <c r="L37" s="45"/>
      <c r="M37" s="45"/>
      <c r="N37" s="45"/>
      <c r="O37" s="7"/>
      <c r="P37" s="7"/>
      <c r="Q37" s="45"/>
      <c r="R37" s="45"/>
      <c r="S37" s="7"/>
      <c r="T37" s="7"/>
      <c r="U37" s="7"/>
      <c r="V37" s="7"/>
      <c r="W37" s="45"/>
      <c r="X37" s="45"/>
      <c r="Y37" s="45"/>
      <c r="Z37" s="45"/>
      <c r="AA37" s="45"/>
      <c r="AB37" s="45"/>
      <c r="AC37" s="7"/>
      <c r="AD37" s="7"/>
      <c r="AE37" s="7"/>
      <c r="AF37" s="7"/>
      <c r="AG37" s="11"/>
      <c r="AH37" s="11"/>
      <c r="AI37" s="11"/>
      <c r="AJ37" s="66"/>
      <c r="AK37" s="11"/>
      <c r="AL37" s="66"/>
    </row>
    <row r="38" spans="2:40" ht="18" customHeight="1" x14ac:dyDescent="0.2"/>
    <row r="39" spans="2:40" ht="18" customHeight="1" x14ac:dyDescent="0.2"/>
    <row r="40" spans="2:40" ht="18" customHeight="1" x14ac:dyDescent="0.2"/>
    <row r="41" spans="2:40" ht="18" customHeight="1" x14ac:dyDescent="0.2"/>
    <row r="42" spans="2:40" ht="18" customHeight="1" x14ac:dyDescent="0.2"/>
    <row r="43" spans="2:40" ht="18" customHeight="1" x14ac:dyDescent="0.2"/>
    <row r="44" spans="2:40" ht="18" customHeight="1" x14ac:dyDescent="0.2"/>
    <row r="45" spans="2:40" ht="18" customHeight="1" x14ac:dyDescent="0.2"/>
    <row r="46" spans="2:40" ht="18" customHeight="1" x14ac:dyDescent="0.2"/>
    <row r="47" spans="2:40" ht="18" customHeight="1" x14ac:dyDescent="0.2"/>
    <row r="48" spans="2:40" ht="18" customHeight="1" x14ac:dyDescent="0.2"/>
    <row r="49" ht="18" customHeight="1" x14ac:dyDescent="0.2"/>
    <row r="50" ht="18" customHeight="1" x14ac:dyDescent="0.2"/>
    <row r="51" ht="18" customHeight="1" x14ac:dyDescent="0.2"/>
    <row r="52" ht="18" customHeight="1" x14ac:dyDescent="0.2"/>
    <row r="53" ht="18" customHeight="1" x14ac:dyDescent="0.2"/>
    <row r="54" ht="18" customHeight="1" x14ac:dyDescent="0.2"/>
    <row r="55" ht="18" customHeight="1" x14ac:dyDescent="0.2"/>
    <row r="56" ht="18" customHeight="1" x14ac:dyDescent="0.2"/>
    <row r="57" ht="18" customHeight="1" x14ac:dyDescent="0.2"/>
    <row r="58" ht="18" customHeight="1" x14ac:dyDescent="0.2"/>
    <row r="59" ht="18" customHeight="1" x14ac:dyDescent="0.2"/>
    <row r="60" ht="18" customHeight="1" x14ac:dyDescent="0.2"/>
    <row r="61" ht="18" customHeight="1" x14ac:dyDescent="0.2"/>
    <row r="62" ht="18" customHeight="1" x14ac:dyDescent="0.2"/>
    <row r="63" ht="18" customHeight="1" x14ac:dyDescent="0.2"/>
    <row r="64" ht="18" customHeight="1" x14ac:dyDescent="0.2"/>
    <row r="65" ht="18" customHeight="1" x14ac:dyDescent="0.2"/>
    <row r="66" ht="18" customHeight="1" x14ac:dyDescent="0.2"/>
    <row r="67" ht="18" customHeight="1" x14ac:dyDescent="0.2"/>
    <row r="68" ht="18" customHeight="1" x14ac:dyDescent="0.2"/>
    <row r="69" ht="18" customHeight="1" x14ac:dyDescent="0.2"/>
    <row r="70" ht="18" customHeight="1" x14ac:dyDescent="0.2"/>
    <row r="71" ht="18" customHeight="1" x14ac:dyDescent="0.2"/>
    <row r="72" ht="18" customHeight="1" x14ac:dyDescent="0.2"/>
    <row r="73" ht="18" customHeight="1" x14ac:dyDescent="0.2"/>
    <row r="74" ht="18" customHeight="1" x14ac:dyDescent="0.2"/>
    <row r="75" ht="18" customHeight="1" x14ac:dyDescent="0.2"/>
    <row r="76" ht="18" customHeight="1" x14ac:dyDescent="0.2"/>
    <row r="77" ht="18" customHeight="1" x14ac:dyDescent="0.2"/>
    <row r="78" ht="18" customHeight="1" x14ac:dyDescent="0.2"/>
    <row r="79" ht="18" customHeight="1" x14ac:dyDescent="0.2"/>
    <row r="80" ht="18" customHeight="1" x14ac:dyDescent="0.2"/>
    <row r="81" ht="18" customHeight="1" x14ac:dyDescent="0.2"/>
    <row r="82" ht="18" customHeight="1" x14ac:dyDescent="0.2"/>
    <row r="83" ht="18" customHeight="1" x14ac:dyDescent="0.2"/>
    <row r="84" ht="18" customHeight="1" x14ac:dyDescent="0.2"/>
    <row r="85" ht="18" customHeight="1" x14ac:dyDescent="0.2"/>
    <row r="86" ht="18" customHeight="1" x14ac:dyDescent="0.2"/>
    <row r="87" ht="18" customHeight="1" x14ac:dyDescent="0.2"/>
    <row r="88" ht="18" customHeight="1" x14ac:dyDescent="0.2"/>
    <row r="89" ht="18" customHeight="1" x14ac:dyDescent="0.2"/>
    <row r="90" ht="18" customHeight="1" x14ac:dyDescent="0.2"/>
    <row r="91" ht="18" customHeight="1" x14ac:dyDescent="0.2"/>
    <row r="92" ht="18" customHeight="1" x14ac:dyDescent="0.2"/>
    <row r="93" ht="18" customHeight="1" x14ac:dyDescent="0.2"/>
    <row r="94" ht="18" customHeight="1" x14ac:dyDescent="0.2"/>
    <row r="95" ht="18" customHeight="1" x14ac:dyDescent="0.2"/>
    <row r="96" ht="18" customHeight="1" x14ac:dyDescent="0.2"/>
    <row r="97" ht="18" customHeight="1" x14ac:dyDescent="0.2"/>
    <row r="98" ht="18" customHeight="1" x14ac:dyDescent="0.2"/>
    <row r="99" ht="18" customHeight="1" x14ac:dyDescent="0.2"/>
    <row r="100" ht="18" customHeight="1" x14ac:dyDescent="0.2"/>
    <row r="101" ht="18" customHeight="1" x14ac:dyDescent="0.2"/>
    <row r="102" ht="18" customHeight="1" x14ac:dyDescent="0.2"/>
    <row r="103" ht="18" customHeight="1" x14ac:dyDescent="0.2"/>
    <row r="104" ht="18" customHeight="1" x14ac:dyDescent="0.2"/>
    <row r="105" ht="18" customHeight="1" x14ac:dyDescent="0.2"/>
    <row r="106" ht="18" customHeight="1" x14ac:dyDescent="0.2"/>
    <row r="107" ht="18" customHeight="1" x14ac:dyDescent="0.2"/>
    <row r="108" ht="18" customHeight="1" x14ac:dyDescent="0.2"/>
    <row r="109" ht="18" customHeight="1" x14ac:dyDescent="0.2"/>
    <row r="110" ht="18" customHeight="1" x14ac:dyDescent="0.2"/>
    <row r="111" ht="18" customHeight="1" x14ac:dyDescent="0.2"/>
    <row r="112" ht="18" customHeight="1" x14ac:dyDescent="0.2"/>
    <row r="113" ht="18" customHeight="1" x14ac:dyDescent="0.2"/>
    <row r="114" ht="18" customHeight="1" x14ac:dyDescent="0.2"/>
    <row r="115" ht="18" customHeight="1" x14ac:dyDescent="0.2"/>
    <row r="116" ht="18" customHeight="1" x14ac:dyDescent="0.2"/>
    <row r="117" ht="18" customHeight="1" x14ac:dyDescent="0.2"/>
    <row r="118" ht="18" customHeight="1" x14ac:dyDescent="0.2"/>
    <row r="119" ht="18" customHeight="1" x14ac:dyDescent="0.2"/>
    <row r="120" ht="18" customHeight="1" x14ac:dyDescent="0.2"/>
    <row r="121" ht="18" customHeight="1" x14ac:dyDescent="0.2"/>
    <row r="122" ht="18" customHeight="1" x14ac:dyDescent="0.2"/>
    <row r="123" ht="18" customHeight="1" x14ac:dyDescent="0.2"/>
    <row r="124" ht="18" customHeight="1" x14ac:dyDescent="0.2"/>
    <row r="125" ht="18" customHeight="1" x14ac:dyDescent="0.2"/>
    <row r="126" ht="18" customHeight="1" x14ac:dyDescent="0.2"/>
    <row r="127" ht="18" customHeight="1" x14ac:dyDescent="0.2"/>
    <row r="128" ht="18" customHeight="1" x14ac:dyDescent="0.2"/>
    <row r="129" ht="18" customHeight="1" x14ac:dyDescent="0.2"/>
    <row r="130" ht="18" customHeight="1" x14ac:dyDescent="0.2"/>
    <row r="131" ht="18" customHeight="1" x14ac:dyDescent="0.2"/>
    <row r="132" ht="18" customHeight="1" x14ac:dyDescent="0.2"/>
    <row r="133" ht="18" customHeight="1" x14ac:dyDescent="0.2"/>
    <row r="134" ht="18" customHeight="1" x14ac:dyDescent="0.2"/>
    <row r="135" ht="18" customHeight="1" x14ac:dyDescent="0.2"/>
    <row r="136" ht="18" customHeight="1" x14ac:dyDescent="0.2"/>
    <row r="137" ht="18" customHeight="1" x14ac:dyDescent="0.2"/>
    <row r="138" ht="18" customHeight="1" x14ac:dyDescent="0.2"/>
    <row r="139" ht="18" customHeight="1" x14ac:dyDescent="0.2"/>
    <row r="140" ht="18" customHeight="1" x14ac:dyDescent="0.2"/>
    <row r="141" ht="18" customHeight="1" x14ac:dyDescent="0.2"/>
    <row r="142" ht="18" customHeight="1" x14ac:dyDescent="0.2"/>
    <row r="143" ht="18" customHeight="1" x14ac:dyDescent="0.2"/>
    <row r="144" ht="18" customHeight="1" x14ac:dyDescent="0.2"/>
    <row r="145" ht="18" customHeight="1" x14ac:dyDescent="0.2"/>
    <row r="146" ht="18" customHeight="1" x14ac:dyDescent="0.2"/>
    <row r="147" ht="18" customHeight="1" x14ac:dyDescent="0.2"/>
    <row r="148" ht="18" customHeight="1" x14ac:dyDescent="0.2"/>
    <row r="149" ht="18" customHeight="1" x14ac:dyDescent="0.2"/>
    <row r="150" ht="18" customHeight="1" x14ac:dyDescent="0.2"/>
    <row r="151" ht="18" customHeight="1" x14ac:dyDescent="0.2"/>
    <row r="152" ht="18" customHeight="1" x14ac:dyDescent="0.2"/>
    <row r="153" ht="18" customHeight="1" x14ac:dyDescent="0.2"/>
    <row r="154" ht="18" customHeight="1" x14ac:dyDescent="0.2"/>
    <row r="155" ht="18" customHeight="1" x14ac:dyDescent="0.2"/>
    <row r="156" ht="18" customHeight="1" x14ac:dyDescent="0.2"/>
    <row r="157" ht="18" customHeight="1" x14ac:dyDescent="0.2"/>
    <row r="158" ht="18" customHeight="1" x14ac:dyDescent="0.2"/>
    <row r="159" ht="18" customHeight="1" x14ac:dyDescent="0.2"/>
    <row r="160" ht="18" customHeight="1" x14ac:dyDescent="0.2"/>
    <row r="161" ht="18" customHeight="1" x14ac:dyDescent="0.2"/>
    <row r="162" ht="18" customHeight="1" x14ac:dyDescent="0.2"/>
    <row r="163" ht="18" customHeight="1" x14ac:dyDescent="0.2"/>
    <row r="164" ht="18" customHeight="1" x14ac:dyDescent="0.2"/>
    <row r="165" ht="18" customHeight="1" x14ac:dyDescent="0.2"/>
    <row r="166" ht="18" customHeight="1" x14ac:dyDescent="0.2"/>
    <row r="167" ht="18" customHeight="1" x14ac:dyDescent="0.2"/>
    <row r="168" ht="18" customHeight="1" x14ac:dyDescent="0.2"/>
    <row r="169" ht="18" customHeight="1" x14ac:dyDescent="0.2"/>
    <row r="170" ht="18" customHeight="1" x14ac:dyDescent="0.2"/>
    <row r="171" ht="18" customHeight="1" x14ac:dyDescent="0.2"/>
    <row r="172" ht="18" customHeight="1" x14ac:dyDescent="0.2"/>
    <row r="173" ht="18" customHeight="1" x14ac:dyDescent="0.2"/>
    <row r="174" ht="18" customHeight="1" x14ac:dyDescent="0.2"/>
    <row r="175" ht="18" customHeight="1" x14ac:dyDescent="0.2"/>
    <row r="176" ht="18" customHeight="1" x14ac:dyDescent="0.2"/>
    <row r="177" ht="18" customHeight="1" x14ac:dyDescent="0.2"/>
    <row r="178" ht="18" customHeight="1" x14ac:dyDescent="0.2"/>
    <row r="179" ht="18" customHeight="1" x14ac:dyDescent="0.2"/>
    <row r="180" ht="18" customHeight="1" x14ac:dyDescent="0.2"/>
    <row r="181" ht="18" customHeight="1" x14ac:dyDescent="0.2"/>
    <row r="182" ht="18" customHeight="1" x14ac:dyDescent="0.2"/>
    <row r="183" ht="18" customHeight="1" x14ac:dyDescent="0.2"/>
    <row r="184" ht="18" customHeight="1" x14ac:dyDescent="0.2"/>
    <row r="185" ht="18" customHeight="1" x14ac:dyDescent="0.2"/>
    <row r="186" ht="18" customHeight="1" x14ac:dyDescent="0.2"/>
    <row r="187" ht="18" customHeight="1" x14ac:dyDescent="0.2"/>
    <row r="188" ht="18" customHeight="1" x14ac:dyDescent="0.2"/>
    <row r="189" ht="18" customHeight="1" x14ac:dyDescent="0.2"/>
    <row r="190" ht="18" customHeight="1" x14ac:dyDescent="0.2"/>
    <row r="191" ht="18" customHeight="1" x14ac:dyDescent="0.2"/>
    <row r="192" ht="18" customHeight="1" x14ac:dyDescent="0.2"/>
    <row r="193" ht="18" customHeight="1" x14ac:dyDescent="0.2"/>
    <row r="194" ht="18" customHeight="1" x14ac:dyDescent="0.2"/>
    <row r="195" ht="18" customHeight="1" x14ac:dyDescent="0.2"/>
    <row r="196" ht="18" customHeight="1" x14ac:dyDescent="0.2"/>
    <row r="197" ht="18" customHeight="1" x14ac:dyDescent="0.2"/>
    <row r="198" ht="18" customHeight="1" x14ac:dyDescent="0.2"/>
    <row r="199" ht="18" customHeight="1" x14ac:dyDescent="0.2"/>
    <row r="200" ht="18" customHeight="1" x14ac:dyDescent="0.2"/>
    <row r="201" ht="18" customHeight="1" x14ac:dyDescent="0.2"/>
    <row r="202" ht="18" customHeight="1" x14ac:dyDescent="0.2"/>
    <row r="203" ht="18" customHeight="1" x14ac:dyDescent="0.2"/>
    <row r="204" ht="18" customHeight="1" x14ac:dyDescent="0.2"/>
    <row r="205" ht="18" customHeight="1" x14ac:dyDescent="0.2"/>
    <row r="206" ht="18" customHeight="1" x14ac:dyDescent="0.2"/>
    <row r="207" ht="18" customHeight="1" x14ac:dyDescent="0.2"/>
    <row r="208" ht="18" customHeight="1" x14ac:dyDescent="0.2"/>
    <row r="209" ht="18" customHeight="1" x14ac:dyDescent="0.2"/>
    <row r="210" ht="18" customHeight="1" x14ac:dyDescent="0.2"/>
    <row r="211" ht="18" customHeight="1" x14ac:dyDescent="0.2"/>
  </sheetData>
  <mergeCells count="213">
    <mergeCell ref="AG30:AJ30"/>
    <mergeCell ref="AK30:AN30"/>
    <mergeCell ref="I31:L31"/>
    <mergeCell ref="M31:P31"/>
    <mergeCell ref="Q31:T31"/>
    <mergeCell ref="U31:X31"/>
    <mergeCell ref="Y31:AB31"/>
    <mergeCell ref="AC31:AF31"/>
    <mergeCell ref="AG31:AJ31"/>
    <mergeCell ref="AK31:AN31"/>
    <mergeCell ref="B30:D31"/>
    <mergeCell ref="E30:H30"/>
    <mergeCell ref="E31:H31"/>
    <mergeCell ref="I30:L30"/>
    <mergeCell ref="M30:P30"/>
    <mergeCell ref="Q30:T30"/>
    <mergeCell ref="U30:X30"/>
    <mergeCell ref="Y30:AB30"/>
    <mergeCell ref="AC30:AF30"/>
    <mergeCell ref="B28:D29"/>
    <mergeCell ref="AG33:AJ33"/>
    <mergeCell ref="Y28:AB28"/>
    <mergeCell ref="AC28:AF28"/>
    <mergeCell ref="AK33:AN33"/>
    <mergeCell ref="B34:AM34"/>
    <mergeCell ref="AC32:AF32"/>
    <mergeCell ref="AG32:AJ32"/>
    <mergeCell ref="AK32:AN32"/>
    <mergeCell ref="E33:H33"/>
    <mergeCell ref="I33:L33"/>
    <mergeCell ref="M33:P33"/>
    <mergeCell ref="Q33:T33"/>
    <mergeCell ref="U33:X33"/>
    <mergeCell ref="Y33:AB33"/>
    <mergeCell ref="AC33:AF33"/>
    <mergeCell ref="B32:D33"/>
    <mergeCell ref="E32:H32"/>
    <mergeCell ref="I32:L32"/>
    <mergeCell ref="M32:P32"/>
    <mergeCell ref="Q32:T32"/>
    <mergeCell ref="U32:X32"/>
    <mergeCell ref="Y32:AB32"/>
    <mergeCell ref="AG28:AJ28"/>
    <mergeCell ref="AK28:AN28"/>
    <mergeCell ref="E29:H29"/>
    <mergeCell ref="I29:L29"/>
    <mergeCell ref="M29:P29"/>
    <mergeCell ref="Q29:T29"/>
    <mergeCell ref="U29:X29"/>
    <mergeCell ref="Y29:AB29"/>
    <mergeCell ref="E28:H28"/>
    <mergeCell ref="I28:L28"/>
    <mergeCell ref="M28:P28"/>
    <mergeCell ref="Q28:T28"/>
    <mergeCell ref="U28:X28"/>
    <mergeCell ref="AC29:AF29"/>
    <mergeCell ref="AG29:AJ29"/>
    <mergeCell ref="AK29:AN29"/>
    <mergeCell ref="AK26:AN26"/>
    <mergeCell ref="E27:H27"/>
    <mergeCell ref="I27:L27"/>
    <mergeCell ref="M27:P27"/>
    <mergeCell ref="Q27:T27"/>
    <mergeCell ref="U27:X27"/>
    <mergeCell ref="Y27:AB27"/>
    <mergeCell ref="AC27:AF27"/>
    <mergeCell ref="AG27:AJ27"/>
    <mergeCell ref="AK27:AN27"/>
    <mergeCell ref="B26:D27"/>
    <mergeCell ref="E26:H26"/>
    <mergeCell ref="I26:L26"/>
    <mergeCell ref="M26:P26"/>
    <mergeCell ref="Q26:T26"/>
    <mergeCell ref="U26:X26"/>
    <mergeCell ref="Y26:AB26"/>
    <mergeCell ref="AC26:AF26"/>
    <mergeCell ref="AG26:AJ26"/>
    <mergeCell ref="AK24:AN24"/>
    <mergeCell ref="E25:H25"/>
    <mergeCell ref="I25:L25"/>
    <mergeCell ref="M25:P25"/>
    <mergeCell ref="Q25:T25"/>
    <mergeCell ref="U25:X25"/>
    <mergeCell ref="Y25:AB25"/>
    <mergeCell ref="AC25:AF25"/>
    <mergeCell ref="AG25:AJ25"/>
    <mergeCell ref="AK25:AN25"/>
    <mergeCell ref="B24:D25"/>
    <mergeCell ref="E24:H24"/>
    <mergeCell ref="I24:L24"/>
    <mergeCell ref="M24:P24"/>
    <mergeCell ref="Q24:T24"/>
    <mergeCell ref="U24:X24"/>
    <mergeCell ref="Y24:AB24"/>
    <mergeCell ref="AC24:AF24"/>
    <mergeCell ref="AG24:AJ24"/>
    <mergeCell ref="AG22:AJ22"/>
    <mergeCell ref="AK22:AN22"/>
    <mergeCell ref="E23:H23"/>
    <mergeCell ref="I23:L23"/>
    <mergeCell ref="M23:P23"/>
    <mergeCell ref="Q23:T23"/>
    <mergeCell ref="U23:X23"/>
    <mergeCell ref="Y23:AB23"/>
    <mergeCell ref="AC23:AF23"/>
    <mergeCell ref="AG23:AJ23"/>
    <mergeCell ref="AK23:AN23"/>
    <mergeCell ref="B22:D23"/>
    <mergeCell ref="E22:H22"/>
    <mergeCell ref="I22:L22"/>
    <mergeCell ref="M22:P22"/>
    <mergeCell ref="Q22:T22"/>
    <mergeCell ref="U22:X22"/>
    <mergeCell ref="Y22:AB22"/>
    <mergeCell ref="B20:D21"/>
    <mergeCell ref="AC22:AF22"/>
    <mergeCell ref="Y20:AB20"/>
    <mergeCell ref="AC20:AF20"/>
    <mergeCell ref="AG20:AJ20"/>
    <mergeCell ref="AK20:AN20"/>
    <mergeCell ref="E21:H21"/>
    <mergeCell ref="I21:L21"/>
    <mergeCell ref="M21:P21"/>
    <mergeCell ref="Q21:T21"/>
    <mergeCell ref="U21:X21"/>
    <mergeCell ref="Y21:AB21"/>
    <mergeCell ref="E20:H20"/>
    <mergeCell ref="I20:L20"/>
    <mergeCell ref="M20:P20"/>
    <mergeCell ref="Q20:T20"/>
    <mergeCell ref="U20:X20"/>
    <mergeCell ref="AC21:AF21"/>
    <mergeCell ref="AG21:AJ21"/>
    <mergeCell ref="AK21:AN21"/>
    <mergeCell ref="AK18:AN18"/>
    <mergeCell ref="E19:H19"/>
    <mergeCell ref="I19:L19"/>
    <mergeCell ref="M19:P19"/>
    <mergeCell ref="Q19:T19"/>
    <mergeCell ref="U19:X19"/>
    <mergeCell ref="Y19:AB19"/>
    <mergeCell ref="AC19:AF19"/>
    <mergeCell ref="AG19:AJ19"/>
    <mergeCell ref="AK19:AN19"/>
    <mergeCell ref="B18:D19"/>
    <mergeCell ref="E18:H18"/>
    <mergeCell ref="I18:L18"/>
    <mergeCell ref="M18:P18"/>
    <mergeCell ref="Q18:T18"/>
    <mergeCell ref="U18:X18"/>
    <mergeCell ref="Y18:AB18"/>
    <mergeCell ref="AC18:AF18"/>
    <mergeCell ref="AG18:AJ18"/>
    <mergeCell ref="AK16:AN16"/>
    <mergeCell ref="E17:H17"/>
    <mergeCell ref="I17:L17"/>
    <mergeCell ref="M17:P17"/>
    <mergeCell ref="Q17:T17"/>
    <mergeCell ref="U17:X17"/>
    <mergeCell ref="Y17:AB17"/>
    <mergeCell ref="AC17:AF17"/>
    <mergeCell ref="AG17:AJ17"/>
    <mergeCell ref="AK17:AN17"/>
    <mergeCell ref="B16:D17"/>
    <mergeCell ref="E16:H16"/>
    <mergeCell ref="I16:L16"/>
    <mergeCell ref="M16:P16"/>
    <mergeCell ref="Q16:T16"/>
    <mergeCell ref="U16:X16"/>
    <mergeCell ref="Y16:AB16"/>
    <mergeCell ref="AC16:AF16"/>
    <mergeCell ref="AG16:AJ16"/>
    <mergeCell ref="AK14:AN14"/>
    <mergeCell ref="E15:H15"/>
    <mergeCell ref="I15:L15"/>
    <mergeCell ref="M15:P15"/>
    <mergeCell ref="Q15:T15"/>
    <mergeCell ref="U15:X15"/>
    <mergeCell ref="Y15:AB15"/>
    <mergeCell ref="AC15:AF15"/>
    <mergeCell ref="AG15:AJ15"/>
    <mergeCell ref="AK15:AN15"/>
    <mergeCell ref="B14:D15"/>
    <mergeCell ref="E14:H14"/>
    <mergeCell ref="I14:L14"/>
    <mergeCell ref="M14:P14"/>
    <mergeCell ref="Q14:T14"/>
    <mergeCell ref="U14:X14"/>
    <mergeCell ref="Y14:AB14"/>
    <mergeCell ref="AC14:AF14"/>
    <mergeCell ref="AG11:AJ11"/>
    <mergeCell ref="AG14:AJ14"/>
    <mergeCell ref="AK11:AN13"/>
    <mergeCell ref="B12:E12"/>
    <mergeCell ref="F12:H12"/>
    <mergeCell ref="I12:AF12"/>
    <mergeCell ref="AG12:AJ13"/>
    <mergeCell ref="B13:E13"/>
    <mergeCell ref="A1:AN1"/>
    <mergeCell ref="I13:L13"/>
    <mergeCell ref="M13:P13"/>
    <mergeCell ref="Q13:T13"/>
    <mergeCell ref="U13:X13"/>
    <mergeCell ref="Y13:AB13"/>
    <mergeCell ref="AC13:AF13"/>
    <mergeCell ref="B11:H11"/>
    <mergeCell ref="I11:AF11"/>
    <mergeCell ref="A2:AB2"/>
    <mergeCell ref="A3:AN3"/>
    <mergeCell ref="A4:R4"/>
    <mergeCell ref="A5:AN5"/>
    <mergeCell ref="A6:P6"/>
    <mergeCell ref="A7:AE7"/>
  </mergeCells>
  <phoneticPr fontId="2"/>
  <pageMargins left="1.4566929133858268" right="0.59055118110236227" top="0.98425196850393704" bottom="0.98425196850393704" header="0.51181102362204722" footer="0.51181102362204722"/>
  <pageSetup paperSize="9" scale="75" firstPageNumber="0" orientation="portrait" r:id="rId1"/>
  <headerFooter alignWithMargins="0">
    <oddFooter>&amp;C５ページ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Q203"/>
  <sheetViews>
    <sheetView view="pageBreakPreview" topLeftCell="A28" zoomScaleNormal="100" zoomScaleSheetLayoutView="100" workbookViewId="0">
      <selection activeCell="AG24" sqref="AG24:AJ24"/>
    </sheetView>
  </sheetViews>
  <sheetFormatPr defaultColWidth="9" defaultRowHeight="13" x14ac:dyDescent="0.2"/>
  <cols>
    <col min="1" max="1" width="1.453125" style="29" customWidth="1"/>
    <col min="2" max="2" width="1.90625" style="29" customWidth="1"/>
    <col min="3" max="4" width="1.26953125" style="29" customWidth="1"/>
    <col min="5" max="5" width="1.36328125" style="29" customWidth="1"/>
    <col min="6" max="6" width="1.08984375" style="29" customWidth="1"/>
    <col min="7" max="13" width="2.90625" style="29" customWidth="1"/>
    <col min="14" max="14" width="2.26953125" style="29" customWidth="1"/>
    <col min="15" max="26" width="2.90625" style="29" customWidth="1"/>
    <col min="27" max="27" width="2.36328125" style="29" customWidth="1"/>
    <col min="28" max="37" width="2.90625" style="29" customWidth="1"/>
    <col min="38" max="38" width="3.453125" style="29" customWidth="1"/>
    <col min="39" max="46" width="2.90625" style="29" customWidth="1"/>
    <col min="47" max="59" width="3.08984375" style="29" customWidth="1"/>
    <col min="60" max="16384" width="9" style="29"/>
  </cols>
  <sheetData>
    <row r="1" spans="1:43" ht="15" customHeight="1" x14ac:dyDescent="0.2"/>
    <row r="2" spans="1:43" ht="18" customHeight="1" x14ac:dyDescent="0.2">
      <c r="B2" s="29" t="s">
        <v>93</v>
      </c>
      <c r="C2" s="46"/>
      <c r="D2" s="46"/>
      <c r="E2" s="46"/>
      <c r="F2" s="46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7"/>
      <c r="AB2" s="7"/>
      <c r="AC2" s="9"/>
      <c r="AD2" s="9"/>
      <c r="AE2" s="9"/>
      <c r="AG2" s="60"/>
      <c r="AK2" s="8"/>
    </row>
    <row r="3" spans="1:43" ht="18" customHeight="1" thickBot="1" x14ac:dyDescent="0.25">
      <c r="C3" s="46"/>
      <c r="D3" s="46"/>
      <c r="E3" s="46"/>
      <c r="F3" s="46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7"/>
      <c r="AB3" s="7"/>
      <c r="AC3" s="9"/>
      <c r="AD3" s="9"/>
      <c r="AE3" s="9"/>
      <c r="AG3" s="60"/>
      <c r="AK3" s="8" t="s">
        <v>103</v>
      </c>
    </row>
    <row r="4" spans="1:43" ht="17.149999999999999" customHeight="1" x14ac:dyDescent="0.2">
      <c r="B4" s="2"/>
      <c r="C4" s="3"/>
      <c r="D4" s="3"/>
      <c r="E4" s="3"/>
      <c r="F4" s="16"/>
      <c r="G4" s="16"/>
      <c r="H4" s="187" t="s">
        <v>26</v>
      </c>
      <c r="I4" s="298"/>
      <c r="J4" s="87" t="s">
        <v>48</v>
      </c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  <c r="X4" s="113"/>
      <c r="Y4" s="87" t="s">
        <v>49</v>
      </c>
      <c r="Z4" s="88"/>
      <c r="AA4" s="88"/>
      <c r="AB4" s="88"/>
      <c r="AC4" s="88"/>
      <c r="AD4" s="88"/>
      <c r="AE4" s="88"/>
      <c r="AF4" s="88"/>
      <c r="AG4" s="113"/>
      <c r="AH4" s="245" t="s">
        <v>5</v>
      </c>
      <c r="AI4" s="246"/>
      <c r="AJ4" s="246"/>
      <c r="AK4" s="247"/>
    </row>
    <row r="5" spans="1:43" ht="17.149999999999999" customHeight="1" x14ac:dyDescent="0.2">
      <c r="A5" s="29" t="s">
        <v>115</v>
      </c>
      <c r="B5" s="193" t="s">
        <v>11</v>
      </c>
      <c r="C5" s="194"/>
      <c r="D5" s="194"/>
      <c r="E5" s="194"/>
      <c r="F5" s="68"/>
      <c r="G5" s="68"/>
      <c r="H5" s="68"/>
      <c r="I5" s="20"/>
      <c r="J5" s="223" t="s">
        <v>131</v>
      </c>
      <c r="K5" s="221"/>
      <c r="L5" s="224"/>
      <c r="M5" s="220" t="s">
        <v>137</v>
      </c>
      <c r="N5" s="221"/>
      <c r="O5" s="224"/>
      <c r="P5" s="220" t="s">
        <v>64</v>
      </c>
      <c r="Q5" s="221"/>
      <c r="R5" s="224"/>
      <c r="S5" s="220" t="s">
        <v>65</v>
      </c>
      <c r="T5" s="221"/>
      <c r="U5" s="224"/>
      <c r="V5" s="220" t="s">
        <v>0</v>
      </c>
      <c r="W5" s="221"/>
      <c r="X5" s="222"/>
      <c r="Y5" s="223" t="s">
        <v>66</v>
      </c>
      <c r="Z5" s="221"/>
      <c r="AA5" s="224"/>
      <c r="AB5" s="622" t="s">
        <v>65</v>
      </c>
      <c r="AC5" s="623"/>
      <c r="AD5" s="624"/>
      <c r="AE5" s="220" t="s">
        <v>0</v>
      </c>
      <c r="AF5" s="221"/>
      <c r="AG5" s="222"/>
      <c r="AH5" s="193"/>
      <c r="AI5" s="194"/>
      <c r="AJ5" s="194"/>
      <c r="AK5" s="248"/>
    </row>
    <row r="6" spans="1:43" ht="17.149999999999999" customHeight="1" x14ac:dyDescent="0.2">
      <c r="A6" s="29" t="s">
        <v>138</v>
      </c>
      <c r="B6" s="635" t="s">
        <v>8</v>
      </c>
      <c r="C6" s="636"/>
      <c r="D6" s="636"/>
      <c r="E6" s="636"/>
      <c r="F6" s="636"/>
      <c r="G6" s="637"/>
      <c r="H6" s="638" t="s">
        <v>33</v>
      </c>
      <c r="I6" s="639"/>
      <c r="J6" s="616">
        <v>26580</v>
      </c>
      <c r="K6" s="617"/>
      <c r="L6" s="618"/>
      <c r="M6" s="631">
        <v>7807</v>
      </c>
      <c r="N6" s="617"/>
      <c r="O6" s="618"/>
      <c r="P6" s="631">
        <v>377</v>
      </c>
      <c r="Q6" s="617"/>
      <c r="R6" s="618"/>
      <c r="S6" s="631">
        <v>470</v>
      </c>
      <c r="T6" s="617"/>
      <c r="U6" s="618"/>
      <c r="V6" s="625">
        <f>SUM(J6:U6)</f>
        <v>35234</v>
      </c>
      <c r="W6" s="626"/>
      <c r="X6" s="627"/>
      <c r="Y6" s="616">
        <v>502</v>
      </c>
      <c r="Z6" s="617"/>
      <c r="AA6" s="618"/>
      <c r="AB6" s="619">
        <v>462</v>
      </c>
      <c r="AC6" s="620"/>
      <c r="AD6" s="621"/>
      <c r="AE6" s="625">
        <f>SUM(Y6:AD6)</f>
        <v>964</v>
      </c>
      <c r="AF6" s="626"/>
      <c r="AG6" s="627"/>
      <c r="AH6" s="628">
        <f t="shared" ref="AH6:AH17" si="0">V6+AE6</f>
        <v>36198</v>
      </c>
      <c r="AI6" s="629"/>
      <c r="AJ6" s="629"/>
      <c r="AK6" s="630"/>
    </row>
    <row r="7" spans="1:43" ht="17.149999999999999" customHeight="1" x14ac:dyDescent="0.2">
      <c r="B7" s="640" t="s">
        <v>35</v>
      </c>
      <c r="C7" s="641"/>
      <c r="D7" s="641"/>
      <c r="E7" s="641"/>
      <c r="F7" s="641"/>
      <c r="G7" s="642"/>
      <c r="H7" s="217" t="s">
        <v>7</v>
      </c>
      <c r="I7" s="586"/>
      <c r="J7" s="400">
        <f>ROUND((J6/AH6),3)*100</f>
        <v>73.400000000000006</v>
      </c>
      <c r="K7" s="401"/>
      <c r="L7" s="580"/>
      <c r="M7" s="579">
        <f>ROUND((M6/AH6),3)*100</f>
        <v>21.6</v>
      </c>
      <c r="N7" s="401"/>
      <c r="O7" s="580"/>
      <c r="P7" s="579">
        <f>ROUND((P6/AH6),3)*100</f>
        <v>1</v>
      </c>
      <c r="Q7" s="401"/>
      <c r="R7" s="580"/>
      <c r="S7" s="579">
        <f>ROUND((S6/AH6),3)*100</f>
        <v>1.3</v>
      </c>
      <c r="T7" s="401"/>
      <c r="U7" s="580"/>
      <c r="V7" s="579">
        <f>ROUND((V6/AH6),3)*100</f>
        <v>97.3</v>
      </c>
      <c r="W7" s="401"/>
      <c r="X7" s="402"/>
      <c r="Y7" s="400" t="s">
        <v>71</v>
      </c>
      <c r="Z7" s="401"/>
      <c r="AA7" s="580"/>
      <c r="AB7" s="579">
        <f>ROUND((AB6/$AH6),3)*100</f>
        <v>1.3</v>
      </c>
      <c r="AC7" s="401"/>
      <c r="AD7" s="580"/>
      <c r="AE7" s="579">
        <f>ROUND((AE6/$AH6),3)*100</f>
        <v>2.7</v>
      </c>
      <c r="AF7" s="401"/>
      <c r="AG7" s="402"/>
      <c r="AH7" s="632">
        <f t="shared" si="0"/>
        <v>100</v>
      </c>
      <c r="AI7" s="633"/>
      <c r="AJ7" s="633"/>
      <c r="AK7" s="634"/>
    </row>
    <row r="8" spans="1:43" ht="17.149999999999999" customHeight="1" x14ac:dyDescent="0.2">
      <c r="B8" s="635" t="s">
        <v>96</v>
      </c>
      <c r="C8" s="636"/>
      <c r="D8" s="636"/>
      <c r="E8" s="636"/>
      <c r="F8" s="636"/>
      <c r="G8" s="637"/>
      <c r="H8" s="638" t="s">
        <v>33</v>
      </c>
      <c r="I8" s="639"/>
      <c r="J8" s="616">
        <v>840</v>
      </c>
      <c r="K8" s="617"/>
      <c r="L8" s="618"/>
      <c r="M8" s="631">
        <v>255</v>
      </c>
      <c r="N8" s="617"/>
      <c r="O8" s="618"/>
      <c r="P8" s="617">
        <v>1</v>
      </c>
      <c r="Q8" s="617"/>
      <c r="R8" s="618"/>
      <c r="S8" s="631">
        <v>2763</v>
      </c>
      <c r="T8" s="617"/>
      <c r="U8" s="618"/>
      <c r="V8" s="625">
        <f>SUM(J8:U8)</f>
        <v>3859</v>
      </c>
      <c r="W8" s="626"/>
      <c r="X8" s="627"/>
      <c r="Y8" s="616" t="s">
        <v>144</v>
      </c>
      <c r="Z8" s="617"/>
      <c r="AA8" s="618"/>
      <c r="AB8" s="631">
        <v>1463</v>
      </c>
      <c r="AC8" s="617"/>
      <c r="AD8" s="618"/>
      <c r="AE8" s="625">
        <f t="shared" ref="AE8" si="1">SUM(Y8:AD8)</f>
        <v>1463</v>
      </c>
      <c r="AF8" s="626"/>
      <c r="AG8" s="627"/>
      <c r="AH8" s="628">
        <f t="shared" si="0"/>
        <v>5322</v>
      </c>
      <c r="AI8" s="629"/>
      <c r="AJ8" s="629"/>
      <c r="AK8" s="630"/>
    </row>
    <row r="9" spans="1:43" ht="17.149999999999999" customHeight="1" x14ac:dyDescent="0.2">
      <c r="B9" s="640"/>
      <c r="C9" s="641"/>
      <c r="D9" s="641"/>
      <c r="E9" s="641"/>
      <c r="F9" s="641"/>
      <c r="G9" s="642"/>
      <c r="H9" s="217" t="s">
        <v>7</v>
      </c>
      <c r="I9" s="586"/>
      <c r="J9" s="400">
        <f>ROUND((J8/AH8),3)*100</f>
        <v>15.8</v>
      </c>
      <c r="K9" s="401"/>
      <c r="L9" s="580"/>
      <c r="M9" s="579">
        <f>ROUND((M8/AH8),3)*100</f>
        <v>4.8</v>
      </c>
      <c r="N9" s="401"/>
      <c r="O9" s="580"/>
      <c r="P9" s="401" t="s">
        <v>71</v>
      </c>
      <c r="Q9" s="401"/>
      <c r="R9" s="580"/>
      <c r="S9" s="579">
        <f>ROUND((S8/AH8),3)*100</f>
        <v>51.9</v>
      </c>
      <c r="T9" s="401"/>
      <c r="U9" s="580"/>
      <c r="V9" s="579">
        <f>ROUND((V8/AH8),3)*100</f>
        <v>72.5</v>
      </c>
      <c r="W9" s="401"/>
      <c r="X9" s="402"/>
      <c r="Y9" s="400" t="s">
        <v>144</v>
      </c>
      <c r="Z9" s="401"/>
      <c r="AA9" s="580"/>
      <c r="AB9" s="579">
        <f t="shared" ref="AB9" si="2">ROUND((AB8/$AH8),3)*100</f>
        <v>27.500000000000004</v>
      </c>
      <c r="AC9" s="401"/>
      <c r="AD9" s="580"/>
      <c r="AE9" s="579">
        <f t="shared" ref="AE9" si="3">ROUND((AE8/$AH8),3)*100</f>
        <v>27.500000000000004</v>
      </c>
      <c r="AF9" s="401"/>
      <c r="AG9" s="402"/>
      <c r="AH9" s="632">
        <f t="shared" si="0"/>
        <v>100</v>
      </c>
      <c r="AI9" s="633"/>
      <c r="AJ9" s="633"/>
      <c r="AK9" s="634"/>
    </row>
    <row r="10" spans="1:43" ht="17.149999999999999" customHeight="1" x14ac:dyDescent="0.2">
      <c r="B10" s="635" t="s">
        <v>34</v>
      </c>
      <c r="C10" s="636"/>
      <c r="D10" s="636"/>
      <c r="E10" s="636"/>
      <c r="F10" s="636"/>
      <c r="G10" s="637"/>
      <c r="H10" s="643" t="s">
        <v>33</v>
      </c>
      <c r="I10" s="644"/>
      <c r="J10" s="616">
        <v>46328</v>
      </c>
      <c r="K10" s="617"/>
      <c r="L10" s="618"/>
      <c r="M10" s="631">
        <v>13661</v>
      </c>
      <c r="N10" s="617"/>
      <c r="O10" s="618"/>
      <c r="P10" s="631" t="s">
        <v>71</v>
      </c>
      <c r="Q10" s="617"/>
      <c r="R10" s="618"/>
      <c r="S10" s="631" t="s">
        <v>71</v>
      </c>
      <c r="T10" s="617"/>
      <c r="U10" s="618"/>
      <c r="V10" s="625">
        <f t="shared" ref="V10" si="4">SUM(J10:U10)</f>
        <v>59989</v>
      </c>
      <c r="W10" s="626"/>
      <c r="X10" s="627"/>
      <c r="Y10" s="616" t="s">
        <v>71</v>
      </c>
      <c r="Z10" s="617"/>
      <c r="AA10" s="618"/>
      <c r="AB10" s="645" t="s">
        <v>147</v>
      </c>
      <c r="AC10" s="646"/>
      <c r="AD10" s="647"/>
      <c r="AE10" s="625">
        <f t="shared" ref="AE10" si="5">SUM(Y10:AD10)</f>
        <v>0</v>
      </c>
      <c r="AF10" s="626"/>
      <c r="AG10" s="627"/>
      <c r="AH10" s="628">
        <f t="shared" si="0"/>
        <v>59989</v>
      </c>
      <c r="AI10" s="629"/>
      <c r="AJ10" s="629"/>
      <c r="AK10" s="630"/>
    </row>
    <row r="11" spans="1:43" ht="17.149999999999999" customHeight="1" x14ac:dyDescent="0.2">
      <c r="B11" s="640"/>
      <c r="C11" s="641"/>
      <c r="D11" s="641"/>
      <c r="E11" s="641"/>
      <c r="F11" s="641"/>
      <c r="G11" s="642"/>
      <c r="H11" s="648" t="s">
        <v>7</v>
      </c>
      <c r="I11" s="244"/>
      <c r="J11" s="400">
        <f t="shared" ref="J11" si="6">ROUND((J10/AH10),3)*100</f>
        <v>77.2</v>
      </c>
      <c r="K11" s="401"/>
      <c r="L11" s="580"/>
      <c r="M11" s="579">
        <f t="shared" ref="M11" si="7">ROUND((M10/AH10),3)*100</f>
        <v>22.8</v>
      </c>
      <c r="N11" s="401"/>
      <c r="O11" s="580"/>
      <c r="P11" s="579" t="s">
        <v>71</v>
      </c>
      <c r="Q11" s="401"/>
      <c r="R11" s="580"/>
      <c r="S11" s="649" t="s">
        <v>71</v>
      </c>
      <c r="T11" s="650"/>
      <c r="U11" s="651"/>
      <c r="V11" s="579">
        <f>ROUND((V10/AH10),3)*100</f>
        <v>100</v>
      </c>
      <c r="W11" s="401"/>
      <c r="X11" s="402"/>
      <c r="Y11" s="400" t="s">
        <v>139</v>
      </c>
      <c r="Z11" s="401"/>
      <c r="AA11" s="580"/>
      <c r="AB11" s="579" t="s">
        <v>147</v>
      </c>
      <c r="AC11" s="401"/>
      <c r="AD11" s="580"/>
      <c r="AE11" s="649">
        <f t="shared" ref="AE11:AE13" si="8">ROUND((AE10/$AH10),3)*100</f>
        <v>0</v>
      </c>
      <c r="AF11" s="650"/>
      <c r="AG11" s="655"/>
      <c r="AH11" s="632">
        <f t="shared" si="0"/>
        <v>100</v>
      </c>
      <c r="AI11" s="633"/>
      <c r="AJ11" s="633"/>
      <c r="AK11" s="634"/>
    </row>
    <row r="12" spans="1:43" ht="17.149999999999999" customHeight="1" x14ac:dyDescent="0.2">
      <c r="B12" s="635" t="s">
        <v>140</v>
      </c>
      <c r="C12" s="636"/>
      <c r="D12" s="636"/>
      <c r="E12" s="636"/>
      <c r="F12" s="636"/>
      <c r="G12" s="637"/>
      <c r="H12" s="638" t="s">
        <v>33</v>
      </c>
      <c r="I12" s="639"/>
      <c r="J12" s="616">
        <v>31938</v>
      </c>
      <c r="K12" s="617"/>
      <c r="L12" s="618"/>
      <c r="M12" s="631">
        <v>4574</v>
      </c>
      <c r="N12" s="617"/>
      <c r="O12" s="618"/>
      <c r="P12" s="645">
        <v>386</v>
      </c>
      <c r="Q12" s="646"/>
      <c r="R12" s="647"/>
      <c r="S12" s="631">
        <v>20</v>
      </c>
      <c r="T12" s="617"/>
      <c r="U12" s="618"/>
      <c r="V12" s="625">
        <f>SUM(J12:U12)</f>
        <v>36918</v>
      </c>
      <c r="W12" s="626"/>
      <c r="X12" s="627"/>
      <c r="Y12" s="616">
        <v>3</v>
      </c>
      <c r="Z12" s="617"/>
      <c r="AA12" s="618"/>
      <c r="AB12" s="652" t="s">
        <v>139</v>
      </c>
      <c r="AC12" s="653"/>
      <c r="AD12" s="654"/>
      <c r="AE12" s="625">
        <f t="shared" ref="AE12" si="9">SUM(Y12:AD12)</f>
        <v>3</v>
      </c>
      <c r="AF12" s="626"/>
      <c r="AG12" s="627"/>
      <c r="AH12" s="628">
        <f t="shared" si="0"/>
        <v>36921</v>
      </c>
      <c r="AI12" s="629"/>
      <c r="AJ12" s="629"/>
      <c r="AK12" s="630"/>
    </row>
    <row r="13" spans="1:43" ht="17.149999999999999" customHeight="1" x14ac:dyDescent="0.2">
      <c r="B13" s="640"/>
      <c r="C13" s="641"/>
      <c r="D13" s="641"/>
      <c r="E13" s="641"/>
      <c r="F13" s="641"/>
      <c r="G13" s="642"/>
      <c r="H13" s="217" t="s">
        <v>7</v>
      </c>
      <c r="I13" s="586"/>
      <c r="J13" s="400">
        <f>ROUND((J12/AH12),3)*100</f>
        <v>86.5</v>
      </c>
      <c r="K13" s="401"/>
      <c r="L13" s="580"/>
      <c r="M13" s="579">
        <f>ROUND((M12/AH12),3)*100</f>
        <v>12.4</v>
      </c>
      <c r="N13" s="401"/>
      <c r="O13" s="580"/>
      <c r="P13" s="579">
        <f>ROUND((P12/AH12),3)*100</f>
        <v>1</v>
      </c>
      <c r="Q13" s="401"/>
      <c r="R13" s="580"/>
      <c r="S13" s="579">
        <v>0</v>
      </c>
      <c r="T13" s="401"/>
      <c r="U13" s="580"/>
      <c r="V13" s="579">
        <f>ROUND((V12/AH12),3)*100</f>
        <v>100</v>
      </c>
      <c r="W13" s="401"/>
      <c r="X13" s="402"/>
      <c r="Y13" s="400">
        <v>0</v>
      </c>
      <c r="Z13" s="401"/>
      <c r="AA13" s="580"/>
      <c r="AB13" s="579" t="s">
        <v>133</v>
      </c>
      <c r="AC13" s="401"/>
      <c r="AD13" s="580"/>
      <c r="AE13" s="579">
        <f t="shared" si="8"/>
        <v>0</v>
      </c>
      <c r="AF13" s="401"/>
      <c r="AG13" s="402"/>
      <c r="AH13" s="632">
        <f t="shared" si="0"/>
        <v>100</v>
      </c>
      <c r="AI13" s="633"/>
      <c r="AJ13" s="633"/>
      <c r="AK13" s="634"/>
    </row>
    <row r="14" spans="1:43" ht="17.149999999999999" customHeight="1" x14ac:dyDescent="0.2">
      <c r="B14" s="635" t="s">
        <v>4</v>
      </c>
      <c r="C14" s="636"/>
      <c r="D14" s="636"/>
      <c r="E14" s="636"/>
      <c r="F14" s="636"/>
      <c r="G14" s="637"/>
      <c r="H14" s="643" t="s">
        <v>33</v>
      </c>
      <c r="I14" s="644"/>
      <c r="J14" s="616" t="s">
        <v>71</v>
      </c>
      <c r="K14" s="617"/>
      <c r="L14" s="618"/>
      <c r="M14" s="631">
        <v>2499</v>
      </c>
      <c r="N14" s="617"/>
      <c r="O14" s="618"/>
      <c r="P14" s="631">
        <v>54</v>
      </c>
      <c r="Q14" s="617"/>
      <c r="R14" s="618"/>
      <c r="S14" s="631">
        <v>2542</v>
      </c>
      <c r="T14" s="617"/>
      <c r="U14" s="618"/>
      <c r="V14" s="625">
        <f t="shared" ref="V14" si="10">SUM(J14:U14)</f>
        <v>5095</v>
      </c>
      <c r="W14" s="626"/>
      <c r="X14" s="627"/>
      <c r="Y14" s="616">
        <v>297</v>
      </c>
      <c r="Z14" s="617"/>
      <c r="AA14" s="618"/>
      <c r="AB14" s="619">
        <v>624</v>
      </c>
      <c r="AC14" s="620"/>
      <c r="AD14" s="621"/>
      <c r="AE14" s="625">
        <f t="shared" ref="AE14" si="11">SUM(Y14:AD14)</f>
        <v>921</v>
      </c>
      <c r="AF14" s="626"/>
      <c r="AG14" s="627"/>
      <c r="AH14" s="628">
        <f t="shared" si="0"/>
        <v>6016</v>
      </c>
      <c r="AI14" s="629"/>
      <c r="AJ14" s="629"/>
      <c r="AK14" s="630"/>
    </row>
    <row r="15" spans="1:43" ht="17.149999999999999" customHeight="1" x14ac:dyDescent="0.2">
      <c r="B15" s="640"/>
      <c r="C15" s="641"/>
      <c r="D15" s="641"/>
      <c r="E15" s="641"/>
      <c r="F15" s="641"/>
      <c r="G15" s="642"/>
      <c r="H15" s="648" t="s">
        <v>7</v>
      </c>
      <c r="I15" s="244"/>
      <c r="J15" s="400" t="s">
        <v>71</v>
      </c>
      <c r="K15" s="401"/>
      <c r="L15" s="580"/>
      <c r="M15" s="579">
        <f>ROUND((M14/AH14),3)*100</f>
        <v>41.5</v>
      </c>
      <c r="N15" s="401"/>
      <c r="O15" s="580"/>
      <c r="P15" s="579">
        <f>ROUND((P14/AH14),3)*100</f>
        <v>0.89999999999999991</v>
      </c>
      <c r="Q15" s="401"/>
      <c r="R15" s="580"/>
      <c r="S15" s="579">
        <f>ROUND((S14/AH14),3)*100</f>
        <v>42.3</v>
      </c>
      <c r="T15" s="401"/>
      <c r="U15" s="580"/>
      <c r="V15" s="579">
        <f>ROUND((V14/AH14),3)*100</f>
        <v>84.7</v>
      </c>
      <c r="W15" s="401"/>
      <c r="X15" s="402"/>
      <c r="Y15" s="400">
        <f>ROUND((Y14/$AH14),3)*100</f>
        <v>4.9000000000000004</v>
      </c>
      <c r="Z15" s="401"/>
      <c r="AA15" s="580"/>
      <c r="AB15" s="579">
        <f>ROUND((AB14/$AH14),3)*100</f>
        <v>10.4</v>
      </c>
      <c r="AC15" s="401"/>
      <c r="AD15" s="580"/>
      <c r="AE15" s="579">
        <f>ROUND((AE14/$AH14),3)*100</f>
        <v>15.299999999999999</v>
      </c>
      <c r="AF15" s="401"/>
      <c r="AG15" s="402"/>
      <c r="AH15" s="632">
        <f t="shared" si="0"/>
        <v>100</v>
      </c>
      <c r="AI15" s="633"/>
      <c r="AJ15" s="633"/>
      <c r="AK15" s="634"/>
    </row>
    <row r="16" spans="1:43" ht="17.149999999999999" customHeight="1" x14ac:dyDescent="0.2">
      <c r="B16" s="635" t="s">
        <v>9</v>
      </c>
      <c r="C16" s="636"/>
      <c r="D16" s="636"/>
      <c r="E16" s="636"/>
      <c r="F16" s="636"/>
      <c r="G16" s="637"/>
      <c r="H16" s="643" t="s">
        <v>33</v>
      </c>
      <c r="I16" s="644"/>
      <c r="J16" s="659">
        <f>SUM(J6,J8,J10,J12,J14)</f>
        <v>105686</v>
      </c>
      <c r="K16" s="626"/>
      <c r="L16" s="660"/>
      <c r="M16" s="625">
        <f>SUM(M6,M8,M10,M12,M14)</f>
        <v>28796</v>
      </c>
      <c r="N16" s="626"/>
      <c r="O16" s="660"/>
      <c r="P16" s="625">
        <f>SUM(P6,P8,P10,P12,P14)</f>
        <v>818</v>
      </c>
      <c r="Q16" s="626"/>
      <c r="R16" s="660"/>
      <c r="S16" s="625">
        <f>SUM(S6,S8,S10,S12,S14)</f>
        <v>5795</v>
      </c>
      <c r="T16" s="626"/>
      <c r="U16" s="660"/>
      <c r="V16" s="625">
        <f>SUM(V6,V8,V10,V12,V14)</f>
        <v>141095</v>
      </c>
      <c r="W16" s="626"/>
      <c r="X16" s="627"/>
      <c r="Y16" s="659">
        <f>SUM(Y6,Y8,Y10,Y12,Y14)</f>
        <v>802</v>
      </c>
      <c r="Z16" s="626"/>
      <c r="AA16" s="660"/>
      <c r="AB16" s="625">
        <f>SUM(AB6,AB8,AB10,AB12,AB14)</f>
        <v>2549</v>
      </c>
      <c r="AC16" s="626"/>
      <c r="AD16" s="660"/>
      <c r="AE16" s="625">
        <f>SUM(AE6,AE8,AE10,AE12,AE14)</f>
        <v>3351</v>
      </c>
      <c r="AF16" s="626"/>
      <c r="AG16" s="627"/>
      <c r="AH16" s="628">
        <f t="shared" si="0"/>
        <v>144446</v>
      </c>
      <c r="AI16" s="629"/>
      <c r="AJ16" s="629"/>
      <c r="AK16" s="630"/>
      <c r="AN16" s="661"/>
      <c r="AO16" s="662"/>
      <c r="AP16" s="662"/>
      <c r="AQ16" s="662"/>
    </row>
    <row r="17" spans="1:42" ht="17.149999999999999" customHeight="1" thickBot="1" x14ac:dyDescent="0.25">
      <c r="B17" s="656"/>
      <c r="C17" s="657"/>
      <c r="D17" s="657"/>
      <c r="E17" s="657"/>
      <c r="F17" s="657"/>
      <c r="G17" s="658"/>
      <c r="H17" s="663" t="s">
        <v>7</v>
      </c>
      <c r="I17" s="664"/>
      <c r="J17" s="251">
        <f>ROUND((J16/$AH$16),3)*100</f>
        <v>73.2</v>
      </c>
      <c r="K17" s="226"/>
      <c r="L17" s="227"/>
      <c r="M17" s="252">
        <f>ROUND((M16/$AH$16),3)*100</f>
        <v>19.900000000000002</v>
      </c>
      <c r="N17" s="226"/>
      <c r="O17" s="227"/>
      <c r="P17" s="252">
        <f>ROUND((P16/$AH$16),3)*100</f>
        <v>0.6</v>
      </c>
      <c r="Q17" s="226"/>
      <c r="R17" s="227"/>
      <c r="S17" s="252">
        <f>ROUND((S16/$AH$16),3)*100</f>
        <v>4</v>
      </c>
      <c r="T17" s="226"/>
      <c r="U17" s="227"/>
      <c r="V17" s="252">
        <f>ROUND((V16/$AH$16),3)*100</f>
        <v>97.7</v>
      </c>
      <c r="W17" s="226"/>
      <c r="X17" s="450"/>
      <c r="Y17" s="251">
        <f t="shared" ref="Y17" si="12">ROUND((Y16/$AH16),3)*100</f>
        <v>0.6</v>
      </c>
      <c r="Z17" s="226"/>
      <c r="AA17" s="227"/>
      <c r="AB17" s="252">
        <f t="shared" ref="AB17" si="13">ROUND((AB16/$AH16),3)*100</f>
        <v>1.7999999999999998</v>
      </c>
      <c r="AC17" s="226"/>
      <c r="AD17" s="227"/>
      <c r="AE17" s="252">
        <f t="shared" ref="AE17" si="14">ROUND((AE16/$AH16),3)*100</f>
        <v>2.2999999999999998</v>
      </c>
      <c r="AF17" s="226"/>
      <c r="AG17" s="450"/>
      <c r="AH17" s="665">
        <f t="shared" si="0"/>
        <v>100</v>
      </c>
      <c r="AI17" s="666"/>
      <c r="AJ17" s="666"/>
      <c r="AK17" s="667"/>
    </row>
    <row r="18" spans="1:42" ht="17.149999999999999" customHeight="1" x14ac:dyDescent="0.2">
      <c r="B18" s="19"/>
      <c r="C18" s="19"/>
      <c r="D18" s="19"/>
      <c r="E18" s="19"/>
      <c r="F18" s="19"/>
      <c r="G18" s="19"/>
      <c r="H18" s="74"/>
      <c r="I18" s="74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5"/>
      <c r="Z18" s="45"/>
      <c r="AA18" s="45"/>
      <c r="AB18" s="45"/>
      <c r="AC18" s="45"/>
      <c r="AD18" s="45"/>
      <c r="AE18" s="45"/>
      <c r="AF18" s="45"/>
      <c r="AG18" s="45"/>
      <c r="AH18" s="24"/>
      <c r="AI18" s="24"/>
      <c r="AJ18" s="24"/>
      <c r="AK18" s="24"/>
    </row>
    <row r="19" spans="1:42" ht="17.149999999999999" customHeight="1" x14ac:dyDescent="0.2">
      <c r="B19" s="19"/>
      <c r="C19" s="19"/>
      <c r="D19" s="19"/>
      <c r="E19" s="19"/>
      <c r="F19" s="19"/>
      <c r="G19" s="19"/>
      <c r="H19" s="74"/>
      <c r="I19" s="74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45"/>
      <c r="AA19" s="45"/>
      <c r="AB19" s="45"/>
      <c r="AC19" s="45"/>
      <c r="AD19" s="45"/>
      <c r="AE19" s="45"/>
      <c r="AF19" s="45"/>
      <c r="AG19" s="45"/>
      <c r="AH19" s="24"/>
      <c r="AI19" s="24"/>
      <c r="AJ19" s="24"/>
      <c r="AK19" s="24"/>
    </row>
    <row r="20" spans="1:42" ht="17.149999999999999" customHeight="1" x14ac:dyDescent="0.2">
      <c r="B20" s="19"/>
      <c r="C20" s="19"/>
      <c r="D20" s="19"/>
      <c r="E20" s="19"/>
      <c r="F20" s="19"/>
      <c r="G20" s="19"/>
      <c r="H20" s="74"/>
      <c r="I20" s="74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5"/>
      <c r="AG20" s="45"/>
      <c r="AH20" s="24"/>
      <c r="AI20" s="24"/>
      <c r="AJ20" s="24"/>
      <c r="AK20" s="24"/>
    </row>
    <row r="21" spans="1:42" ht="18" customHeight="1" x14ac:dyDescent="0.2">
      <c r="A21" s="488" t="s">
        <v>112</v>
      </c>
      <c r="B21" s="488"/>
      <c r="C21" s="488"/>
      <c r="D21" s="488"/>
      <c r="E21" s="488"/>
      <c r="F21" s="488"/>
      <c r="G21" s="488"/>
      <c r="H21" s="488"/>
      <c r="I21" s="488"/>
      <c r="J21" s="488"/>
      <c r="K21" s="488"/>
      <c r="L21" s="488"/>
      <c r="M21" s="488"/>
      <c r="N21" s="488"/>
      <c r="O21" s="488"/>
      <c r="P21" s="488"/>
      <c r="Q21" s="488"/>
      <c r="R21" s="488"/>
      <c r="S21" s="488"/>
      <c r="T21" s="488"/>
      <c r="U21" s="488"/>
      <c r="V21" s="488"/>
      <c r="W21" s="488"/>
      <c r="X21" s="488"/>
      <c r="Y21" s="488"/>
      <c r="Z21" s="488"/>
      <c r="AA21" s="488"/>
      <c r="AB21" s="488"/>
      <c r="AC21" s="488"/>
      <c r="AD21" s="488"/>
      <c r="AE21" s="488"/>
      <c r="AF21" s="488"/>
      <c r="AG21" s="488"/>
      <c r="AH21" s="488"/>
      <c r="AI21" s="488"/>
      <c r="AJ21" s="488"/>
      <c r="AK21" s="488"/>
      <c r="AL21" s="488"/>
    </row>
    <row r="22" spans="1:42" ht="18" customHeight="1" x14ac:dyDescent="0.2">
      <c r="B22" s="48" t="s">
        <v>119</v>
      </c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48"/>
      <c r="Z22" s="48"/>
      <c r="AA22" s="48"/>
      <c r="AB22" s="48"/>
      <c r="AC22" s="48"/>
      <c r="AD22" s="48"/>
      <c r="AE22" s="48"/>
      <c r="AF22" s="48"/>
      <c r="AG22" s="48"/>
      <c r="AH22" s="48"/>
      <c r="AI22" s="48"/>
      <c r="AJ22" s="48"/>
      <c r="AK22" s="48"/>
      <c r="AL22" s="48"/>
      <c r="AM22" s="5"/>
      <c r="AN22" s="5"/>
      <c r="AO22" s="5"/>
      <c r="AP22" s="5"/>
    </row>
    <row r="23" spans="1:42" ht="18" customHeight="1" x14ac:dyDescent="0.2">
      <c r="B23" s="30" t="s">
        <v>113</v>
      </c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5"/>
      <c r="AN23" s="5"/>
      <c r="AO23" s="5"/>
      <c r="AP23" s="5"/>
    </row>
    <row r="24" spans="1:42" ht="18" customHeight="1" x14ac:dyDescent="0.2"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5"/>
      <c r="AN24" s="5"/>
      <c r="AO24" s="5"/>
      <c r="AP24" s="5"/>
    </row>
    <row r="25" spans="1:42" ht="18" customHeight="1" x14ac:dyDescent="0.2">
      <c r="B25" s="30" t="s">
        <v>114</v>
      </c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5"/>
      <c r="AN25" s="5"/>
      <c r="AO25" s="5"/>
      <c r="AP25" s="5"/>
    </row>
    <row r="26" spans="1:42" ht="18" customHeight="1" thickBot="1" x14ac:dyDescent="0.25"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8"/>
      <c r="AH26" s="30"/>
      <c r="AI26" s="30"/>
      <c r="AJ26" s="30"/>
      <c r="AK26" s="8" t="s">
        <v>102</v>
      </c>
      <c r="AL26" s="30"/>
      <c r="AM26" s="5"/>
      <c r="AN26" s="5"/>
      <c r="AO26" s="5"/>
      <c r="AP26" s="5"/>
    </row>
    <row r="27" spans="1:42" ht="18" customHeight="1" x14ac:dyDescent="0.2">
      <c r="B27" s="2"/>
      <c r="C27" s="3"/>
      <c r="D27" s="3"/>
      <c r="E27" s="3"/>
      <c r="F27" s="16"/>
      <c r="G27" s="63"/>
      <c r="H27" s="246" t="s">
        <v>26</v>
      </c>
      <c r="I27" s="246"/>
      <c r="J27" s="247"/>
      <c r="K27" s="87" t="s">
        <v>48</v>
      </c>
      <c r="L27" s="88"/>
      <c r="M27" s="671"/>
      <c r="N27" s="671"/>
      <c r="O27" s="671"/>
      <c r="P27" s="671"/>
      <c r="Q27" s="671"/>
      <c r="R27" s="671"/>
      <c r="S27" s="671"/>
      <c r="T27" s="671"/>
      <c r="U27" s="671"/>
      <c r="V27" s="671"/>
      <c r="W27" s="671"/>
      <c r="X27" s="671"/>
      <c r="Y27" s="672"/>
      <c r="Z27" s="87" t="s">
        <v>49</v>
      </c>
      <c r="AA27" s="88"/>
      <c r="AB27" s="88"/>
      <c r="AC27" s="671"/>
      <c r="AD27" s="671"/>
      <c r="AE27" s="671"/>
      <c r="AF27" s="671"/>
      <c r="AG27" s="671"/>
      <c r="AH27" s="672"/>
      <c r="AI27" s="245" t="s">
        <v>5</v>
      </c>
      <c r="AJ27" s="246"/>
      <c r="AK27" s="247"/>
      <c r="AL27" s="30"/>
      <c r="AM27" s="5"/>
      <c r="AN27" s="5"/>
      <c r="AO27" s="5"/>
      <c r="AP27" s="5"/>
    </row>
    <row r="28" spans="1:42" ht="18" customHeight="1" x14ac:dyDescent="0.2">
      <c r="B28" s="193" t="s">
        <v>11</v>
      </c>
      <c r="C28" s="243"/>
      <c r="D28" s="243"/>
      <c r="E28" s="243"/>
      <c r="F28" s="75"/>
      <c r="G28" s="75"/>
      <c r="H28" s="75"/>
      <c r="I28" s="68"/>
      <c r="J28" s="69"/>
      <c r="K28" s="223" t="s">
        <v>141</v>
      </c>
      <c r="L28" s="221"/>
      <c r="M28" s="673"/>
      <c r="N28" s="220" t="s">
        <v>137</v>
      </c>
      <c r="O28" s="221"/>
      <c r="P28" s="224"/>
      <c r="Q28" s="220" t="s">
        <v>64</v>
      </c>
      <c r="R28" s="221"/>
      <c r="S28" s="224"/>
      <c r="T28" s="220" t="s">
        <v>65</v>
      </c>
      <c r="U28" s="221"/>
      <c r="V28" s="224"/>
      <c r="W28" s="220" t="s">
        <v>0</v>
      </c>
      <c r="X28" s="221"/>
      <c r="Y28" s="222"/>
      <c r="Z28" s="223" t="s">
        <v>66</v>
      </c>
      <c r="AA28" s="221"/>
      <c r="AB28" s="224"/>
      <c r="AC28" s="220" t="s">
        <v>65</v>
      </c>
      <c r="AD28" s="221"/>
      <c r="AE28" s="224"/>
      <c r="AF28" s="220" t="s">
        <v>0</v>
      </c>
      <c r="AG28" s="221"/>
      <c r="AH28" s="222"/>
      <c r="AI28" s="193"/>
      <c r="AJ28" s="194"/>
      <c r="AK28" s="248"/>
      <c r="AL28" s="30"/>
      <c r="AM28" s="5"/>
      <c r="AN28" s="5"/>
      <c r="AO28" s="5"/>
      <c r="AP28" s="5"/>
    </row>
    <row r="29" spans="1:42" ht="18" customHeight="1" x14ac:dyDescent="0.2">
      <c r="B29" s="202" t="s">
        <v>34</v>
      </c>
      <c r="C29" s="203"/>
      <c r="D29" s="203"/>
      <c r="E29" s="203"/>
      <c r="F29" s="203"/>
      <c r="G29" s="668" t="s">
        <v>97</v>
      </c>
      <c r="H29" s="669"/>
      <c r="I29" s="669"/>
      <c r="J29" s="670"/>
      <c r="K29" s="382">
        <v>485</v>
      </c>
      <c r="L29" s="383"/>
      <c r="M29" s="384"/>
      <c r="N29" s="385">
        <v>820</v>
      </c>
      <c r="O29" s="383"/>
      <c r="P29" s="384"/>
      <c r="Q29" s="385" t="s">
        <v>135</v>
      </c>
      <c r="R29" s="383"/>
      <c r="S29" s="384"/>
      <c r="T29" s="385" t="s">
        <v>71</v>
      </c>
      <c r="U29" s="383"/>
      <c r="V29" s="384"/>
      <c r="W29" s="416">
        <f>SUM(K29:V29)</f>
        <v>1305</v>
      </c>
      <c r="X29" s="391"/>
      <c r="Y29" s="392"/>
      <c r="Z29" s="382" t="s">
        <v>133</v>
      </c>
      <c r="AA29" s="383"/>
      <c r="AB29" s="384"/>
      <c r="AC29" s="385" t="s">
        <v>148</v>
      </c>
      <c r="AD29" s="383"/>
      <c r="AE29" s="384"/>
      <c r="AF29" s="702">
        <f>SUM(Z29:AE29)</f>
        <v>0</v>
      </c>
      <c r="AG29" s="703"/>
      <c r="AH29" s="704"/>
      <c r="AI29" s="713">
        <f>SUM(W29,AF29)</f>
        <v>1305</v>
      </c>
      <c r="AJ29" s="387"/>
      <c r="AK29" s="389"/>
      <c r="AL29" s="30"/>
      <c r="AM29" s="5"/>
      <c r="AN29" s="5"/>
      <c r="AO29" s="5"/>
      <c r="AP29" s="5"/>
    </row>
    <row r="30" spans="1:42" ht="18" customHeight="1" x14ac:dyDescent="0.2">
      <c r="B30" s="254"/>
      <c r="C30" s="255"/>
      <c r="D30" s="255"/>
      <c r="E30" s="255"/>
      <c r="F30" s="255"/>
      <c r="G30" s="686" t="s">
        <v>107</v>
      </c>
      <c r="H30" s="687"/>
      <c r="I30" s="687"/>
      <c r="J30" s="688"/>
      <c r="K30" s="689">
        <v>45843</v>
      </c>
      <c r="L30" s="690"/>
      <c r="M30" s="691"/>
      <c r="N30" s="692">
        <v>12841</v>
      </c>
      <c r="O30" s="690"/>
      <c r="P30" s="691"/>
      <c r="Q30" s="692" t="s">
        <v>71</v>
      </c>
      <c r="R30" s="690"/>
      <c r="S30" s="691"/>
      <c r="T30" s="693" t="s">
        <v>71</v>
      </c>
      <c r="U30" s="694"/>
      <c r="V30" s="695"/>
      <c r="W30" s="696">
        <f t="shared" ref="W30" si="15">SUM(K30:V30)</f>
        <v>58684</v>
      </c>
      <c r="X30" s="697"/>
      <c r="Y30" s="698"/>
      <c r="Z30" s="689" t="s">
        <v>71</v>
      </c>
      <c r="AA30" s="690"/>
      <c r="AB30" s="691"/>
      <c r="AC30" s="692" t="s">
        <v>71</v>
      </c>
      <c r="AD30" s="690"/>
      <c r="AE30" s="691"/>
      <c r="AF30" s="699">
        <f t="shared" ref="AF30:AF31" si="16">SUM(Z30:AE30)</f>
        <v>0</v>
      </c>
      <c r="AG30" s="700"/>
      <c r="AH30" s="701"/>
      <c r="AI30" s="679">
        <f t="shared" ref="AI30:AI31" si="17">SUM(W30,AF30)</f>
        <v>58684</v>
      </c>
      <c r="AJ30" s="680"/>
      <c r="AK30" s="681"/>
    </row>
    <row r="31" spans="1:42" ht="18" customHeight="1" x14ac:dyDescent="0.2">
      <c r="B31" s="193"/>
      <c r="C31" s="194"/>
      <c r="D31" s="194"/>
      <c r="E31" s="194"/>
      <c r="F31" s="194"/>
      <c r="G31" s="280" t="s">
        <v>0</v>
      </c>
      <c r="H31" s="194"/>
      <c r="I31" s="194"/>
      <c r="J31" s="248"/>
      <c r="K31" s="417">
        <f>SUM(K29:M30)</f>
        <v>46328</v>
      </c>
      <c r="L31" s="414"/>
      <c r="M31" s="414"/>
      <c r="N31" s="682">
        <f t="shared" ref="N31" si="18">SUM(N29:P30)</f>
        <v>13661</v>
      </c>
      <c r="O31" s="683"/>
      <c r="P31" s="683"/>
      <c r="Q31" s="682">
        <f t="shared" ref="Q31" si="19">SUM(Q29:S30)</f>
        <v>0</v>
      </c>
      <c r="R31" s="683"/>
      <c r="S31" s="684"/>
      <c r="T31" s="683">
        <f t="shared" ref="T31" si="20">SUM(T29:V30)</f>
        <v>0</v>
      </c>
      <c r="U31" s="683"/>
      <c r="V31" s="684"/>
      <c r="W31" s="682">
        <f t="shared" ref="W31" si="21">SUM(W29:Y30)</f>
        <v>59989</v>
      </c>
      <c r="X31" s="683"/>
      <c r="Y31" s="685"/>
      <c r="Z31" s="705">
        <f t="shared" ref="Z31" si="22">SUM(Z29:AB30)</f>
        <v>0</v>
      </c>
      <c r="AA31" s="683"/>
      <c r="AB31" s="684"/>
      <c r="AC31" s="683">
        <f t="shared" ref="AC31" si="23">SUM(AC29:AE30)</f>
        <v>0</v>
      </c>
      <c r="AD31" s="683"/>
      <c r="AE31" s="684"/>
      <c r="AF31" s="413">
        <f t="shared" si="16"/>
        <v>0</v>
      </c>
      <c r="AG31" s="414"/>
      <c r="AH31" s="706"/>
      <c r="AI31" s="707">
        <f t="shared" si="17"/>
        <v>59989</v>
      </c>
      <c r="AJ31" s="708"/>
      <c r="AK31" s="709"/>
    </row>
    <row r="32" spans="1:42" ht="18" customHeight="1" x14ac:dyDescent="0.2">
      <c r="B32" s="714" t="s">
        <v>142</v>
      </c>
      <c r="C32" s="715"/>
      <c r="D32" s="715"/>
      <c r="E32" s="715"/>
      <c r="F32" s="715"/>
      <c r="G32" s="668" t="s">
        <v>97</v>
      </c>
      <c r="H32" s="669"/>
      <c r="I32" s="669"/>
      <c r="J32" s="670"/>
      <c r="K32" s="382">
        <v>19407</v>
      </c>
      <c r="L32" s="383"/>
      <c r="M32" s="384"/>
      <c r="N32" s="385">
        <v>1604</v>
      </c>
      <c r="O32" s="383"/>
      <c r="P32" s="384"/>
      <c r="Q32" s="385">
        <v>386</v>
      </c>
      <c r="R32" s="383"/>
      <c r="S32" s="384"/>
      <c r="T32" s="720">
        <v>20</v>
      </c>
      <c r="U32" s="721"/>
      <c r="V32" s="722"/>
      <c r="W32" s="710">
        <f>SUM(K32:V32)</f>
        <v>21417</v>
      </c>
      <c r="X32" s="711"/>
      <c r="Y32" s="712"/>
      <c r="Z32" s="382">
        <v>3</v>
      </c>
      <c r="AA32" s="383"/>
      <c r="AB32" s="384"/>
      <c r="AC32" s="385" t="s">
        <v>130</v>
      </c>
      <c r="AD32" s="383"/>
      <c r="AE32" s="384"/>
      <c r="AF32" s="702">
        <f>SUM(Z32:AE32)</f>
        <v>3</v>
      </c>
      <c r="AG32" s="703"/>
      <c r="AH32" s="704"/>
      <c r="AI32" s="713">
        <f>SUM(W32,AF32)</f>
        <v>21420</v>
      </c>
      <c r="AJ32" s="387"/>
      <c r="AK32" s="389"/>
    </row>
    <row r="33" spans="2:37" ht="18" customHeight="1" x14ac:dyDescent="0.2">
      <c r="B33" s="716"/>
      <c r="C33" s="717"/>
      <c r="D33" s="717"/>
      <c r="E33" s="717"/>
      <c r="F33" s="717"/>
      <c r="G33" s="686" t="s">
        <v>107</v>
      </c>
      <c r="H33" s="687"/>
      <c r="I33" s="687"/>
      <c r="J33" s="688"/>
      <c r="K33" s="689">
        <v>12531</v>
      </c>
      <c r="L33" s="690"/>
      <c r="M33" s="691"/>
      <c r="N33" s="692">
        <v>2970</v>
      </c>
      <c r="O33" s="690"/>
      <c r="P33" s="691"/>
      <c r="Q33" s="692" t="s">
        <v>71</v>
      </c>
      <c r="R33" s="690"/>
      <c r="S33" s="691"/>
      <c r="T33" s="693" t="s">
        <v>71</v>
      </c>
      <c r="U33" s="694"/>
      <c r="V33" s="695"/>
      <c r="W33" s="696">
        <f t="shared" ref="W33" si="24">SUM(K33:V33)</f>
        <v>15501</v>
      </c>
      <c r="X33" s="697"/>
      <c r="Y33" s="698"/>
      <c r="Z33" s="689" t="s">
        <v>130</v>
      </c>
      <c r="AA33" s="690"/>
      <c r="AB33" s="691"/>
      <c r="AC33" s="692" t="s">
        <v>130</v>
      </c>
      <c r="AD33" s="690"/>
      <c r="AE33" s="691"/>
      <c r="AF33" s="699">
        <f t="shared" ref="AF33:AF34" si="25">SUM(Z33:AE33)</f>
        <v>0</v>
      </c>
      <c r="AG33" s="700"/>
      <c r="AH33" s="701"/>
      <c r="AI33" s="679">
        <f t="shared" ref="AI33:AI34" si="26">SUM(W33,AF33)</f>
        <v>15501</v>
      </c>
      <c r="AJ33" s="680"/>
      <c r="AK33" s="681"/>
    </row>
    <row r="34" spans="2:37" ht="18" customHeight="1" thickBot="1" x14ac:dyDescent="0.25">
      <c r="B34" s="718"/>
      <c r="C34" s="719"/>
      <c r="D34" s="719"/>
      <c r="E34" s="719"/>
      <c r="F34" s="719"/>
      <c r="G34" s="267" t="s">
        <v>0</v>
      </c>
      <c r="H34" s="234"/>
      <c r="I34" s="234"/>
      <c r="J34" s="235"/>
      <c r="K34" s="674">
        <f>SUM(K32:M33)</f>
        <v>31938</v>
      </c>
      <c r="L34" s="675"/>
      <c r="M34" s="675"/>
      <c r="N34" s="677">
        <f t="shared" ref="N34" si="27">SUM(N32:P33)</f>
        <v>4574</v>
      </c>
      <c r="O34" s="675"/>
      <c r="P34" s="675"/>
      <c r="Q34" s="677">
        <f t="shared" ref="Q34" si="28">SUM(Q32:S33)</f>
        <v>386</v>
      </c>
      <c r="R34" s="675"/>
      <c r="S34" s="676"/>
      <c r="T34" s="675">
        <f t="shared" ref="T34" si="29">SUM(T32:V33)</f>
        <v>20</v>
      </c>
      <c r="U34" s="675"/>
      <c r="V34" s="676"/>
      <c r="W34" s="675">
        <f t="shared" ref="W34" si="30">SUM(W32:Y33)</f>
        <v>36918</v>
      </c>
      <c r="X34" s="675"/>
      <c r="Y34" s="678"/>
      <c r="Z34" s="674">
        <f t="shared" ref="Z34" si="31">SUM(Z32:AB33)</f>
        <v>3</v>
      </c>
      <c r="AA34" s="675"/>
      <c r="AB34" s="676"/>
      <c r="AC34" s="675">
        <f t="shared" ref="AC34" si="32">SUM(AC32:AE33)</f>
        <v>0</v>
      </c>
      <c r="AD34" s="675"/>
      <c r="AE34" s="676"/>
      <c r="AF34" s="677">
        <f t="shared" si="25"/>
        <v>3</v>
      </c>
      <c r="AG34" s="675"/>
      <c r="AH34" s="678"/>
      <c r="AI34" s="723">
        <f t="shared" si="26"/>
        <v>36921</v>
      </c>
      <c r="AJ34" s="724"/>
      <c r="AK34" s="725"/>
    </row>
    <row r="35" spans="2:37" ht="18" customHeight="1" x14ac:dyDescent="0.2"/>
    <row r="36" spans="2:37" ht="18" customHeight="1" x14ac:dyDescent="0.2"/>
    <row r="37" spans="2:37" ht="18" customHeight="1" x14ac:dyDescent="0.2"/>
    <row r="38" spans="2:37" ht="18" customHeight="1" x14ac:dyDescent="0.2"/>
    <row r="39" spans="2:37" ht="18" customHeight="1" x14ac:dyDescent="0.2"/>
    <row r="40" spans="2:37" ht="18" customHeight="1" x14ac:dyDescent="0.2"/>
    <row r="41" spans="2:37" ht="18" customHeight="1" x14ac:dyDescent="0.2"/>
    <row r="42" spans="2:37" ht="18" customHeight="1" x14ac:dyDescent="0.2"/>
    <row r="43" spans="2:37" ht="18" customHeight="1" x14ac:dyDescent="0.2"/>
    <row r="44" spans="2:37" ht="18" customHeight="1" x14ac:dyDescent="0.2"/>
    <row r="45" spans="2:37" ht="18" customHeight="1" x14ac:dyDescent="0.2"/>
    <row r="46" spans="2:37" ht="18" customHeight="1" x14ac:dyDescent="0.2"/>
    <row r="47" spans="2:37" ht="18" customHeight="1" x14ac:dyDescent="0.2"/>
    <row r="48" spans="2:37" ht="18" customHeight="1" x14ac:dyDescent="0.2"/>
    <row r="49" ht="18" customHeight="1" x14ac:dyDescent="0.2"/>
    <row r="50" ht="18" customHeight="1" x14ac:dyDescent="0.2"/>
    <row r="51" ht="18" customHeight="1" x14ac:dyDescent="0.2"/>
    <row r="52" ht="18" customHeight="1" x14ac:dyDescent="0.2"/>
    <row r="53" ht="18" customHeight="1" x14ac:dyDescent="0.2"/>
    <row r="54" ht="18" customHeight="1" x14ac:dyDescent="0.2"/>
    <row r="55" ht="18" customHeight="1" x14ac:dyDescent="0.2"/>
    <row r="56" ht="18" customHeight="1" x14ac:dyDescent="0.2"/>
    <row r="57" ht="18" customHeight="1" x14ac:dyDescent="0.2"/>
    <row r="58" ht="18" customHeight="1" x14ac:dyDescent="0.2"/>
    <row r="59" ht="18" customHeight="1" x14ac:dyDescent="0.2"/>
    <row r="60" ht="18" customHeight="1" x14ac:dyDescent="0.2"/>
    <row r="61" ht="18" customHeight="1" x14ac:dyDescent="0.2"/>
    <row r="62" ht="18" customHeight="1" x14ac:dyDescent="0.2"/>
    <row r="63" ht="18" customHeight="1" x14ac:dyDescent="0.2"/>
    <row r="64" ht="18" customHeight="1" x14ac:dyDescent="0.2"/>
    <row r="65" ht="18" customHeight="1" x14ac:dyDescent="0.2"/>
    <row r="66" ht="18" customHeight="1" x14ac:dyDescent="0.2"/>
    <row r="67" ht="18" customHeight="1" x14ac:dyDescent="0.2"/>
    <row r="68" ht="18" customHeight="1" x14ac:dyDescent="0.2"/>
    <row r="69" ht="18" customHeight="1" x14ac:dyDescent="0.2"/>
    <row r="70" ht="18" customHeight="1" x14ac:dyDescent="0.2"/>
    <row r="71" ht="18" customHeight="1" x14ac:dyDescent="0.2"/>
    <row r="72" ht="18" customHeight="1" x14ac:dyDescent="0.2"/>
    <row r="73" ht="18" customHeight="1" x14ac:dyDescent="0.2"/>
    <row r="74" ht="18" customHeight="1" x14ac:dyDescent="0.2"/>
    <row r="75" ht="18" customHeight="1" x14ac:dyDescent="0.2"/>
    <row r="76" ht="18" customHeight="1" x14ac:dyDescent="0.2"/>
    <row r="77" ht="18" customHeight="1" x14ac:dyDescent="0.2"/>
    <row r="78" ht="18" customHeight="1" x14ac:dyDescent="0.2"/>
    <row r="79" ht="18" customHeight="1" x14ac:dyDescent="0.2"/>
    <row r="80" ht="18" customHeight="1" x14ac:dyDescent="0.2"/>
    <row r="81" ht="18" customHeight="1" x14ac:dyDescent="0.2"/>
    <row r="82" ht="18" customHeight="1" x14ac:dyDescent="0.2"/>
    <row r="83" ht="18" customHeight="1" x14ac:dyDescent="0.2"/>
    <row r="84" ht="18" customHeight="1" x14ac:dyDescent="0.2"/>
    <row r="85" ht="18" customHeight="1" x14ac:dyDescent="0.2"/>
    <row r="86" ht="18" customHeight="1" x14ac:dyDescent="0.2"/>
    <row r="87" ht="18" customHeight="1" x14ac:dyDescent="0.2"/>
    <row r="88" ht="18" customHeight="1" x14ac:dyDescent="0.2"/>
    <row r="89" ht="18" customHeight="1" x14ac:dyDescent="0.2"/>
    <row r="90" ht="18" customHeight="1" x14ac:dyDescent="0.2"/>
    <row r="91" ht="18" customHeight="1" x14ac:dyDescent="0.2"/>
    <row r="92" ht="18" customHeight="1" x14ac:dyDescent="0.2"/>
    <row r="93" ht="18" customHeight="1" x14ac:dyDescent="0.2"/>
    <row r="94" ht="18" customHeight="1" x14ac:dyDescent="0.2"/>
    <row r="95" ht="18" customHeight="1" x14ac:dyDescent="0.2"/>
    <row r="96" ht="18" customHeight="1" x14ac:dyDescent="0.2"/>
    <row r="97" ht="18" customHeight="1" x14ac:dyDescent="0.2"/>
    <row r="98" ht="18" customHeight="1" x14ac:dyDescent="0.2"/>
    <row r="99" ht="18" customHeight="1" x14ac:dyDescent="0.2"/>
    <row r="100" ht="18" customHeight="1" x14ac:dyDescent="0.2"/>
    <row r="101" ht="18" customHeight="1" x14ac:dyDescent="0.2"/>
    <row r="102" ht="18" customHeight="1" x14ac:dyDescent="0.2"/>
    <row r="103" ht="18" customHeight="1" x14ac:dyDescent="0.2"/>
    <row r="104" ht="18" customHeight="1" x14ac:dyDescent="0.2"/>
    <row r="105" ht="18" customHeight="1" x14ac:dyDescent="0.2"/>
    <row r="106" ht="18" customHeight="1" x14ac:dyDescent="0.2"/>
    <row r="107" ht="18" customHeight="1" x14ac:dyDescent="0.2"/>
    <row r="108" ht="18" customHeight="1" x14ac:dyDescent="0.2"/>
    <row r="109" ht="18" customHeight="1" x14ac:dyDescent="0.2"/>
    <row r="110" ht="18" customHeight="1" x14ac:dyDescent="0.2"/>
    <row r="111" ht="18" customHeight="1" x14ac:dyDescent="0.2"/>
    <row r="112" ht="18" customHeight="1" x14ac:dyDescent="0.2"/>
    <row r="113" ht="18" customHeight="1" x14ac:dyDescent="0.2"/>
    <row r="114" ht="18" customHeight="1" x14ac:dyDescent="0.2"/>
    <row r="115" ht="18" customHeight="1" x14ac:dyDescent="0.2"/>
    <row r="116" ht="18" customHeight="1" x14ac:dyDescent="0.2"/>
    <row r="117" ht="18" customHeight="1" x14ac:dyDescent="0.2"/>
    <row r="118" ht="18" customHeight="1" x14ac:dyDescent="0.2"/>
    <row r="119" ht="18" customHeight="1" x14ac:dyDescent="0.2"/>
    <row r="120" ht="18" customHeight="1" x14ac:dyDescent="0.2"/>
    <row r="121" ht="18" customHeight="1" x14ac:dyDescent="0.2"/>
    <row r="122" ht="18" customHeight="1" x14ac:dyDescent="0.2"/>
    <row r="123" ht="18" customHeight="1" x14ac:dyDescent="0.2"/>
    <row r="124" ht="18" customHeight="1" x14ac:dyDescent="0.2"/>
    <row r="125" ht="18" customHeight="1" x14ac:dyDescent="0.2"/>
    <row r="126" ht="18" customHeight="1" x14ac:dyDescent="0.2"/>
    <row r="127" ht="18" customHeight="1" x14ac:dyDescent="0.2"/>
    <row r="128" ht="18" customHeight="1" x14ac:dyDescent="0.2"/>
    <row r="129" ht="18" customHeight="1" x14ac:dyDescent="0.2"/>
    <row r="130" ht="18" customHeight="1" x14ac:dyDescent="0.2"/>
    <row r="131" ht="18" customHeight="1" x14ac:dyDescent="0.2"/>
    <row r="132" ht="18" customHeight="1" x14ac:dyDescent="0.2"/>
    <row r="133" ht="18" customHeight="1" x14ac:dyDescent="0.2"/>
    <row r="134" ht="18" customHeight="1" x14ac:dyDescent="0.2"/>
    <row r="135" ht="18" customHeight="1" x14ac:dyDescent="0.2"/>
    <row r="136" ht="18" customHeight="1" x14ac:dyDescent="0.2"/>
    <row r="137" ht="18" customHeight="1" x14ac:dyDescent="0.2"/>
    <row r="138" ht="18" customHeight="1" x14ac:dyDescent="0.2"/>
    <row r="139" ht="18" customHeight="1" x14ac:dyDescent="0.2"/>
    <row r="140" ht="18" customHeight="1" x14ac:dyDescent="0.2"/>
    <row r="141" ht="18" customHeight="1" x14ac:dyDescent="0.2"/>
    <row r="142" ht="18" customHeight="1" x14ac:dyDescent="0.2"/>
    <row r="143" ht="18" customHeight="1" x14ac:dyDescent="0.2"/>
    <row r="144" ht="18" customHeight="1" x14ac:dyDescent="0.2"/>
    <row r="145" ht="18" customHeight="1" x14ac:dyDescent="0.2"/>
    <row r="146" ht="18" customHeight="1" x14ac:dyDescent="0.2"/>
    <row r="147" ht="18" customHeight="1" x14ac:dyDescent="0.2"/>
    <row r="148" ht="18" customHeight="1" x14ac:dyDescent="0.2"/>
    <row r="149" ht="18" customHeight="1" x14ac:dyDescent="0.2"/>
    <row r="150" ht="18" customHeight="1" x14ac:dyDescent="0.2"/>
    <row r="151" ht="18" customHeight="1" x14ac:dyDescent="0.2"/>
    <row r="152" ht="18" customHeight="1" x14ac:dyDescent="0.2"/>
    <row r="153" ht="18" customHeight="1" x14ac:dyDescent="0.2"/>
    <row r="154" ht="18" customHeight="1" x14ac:dyDescent="0.2"/>
    <row r="155" ht="18" customHeight="1" x14ac:dyDescent="0.2"/>
    <row r="156" ht="18" customHeight="1" x14ac:dyDescent="0.2"/>
    <row r="157" ht="18" customHeight="1" x14ac:dyDescent="0.2"/>
    <row r="158" ht="18" customHeight="1" x14ac:dyDescent="0.2"/>
    <row r="159" ht="18" customHeight="1" x14ac:dyDescent="0.2"/>
    <row r="160" ht="18" customHeight="1" x14ac:dyDescent="0.2"/>
    <row r="161" ht="18" customHeight="1" x14ac:dyDescent="0.2"/>
    <row r="162" ht="18" customHeight="1" x14ac:dyDescent="0.2"/>
    <row r="163" ht="18" customHeight="1" x14ac:dyDescent="0.2"/>
    <row r="164" ht="18" customHeight="1" x14ac:dyDescent="0.2"/>
    <row r="165" ht="18" customHeight="1" x14ac:dyDescent="0.2"/>
    <row r="166" ht="18" customHeight="1" x14ac:dyDescent="0.2"/>
    <row r="167" ht="18" customHeight="1" x14ac:dyDescent="0.2"/>
    <row r="168" ht="18" customHeight="1" x14ac:dyDescent="0.2"/>
    <row r="169" ht="18" customHeight="1" x14ac:dyDescent="0.2"/>
    <row r="170" ht="18" customHeight="1" x14ac:dyDescent="0.2"/>
    <row r="171" ht="18" customHeight="1" x14ac:dyDescent="0.2"/>
    <row r="172" ht="18" customHeight="1" x14ac:dyDescent="0.2"/>
    <row r="173" ht="18" customHeight="1" x14ac:dyDescent="0.2"/>
    <row r="174" ht="18" customHeight="1" x14ac:dyDescent="0.2"/>
    <row r="175" ht="18" customHeight="1" x14ac:dyDescent="0.2"/>
    <row r="176" ht="18" customHeight="1" x14ac:dyDescent="0.2"/>
    <row r="177" ht="18" customHeight="1" x14ac:dyDescent="0.2"/>
    <row r="178" ht="18" customHeight="1" x14ac:dyDescent="0.2"/>
    <row r="179" ht="18" customHeight="1" x14ac:dyDescent="0.2"/>
    <row r="180" ht="18" customHeight="1" x14ac:dyDescent="0.2"/>
    <row r="181" ht="18" customHeight="1" x14ac:dyDescent="0.2"/>
    <row r="182" ht="18" customHeight="1" x14ac:dyDescent="0.2"/>
    <row r="183" ht="18" customHeight="1" x14ac:dyDescent="0.2"/>
    <row r="184" ht="18" customHeight="1" x14ac:dyDescent="0.2"/>
    <row r="185" ht="18" customHeight="1" x14ac:dyDescent="0.2"/>
    <row r="186" ht="18" customHeight="1" x14ac:dyDescent="0.2"/>
    <row r="187" ht="18" customHeight="1" x14ac:dyDescent="0.2"/>
    <row r="188" ht="18" customHeight="1" x14ac:dyDescent="0.2"/>
    <row r="189" ht="18" customHeight="1" x14ac:dyDescent="0.2"/>
    <row r="190" ht="18" customHeight="1" x14ac:dyDescent="0.2"/>
    <row r="191" ht="18" customHeight="1" x14ac:dyDescent="0.2"/>
    <row r="192" ht="18" customHeight="1" x14ac:dyDescent="0.2"/>
    <row r="193" ht="18" customHeight="1" x14ac:dyDescent="0.2"/>
    <row r="194" ht="18" customHeight="1" x14ac:dyDescent="0.2"/>
    <row r="195" ht="18" customHeight="1" x14ac:dyDescent="0.2"/>
    <row r="196" ht="18" customHeight="1" x14ac:dyDescent="0.2"/>
    <row r="197" ht="18" customHeight="1" x14ac:dyDescent="0.2"/>
    <row r="198" ht="18" customHeight="1" x14ac:dyDescent="0.2"/>
    <row r="199" ht="18" customHeight="1" x14ac:dyDescent="0.2"/>
    <row r="200" ht="18" customHeight="1" x14ac:dyDescent="0.2"/>
    <row r="201" ht="18" customHeight="1" x14ac:dyDescent="0.2"/>
    <row r="202" ht="18" customHeight="1" x14ac:dyDescent="0.2"/>
    <row r="203" ht="18" customHeight="1" x14ac:dyDescent="0.2"/>
  </sheetData>
  <mergeCells count="217">
    <mergeCell ref="B32:F34"/>
    <mergeCell ref="G32:J32"/>
    <mergeCell ref="K32:M32"/>
    <mergeCell ref="N32:P32"/>
    <mergeCell ref="Q32:S32"/>
    <mergeCell ref="T32:V32"/>
    <mergeCell ref="AI34:AK34"/>
    <mergeCell ref="W33:Y33"/>
    <mergeCell ref="Z33:AB33"/>
    <mergeCell ref="AC33:AE33"/>
    <mergeCell ref="AF33:AH33"/>
    <mergeCell ref="AI33:AK33"/>
    <mergeCell ref="AI32:AK32"/>
    <mergeCell ref="G33:J33"/>
    <mergeCell ref="K33:M33"/>
    <mergeCell ref="N33:P33"/>
    <mergeCell ref="Q33:S33"/>
    <mergeCell ref="T33:V33"/>
    <mergeCell ref="G34:J34"/>
    <mergeCell ref="K34:M34"/>
    <mergeCell ref="N34:P34"/>
    <mergeCell ref="Q34:S34"/>
    <mergeCell ref="T34:V34"/>
    <mergeCell ref="W34:Y34"/>
    <mergeCell ref="AF29:AH29"/>
    <mergeCell ref="Z31:AB31"/>
    <mergeCell ref="AC31:AE31"/>
    <mergeCell ref="AF31:AH31"/>
    <mergeCell ref="AI31:AK31"/>
    <mergeCell ref="W32:Y32"/>
    <mergeCell ref="Z32:AB32"/>
    <mergeCell ref="AC32:AE32"/>
    <mergeCell ref="AF32:AH32"/>
    <mergeCell ref="AI29:AK29"/>
    <mergeCell ref="Z34:AB34"/>
    <mergeCell ref="AC34:AE34"/>
    <mergeCell ref="AF34:AH34"/>
    <mergeCell ref="AI30:AK30"/>
    <mergeCell ref="G31:J31"/>
    <mergeCell ref="K31:M31"/>
    <mergeCell ref="N31:P31"/>
    <mergeCell ref="Q31:S31"/>
    <mergeCell ref="T31:V31"/>
    <mergeCell ref="W31:Y31"/>
    <mergeCell ref="G30:J30"/>
    <mergeCell ref="K30:M30"/>
    <mergeCell ref="N30:P30"/>
    <mergeCell ref="Q30:S30"/>
    <mergeCell ref="T30:V30"/>
    <mergeCell ref="W30:Y30"/>
    <mergeCell ref="Z30:AB30"/>
    <mergeCell ref="AC30:AE30"/>
    <mergeCell ref="AF30:AH30"/>
    <mergeCell ref="T28:V28"/>
    <mergeCell ref="W28:Y28"/>
    <mergeCell ref="Z28:AB28"/>
    <mergeCell ref="AC28:AE28"/>
    <mergeCell ref="AF28:AH28"/>
    <mergeCell ref="A21:AL21"/>
    <mergeCell ref="H27:J27"/>
    <mergeCell ref="K27:Y27"/>
    <mergeCell ref="Z27:AH27"/>
    <mergeCell ref="AI27:AK28"/>
    <mergeCell ref="B28:E28"/>
    <mergeCell ref="K28:M28"/>
    <mergeCell ref="N28:P28"/>
    <mergeCell ref="Q28:S28"/>
    <mergeCell ref="B29:F31"/>
    <mergeCell ref="G29:J29"/>
    <mergeCell ref="K29:M29"/>
    <mergeCell ref="N29:P29"/>
    <mergeCell ref="Q29:S29"/>
    <mergeCell ref="T29:V29"/>
    <mergeCell ref="W29:Y29"/>
    <mergeCell ref="Z29:AB29"/>
    <mergeCell ref="AC29:AE29"/>
    <mergeCell ref="B16:G17"/>
    <mergeCell ref="H16:I16"/>
    <mergeCell ref="J16:L16"/>
    <mergeCell ref="M16:O16"/>
    <mergeCell ref="P16:R16"/>
    <mergeCell ref="AN16:AQ16"/>
    <mergeCell ref="H17:I17"/>
    <mergeCell ref="J17:L17"/>
    <mergeCell ref="M17:O17"/>
    <mergeCell ref="P17:R17"/>
    <mergeCell ref="S17:U17"/>
    <mergeCell ref="V17:X17"/>
    <mergeCell ref="Y17:AA17"/>
    <mergeCell ref="AB17:AD17"/>
    <mergeCell ref="AE17:AG17"/>
    <mergeCell ref="S16:U16"/>
    <mergeCell ref="V16:X16"/>
    <mergeCell ref="Y16:AA16"/>
    <mergeCell ref="AB16:AD16"/>
    <mergeCell ref="AE16:AG16"/>
    <mergeCell ref="AH16:AK16"/>
    <mergeCell ref="AH17:AK17"/>
    <mergeCell ref="AE14:AG14"/>
    <mergeCell ref="AH14:AK14"/>
    <mergeCell ref="H15:I15"/>
    <mergeCell ref="J15:L15"/>
    <mergeCell ref="M15:O15"/>
    <mergeCell ref="P15:R15"/>
    <mergeCell ref="S15:U15"/>
    <mergeCell ref="V15:X15"/>
    <mergeCell ref="Y15:AA15"/>
    <mergeCell ref="AB15:AD15"/>
    <mergeCell ref="AE15:AG15"/>
    <mergeCell ref="AH15:AK15"/>
    <mergeCell ref="Y13:AA13"/>
    <mergeCell ref="AB13:AD13"/>
    <mergeCell ref="AE13:AG13"/>
    <mergeCell ref="AH13:AK13"/>
    <mergeCell ref="B14:G15"/>
    <mergeCell ref="H14:I14"/>
    <mergeCell ref="J14:L14"/>
    <mergeCell ref="M14:O14"/>
    <mergeCell ref="P14:R14"/>
    <mergeCell ref="S14:U14"/>
    <mergeCell ref="H13:I13"/>
    <mergeCell ref="J13:L13"/>
    <mergeCell ref="M13:O13"/>
    <mergeCell ref="P13:R13"/>
    <mergeCell ref="S13:U13"/>
    <mergeCell ref="V13:X13"/>
    <mergeCell ref="B12:G13"/>
    <mergeCell ref="H12:I12"/>
    <mergeCell ref="J12:L12"/>
    <mergeCell ref="M12:O12"/>
    <mergeCell ref="P12:R12"/>
    <mergeCell ref="V14:X14"/>
    <mergeCell ref="Y14:AA14"/>
    <mergeCell ref="AB14:AD14"/>
    <mergeCell ref="AE10:AG10"/>
    <mergeCell ref="AH10:AK10"/>
    <mergeCell ref="H11:I11"/>
    <mergeCell ref="J11:L11"/>
    <mergeCell ref="M11:O11"/>
    <mergeCell ref="P11:R11"/>
    <mergeCell ref="S11:U11"/>
    <mergeCell ref="S12:U12"/>
    <mergeCell ref="V12:X12"/>
    <mergeCell ref="Y12:AA12"/>
    <mergeCell ref="AB12:AD12"/>
    <mergeCell ref="AE12:AG12"/>
    <mergeCell ref="AH12:AK12"/>
    <mergeCell ref="V11:X11"/>
    <mergeCell ref="Y11:AA11"/>
    <mergeCell ref="AB11:AD11"/>
    <mergeCell ref="AE11:AG11"/>
    <mergeCell ref="AH11:AK11"/>
    <mergeCell ref="Y9:AA9"/>
    <mergeCell ref="AB9:AD9"/>
    <mergeCell ref="AE9:AG9"/>
    <mergeCell ref="AH9:AK9"/>
    <mergeCell ref="B10:G11"/>
    <mergeCell ref="H10:I10"/>
    <mergeCell ref="J10:L10"/>
    <mergeCell ref="M10:O10"/>
    <mergeCell ref="P10:R10"/>
    <mergeCell ref="S10:U10"/>
    <mergeCell ref="H9:I9"/>
    <mergeCell ref="J9:L9"/>
    <mergeCell ref="M9:O9"/>
    <mergeCell ref="P9:R9"/>
    <mergeCell ref="S9:U9"/>
    <mergeCell ref="V9:X9"/>
    <mergeCell ref="B8:G9"/>
    <mergeCell ref="H8:I8"/>
    <mergeCell ref="J8:L8"/>
    <mergeCell ref="M8:O8"/>
    <mergeCell ref="P8:R8"/>
    <mergeCell ref="V10:X10"/>
    <mergeCell ref="Y10:AA10"/>
    <mergeCell ref="AB10:AD10"/>
    <mergeCell ref="AB8:AD8"/>
    <mergeCell ref="AE8:AG8"/>
    <mergeCell ref="AH8:AK8"/>
    <mergeCell ref="V7:X7"/>
    <mergeCell ref="Y7:AA7"/>
    <mergeCell ref="AB7:AD7"/>
    <mergeCell ref="AE7:AG7"/>
    <mergeCell ref="AH7:AK7"/>
    <mergeCell ref="B6:G6"/>
    <mergeCell ref="H6:I6"/>
    <mergeCell ref="J6:L6"/>
    <mergeCell ref="M6:O6"/>
    <mergeCell ref="P6:R6"/>
    <mergeCell ref="B7:G7"/>
    <mergeCell ref="H7:I7"/>
    <mergeCell ref="J7:L7"/>
    <mergeCell ref="M7:O7"/>
    <mergeCell ref="P7:R7"/>
    <mergeCell ref="S7:U7"/>
    <mergeCell ref="S8:U8"/>
    <mergeCell ref="V8:X8"/>
    <mergeCell ref="Y8:AA8"/>
    <mergeCell ref="S6:U6"/>
    <mergeCell ref="V6:X6"/>
    <mergeCell ref="Y6:AA6"/>
    <mergeCell ref="AB6:AD6"/>
    <mergeCell ref="H4:I4"/>
    <mergeCell ref="J4:X4"/>
    <mergeCell ref="Y4:AG4"/>
    <mergeCell ref="AH4:AK5"/>
    <mergeCell ref="B5:E5"/>
    <mergeCell ref="J5:L5"/>
    <mergeCell ref="M5:O5"/>
    <mergeCell ref="P5:R5"/>
    <mergeCell ref="S5:U5"/>
    <mergeCell ref="V5:X5"/>
    <mergeCell ref="Y5:AA5"/>
    <mergeCell ref="AB5:AD5"/>
    <mergeCell ref="AE5:AG5"/>
    <mergeCell ref="AE6:AG6"/>
    <mergeCell ref="AH6:AK6"/>
  </mergeCells>
  <phoneticPr fontId="2"/>
  <pageMargins left="1.4566929133858268" right="0.59055118110236227" top="0.98425196850393704" bottom="0.98425196850393704" header="0.51181102362204722" footer="0.51181102362204722"/>
  <pageSetup paperSize="9" scale="83" firstPageNumber="0" orientation="portrait" r:id="rId1"/>
  <headerFooter alignWithMargins="0">
    <oddFooter>&amp;C６ページ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L196"/>
  <sheetViews>
    <sheetView view="pageBreakPreview" topLeftCell="A10" zoomScale="90" zoomScaleNormal="100" zoomScaleSheetLayoutView="90" workbookViewId="0">
      <selection activeCell="AJ26" sqref="AJ26"/>
    </sheetView>
  </sheetViews>
  <sheetFormatPr defaultColWidth="9" defaultRowHeight="13" x14ac:dyDescent="0.2"/>
  <cols>
    <col min="1" max="1" width="1.453125" style="29" customWidth="1"/>
    <col min="2" max="2" width="1.90625" style="29" customWidth="1"/>
    <col min="3" max="4" width="1.26953125" style="29" customWidth="1"/>
    <col min="5" max="5" width="1.36328125" style="29" customWidth="1"/>
    <col min="6" max="6" width="1.08984375" style="29" customWidth="1"/>
    <col min="7" max="13" width="2.90625" style="29" customWidth="1"/>
    <col min="14" max="14" width="2.6328125" style="29" customWidth="1"/>
    <col min="15" max="15" width="2.90625" style="29" customWidth="1"/>
    <col min="16" max="16" width="3.08984375" style="29" customWidth="1"/>
    <col min="17" max="23" width="2.90625" style="29" customWidth="1"/>
    <col min="24" max="24" width="3.36328125" style="29" customWidth="1"/>
    <col min="25" max="26" width="2.90625" style="29" customWidth="1"/>
    <col min="27" max="27" width="3.08984375" style="29" customWidth="1"/>
    <col min="28" max="28" width="3.6328125" style="29" customWidth="1"/>
    <col min="29" max="31" width="2.90625" style="29" customWidth="1"/>
    <col min="32" max="32" width="3.453125" style="29" customWidth="1"/>
    <col min="33" max="33" width="3.36328125" style="29" customWidth="1"/>
    <col min="34" max="34" width="3.453125" style="29" customWidth="1"/>
    <col min="35" max="38" width="2.90625" style="29" customWidth="1"/>
    <col min="39" max="43" width="3.08984375" style="29" customWidth="1"/>
    <col min="44" max="16384" width="9" style="29"/>
  </cols>
  <sheetData>
    <row r="1" spans="1:38" ht="18" customHeight="1" x14ac:dyDescent="0.2">
      <c r="A1" s="726" t="s">
        <v>143</v>
      </c>
      <c r="B1" s="726"/>
      <c r="C1" s="726"/>
      <c r="D1" s="726"/>
      <c r="E1" s="726"/>
      <c r="F1" s="726"/>
      <c r="G1" s="726"/>
      <c r="H1" s="726"/>
      <c r="I1" s="726"/>
      <c r="J1" s="726"/>
      <c r="K1" s="726"/>
      <c r="L1" s="726"/>
      <c r="M1" s="726"/>
      <c r="N1" s="726"/>
      <c r="O1" s="726"/>
      <c r="P1" s="726"/>
      <c r="Q1" s="726"/>
      <c r="R1" s="726"/>
      <c r="S1" s="726"/>
      <c r="T1" s="726"/>
      <c r="U1" s="726"/>
      <c r="V1" s="726"/>
      <c r="W1" s="726"/>
      <c r="X1" s="726"/>
      <c r="Y1" s="726"/>
      <c r="Z1" s="726"/>
      <c r="AA1" s="726"/>
      <c r="AB1" s="7"/>
      <c r="AC1" s="11"/>
      <c r="AD1" s="11"/>
      <c r="AE1" s="11"/>
      <c r="AF1" s="66"/>
      <c r="AG1" s="11"/>
      <c r="AH1" s="66"/>
    </row>
    <row r="2" spans="1:38" ht="18" customHeight="1" x14ac:dyDescent="0.2">
      <c r="A2" s="145" t="s">
        <v>184</v>
      </c>
      <c r="B2" s="144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4"/>
      <c r="P2" s="144"/>
      <c r="Q2" s="144"/>
      <c r="R2" s="144"/>
      <c r="S2" s="144"/>
      <c r="T2" s="144"/>
      <c r="U2" s="144"/>
      <c r="V2" s="144"/>
      <c r="W2" s="144"/>
      <c r="X2" s="144"/>
      <c r="Y2" s="144"/>
      <c r="Z2" s="144"/>
      <c r="AA2" s="144"/>
      <c r="AB2" s="144"/>
      <c r="AC2" s="144"/>
      <c r="AD2" s="144"/>
      <c r="AE2" s="144"/>
      <c r="AF2" s="144"/>
      <c r="AG2" s="144"/>
      <c r="AH2" s="144"/>
      <c r="AI2" s="144"/>
      <c r="AJ2" s="144"/>
      <c r="AK2" s="144"/>
      <c r="AL2" s="5"/>
    </row>
    <row r="3" spans="1:38" ht="18" customHeight="1" x14ac:dyDescent="0.2">
      <c r="A3" s="145" t="s">
        <v>185</v>
      </c>
      <c r="B3" s="144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144"/>
      <c r="R3" s="144"/>
      <c r="S3" s="144"/>
      <c r="T3" s="144"/>
      <c r="U3" s="144"/>
      <c r="V3" s="144"/>
      <c r="W3" s="144"/>
      <c r="X3" s="144"/>
      <c r="Y3" s="144"/>
      <c r="Z3" s="144"/>
      <c r="AA3" s="48"/>
      <c r="AB3" s="48"/>
      <c r="AC3" s="48"/>
      <c r="AD3" s="48"/>
      <c r="AE3" s="48"/>
      <c r="AF3" s="48"/>
      <c r="AG3" s="48"/>
      <c r="AH3" s="48"/>
      <c r="AI3" s="48"/>
      <c r="AJ3" s="48"/>
      <c r="AK3" s="48"/>
      <c r="AL3" s="5"/>
    </row>
    <row r="4" spans="1:38" ht="16.5" customHeight="1" x14ac:dyDescent="0.2">
      <c r="A4" s="145" t="s">
        <v>186</v>
      </c>
      <c r="B4" s="144"/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144"/>
      <c r="S4" s="144"/>
      <c r="T4" s="144"/>
      <c r="U4" s="144"/>
      <c r="V4" s="144"/>
      <c r="W4" s="144"/>
      <c r="X4" s="144"/>
      <c r="Y4" s="144"/>
      <c r="Z4" s="144"/>
      <c r="AA4" s="144"/>
      <c r="AB4" s="144"/>
      <c r="AC4" s="144"/>
      <c r="AD4" s="144"/>
      <c r="AE4" s="144"/>
      <c r="AF4" s="144"/>
      <c r="AG4" s="144"/>
      <c r="AH4" s="144"/>
      <c r="AI4" s="144"/>
      <c r="AJ4" s="144"/>
      <c r="AK4" s="144"/>
      <c r="AL4" s="5"/>
    </row>
    <row r="5" spans="1:38" ht="16.5" customHeight="1" x14ac:dyDescent="0.2">
      <c r="A5" s="145" t="s">
        <v>187</v>
      </c>
      <c r="B5" s="144"/>
      <c r="C5" s="144"/>
      <c r="D5" s="144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61"/>
      <c r="S5" s="61"/>
      <c r="T5" s="61"/>
      <c r="U5" s="61"/>
      <c r="V5" s="61"/>
      <c r="W5" s="61"/>
      <c r="X5" s="61"/>
      <c r="Y5" s="61"/>
      <c r="Z5" s="61"/>
      <c r="AA5" s="61"/>
      <c r="AB5" s="61"/>
      <c r="AC5" s="61"/>
      <c r="AD5" s="61"/>
      <c r="AE5" s="61"/>
      <c r="AF5" s="61"/>
      <c r="AG5" s="61"/>
      <c r="AH5" s="61"/>
      <c r="AI5" s="61"/>
      <c r="AJ5" s="61"/>
      <c r="AK5" s="61"/>
      <c r="AL5" s="5"/>
    </row>
    <row r="6" spans="1:38" ht="16.5" customHeight="1" x14ac:dyDescent="0.2">
      <c r="A6" s="48"/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48"/>
      <c r="AH6" s="48"/>
      <c r="AI6" s="48"/>
      <c r="AJ6" s="48"/>
      <c r="AK6" s="48"/>
      <c r="AL6" s="5"/>
    </row>
    <row r="7" spans="1:38" ht="18" customHeight="1" x14ac:dyDescent="0.2">
      <c r="B7" s="29" t="s">
        <v>95</v>
      </c>
      <c r="C7" s="46"/>
      <c r="D7" s="46"/>
      <c r="E7" s="46"/>
      <c r="F7" s="46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  <c r="AA7" s="7"/>
      <c r="AB7" s="7"/>
      <c r="AC7" s="9"/>
      <c r="AE7" s="9"/>
      <c r="AF7" s="60"/>
      <c r="AG7" s="60"/>
    </row>
    <row r="8" spans="1:38" ht="18" customHeight="1" thickBot="1" x14ac:dyDescent="0.25">
      <c r="C8" s="46"/>
      <c r="D8" s="46"/>
      <c r="E8" s="46"/>
      <c r="F8" s="46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  <c r="AA8" s="7"/>
      <c r="AB8" s="7"/>
      <c r="AC8" s="9"/>
      <c r="AE8" s="9"/>
      <c r="AF8" s="60"/>
      <c r="AG8" s="60"/>
      <c r="AK8" s="8" t="s">
        <v>103</v>
      </c>
    </row>
    <row r="9" spans="1:38" ht="36" customHeight="1" x14ac:dyDescent="0.2">
      <c r="B9" s="727" t="s">
        <v>36</v>
      </c>
      <c r="C9" s="728"/>
      <c r="D9" s="728"/>
      <c r="E9" s="728"/>
      <c r="F9" s="728"/>
      <c r="G9" s="728"/>
      <c r="H9" s="728"/>
      <c r="I9" s="728"/>
      <c r="J9" s="728"/>
      <c r="K9" s="729" t="s">
        <v>3</v>
      </c>
      <c r="L9" s="730"/>
      <c r="M9" s="731"/>
      <c r="N9" s="732" t="s">
        <v>124</v>
      </c>
      <c r="O9" s="733"/>
      <c r="P9" s="734"/>
      <c r="Q9" s="735" t="s">
        <v>67</v>
      </c>
      <c r="R9" s="730"/>
      <c r="S9" s="730"/>
      <c r="T9" s="732" t="s">
        <v>37</v>
      </c>
      <c r="U9" s="733"/>
      <c r="V9" s="734"/>
      <c r="W9" s="735" t="s">
        <v>68</v>
      </c>
      <c r="X9" s="730"/>
      <c r="Y9" s="730"/>
      <c r="Z9" s="736" t="s">
        <v>123</v>
      </c>
      <c r="AA9" s="551"/>
      <c r="AB9" s="551"/>
      <c r="AC9" s="737" t="s">
        <v>120</v>
      </c>
      <c r="AD9" s="240"/>
      <c r="AE9" s="240"/>
      <c r="AF9" s="737" t="s">
        <v>72</v>
      </c>
      <c r="AG9" s="240"/>
      <c r="AH9" s="240"/>
      <c r="AI9" s="564" t="s">
        <v>73</v>
      </c>
      <c r="AJ9" s="565"/>
      <c r="AK9" s="566"/>
      <c r="AL9" s="78"/>
    </row>
    <row r="10" spans="1:38" ht="18" customHeight="1" x14ac:dyDescent="0.2">
      <c r="B10" s="513" t="s">
        <v>69</v>
      </c>
      <c r="C10" s="514"/>
      <c r="D10" s="514"/>
      <c r="E10" s="514"/>
      <c r="F10" s="514"/>
      <c r="G10" s="738"/>
      <c r="H10" s="524" t="s">
        <v>33</v>
      </c>
      <c r="I10" s="524"/>
      <c r="J10" s="524"/>
      <c r="K10" s="739">
        <v>32759</v>
      </c>
      <c r="L10" s="740"/>
      <c r="M10" s="740"/>
      <c r="N10" s="741">
        <v>20643</v>
      </c>
      <c r="O10" s="741"/>
      <c r="P10" s="741"/>
      <c r="Q10" s="740">
        <v>17979</v>
      </c>
      <c r="R10" s="740"/>
      <c r="S10" s="742"/>
      <c r="T10" s="743" t="s">
        <v>149</v>
      </c>
      <c r="U10" s="744"/>
      <c r="V10" s="745"/>
      <c r="W10" s="751">
        <v>12117</v>
      </c>
      <c r="X10" s="740"/>
      <c r="Y10" s="740"/>
      <c r="Z10" s="740">
        <v>10035</v>
      </c>
      <c r="AA10" s="740"/>
      <c r="AB10" s="740"/>
      <c r="AC10" s="740">
        <v>2428</v>
      </c>
      <c r="AD10" s="740"/>
      <c r="AE10" s="740"/>
      <c r="AF10" s="752">
        <f>SUM(K10:AE10)</f>
        <v>95961</v>
      </c>
      <c r="AG10" s="752"/>
      <c r="AH10" s="752"/>
      <c r="AI10" s="753">
        <f>+AF10/AF14*100</f>
        <v>42.892965376672834</v>
      </c>
      <c r="AJ10" s="754"/>
      <c r="AK10" s="755"/>
      <c r="AL10" s="79"/>
    </row>
    <row r="11" spans="1:38" ht="18" customHeight="1" x14ac:dyDescent="0.2">
      <c r="B11" s="513"/>
      <c r="C11" s="514"/>
      <c r="D11" s="514"/>
      <c r="E11" s="514"/>
      <c r="F11" s="514"/>
      <c r="G11" s="738"/>
      <c r="H11" s="746" t="s">
        <v>7</v>
      </c>
      <c r="I11" s="747"/>
      <c r="J11" s="747"/>
      <c r="K11" s="748">
        <f>+K10/$AF10*100</f>
        <v>34.137826825481184</v>
      </c>
      <c r="L11" s="749"/>
      <c r="M11" s="749"/>
      <c r="N11" s="750">
        <f>+N10/$AF10*100</f>
        <v>21.511864194829151</v>
      </c>
      <c r="O11" s="750"/>
      <c r="P11" s="750"/>
      <c r="Q11" s="749">
        <f>+Q10/$AF10*100</f>
        <v>18.735736392909619</v>
      </c>
      <c r="R11" s="749"/>
      <c r="S11" s="749"/>
      <c r="T11" s="763" t="s">
        <v>150</v>
      </c>
      <c r="U11" s="750"/>
      <c r="V11" s="764"/>
      <c r="W11" s="749">
        <f>+W10/$AF10*100</f>
        <v>12.62700472066777</v>
      </c>
      <c r="X11" s="749"/>
      <c r="Y11" s="749"/>
      <c r="Z11" s="749">
        <f>+Z10/$AF10*100</f>
        <v>10.457373307906337</v>
      </c>
      <c r="AA11" s="749"/>
      <c r="AB11" s="749"/>
      <c r="AC11" s="749">
        <f t="shared" ref="AC11" si="0">+AC10/$AF10*100</f>
        <v>2.5301945582059377</v>
      </c>
      <c r="AD11" s="749"/>
      <c r="AE11" s="749"/>
      <c r="AF11" s="750">
        <f>+AF10/$AF10*100</f>
        <v>100</v>
      </c>
      <c r="AG11" s="750"/>
      <c r="AH11" s="764"/>
      <c r="AI11" s="765" t="s">
        <v>71</v>
      </c>
      <c r="AJ11" s="766"/>
      <c r="AK11" s="767"/>
      <c r="AL11" s="80"/>
    </row>
    <row r="12" spans="1:38" ht="18" customHeight="1" x14ac:dyDescent="0.2">
      <c r="B12" s="513" t="s">
        <v>70</v>
      </c>
      <c r="C12" s="514"/>
      <c r="D12" s="514"/>
      <c r="E12" s="514"/>
      <c r="F12" s="514"/>
      <c r="G12" s="738"/>
      <c r="H12" s="756" t="s">
        <v>33</v>
      </c>
      <c r="I12" s="757"/>
      <c r="J12" s="757"/>
      <c r="K12" s="758">
        <v>74453</v>
      </c>
      <c r="L12" s="759"/>
      <c r="M12" s="759"/>
      <c r="N12" s="760">
        <v>11995</v>
      </c>
      <c r="O12" s="760"/>
      <c r="P12" s="760"/>
      <c r="Q12" s="759">
        <v>8005</v>
      </c>
      <c r="R12" s="759"/>
      <c r="S12" s="759"/>
      <c r="T12" s="761">
        <v>23057</v>
      </c>
      <c r="U12" s="760"/>
      <c r="V12" s="762"/>
      <c r="W12" s="759">
        <v>147</v>
      </c>
      <c r="X12" s="759"/>
      <c r="Y12" s="759"/>
      <c r="Z12" s="759">
        <v>2795</v>
      </c>
      <c r="AA12" s="759"/>
      <c r="AB12" s="759"/>
      <c r="AC12" s="759">
        <v>7309</v>
      </c>
      <c r="AD12" s="759"/>
      <c r="AE12" s="759"/>
      <c r="AF12" s="772">
        <f>SUM(K12:AE12)</f>
        <v>127761</v>
      </c>
      <c r="AG12" s="773"/>
      <c r="AH12" s="774"/>
      <c r="AI12" s="775">
        <f>AF12/AF14*100</f>
        <v>57.107034623327166</v>
      </c>
      <c r="AJ12" s="776"/>
      <c r="AK12" s="777"/>
      <c r="AL12" s="79"/>
    </row>
    <row r="13" spans="1:38" ht="18" customHeight="1" x14ac:dyDescent="0.2">
      <c r="B13" s="513"/>
      <c r="C13" s="514"/>
      <c r="D13" s="514"/>
      <c r="E13" s="514"/>
      <c r="F13" s="514"/>
      <c r="G13" s="738"/>
      <c r="H13" s="768" t="s">
        <v>7</v>
      </c>
      <c r="I13" s="768"/>
      <c r="J13" s="768"/>
      <c r="K13" s="769">
        <f>+K12/$AF12*100</f>
        <v>58.275217006754801</v>
      </c>
      <c r="L13" s="770"/>
      <c r="M13" s="770"/>
      <c r="N13" s="771">
        <f>+N12/$AF12*100</f>
        <v>9.3886240715085201</v>
      </c>
      <c r="O13" s="771"/>
      <c r="P13" s="771"/>
      <c r="Q13" s="770">
        <f>+Q12/$AF12*100</f>
        <v>6.2656053099146058</v>
      </c>
      <c r="R13" s="770"/>
      <c r="S13" s="770"/>
      <c r="T13" s="763">
        <f>+T12/$AF12*100</f>
        <v>18.046978342373652</v>
      </c>
      <c r="U13" s="750"/>
      <c r="V13" s="764"/>
      <c r="W13" s="763">
        <f>+W12/$AF12*100</f>
        <v>0.11505858595345997</v>
      </c>
      <c r="X13" s="750"/>
      <c r="Y13" s="764"/>
      <c r="Z13" s="770">
        <f>+Z12/$AF12*100</f>
        <v>2.1876785560538821</v>
      </c>
      <c r="AA13" s="770"/>
      <c r="AB13" s="770"/>
      <c r="AC13" s="770">
        <f t="shared" ref="AC13" si="1">+AC12/$AF12*100</f>
        <v>5.7208381274410813</v>
      </c>
      <c r="AD13" s="770"/>
      <c r="AE13" s="770"/>
      <c r="AF13" s="771">
        <f>+AF12/$AF12*100</f>
        <v>100</v>
      </c>
      <c r="AG13" s="771"/>
      <c r="AH13" s="778"/>
      <c r="AI13" s="779" t="s">
        <v>71</v>
      </c>
      <c r="AJ13" s="780"/>
      <c r="AK13" s="781"/>
      <c r="AL13" s="80"/>
    </row>
    <row r="14" spans="1:38" ht="18" customHeight="1" x14ac:dyDescent="0.2">
      <c r="B14" s="513" t="s">
        <v>5</v>
      </c>
      <c r="C14" s="514"/>
      <c r="D14" s="514"/>
      <c r="E14" s="514"/>
      <c r="F14" s="514"/>
      <c r="G14" s="738"/>
      <c r="H14" s="756" t="s">
        <v>33</v>
      </c>
      <c r="I14" s="757"/>
      <c r="J14" s="757"/>
      <c r="K14" s="783">
        <f t="shared" ref="K14" si="2">+K10+K12</f>
        <v>107212</v>
      </c>
      <c r="L14" s="784"/>
      <c r="M14" s="784"/>
      <c r="N14" s="773">
        <f t="shared" ref="N14:Z14" si="3">+N10+N12</f>
        <v>32638</v>
      </c>
      <c r="O14" s="773"/>
      <c r="P14" s="773"/>
      <c r="Q14" s="784">
        <f t="shared" si="3"/>
        <v>25984</v>
      </c>
      <c r="R14" s="784"/>
      <c r="S14" s="784"/>
      <c r="T14" s="784">
        <f>T12</f>
        <v>23057</v>
      </c>
      <c r="U14" s="784"/>
      <c r="V14" s="784"/>
      <c r="W14" s="784">
        <f t="shared" si="3"/>
        <v>12264</v>
      </c>
      <c r="X14" s="784"/>
      <c r="Y14" s="784"/>
      <c r="Z14" s="784">
        <f t="shared" si="3"/>
        <v>12830</v>
      </c>
      <c r="AA14" s="784"/>
      <c r="AB14" s="784"/>
      <c r="AC14" s="784">
        <f>+AC10+AC12</f>
        <v>9737</v>
      </c>
      <c r="AD14" s="784"/>
      <c r="AE14" s="784"/>
      <c r="AF14" s="773">
        <f>+AF10+AF12</f>
        <v>223722</v>
      </c>
      <c r="AG14" s="773"/>
      <c r="AH14" s="773"/>
      <c r="AI14" s="775">
        <f>+AI10+AI12</f>
        <v>100</v>
      </c>
      <c r="AJ14" s="776"/>
      <c r="AK14" s="777"/>
      <c r="AL14" s="79"/>
    </row>
    <row r="15" spans="1:38" ht="18" customHeight="1" thickBot="1" x14ac:dyDescent="0.25">
      <c r="B15" s="516"/>
      <c r="C15" s="517"/>
      <c r="D15" s="517"/>
      <c r="E15" s="517"/>
      <c r="F15" s="517"/>
      <c r="G15" s="782"/>
      <c r="H15" s="786" t="s">
        <v>7</v>
      </c>
      <c r="I15" s="786"/>
      <c r="J15" s="786"/>
      <c r="K15" s="787">
        <f>+K14/$AF14</f>
        <v>0.4792197459346868</v>
      </c>
      <c r="L15" s="785"/>
      <c r="M15" s="785"/>
      <c r="N15" s="788">
        <f>+N14/$AF14</f>
        <v>0.14588641260135346</v>
      </c>
      <c r="O15" s="788"/>
      <c r="P15" s="788"/>
      <c r="Q15" s="785">
        <f>+Q14/$AF14</f>
        <v>0.11614414317769374</v>
      </c>
      <c r="R15" s="785"/>
      <c r="S15" s="785"/>
      <c r="T15" s="785">
        <f>+T14/$AF14</f>
        <v>0.10306094170443676</v>
      </c>
      <c r="U15" s="785"/>
      <c r="V15" s="785"/>
      <c r="W15" s="785">
        <f>+W14/$AF14</f>
        <v>5.4818033094644246E-2</v>
      </c>
      <c r="X15" s="785"/>
      <c r="Y15" s="785"/>
      <c r="Z15" s="785">
        <f>+Z14/$AF14</f>
        <v>5.734795862722486E-2</v>
      </c>
      <c r="AA15" s="785"/>
      <c r="AB15" s="785"/>
      <c r="AC15" s="785">
        <f>+AC14/$AF14</f>
        <v>4.3522764859960129E-2</v>
      </c>
      <c r="AD15" s="785"/>
      <c r="AE15" s="785"/>
      <c r="AF15" s="788">
        <f>+AF14/$AF14</f>
        <v>1</v>
      </c>
      <c r="AG15" s="788"/>
      <c r="AH15" s="789"/>
      <c r="AI15" s="790" t="s">
        <v>71</v>
      </c>
      <c r="AJ15" s="791"/>
      <c r="AK15" s="792"/>
      <c r="AL15" s="81"/>
    </row>
    <row r="16" spans="1:38" ht="18" customHeight="1" x14ac:dyDescent="0.2">
      <c r="B16" s="66"/>
      <c r="C16" s="66"/>
      <c r="D16" s="66"/>
      <c r="E16" s="66"/>
      <c r="F16" s="66"/>
      <c r="G16" s="66"/>
      <c r="H16" s="70"/>
      <c r="I16" s="66"/>
      <c r="J16" s="24"/>
      <c r="K16" s="24"/>
      <c r="L16" s="24"/>
      <c r="M16" s="24"/>
      <c r="N16" s="23"/>
      <c r="O16" s="23"/>
      <c r="P16" s="23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2"/>
      <c r="AG16" s="22"/>
      <c r="AH16" s="22"/>
      <c r="AI16" s="22"/>
      <c r="AL16" s="23"/>
    </row>
    <row r="17" spans="3:8" ht="18" customHeight="1" x14ac:dyDescent="0.2"/>
    <row r="18" spans="3:8" ht="21" customHeight="1" x14ac:dyDescent="0.2"/>
    <row r="19" spans="3:8" ht="117" customHeight="1" x14ac:dyDescent="0.2"/>
    <row r="20" spans="3:8" ht="18" customHeight="1" x14ac:dyDescent="0.2"/>
    <row r="21" spans="3:8" ht="18" customHeight="1" x14ac:dyDescent="0.2"/>
    <row r="22" spans="3:8" ht="18" customHeight="1" x14ac:dyDescent="0.2"/>
    <row r="23" spans="3:8" ht="18" customHeight="1" x14ac:dyDescent="0.2"/>
    <row r="24" spans="3:8" ht="18" customHeight="1" x14ac:dyDescent="0.2"/>
    <row r="25" spans="3:8" ht="18" customHeight="1" x14ac:dyDescent="0.2"/>
    <row r="26" spans="3:8" ht="18" customHeight="1" x14ac:dyDescent="0.2"/>
    <row r="27" spans="3:8" ht="18" customHeight="1" x14ac:dyDescent="0.2"/>
    <row r="28" spans="3:8" ht="18" customHeight="1" x14ac:dyDescent="0.2">
      <c r="C28" s="27"/>
      <c r="D28" s="27"/>
      <c r="E28" s="27"/>
      <c r="F28" s="27"/>
      <c r="G28" s="27"/>
      <c r="H28" s="27"/>
    </row>
    <row r="29" spans="3:8" ht="18" customHeight="1" x14ac:dyDescent="0.2"/>
    <row r="30" spans="3:8" ht="18" customHeight="1" x14ac:dyDescent="0.2"/>
    <row r="31" spans="3:8" ht="18" customHeight="1" x14ac:dyDescent="0.2"/>
    <row r="32" spans="3:8" ht="18" customHeight="1" x14ac:dyDescent="0.2"/>
    <row r="33" ht="18" customHeight="1" x14ac:dyDescent="0.2"/>
    <row r="34" ht="18" customHeight="1" x14ac:dyDescent="0.2"/>
    <row r="35" ht="18" customHeight="1" x14ac:dyDescent="0.2"/>
    <row r="36" ht="18" customHeight="1" x14ac:dyDescent="0.2"/>
    <row r="37" ht="18" customHeight="1" x14ac:dyDescent="0.2"/>
    <row r="38" ht="18" customHeight="1" x14ac:dyDescent="0.2"/>
    <row r="39" ht="18" customHeight="1" x14ac:dyDescent="0.2"/>
    <row r="40" ht="18" customHeight="1" x14ac:dyDescent="0.2"/>
    <row r="41" ht="18" customHeight="1" x14ac:dyDescent="0.2"/>
    <row r="42" ht="18" customHeight="1" x14ac:dyDescent="0.2"/>
    <row r="43" ht="18" customHeight="1" x14ac:dyDescent="0.2"/>
    <row r="44" ht="18" customHeight="1" x14ac:dyDescent="0.2"/>
    <row r="45" ht="18" customHeight="1" x14ac:dyDescent="0.2"/>
    <row r="46" ht="18" customHeight="1" x14ac:dyDescent="0.2"/>
    <row r="47" ht="18" customHeight="1" x14ac:dyDescent="0.2"/>
    <row r="48" ht="18" customHeight="1" x14ac:dyDescent="0.2"/>
    <row r="49" ht="18" customHeight="1" x14ac:dyDescent="0.2"/>
    <row r="50" ht="18" customHeight="1" x14ac:dyDescent="0.2"/>
    <row r="51" ht="18" customHeight="1" x14ac:dyDescent="0.2"/>
    <row r="52" ht="18" customHeight="1" x14ac:dyDescent="0.2"/>
    <row r="53" ht="18" customHeight="1" x14ac:dyDescent="0.2"/>
    <row r="54" ht="18" customHeight="1" x14ac:dyDescent="0.2"/>
    <row r="55" ht="18" customHeight="1" x14ac:dyDescent="0.2"/>
    <row r="56" ht="18" customHeight="1" x14ac:dyDescent="0.2"/>
    <row r="57" ht="18" customHeight="1" x14ac:dyDescent="0.2"/>
    <row r="58" ht="18" customHeight="1" x14ac:dyDescent="0.2"/>
    <row r="59" ht="18" customHeight="1" x14ac:dyDescent="0.2"/>
    <row r="60" ht="18" customHeight="1" x14ac:dyDescent="0.2"/>
    <row r="61" ht="18" customHeight="1" x14ac:dyDescent="0.2"/>
    <row r="62" ht="18" customHeight="1" x14ac:dyDescent="0.2"/>
    <row r="63" ht="18" customHeight="1" x14ac:dyDescent="0.2"/>
    <row r="64" ht="18" customHeight="1" x14ac:dyDescent="0.2"/>
    <row r="65" ht="18" customHeight="1" x14ac:dyDescent="0.2"/>
    <row r="66" ht="18" customHeight="1" x14ac:dyDescent="0.2"/>
    <row r="67" ht="18" customHeight="1" x14ac:dyDescent="0.2"/>
    <row r="68" ht="18" customHeight="1" x14ac:dyDescent="0.2"/>
    <row r="69" ht="18" customHeight="1" x14ac:dyDescent="0.2"/>
    <row r="70" ht="18" customHeight="1" x14ac:dyDescent="0.2"/>
    <row r="71" ht="18" customHeight="1" x14ac:dyDescent="0.2"/>
    <row r="72" ht="18" customHeight="1" x14ac:dyDescent="0.2"/>
    <row r="73" ht="18" customHeight="1" x14ac:dyDescent="0.2"/>
    <row r="74" ht="18" customHeight="1" x14ac:dyDescent="0.2"/>
    <row r="75" ht="18" customHeight="1" x14ac:dyDescent="0.2"/>
    <row r="76" ht="18" customHeight="1" x14ac:dyDescent="0.2"/>
    <row r="77" ht="18" customHeight="1" x14ac:dyDescent="0.2"/>
    <row r="78" ht="18" customHeight="1" x14ac:dyDescent="0.2"/>
    <row r="79" ht="18" customHeight="1" x14ac:dyDescent="0.2"/>
    <row r="80" ht="18" customHeight="1" x14ac:dyDescent="0.2"/>
    <row r="81" ht="18" customHeight="1" x14ac:dyDescent="0.2"/>
    <row r="82" ht="18" customHeight="1" x14ac:dyDescent="0.2"/>
    <row r="83" ht="18" customHeight="1" x14ac:dyDescent="0.2"/>
    <row r="84" ht="18" customHeight="1" x14ac:dyDescent="0.2"/>
    <row r="85" ht="18" customHeight="1" x14ac:dyDescent="0.2"/>
    <row r="86" ht="18" customHeight="1" x14ac:dyDescent="0.2"/>
    <row r="87" ht="18" customHeight="1" x14ac:dyDescent="0.2"/>
    <row r="88" ht="18" customHeight="1" x14ac:dyDescent="0.2"/>
    <row r="89" ht="18" customHeight="1" x14ac:dyDescent="0.2"/>
    <row r="90" ht="18" customHeight="1" x14ac:dyDescent="0.2"/>
    <row r="91" ht="18" customHeight="1" x14ac:dyDescent="0.2"/>
    <row r="92" ht="18" customHeight="1" x14ac:dyDescent="0.2"/>
    <row r="93" ht="18" customHeight="1" x14ac:dyDescent="0.2"/>
    <row r="94" ht="18" customHeight="1" x14ac:dyDescent="0.2"/>
    <row r="95" ht="18" customHeight="1" x14ac:dyDescent="0.2"/>
    <row r="96" ht="18" customHeight="1" x14ac:dyDescent="0.2"/>
    <row r="97" ht="18" customHeight="1" x14ac:dyDescent="0.2"/>
    <row r="98" ht="18" customHeight="1" x14ac:dyDescent="0.2"/>
    <row r="99" ht="18" customHeight="1" x14ac:dyDescent="0.2"/>
    <row r="100" ht="18" customHeight="1" x14ac:dyDescent="0.2"/>
    <row r="101" ht="18" customHeight="1" x14ac:dyDescent="0.2"/>
    <row r="102" ht="18" customHeight="1" x14ac:dyDescent="0.2"/>
    <row r="103" ht="18" customHeight="1" x14ac:dyDescent="0.2"/>
    <row r="104" ht="18" customHeight="1" x14ac:dyDescent="0.2"/>
    <row r="105" ht="18" customHeight="1" x14ac:dyDescent="0.2"/>
    <row r="106" ht="18" customHeight="1" x14ac:dyDescent="0.2"/>
    <row r="107" ht="18" customHeight="1" x14ac:dyDescent="0.2"/>
    <row r="108" ht="18" customHeight="1" x14ac:dyDescent="0.2"/>
    <row r="109" ht="18" customHeight="1" x14ac:dyDescent="0.2"/>
    <row r="110" ht="18" customHeight="1" x14ac:dyDescent="0.2"/>
    <row r="111" ht="18" customHeight="1" x14ac:dyDescent="0.2"/>
    <row r="112" ht="18" customHeight="1" x14ac:dyDescent="0.2"/>
    <row r="113" ht="18" customHeight="1" x14ac:dyDescent="0.2"/>
    <row r="114" ht="18" customHeight="1" x14ac:dyDescent="0.2"/>
    <row r="115" ht="18" customHeight="1" x14ac:dyDescent="0.2"/>
    <row r="116" ht="18" customHeight="1" x14ac:dyDescent="0.2"/>
    <row r="117" ht="18" customHeight="1" x14ac:dyDescent="0.2"/>
    <row r="118" ht="18" customHeight="1" x14ac:dyDescent="0.2"/>
    <row r="119" ht="18" customHeight="1" x14ac:dyDescent="0.2"/>
    <row r="120" ht="18" customHeight="1" x14ac:dyDescent="0.2"/>
    <row r="121" ht="18" customHeight="1" x14ac:dyDescent="0.2"/>
    <row r="122" ht="18" customHeight="1" x14ac:dyDescent="0.2"/>
    <row r="123" ht="18" customHeight="1" x14ac:dyDescent="0.2"/>
    <row r="124" ht="18" customHeight="1" x14ac:dyDescent="0.2"/>
    <row r="125" ht="18" customHeight="1" x14ac:dyDescent="0.2"/>
    <row r="126" ht="18" customHeight="1" x14ac:dyDescent="0.2"/>
    <row r="127" ht="18" customHeight="1" x14ac:dyDescent="0.2"/>
    <row r="128" ht="18" customHeight="1" x14ac:dyDescent="0.2"/>
    <row r="129" ht="18" customHeight="1" x14ac:dyDescent="0.2"/>
    <row r="130" ht="18" customHeight="1" x14ac:dyDescent="0.2"/>
    <row r="131" ht="18" customHeight="1" x14ac:dyDescent="0.2"/>
    <row r="132" ht="18" customHeight="1" x14ac:dyDescent="0.2"/>
    <row r="133" ht="18" customHeight="1" x14ac:dyDescent="0.2"/>
    <row r="134" ht="18" customHeight="1" x14ac:dyDescent="0.2"/>
    <row r="135" ht="18" customHeight="1" x14ac:dyDescent="0.2"/>
    <row r="136" ht="18" customHeight="1" x14ac:dyDescent="0.2"/>
    <row r="137" ht="18" customHeight="1" x14ac:dyDescent="0.2"/>
    <row r="138" ht="18" customHeight="1" x14ac:dyDescent="0.2"/>
    <row r="139" ht="18" customHeight="1" x14ac:dyDescent="0.2"/>
    <row r="140" ht="18" customHeight="1" x14ac:dyDescent="0.2"/>
    <row r="141" ht="18" customHeight="1" x14ac:dyDescent="0.2"/>
    <row r="142" ht="18" customHeight="1" x14ac:dyDescent="0.2"/>
    <row r="143" ht="18" customHeight="1" x14ac:dyDescent="0.2"/>
    <row r="144" ht="18" customHeight="1" x14ac:dyDescent="0.2"/>
    <row r="145" ht="18" customHeight="1" x14ac:dyDescent="0.2"/>
    <row r="146" ht="18" customHeight="1" x14ac:dyDescent="0.2"/>
    <row r="147" ht="18" customHeight="1" x14ac:dyDescent="0.2"/>
    <row r="148" ht="18" customHeight="1" x14ac:dyDescent="0.2"/>
    <row r="149" ht="18" customHeight="1" x14ac:dyDescent="0.2"/>
    <row r="150" ht="18" customHeight="1" x14ac:dyDescent="0.2"/>
    <row r="151" ht="18" customHeight="1" x14ac:dyDescent="0.2"/>
    <row r="152" ht="18" customHeight="1" x14ac:dyDescent="0.2"/>
    <row r="153" ht="18" customHeight="1" x14ac:dyDescent="0.2"/>
    <row r="154" ht="18" customHeight="1" x14ac:dyDescent="0.2"/>
    <row r="155" ht="18" customHeight="1" x14ac:dyDescent="0.2"/>
    <row r="156" ht="18" customHeight="1" x14ac:dyDescent="0.2"/>
    <row r="157" ht="18" customHeight="1" x14ac:dyDescent="0.2"/>
    <row r="158" ht="18" customHeight="1" x14ac:dyDescent="0.2"/>
    <row r="159" ht="18" customHeight="1" x14ac:dyDescent="0.2"/>
    <row r="160" ht="18" customHeight="1" x14ac:dyDescent="0.2"/>
    <row r="161" ht="18" customHeight="1" x14ac:dyDescent="0.2"/>
    <row r="162" ht="18" customHeight="1" x14ac:dyDescent="0.2"/>
    <row r="163" ht="18" customHeight="1" x14ac:dyDescent="0.2"/>
    <row r="164" ht="18" customHeight="1" x14ac:dyDescent="0.2"/>
    <row r="165" ht="18" customHeight="1" x14ac:dyDescent="0.2"/>
    <row r="166" ht="18" customHeight="1" x14ac:dyDescent="0.2"/>
    <row r="167" ht="18" customHeight="1" x14ac:dyDescent="0.2"/>
    <row r="168" ht="18" customHeight="1" x14ac:dyDescent="0.2"/>
    <row r="169" ht="18" customHeight="1" x14ac:dyDescent="0.2"/>
    <row r="170" ht="18" customHeight="1" x14ac:dyDescent="0.2"/>
    <row r="171" ht="18" customHeight="1" x14ac:dyDescent="0.2"/>
    <row r="172" ht="18" customHeight="1" x14ac:dyDescent="0.2"/>
    <row r="173" ht="18" customHeight="1" x14ac:dyDescent="0.2"/>
    <row r="174" ht="18" customHeight="1" x14ac:dyDescent="0.2"/>
    <row r="175" ht="18" customHeight="1" x14ac:dyDescent="0.2"/>
    <row r="176" ht="18" customHeight="1" x14ac:dyDescent="0.2"/>
    <row r="177" ht="18" customHeight="1" x14ac:dyDescent="0.2"/>
    <row r="178" ht="18" customHeight="1" x14ac:dyDescent="0.2"/>
    <row r="179" ht="18" customHeight="1" x14ac:dyDescent="0.2"/>
    <row r="180" ht="18" customHeight="1" x14ac:dyDescent="0.2"/>
    <row r="181" ht="18" customHeight="1" x14ac:dyDescent="0.2"/>
    <row r="182" ht="18" customHeight="1" x14ac:dyDescent="0.2"/>
    <row r="183" ht="18" customHeight="1" x14ac:dyDescent="0.2"/>
    <row r="184" ht="18" customHeight="1" x14ac:dyDescent="0.2"/>
    <row r="185" ht="18" customHeight="1" x14ac:dyDescent="0.2"/>
    <row r="186" ht="18" customHeight="1" x14ac:dyDescent="0.2"/>
    <row r="187" ht="18" customHeight="1" x14ac:dyDescent="0.2"/>
    <row r="188" ht="18" customHeight="1" x14ac:dyDescent="0.2"/>
    <row r="189" ht="18" customHeight="1" x14ac:dyDescent="0.2"/>
    <row r="190" ht="18" customHeight="1" x14ac:dyDescent="0.2"/>
    <row r="191" ht="18" customHeight="1" x14ac:dyDescent="0.2"/>
    <row r="192" ht="18" customHeight="1" x14ac:dyDescent="0.2"/>
    <row r="193" ht="18" customHeight="1" x14ac:dyDescent="0.2"/>
    <row r="194" ht="18" customHeight="1" x14ac:dyDescent="0.2"/>
    <row r="195" ht="18" customHeight="1" x14ac:dyDescent="0.2"/>
    <row r="196" ht="18" customHeight="1" x14ac:dyDescent="0.2"/>
  </sheetData>
  <mergeCells count="78">
    <mergeCell ref="AC15:AE15"/>
    <mergeCell ref="AF15:AH15"/>
    <mergeCell ref="AI15:AK15"/>
    <mergeCell ref="W15:Y15"/>
    <mergeCell ref="AI14:AK14"/>
    <mergeCell ref="AC14:AE14"/>
    <mergeCell ref="AF14:AH14"/>
    <mergeCell ref="T14:V14"/>
    <mergeCell ref="W14:Y14"/>
    <mergeCell ref="Z14:AB14"/>
    <mergeCell ref="T15:V15"/>
    <mergeCell ref="Z15:AB15"/>
    <mergeCell ref="B14:G15"/>
    <mergeCell ref="H14:J14"/>
    <mergeCell ref="K14:M14"/>
    <mergeCell ref="N14:P14"/>
    <mergeCell ref="Q14:S14"/>
    <mergeCell ref="Q15:S15"/>
    <mergeCell ref="H15:J15"/>
    <mergeCell ref="K15:M15"/>
    <mergeCell ref="N15:P15"/>
    <mergeCell ref="AF11:AH11"/>
    <mergeCell ref="AI11:AK11"/>
    <mergeCell ref="H13:J13"/>
    <mergeCell ref="K13:M13"/>
    <mergeCell ref="N13:P13"/>
    <mergeCell ref="Q13:S13"/>
    <mergeCell ref="T13:V13"/>
    <mergeCell ref="AF12:AH12"/>
    <mergeCell ref="AI12:AK12"/>
    <mergeCell ref="W13:Y13"/>
    <mergeCell ref="Z13:AB13"/>
    <mergeCell ref="AC13:AE13"/>
    <mergeCell ref="AF13:AH13"/>
    <mergeCell ref="AI13:AK13"/>
    <mergeCell ref="T12:V12"/>
    <mergeCell ref="W12:Y12"/>
    <mergeCell ref="Z12:AB12"/>
    <mergeCell ref="AC12:AE12"/>
    <mergeCell ref="T11:V11"/>
    <mergeCell ref="W11:Y11"/>
    <mergeCell ref="Z11:AB11"/>
    <mergeCell ref="AC11:AE11"/>
    <mergeCell ref="B12:G13"/>
    <mergeCell ref="H12:J12"/>
    <mergeCell ref="K12:M12"/>
    <mergeCell ref="N12:P12"/>
    <mergeCell ref="Q12:S12"/>
    <mergeCell ref="W10:Y10"/>
    <mergeCell ref="Z10:AB10"/>
    <mergeCell ref="AC10:AE10"/>
    <mergeCell ref="AF10:AH10"/>
    <mergeCell ref="AI10:AK10"/>
    <mergeCell ref="T10:V10"/>
    <mergeCell ref="H11:J11"/>
    <mergeCell ref="K11:M11"/>
    <mergeCell ref="N11:P11"/>
    <mergeCell ref="Q11:S11"/>
    <mergeCell ref="B10:G11"/>
    <mergeCell ref="H10:J10"/>
    <mergeCell ref="K10:M10"/>
    <mergeCell ref="N10:P10"/>
    <mergeCell ref="Q10:S10"/>
    <mergeCell ref="AC9:AE9"/>
    <mergeCell ref="AF9:AH9"/>
    <mergeCell ref="AI9:AK9"/>
    <mergeCell ref="A2:AK2"/>
    <mergeCell ref="A3:Z3"/>
    <mergeCell ref="A4:AK4"/>
    <mergeCell ref="A5:Q5"/>
    <mergeCell ref="A1:AA1"/>
    <mergeCell ref="B9:J9"/>
    <mergeCell ref="K9:M9"/>
    <mergeCell ref="N9:P9"/>
    <mergeCell ref="Q9:S9"/>
    <mergeCell ref="T9:V9"/>
    <mergeCell ref="W9:Y9"/>
    <mergeCell ref="Z9:AB9"/>
  </mergeCells>
  <phoneticPr fontId="2"/>
  <pageMargins left="1.4566929133858268" right="0.59055118110236227" top="0.98425196850393704" bottom="0.98425196850393704" header="0.51181102362204722" footer="0.51181102362204722"/>
  <pageSetup paperSize="9" scale="79" firstPageNumber="0" orientation="portrait" r:id="rId1"/>
  <headerFooter alignWithMargins="0">
    <oddFooter>&amp;C７ページ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8</vt:i4>
      </vt:variant>
    </vt:vector>
  </HeadingPairs>
  <TitlesOfParts>
    <vt:vector size="16" baseType="lpstr">
      <vt:lpstr>表紙 </vt:lpstr>
      <vt:lpstr>１ページ</vt:lpstr>
      <vt:lpstr>２ページ </vt:lpstr>
      <vt:lpstr>３ページ</vt:lpstr>
      <vt:lpstr>４ページ</vt:lpstr>
      <vt:lpstr>５ページ</vt:lpstr>
      <vt:lpstr>６ページ</vt:lpstr>
      <vt:lpstr>７ページ</vt:lpstr>
      <vt:lpstr>'１ページ'!Print_Area</vt:lpstr>
      <vt:lpstr>'２ページ '!Print_Area</vt:lpstr>
      <vt:lpstr>'３ページ'!Print_Area</vt:lpstr>
      <vt:lpstr>'４ページ'!Print_Area</vt:lpstr>
      <vt:lpstr>'５ページ'!Print_Area</vt:lpstr>
      <vt:lpstr>'６ページ'!Print_Area</vt:lpstr>
      <vt:lpstr>'７ページ'!Print_Area</vt:lpstr>
      <vt:lpstr>'表紙 '!Print_Area</vt:lpstr>
    </vt:vector>
  </TitlesOfParts>
  <Company>Hewlett-Packard Co.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Customer</dc:creator>
  <cp:lastModifiedBy>中川＿学</cp:lastModifiedBy>
  <cp:lastPrinted>2025-11-13T00:23:22Z</cp:lastPrinted>
  <dcterms:created xsi:type="dcterms:W3CDTF">2008-11-18T02:06:58Z</dcterms:created>
  <dcterms:modified xsi:type="dcterms:W3CDTF">2025-11-14T02:39:49Z</dcterms:modified>
  <cp:contentStatus/>
</cp:coreProperties>
</file>