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4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5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drawings/drawing6.xml" ContentType="application/vnd.openxmlformats-officedocument.drawing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p1903-37440\f\主査（観光統計）\１観光統計業務\05 来道者輸送実績\R2\R3_3\"/>
    </mc:Choice>
  </mc:AlternateContent>
  <bookViews>
    <workbookView xWindow="-120" yWindow="165" windowWidth="15480" windowHeight="6525" tabRatio="843" firstSheet="1" activeTab="8"/>
  </bookViews>
  <sheets>
    <sheet name="合計" sheetId="4" r:id="rId1"/>
    <sheet name="直接入国外国人の推移（北海道）" sheetId="9" r:id="rId2"/>
    <sheet name="来道者輸送実績" sheetId="1" r:id="rId3"/>
    <sheet name="発地空港別来道者数" sheetId="2" r:id="rId4"/>
    <sheet name="着地空港別来道者数" sheetId="14" r:id="rId5"/>
    <sheet name="航空機" sheetId="5" r:id="rId6"/>
    <sheet name="ＪＲ" sheetId="6" r:id="rId7"/>
    <sheet name="フェリー" sheetId="7" r:id="rId8"/>
    <sheet name="訪日外国人の推移（全国）" sheetId="13" r:id="rId9"/>
  </sheets>
  <definedNames>
    <definedName name="_xlnm.Print_Area" localSheetId="6">ＪＲ!$A$1:$R$23</definedName>
    <definedName name="_xlnm.Print_Area" localSheetId="7">フェリー!$A$1:$Q$27</definedName>
    <definedName name="_xlnm.Print_Area" localSheetId="5">航空機!$A$1:$Q$37</definedName>
    <definedName name="_xlnm.Print_Area" localSheetId="0">合計!$A$1:$Q$30</definedName>
    <definedName name="_xlnm.Print_Area" localSheetId="4">着地空港別来道者数!$A$1:$O$37</definedName>
    <definedName name="_xlnm.Print_Area" localSheetId="1">'直接入国外国人の推移（北海道）'!$A$1:$Q$42</definedName>
    <definedName name="_xlnm.Print_Area" localSheetId="3">発地空港別来道者数!$A$1:$O$28</definedName>
    <definedName name="_xlnm.Print_Area" localSheetId="8">'訪日外国人の推移（全国）'!$CT$1:$DU$78</definedName>
    <definedName name="_xlnm.Print_Area" localSheetId="2">来道者輸送実績!$A$1:$R$21</definedName>
  </definedNames>
  <calcPr calcId="162913"/>
</workbook>
</file>

<file path=xl/calcChain.xml><?xml version="1.0" encoding="utf-8"?>
<calcChain xmlns="http://schemas.openxmlformats.org/spreadsheetml/2006/main">
  <c r="M37" i="9" l="1"/>
  <c r="M38" i="9"/>
  <c r="N37" i="9"/>
  <c r="N38" i="9"/>
  <c r="DT13" i="13"/>
  <c r="DS13" i="13"/>
  <c r="B7" i="14" l="1"/>
  <c r="B10" i="14" s="1"/>
  <c r="B13" i="14" s="1"/>
  <c r="B16" i="14" s="1"/>
  <c r="B19" i="14" s="1"/>
  <c r="B22" i="14" s="1"/>
  <c r="B25" i="14" s="1"/>
  <c r="B28" i="14" s="1"/>
  <c r="B31" i="14" s="1"/>
  <c r="B34" i="14" s="1"/>
  <c r="B8" i="14"/>
  <c r="B11" i="14" s="1"/>
  <c r="B14" i="14" s="1"/>
  <c r="B17" i="14" s="1"/>
  <c r="B20" i="14" s="1"/>
  <c r="B23" i="14" s="1"/>
  <c r="B26" i="14" s="1"/>
  <c r="B29" i="14" s="1"/>
  <c r="B32" i="14" s="1"/>
  <c r="B35" i="14" s="1"/>
  <c r="D36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C36" i="14" s="1"/>
  <c r="I33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N31" i="14"/>
  <c r="N33" i="14" s="1"/>
  <c r="M31" i="14"/>
  <c r="M33" i="14" s="1"/>
  <c r="L31" i="14"/>
  <c r="K31" i="14"/>
  <c r="K33" i="14" s="1"/>
  <c r="J31" i="14"/>
  <c r="J33" i="14" s="1"/>
  <c r="I31" i="14"/>
  <c r="H31" i="14"/>
  <c r="H33" i="14" s="1"/>
  <c r="G31" i="14"/>
  <c r="G33" i="14" s="1"/>
  <c r="F31" i="14"/>
  <c r="F33" i="14" s="1"/>
  <c r="E31" i="14"/>
  <c r="E33" i="14" s="1"/>
  <c r="D31" i="14"/>
  <c r="D33" i="14" s="1"/>
  <c r="C31" i="14"/>
  <c r="C33" i="14" s="1"/>
  <c r="N30" i="14"/>
  <c r="M30" i="14"/>
  <c r="L30" i="14"/>
  <c r="K30" i="14"/>
  <c r="J30" i="14"/>
  <c r="I30" i="14"/>
  <c r="H30" i="14"/>
  <c r="G30" i="14"/>
  <c r="F30" i="14"/>
  <c r="E30" i="14"/>
  <c r="D30" i="14"/>
  <c r="C30" i="14"/>
  <c r="O29" i="14"/>
  <c r="O28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O26" i="14"/>
  <c r="O25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O23" i="14"/>
  <c r="O22" i="14"/>
  <c r="O24" i="14" s="1"/>
  <c r="N21" i="14"/>
  <c r="M21" i="14"/>
  <c r="L21" i="14"/>
  <c r="K21" i="14"/>
  <c r="J21" i="14"/>
  <c r="I21" i="14"/>
  <c r="H21" i="14"/>
  <c r="G21" i="14"/>
  <c r="F21" i="14"/>
  <c r="E21" i="14"/>
  <c r="D21" i="14"/>
  <c r="C21" i="14"/>
  <c r="O20" i="14"/>
  <c r="O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O17" i="14"/>
  <c r="O16" i="14"/>
  <c r="O18" i="14" s="1"/>
  <c r="N15" i="14"/>
  <c r="M15" i="14"/>
  <c r="L15" i="14"/>
  <c r="K15" i="14"/>
  <c r="J15" i="14"/>
  <c r="I15" i="14"/>
  <c r="H15" i="14"/>
  <c r="G15" i="14"/>
  <c r="F15" i="14"/>
  <c r="E15" i="14"/>
  <c r="D15" i="14"/>
  <c r="C15" i="14"/>
  <c r="O14" i="14"/>
  <c r="O13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O11" i="14"/>
  <c r="O10" i="14"/>
  <c r="N9" i="14"/>
  <c r="M9" i="14"/>
  <c r="L9" i="14"/>
  <c r="K9" i="14"/>
  <c r="J9" i="14"/>
  <c r="I9" i="14"/>
  <c r="H9" i="14"/>
  <c r="G9" i="14"/>
  <c r="F9" i="14"/>
  <c r="E9" i="14"/>
  <c r="D9" i="14"/>
  <c r="C9" i="14"/>
  <c r="O8" i="14"/>
  <c r="O7" i="14"/>
  <c r="N6" i="14"/>
  <c r="M6" i="14"/>
  <c r="L6" i="14"/>
  <c r="K6" i="14"/>
  <c r="J6" i="14"/>
  <c r="I6" i="14"/>
  <c r="H6" i="14"/>
  <c r="G6" i="14"/>
  <c r="F6" i="14"/>
  <c r="E6" i="14"/>
  <c r="D6" i="14"/>
  <c r="C6" i="14"/>
  <c r="O5" i="14"/>
  <c r="O4" i="14"/>
  <c r="O6" i="14" s="1"/>
  <c r="O27" i="14" l="1"/>
  <c r="H36" i="14"/>
  <c r="L36" i="14"/>
  <c r="O31" i="14"/>
  <c r="O15" i="14"/>
  <c r="O21" i="14"/>
  <c r="M36" i="14"/>
  <c r="L33" i="14"/>
  <c r="O9" i="14"/>
  <c r="G36" i="14"/>
  <c r="K36" i="14"/>
  <c r="O35" i="14"/>
  <c r="O12" i="14"/>
  <c r="E36" i="14"/>
  <c r="I36" i="14"/>
  <c r="O32" i="14"/>
  <c r="O30" i="14"/>
  <c r="F36" i="14"/>
  <c r="J36" i="14"/>
  <c r="N36" i="14"/>
  <c r="O34" i="14"/>
  <c r="H38" i="9"/>
  <c r="G37" i="9"/>
  <c r="H37" i="9"/>
  <c r="I37" i="9"/>
  <c r="J37" i="9"/>
  <c r="K37" i="9"/>
  <c r="L37" i="9"/>
  <c r="I38" i="9"/>
  <c r="J38" i="9"/>
  <c r="K38" i="9"/>
  <c r="L38" i="9"/>
  <c r="O33" i="14" l="1"/>
  <c r="O36" i="14"/>
  <c r="J9" i="1" l="1"/>
  <c r="J25" i="4" l="1"/>
  <c r="J26" i="4"/>
  <c r="DP12" i="13" l="1"/>
  <c r="DO12" i="13" l="1"/>
  <c r="I25" i="4"/>
  <c r="I26" i="4"/>
  <c r="DN12" i="13" l="1"/>
  <c r="H12" i="2"/>
  <c r="O12" i="1"/>
  <c r="H26" i="4"/>
  <c r="H25" i="4"/>
  <c r="G12" i="2" l="1"/>
  <c r="G38" i="9"/>
  <c r="DM12" i="13"/>
  <c r="DL12" i="13"/>
  <c r="O11" i="2"/>
  <c r="O11" i="1"/>
  <c r="F37" i="9" l="1"/>
  <c r="F38" i="9"/>
  <c r="DK12" i="13" l="1"/>
  <c r="E38" i="9"/>
  <c r="E37" i="9"/>
  <c r="DJ12" i="13" l="1"/>
  <c r="DI12" i="13" l="1"/>
  <c r="C6" i="2"/>
  <c r="C9" i="2"/>
  <c r="C15" i="2"/>
  <c r="C18" i="2"/>
  <c r="C21" i="2"/>
  <c r="C24" i="2"/>
  <c r="B11" i="2"/>
  <c r="B14" i="2" s="1"/>
  <c r="P18" i="1"/>
  <c r="P17" i="1"/>
  <c r="P16" i="1"/>
  <c r="P15" i="1"/>
  <c r="P14" i="1"/>
  <c r="P13" i="1"/>
  <c r="P12" i="1"/>
  <c r="P11" i="1"/>
  <c r="P10" i="1"/>
  <c r="P9" i="1"/>
  <c r="P8" i="1"/>
  <c r="P7" i="1"/>
  <c r="L19" i="1"/>
  <c r="H19" i="1"/>
  <c r="D19" i="1"/>
  <c r="O35" i="9"/>
  <c r="O34" i="9"/>
  <c r="O33" i="9"/>
  <c r="P19" i="1" l="1"/>
  <c r="DE12" i="13"/>
  <c r="DF12" i="13"/>
  <c r="DG12" i="13"/>
  <c r="DH12" i="13"/>
  <c r="O21" i="6" l="1"/>
  <c r="P21" i="6"/>
  <c r="DD12" i="13" l="1"/>
  <c r="DB12" i="13" l="1"/>
  <c r="DA12" i="13" l="1"/>
  <c r="CZ12" i="13"/>
  <c r="DC12" i="13" l="1"/>
  <c r="CY13" i="13" l="1"/>
  <c r="CX13" i="13" l="1"/>
  <c r="CW13" i="13" l="1"/>
  <c r="CW92" i="13" l="1"/>
  <c r="CW91" i="13"/>
  <c r="CW90" i="13"/>
  <c r="CW89" i="13"/>
  <c r="CW88" i="13"/>
  <c r="CW87" i="13"/>
  <c r="CW86" i="13"/>
  <c r="CW85" i="13"/>
  <c r="CW84" i="13"/>
  <c r="CW83" i="13"/>
  <c r="O24" i="7"/>
  <c r="O23" i="7"/>
  <c r="O22" i="7"/>
  <c r="O20" i="6"/>
  <c r="O19" i="6"/>
  <c r="L27" i="2"/>
  <c r="D24" i="2"/>
  <c r="E24" i="2"/>
  <c r="F24" i="2"/>
  <c r="G24" i="2"/>
  <c r="H24" i="2"/>
  <c r="I24" i="2"/>
  <c r="J24" i="2"/>
  <c r="K24" i="2"/>
  <c r="L24" i="2"/>
  <c r="M24" i="2"/>
  <c r="N24" i="2"/>
  <c r="N21" i="2"/>
  <c r="M21" i="2"/>
  <c r="L21" i="2"/>
  <c r="K21" i="2"/>
  <c r="J21" i="2"/>
  <c r="I21" i="2"/>
  <c r="H21" i="2"/>
  <c r="G21" i="2"/>
  <c r="F21" i="2"/>
  <c r="E21" i="2"/>
  <c r="D21" i="2"/>
  <c r="D18" i="2"/>
  <c r="E18" i="2"/>
  <c r="F18" i="2"/>
  <c r="G18" i="2"/>
  <c r="H18" i="2"/>
  <c r="I18" i="2"/>
  <c r="J18" i="2"/>
  <c r="K18" i="2"/>
  <c r="L18" i="2"/>
  <c r="M18" i="2"/>
  <c r="N18" i="2"/>
  <c r="D15" i="2"/>
  <c r="E15" i="2"/>
  <c r="F15" i="2"/>
  <c r="G15" i="2"/>
  <c r="H15" i="2"/>
  <c r="I15" i="2"/>
  <c r="J15" i="2"/>
  <c r="K15" i="2"/>
  <c r="L15" i="2"/>
  <c r="M15" i="2"/>
  <c r="N15" i="2"/>
  <c r="D12" i="2"/>
  <c r="E12" i="2"/>
  <c r="F12" i="2"/>
  <c r="I12" i="2"/>
  <c r="J12" i="2"/>
  <c r="L12" i="2"/>
  <c r="M12" i="2"/>
  <c r="N12" i="2"/>
  <c r="D9" i="2"/>
  <c r="E9" i="2"/>
  <c r="F9" i="2"/>
  <c r="G9" i="2"/>
  <c r="H9" i="2"/>
  <c r="I9" i="2"/>
  <c r="J9" i="2"/>
  <c r="K9" i="2"/>
  <c r="L9" i="2"/>
  <c r="M9" i="2"/>
  <c r="N9" i="2"/>
  <c r="H6" i="2"/>
  <c r="I6" i="2"/>
  <c r="J6" i="2"/>
  <c r="K6" i="2"/>
  <c r="L6" i="2"/>
  <c r="M6" i="2"/>
  <c r="N6" i="2"/>
  <c r="K19" i="1" l="1"/>
  <c r="G19" i="1"/>
  <c r="C19" i="1"/>
  <c r="O23" i="4" l="1"/>
  <c r="CV83" i="13"/>
  <c r="CV84" i="13"/>
  <c r="CV85" i="13"/>
  <c r="CV86" i="13"/>
  <c r="CV87" i="13"/>
  <c r="CV88" i="13"/>
  <c r="CV89" i="13"/>
  <c r="CV90" i="13"/>
  <c r="CV91" i="13"/>
  <c r="CV13" i="13"/>
  <c r="CU12" i="13" l="1"/>
  <c r="CU83" i="13" s="1"/>
  <c r="CU84" i="13"/>
  <c r="CU85" i="13"/>
  <c r="CU86" i="13"/>
  <c r="CU87" i="13"/>
  <c r="CU88" i="13"/>
  <c r="CU89" i="13"/>
  <c r="CU90" i="13"/>
  <c r="CU91" i="13"/>
  <c r="CT84" i="13" l="1"/>
  <c r="CT85" i="13"/>
  <c r="CT86" i="13"/>
  <c r="CT87" i="13"/>
  <c r="CT88" i="13"/>
  <c r="CT89" i="13"/>
  <c r="CT90" i="13"/>
  <c r="CT91" i="13"/>
  <c r="CT12" i="13" l="1"/>
  <c r="CT83" i="13" s="1"/>
  <c r="CS84" i="13" l="1"/>
  <c r="CS85" i="13"/>
  <c r="CS86" i="13"/>
  <c r="CS87" i="13"/>
  <c r="CS88" i="13"/>
  <c r="CS89" i="13"/>
  <c r="CS90" i="13"/>
  <c r="CS91" i="13"/>
  <c r="CS12" i="13"/>
  <c r="CS83" i="13" s="1"/>
  <c r="CR12" i="13" l="1"/>
  <c r="CR83" i="13" s="1"/>
  <c r="CQ84" i="13"/>
  <c r="CR84" i="13"/>
  <c r="CQ85" i="13"/>
  <c r="CR85" i="13"/>
  <c r="CQ86" i="13"/>
  <c r="CR86" i="13"/>
  <c r="CQ87" i="13"/>
  <c r="CR87" i="13"/>
  <c r="CQ88" i="13"/>
  <c r="CR88" i="13"/>
  <c r="CQ89" i="13"/>
  <c r="CR89" i="13"/>
  <c r="CQ90" i="13"/>
  <c r="CR90" i="13"/>
  <c r="CQ91" i="13"/>
  <c r="CR91" i="13"/>
  <c r="CQ12" i="13" l="1"/>
  <c r="CQ83" i="13" s="1"/>
  <c r="CQ92" i="13"/>
  <c r="CP12" i="13" l="1"/>
  <c r="CP83" i="13" s="1"/>
  <c r="CP84" i="13"/>
  <c r="CP85" i="13"/>
  <c r="CP86" i="13"/>
  <c r="CP87" i="13"/>
  <c r="CP88" i="13"/>
  <c r="CP89" i="13"/>
  <c r="CP90" i="13"/>
  <c r="CP91" i="13"/>
  <c r="CP92" i="13"/>
  <c r="CO84" i="13" l="1"/>
  <c r="CO85" i="13"/>
  <c r="CO86" i="13"/>
  <c r="CO87" i="13"/>
  <c r="CO88" i="13"/>
  <c r="CO89" i="13"/>
  <c r="CO90" i="13"/>
  <c r="CO91" i="13"/>
  <c r="CO12" i="13"/>
  <c r="CO83" i="13" s="1"/>
  <c r="CO92" i="13"/>
  <c r="CN84" i="13" l="1"/>
  <c r="CN85" i="13"/>
  <c r="CN86" i="13"/>
  <c r="CN87" i="13"/>
  <c r="CN88" i="13"/>
  <c r="CN89" i="13"/>
  <c r="CN90" i="13"/>
  <c r="CN91" i="13"/>
  <c r="CN92" i="13"/>
  <c r="CN12" i="13"/>
  <c r="CN83" i="13" s="1"/>
  <c r="CL92" i="13" l="1"/>
  <c r="CL84" i="13"/>
  <c r="CL85" i="13"/>
  <c r="CL86" i="13"/>
  <c r="CL87" i="13"/>
  <c r="CL88" i="13"/>
  <c r="CL89" i="13"/>
  <c r="CL90" i="13"/>
  <c r="CL91" i="13"/>
  <c r="CL12" i="13"/>
  <c r="CL83" i="13" s="1"/>
  <c r="CM12" i="13" l="1"/>
  <c r="CM83" i="13" s="1"/>
  <c r="CM84" i="13"/>
  <c r="CM85" i="13"/>
  <c r="CM86" i="13"/>
  <c r="CM87" i="13"/>
  <c r="CM88" i="13"/>
  <c r="CM89" i="13"/>
  <c r="CM90" i="13"/>
  <c r="CM91" i="13"/>
  <c r="CM92" i="13"/>
  <c r="CK84" i="13" l="1"/>
  <c r="CK85" i="13"/>
  <c r="CK86" i="13"/>
  <c r="CK87" i="13"/>
  <c r="CK88" i="13"/>
  <c r="CK89" i="13"/>
  <c r="CK90" i="13"/>
  <c r="CK91" i="13"/>
  <c r="CK92" i="13"/>
  <c r="CK12" i="13"/>
  <c r="CK83" i="13" s="1"/>
  <c r="O22" i="4" l="1"/>
  <c r="N39" i="9" l="1"/>
  <c r="CJ84" i="13" l="1"/>
  <c r="CJ85" i="13"/>
  <c r="CJ86" i="13"/>
  <c r="CJ87" i="13"/>
  <c r="CJ88" i="13"/>
  <c r="CJ89" i="13"/>
  <c r="CJ90" i="13"/>
  <c r="CJ91" i="13"/>
  <c r="CJ92" i="13"/>
  <c r="CJ12" i="13"/>
  <c r="CJ83" i="13" s="1"/>
  <c r="P36" i="9" l="1"/>
  <c r="P35" i="9"/>
  <c r="P34" i="9"/>
  <c r="P33" i="9"/>
  <c r="CI84" i="13" l="1"/>
  <c r="CI85" i="13"/>
  <c r="CI86" i="13"/>
  <c r="CI87" i="13"/>
  <c r="CI88" i="13"/>
  <c r="CI89" i="13"/>
  <c r="CI90" i="13"/>
  <c r="CI91" i="13"/>
  <c r="CI92" i="13"/>
  <c r="CI12" i="13"/>
  <c r="CI83" i="13" s="1"/>
  <c r="P20" i="4" l="1"/>
  <c r="P21" i="4"/>
  <c r="P22" i="4"/>
  <c r="P23" i="4"/>
  <c r="CH84" i="13" l="1"/>
  <c r="CH85" i="13"/>
  <c r="CH86" i="13"/>
  <c r="CH87" i="13"/>
  <c r="CH88" i="13"/>
  <c r="CH89" i="13"/>
  <c r="CH90" i="13"/>
  <c r="CH91" i="13"/>
  <c r="CH92" i="13"/>
  <c r="CH12" i="13"/>
  <c r="CH83" i="13" s="1"/>
  <c r="CG84" i="13" l="1"/>
  <c r="CG85" i="13"/>
  <c r="CG86" i="13"/>
  <c r="CG87" i="13"/>
  <c r="CG88" i="13"/>
  <c r="CG89" i="13"/>
  <c r="CG90" i="13"/>
  <c r="CG91" i="13"/>
  <c r="CG92" i="13"/>
  <c r="CG12" i="13"/>
  <c r="CG83" i="13" s="1"/>
  <c r="N26" i="2" l="1"/>
  <c r="M26" i="2"/>
  <c r="CF12" i="13" l="1"/>
  <c r="CF83" i="13" s="1"/>
  <c r="CF84" i="13"/>
  <c r="CF85" i="13"/>
  <c r="CF86" i="13"/>
  <c r="CF87" i="13"/>
  <c r="CF88" i="13"/>
  <c r="CF89" i="13"/>
  <c r="CF90" i="13"/>
  <c r="CF91" i="13"/>
  <c r="CF92" i="13"/>
  <c r="I39" i="9" l="1"/>
  <c r="CE84" i="13" l="1"/>
  <c r="CE85" i="13"/>
  <c r="CE86" i="13"/>
  <c r="CE87" i="13"/>
  <c r="CE88" i="13"/>
  <c r="CE89" i="13"/>
  <c r="CE90" i="13"/>
  <c r="CE91" i="13"/>
  <c r="CE92" i="13"/>
  <c r="CE12" i="13"/>
  <c r="CE83" i="13" s="1"/>
  <c r="CD84" i="13" l="1"/>
  <c r="CD85" i="13"/>
  <c r="CD86" i="13"/>
  <c r="CD87" i="13"/>
  <c r="CD88" i="13"/>
  <c r="CD89" i="13"/>
  <c r="CD90" i="13"/>
  <c r="CD91" i="13"/>
  <c r="CD92" i="13"/>
  <c r="CD12" i="13"/>
  <c r="CD83" i="13" s="1"/>
  <c r="CC84" i="13" l="1"/>
  <c r="CC85" i="13"/>
  <c r="CC86" i="13"/>
  <c r="CC87" i="13"/>
  <c r="CC88" i="13"/>
  <c r="CC89" i="13"/>
  <c r="CC90" i="13"/>
  <c r="CC91" i="13"/>
  <c r="CC92" i="13"/>
  <c r="CC12" i="13"/>
  <c r="CC83" i="13" s="1"/>
  <c r="F39" i="9" l="1"/>
  <c r="CB84" i="13" l="1"/>
  <c r="CB85" i="13"/>
  <c r="CB86" i="13"/>
  <c r="CB87" i="13"/>
  <c r="CB88" i="13"/>
  <c r="CB89" i="13"/>
  <c r="CB90" i="13"/>
  <c r="CB91" i="13"/>
  <c r="CB92" i="13"/>
  <c r="CB12" i="13"/>
  <c r="CB83" i="13" s="1"/>
  <c r="E39" i="9" l="1"/>
  <c r="CA84" i="13" l="1"/>
  <c r="CA85" i="13"/>
  <c r="CA86" i="13"/>
  <c r="CA87" i="13"/>
  <c r="CA88" i="13"/>
  <c r="CA89" i="13"/>
  <c r="CA90" i="13"/>
  <c r="CA91" i="13"/>
  <c r="CA92" i="13"/>
  <c r="CA12" i="13"/>
  <c r="CA83" i="13" s="1"/>
  <c r="D39" i="9" l="1"/>
  <c r="D38" i="9"/>
  <c r="D37" i="9"/>
  <c r="BZ12" i="13" l="1"/>
  <c r="BZ83" i="13" s="1"/>
  <c r="BZ84" i="13"/>
  <c r="BZ85" i="13"/>
  <c r="BZ86" i="13"/>
  <c r="BZ87" i="13"/>
  <c r="BZ88" i="13"/>
  <c r="BZ89" i="13"/>
  <c r="BZ90" i="13"/>
  <c r="BZ91" i="13"/>
  <c r="BZ92" i="13"/>
  <c r="BY84" i="13" l="1"/>
  <c r="BY85" i="13"/>
  <c r="BY86" i="13"/>
  <c r="BY87" i="13"/>
  <c r="BY88" i="13"/>
  <c r="BY89" i="13"/>
  <c r="BY90" i="13"/>
  <c r="BY91" i="13"/>
  <c r="BY92" i="13"/>
  <c r="BY12" i="13"/>
  <c r="BY83" i="13" s="1"/>
  <c r="BX84" i="13" l="1"/>
  <c r="BX85" i="13"/>
  <c r="BX86" i="13"/>
  <c r="BX87" i="13"/>
  <c r="BX88" i="13"/>
  <c r="BX89" i="13"/>
  <c r="BX90" i="13"/>
  <c r="BX91" i="13"/>
  <c r="BX92" i="13"/>
  <c r="O36" i="9" l="1"/>
  <c r="BX12" i="13" l="1"/>
  <c r="BX83" i="13" s="1"/>
  <c r="BW84" i="13" l="1"/>
  <c r="BW85" i="13"/>
  <c r="BW86" i="13"/>
  <c r="BW87" i="13"/>
  <c r="BW88" i="13"/>
  <c r="BW89" i="13"/>
  <c r="BW90" i="13"/>
  <c r="BW91" i="13"/>
  <c r="BW92" i="13"/>
  <c r="BW12" i="13"/>
  <c r="BW83" i="13" s="1"/>
  <c r="BV12" i="13" l="1"/>
  <c r="BV83" i="13" l="1"/>
  <c r="BV84" i="13"/>
  <c r="BV85" i="13"/>
  <c r="BV86" i="13"/>
  <c r="BV87" i="13"/>
  <c r="BV88" i="13"/>
  <c r="BV89" i="13"/>
  <c r="BV90" i="13"/>
  <c r="BV91" i="13"/>
  <c r="BV92" i="13"/>
  <c r="O4" i="2"/>
  <c r="O16" i="1"/>
  <c r="Q16" i="1" s="1"/>
  <c r="N16" i="1"/>
  <c r="M16" i="1"/>
  <c r="J16" i="1"/>
  <c r="I16" i="1"/>
  <c r="F16" i="1"/>
  <c r="E16" i="1"/>
  <c r="P37" i="9"/>
  <c r="P38" i="9"/>
  <c r="P24" i="4"/>
  <c r="P26" i="4"/>
  <c r="R16" i="1" l="1"/>
  <c r="P25" i="4"/>
  <c r="BU84" i="13" l="1"/>
  <c r="BU85" i="13"/>
  <c r="BU86" i="13"/>
  <c r="BU87" i="13"/>
  <c r="BU88" i="13"/>
  <c r="BU89" i="13"/>
  <c r="BU90" i="13"/>
  <c r="BU91" i="13"/>
  <c r="BU92" i="13"/>
  <c r="BU12" i="13"/>
  <c r="BU83" i="13" s="1"/>
  <c r="BT12" i="13" l="1"/>
  <c r="BT83" i="13" s="1"/>
  <c r="BT84" i="13"/>
  <c r="BT85" i="13"/>
  <c r="BT86" i="13"/>
  <c r="BT87" i="13"/>
  <c r="BT88" i="13"/>
  <c r="BT89" i="13"/>
  <c r="BT90" i="13"/>
  <c r="BT91" i="13"/>
  <c r="BT92" i="13"/>
  <c r="BS84" i="13" l="1"/>
  <c r="BS85" i="13"/>
  <c r="BS86" i="13"/>
  <c r="BS87" i="13"/>
  <c r="BS88" i="13"/>
  <c r="BS89" i="13"/>
  <c r="BS90" i="13"/>
  <c r="BS91" i="13"/>
  <c r="BS92" i="13"/>
  <c r="BS12" i="13"/>
  <c r="BS83" i="13" s="1"/>
  <c r="H39" i="9" l="1"/>
  <c r="BR12" i="13" l="1"/>
  <c r="BR83" i="13" s="1"/>
  <c r="BR92" i="13"/>
  <c r="BR84" i="13"/>
  <c r="BR85" i="13"/>
  <c r="BR86" i="13"/>
  <c r="BR87" i="13"/>
  <c r="BR88" i="13"/>
  <c r="BR89" i="13"/>
  <c r="BR90" i="13"/>
  <c r="BR91" i="13"/>
  <c r="G39" i="9" l="1"/>
  <c r="BQ84" i="13" l="1"/>
  <c r="BQ85" i="13"/>
  <c r="BQ86" i="13"/>
  <c r="BQ87" i="13"/>
  <c r="BQ88" i="13"/>
  <c r="BQ89" i="13"/>
  <c r="BQ90" i="13"/>
  <c r="BQ91" i="13"/>
  <c r="BQ92" i="13"/>
  <c r="BQ12" i="13"/>
  <c r="BQ83" i="13" s="1"/>
  <c r="BP84" i="13" l="1"/>
  <c r="BP85" i="13"/>
  <c r="BP86" i="13"/>
  <c r="BP87" i="13"/>
  <c r="BP88" i="13"/>
  <c r="BP89" i="13"/>
  <c r="BP90" i="13"/>
  <c r="BP91" i="13"/>
  <c r="BP92" i="13"/>
  <c r="BP12" i="13" l="1"/>
  <c r="BP83" i="13" s="1"/>
  <c r="BO84" i="13" l="1"/>
  <c r="BO85" i="13"/>
  <c r="BO86" i="13"/>
  <c r="BO87" i="13"/>
  <c r="BO88" i="13"/>
  <c r="BO89" i="13"/>
  <c r="BO90" i="13"/>
  <c r="BO91" i="13"/>
  <c r="BO92" i="13"/>
  <c r="BO12" i="13"/>
  <c r="BO83" i="13" s="1"/>
  <c r="BN84" i="13" l="1"/>
  <c r="BN85" i="13"/>
  <c r="BN86" i="13"/>
  <c r="BN87" i="13"/>
  <c r="BN88" i="13"/>
  <c r="BN89" i="13"/>
  <c r="BN90" i="13"/>
  <c r="BN91" i="13"/>
  <c r="BN92" i="13"/>
  <c r="BN12" i="13"/>
  <c r="BN83" i="13" s="1"/>
  <c r="BM84" i="13" l="1"/>
  <c r="BM85" i="13"/>
  <c r="BM86" i="13"/>
  <c r="BM87" i="13"/>
  <c r="BM88" i="13"/>
  <c r="BM89" i="13"/>
  <c r="BM90" i="13"/>
  <c r="BM91" i="13"/>
  <c r="BM92" i="13"/>
  <c r="BM12" i="13"/>
  <c r="BM83" i="13" s="1"/>
  <c r="O34" i="5" l="1"/>
  <c r="O33" i="5"/>
  <c r="O32" i="5"/>
  <c r="BL92" i="13" l="1"/>
  <c r="BL91" i="13"/>
  <c r="BL90" i="13"/>
  <c r="BL89" i="13"/>
  <c r="BL88" i="13"/>
  <c r="BL87" i="13"/>
  <c r="BL86" i="13"/>
  <c r="BL85" i="13"/>
  <c r="BL84" i="13"/>
  <c r="BL12" i="13"/>
  <c r="BL83" i="13" s="1"/>
  <c r="O25" i="7"/>
  <c r="O35" i="5"/>
  <c r="O38" i="9"/>
  <c r="N25" i="4"/>
  <c r="N26" i="4"/>
  <c r="O37" i="9" l="1"/>
  <c r="BK84" i="13" l="1"/>
  <c r="BK85" i="13"/>
  <c r="BK86" i="13"/>
  <c r="BK87" i="13"/>
  <c r="BK88" i="13"/>
  <c r="BK89" i="13"/>
  <c r="BK90" i="13"/>
  <c r="BK91" i="13"/>
  <c r="BK92" i="13"/>
  <c r="BK12" i="13"/>
  <c r="BK83" i="13" s="1"/>
  <c r="P22" i="7" l="1"/>
  <c r="P23" i="7"/>
  <c r="P24" i="7"/>
  <c r="P25" i="7"/>
  <c r="P18" i="6"/>
  <c r="P19" i="6"/>
  <c r="P20" i="6"/>
  <c r="P33" i="5"/>
  <c r="P34" i="5"/>
  <c r="P35" i="5"/>
  <c r="P32" i="5"/>
  <c r="M25" i="4" l="1"/>
  <c r="M26" i="4"/>
  <c r="BJ12" i="13" l="1"/>
  <c r="L25" i="4"/>
  <c r="L26" i="4"/>
  <c r="BJ83" i="13" l="1"/>
  <c r="BJ84" i="13"/>
  <c r="BJ85" i="13"/>
  <c r="BJ86" i="13"/>
  <c r="BJ87" i="13"/>
  <c r="BJ88" i="13"/>
  <c r="BJ89" i="13"/>
  <c r="BJ90" i="13"/>
  <c r="BJ91" i="13"/>
  <c r="BJ92" i="13"/>
  <c r="K25" i="4" l="1"/>
  <c r="K26" i="4"/>
  <c r="BI82" i="13" l="1"/>
  <c r="BI84" i="13"/>
  <c r="BI85" i="13"/>
  <c r="BI86" i="13"/>
  <c r="BI87" i="13"/>
  <c r="BI88" i="13"/>
  <c r="BI89" i="13"/>
  <c r="BI90" i="13"/>
  <c r="BI91" i="13"/>
  <c r="BI92" i="13"/>
  <c r="BI12" i="13" l="1"/>
  <c r="BI83" i="13" s="1"/>
  <c r="BH84" i="13" l="1"/>
  <c r="BH85" i="13"/>
  <c r="BH86" i="13"/>
  <c r="BH87" i="13"/>
  <c r="BH88" i="13"/>
  <c r="BH89" i="13"/>
  <c r="BH90" i="13"/>
  <c r="BH91" i="13"/>
  <c r="BH92" i="13"/>
  <c r="BH82" i="13"/>
  <c r="BH12" i="13"/>
  <c r="BH83" i="13" s="1"/>
  <c r="BG82" i="13" l="1"/>
  <c r="BG84" i="13"/>
  <c r="BG85" i="13"/>
  <c r="BG86" i="13"/>
  <c r="BG87" i="13"/>
  <c r="BG88" i="13"/>
  <c r="BG89" i="13"/>
  <c r="BG90" i="13"/>
  <c r="BG91" i="13"/>
  <c r="BG92" i="13"/>
  <c r="BG12" i="13"/>
  <c r="BG83" i="13" s="1"/>
  <c r="BF82" i="13" l="1"/>
  <c r="BF84" i="13"/>
  <c r="BF85" i="13"/>
  <c r="BF86" i="13"/>
  <c r="BF87" i="13"/>
  <c r="BF88" i="13"/>
  <c r="BF89" i="13"/>
  <c r="BF90" i="13"/>
  <c r="BF91" i="13"/>
  <c r="BF92" i="13"/>
  <c r="BF12" i="13"/>
  <c r="BF83" i="13" s="1"/>
  <c r="BE82" i="13" l="1"/>
  <c r="BE84" i="13"/>
  <c r="BE85" i="13"/>
  <c r="BE86" i="13"/>
  <c r="BE87" i="13"/>
  <c r="BE88" i="13"/>
  <c r="BE89" i="13"/>
  <c r="BE90" i="13"/>
  <c r="BE91" i="13"/>
  <c r="BE92" i="13"/>
  <c r="BE12" i="13"/>
  <c r="BE83" i="13" s="1"/>
  <c r="G25" i="4" l="1"/>
  <c r="G26" i="4"/>
  <c r="F12" i="13" l="1"/>
  <c r="F25" i="4" l="1"/>
  <c r="F26" i="4"/>
  <c r="BD12" i="13" l="1"/>
  <c r="BD83" i="13" s="1"/>
  <c r="BD82" i="13"/>
  <c r="BD84" i="13"/>
  <c r="BD85" i="13"/>
  <c r="BD86" i="13"/>
  <c r="BD87" i="13"/>
  <c r="BD88" i="13"/>
  <c r="BD89" i="13"/>
  <c r="BD90" i="13"/>
  <c r="BD91" i="13"/>
  <c r="BD92" i="13"/>
  <c r="P21" i="7" l="1"/>
  <c r="P17" i="6"/>
  <c r="P31" i="5"/>
  <c r="E25" i="4" l="1"/>
  <c r="E26" i="4"/>
  <c r="BC84" i="13" l="1"/>
  <c r="BC85" i="13"/>
  <c r="BC86" i="13"/>
  <c r="BC87" i="13"/>
  <c r="BC88" i="13"/>
  <c r="BC89" i="13"/>
  <c r="BC90" i="13"/>
  <c r="BC91" i="13"/>
  <c r="BC92" i="13"/>
  <c r="BC82" i="13"/>
  <c r="BC12" i="13"/>
  <c r="BC83" i="13" s="1"/>
  <c r="BB82" i="13" l="1"/>
  <c r="BB84" i="13"/>
  <c r="BB85" i="13"/>
  <c r="BB86" i="13"/>
  <c r="BB87" i="13"/>
  <c r="BB88" i="13"/>
  <c r="BB89" i="13"/>
  <c r="BB90" i="13"/>
  <c r="BB91" i="13"/>
  <c r="BB92" i="13"/>
  <c r="BB12" i="13" l="1"/>
  <c r="BB83" i="13" s="1"/>
  <c r="O23" i="2" l="1"/>
  <c r="O22" i="2"/>
  <c r="O20" i="2"/>
  <c r="O19" i="2"/>
  <c r="O17" i="2"/>
  <c r="O16" i="2"/>
  <c r="O14" i="2"/>
  <c r="O13" i="2"/>
  <c r="O10" i="2"/>
  <c r="O8" i="2"/>
  <c r="O7" i="2"/>
  <c r="G6" i="2"/>
  <c r="F6" i="2"/>
  <c r="E6" i="2"/>
  <c r="D6" i="2"/>
  <c r="K26" i="2"/>
  <c r="J26" i="2"/>
  <c r="I26" i="2"/>
  <c r="H26" i="2"/>
  <c r="G26" i="2"/>
  <c r="F26" i="2"/>
  <c r="E26" i="2"/>
  <c r="D26" i="2"/>
  <c r="N25" i="2"/>
  <c r="N27" i="2" s="1"/>
  <c r="M25" i="2"/>
  <c r="M27" i="2" s="1"/>
  <c r="K25" i="2"/>
  <c r="J25" i="2"/>
  <c r="I25" i="2"/>
  <c r="H25" i="2"/>
  <c r="H27" i="2" s="1"/>
  <c r="G25" i="2"/>
  <c r="F25" i="2"/>
  <c r="E25" i="2"/>
  <c r="D25" i="2"/>
  <c r="D27" i="2" s="1"/>
  <c r="D25" i="4"/>
  <c r="D26" i="4"/>
  <c r="K27" i="2" l="1"/>
  <c r="G27" i="2"/>
  <c r="E27" i="2"/>
  <c r="I27" i="2"/>
  <c r="F27" i="2"/>
  <c r="J27" i="2"/>
  <c r="O9" i="2"/>
  <c r="O18" i="2"/>
  <c r="O21" i="2"/>
  <c r="O24" i="2"/>
  <c r="O15" i="2"/>
  <c r="BA12" i="13" l="1"/>
  <c r="BA83" i="13" s="1"/>
  <c r="BA84" i="13"/>
  <c r="BA85" i="13"/>
  <c r="BA86" i="13"/>
  <c r="BA87" i="13"/>
  <c r="BA88" i="13"/>
  <c r="BA89" i="13"/>
  <c r="BA90" i="13"/>
  <c r="BA91" i="13"/>
  <c r="BA92" i="13"/>
  <c r="BA82" i="13"/>
  <c r="B7" i="2" l="1"/>
  <c r="B10" i="2" s="1"/>
  <c r="O5" i="2"/>
  <c r="O26" i="2" s="1"/>
  <c r="O25" i="4"/>
  <c r="O20" i="4"/>
  <c r="O26" i="4" l="1"/>
  <c r="AZ82" i="13"/>
  <c r="AZ84" i="13"/>
  <c r="AZ85" i="13"/>
  <c r="AZ86" i="13"/>
  <c r="AZ87" i="13"/>
  <c r="AZ88" i="13"/>
  <c r="AZ89" i="13"/>
  <c r="AZ90" i="13"/>
  <c r="AZ91" i="13"/>
  <c r="AZ92" i="13"/>
  <c r="AZ12" i="13"/>
  <c r="AZ83" i="13" s="1"/>
  <c r="AY92" i="13" l="1"/>
  <c r="AY82" i="13"/>
  <c r="AY84" i="13"/>
  <c r="AY85" i="13"/>
  <c r="AY86" i="13"/>
  <c r="AY87" i="13"/>
  <c r="AY88" i="13"/>
  <c r="AY89" i="13"/>
  <c r="AY90" i="13"/>
  <c r="AY91" i="13"/>
  <c r="AY12" i="13"/>
  <c r="AY83" i="13" s="1"/>
  <c r="AX91" i="13" l="1"/>
  <c r="AX90" i="13"/>
  <c r="AX89" i="13"/>
  <c r="AX88" i="13"/>
  <c r="AX87" i="13"/>
  <c r="AX86" i="13"/>
  <c r="AX85" i="13"/>
  <c r="AX84" i="13"/>
  <c r="AX12" i="13"/>
  <c r="AX83" i="13" s="1"/>
  <c r="AW82" i="13" l="1"/>
  <c r="AW84" i="13"/>
  <c r="AW85" i="13"/>
  <c r="AW86" i="13"/>
  <c r="AW87" i="13"/>
  <c r="AW88" i="13"/>
  <c r="AW89" i="13"/>
  <c r="AW90" i="13"/>
  <c r="AW91" i="13"/>
  <c r="AW92" i="13"/>
  <c r="AW12" i="13"/>
  <c r="AW83" i="13" s="1"/>
  <c r="N15" i="1"/>
  <c r="M15" i="1"/>
  <c r="J15" i="1"/>
  <c r="I15" i="1"/>
  <c r="F15" i="1"/>
  <c r="E15" i="1"/>
  <c r="AV82" i="13" l="1"/>
  <c r="AV84" i="13"/>
  <c r="AV85" i="13"/>
  <c r="AV86" i="13"/>
  <c r="AV87" i="13"/>
  <c r="AV88" i="13"/>
  <c r="AV89" i="13"/>
  <c r="AV90" i="13"/>
  <c r="AV91" i="13"/>
  <c r="AV92" i="13"/>
  <c r="AV12" i="13"/>
  <c r="AV83" i="13" s="1"/>
  <c r="AU82" i="13" l="1"/>
  <c r="AU84" i="13"/>
  <c r="AU85" i="13"/>
  <c r="AU86" i="13"/>
  <c r="AU87" i="13"/>
  <c r="AU88" i="13"/>
  <c r="AU89" i="13"/>
  <c r="AU90" i="13"/>
  <c r="AU91" i="13"/>
  <c r="AU92" i="13"/>
  <c r="AU12" i="13"/>
  <c r="AU83" i="13" s="1"/>
  <c r="AT92" i="13" l="1"/>
  <c r="AT82" i="13"/>
  <c r="AT84" i="13"/>
  <c r="AT85" i="13"/>
  <c r="AT86" i="13"/>
  <c r="AT87" i="13"/>
  <c r="AT88" i="13"/>
  <c r="AT89" i="13"/>
  <c r="AT90" i="13"/>
  <c r="AT91" i="13"/>
  <c r="AT12" i="13"/>
  <c r="AT83" i="13" s="1"/>
  <c r="AS12" i="13" l="1"/>
  <c r="AS83" i="13" s="1"/>
  <c r="AS84" i="13"/>
  <c r="AS85" i="13"/>
  <c r="AS86" i="13"/>
  <c r="AS87" i="13"/>
  <c r="AS88" i="13"/>
  <c r="AS89" i="13"/>
  <c r="AS90" i="13"/>
  <c r="AS91" i="13"/>
  <c r="AS92" i="13"/>
  <c r="AS82" i="13"/>
  <c r="AR82" i="13" l="1"/>
  <c r="AR84" i="13"/>
  <c r="AR85" i="13"/>
  <c r="AR86" i="13"/>
  <c r="AR87" i="13"/>
  <c r="AR88" i="13"/>
  <c r="AR89" i="13"/>
  <c r="AR90" i="13"/>
  <c r="AR91" i="13"/>
  <c r="AR92" i="13"/>
  <c r="AR12" i="13" l="1"/>
  <c r="AR83" i="13" s="1"/>
  <c r="AQ82" i="13" l="1"/>
  <c r="AQ84" i="13"/>
  <c r="AQ85" i="13"/>
  <c r="AQ86" i="13"/>
  <c r="AQ87" i="13"/>
  <c r="AQ88" i="13"/>
  <c r="AQ89" i="13"/>
  <c r="AQ90" i="13"/>
  <c r="AQ91" i="13"/>
  <c r="AQ92" i="13"/>
  <c r="AQ12" i="13"/>
  <c r="AQ83" i="13" s="1"/>
  <c r="AP12" i="13" l="1"/>
  <c r="AP82" i="13" l="1"/>
  <c r="AP83" i="13"/>
  <c r="AP84" i="13"/>
  <c r="AP85" i="13"/>
  <c r="AP86" i="13"/>
  <c r="AP87" i="13"/>
  <c r="AP88" i="13"/>
  <c r="AP89" i="13"/>
  <c r="AP90" i="13"/>
  <c r="AP91" i="13"/>
  <c r="AP92" i="13"/>
  <c r="AO82" i="13"/>
  <c r="AO84" i="13"/>
  <c r="AO85" i="13"/>
  <c r="AO86" i="13"/>
  <c r="AO87" i="13"/>
  <c r="AO88" i="13"/>
  <c r="AO89" i="13"/>
  <c r="AO90" i="13"/>
  <c r="AO91" i="13"/>
  <c r="AO92" i="13"/>
  <c r="AN92" i="13"/>
  <c r="AN82" i="13"/>
  <c r="AO12" i="13"/>
  <c r="AO83" i="13" s="1"/>
  <c r="M18" i="1" l="1"/>
  <c r="M17" i="1"/>
  <c r="M14" i="1"/>
  <c r="M13" i="1"/>
  <c r="M12" i="1"/>
  <c r="M11" i="1"/>
  <c r="M10" i="1"/>
  <c r="M9" i="1"/>
  <c r="M8" i="1"/>
  <c r="I18" i="1"/>
  <c r="I17" i="1"/>
  <c r="I14" i="1"/>
  <c r="I13" i="1"/>
  <c r="I12" i="1"/>
  <c r="I11" i="1"/>
  <c r="I10" i="1"/>
  <c r="I9" i="1"/>
  <c r="I8" i="1"/>
  <c r="E18" i="1"/>
  <c r="E17" i="1"/>
  <c r="E14" i="1"/>
  <c r="E13" i="1"/>
  <c r="E12" i="1"/>
  <c r="E11" i="1"/>
  <c r="E10" i="1"/>
  <c r="E9" i="1"/>
  <c r="E8" i="1"/>
  <c r="AN84" i="13" l="1"/>
  <c r="AN85" i="13"/>
  <c r="AN86" i="13"/>
  <c r="AN87" i="13"/>
  <c r="AN88" i="13"/>
  <c r="AN89" i="13"/>
  <c r="AN90" i="13"/>
  <c r="AN91" i="13"/>
  <c r="AN12" i="13"/>
  <c r="AN83" i="13" s="1"/>
  <c r="N27" i="4" l="1"/>
  <c r="M27" i="4" l="1"/>
  <c r="AM92" i="13" l="1"/>
  <c r="AM84" i="13"/>
  <c r="AM85" i="13"/>
  <c r="AM86" i="13"/>
  <c r="AM87" i="13"/>
  <c r="AM88" i="13"/>
  <c r="AM89" i="13"/>
  <c r="AM90" i="13"/>
  <c r="AM91" i="13"/>
  <c r="AM82" i="13"/>
  <c r="AM12" i="13"/>
  <c r="AM83" i="13" s="1"/>
  <c r="L39" i="9" l="1"/>
  <c r="L27" i="4" l="1"/>
  <c r="AL84" i="13" l="1"/>
  <c r="AL85" i="13"/>
  <c r="AL86" i="13"/>
  <c r="AL87" i="13"/>
  <c r="AL88" i="13"/>
  <c r="AL89" i="13"/>
  <c r="AL90" i="13"/>
  <c r="AL91" i="13"/>
  <c r="AL12" i="13" l="1"/>
  <c r="AL83" i="13" s="1"/>
  <c r="K39" i="9"/>
  <c r="AK92" i="13" l="1"/>
  <c r="AK84" i="13"/>
  <c r="AK85" i="13"/>
  <c r="AK86" i="13"/>
  <c r="AK87" i="13"/>
  <c r="AK88" i="13"/>
  <c r="AK89" i="13"/>
  <c r="AK90" i="13"/>
  <c r="AK91" i="13"/>
  <c r="AK82" i="13"/>
  <c r="AK12" i="13"/>
  <c r="AK83" i="13" s="1"/>
  <c r="J39" i="9" l="1"/>
  <c r="J27" i="4" l="1"/>
  <c r="AJ92" i="13" l="1"/>
  <c r="AI92" i="13"/>
  <c r="AH92" i="13"/>
  <c r="AG92" i="13"/>
  <c r="AF92" i="13"/>
  <c r="AE92" i="13"/>
  <c r="AD92" i="13"/>
  <c r="AC92" i="13"/>
  <c r="AB92" i="13"/>
  <c r="AA92" i="13"/>
  <c r="Y92" i="13"/>
  <c r="X92" i="13"/>
  <c r="W92" i="13"/>
  <c r="V92" i="13"/>
  <c r="U92" i="13"/>
  <c r="T92" i="13"/>
  <c r="S92" i="13"/>
  <c r="R92" i="13"/>
  <c r="Q92" i="13"/>
  <c r="P92" i="13"/>
  <c r="O92" i="13"/>
  <c r="M92" i="13"/>
  <c r="L92" i="13"/>
  <c r="K92" i="13"/>
  <c r="J92" i="13"/>
  <c r="I92" i="13"/>
  <c r="H92" i="13"/>
  <c r="G92" i="13"/>
  <c r="F92" i="13"/>
  <c r="E92" i="13"/>
  <c r="D92" i="13"/>
  <c r="C92" i="13"/>
  <c r="A92" i="13"/>
  <c r="DU91" i="13"/>
  <c r="AJ91" i="13"/>
  <c r="AI91" i="13"/>
  <c r="AH91" i="13"/>
  <c r="AG91" i="13"/>
  <c r="AF91" i="13"/>
  <c r="AE91" i="13"/>
  <c r="AD91" i="13"/>
  <c r="AC91" i="13"/>
  <c r="AB91" i="13"/>
  <c r="AA91" i="13"/>
  <c r="Z91" i="13"/>
  <c r="Y91" i="13"/>
  <c r="X91" i="13"/>
  <c r="W91" i="13"/>
  <c r="V91" i="13"/>
  <c r="U91" i="13"/>
  <c r="T91" i="13"/>
  <c r="S91" i="13"/>
  <c r="R91" i="13"/>
  <c r="Q91" i="13"/>
  <c r="P91" i="13"/>
  <c r="O91" i="13"/>
  <c r="N91" i="13"/>
  <c r="M91" i="13"/>
  <c r="L91" i="13"/>
  <c r="K91" i="13"/>
  <c r="J91" i="13"/>
  <c r="I91" i="13"/>
  <c r="H91" i="13"/>
  <c r="G91" i="13"/>
  <c r="F91" i="13"/>
  <c r="E91" i="13"/>
  <c r="D91" i="13"/>
  <c r="C91" i="13"/>
  <c r="B91" i="13"/>
  <c r="A91" i="13"/>
  <c r="DU90" i="13"/>
  <c r="AJ90" i="13"/>
  <c r="AI90" i="13"/>
  <c r="AH90" i="13"/>
  <c r="AG90" i="13"/>
  <c r="AF90" i="13"/>
  <c r="AE90" i="13"/>
  <c r="AD90" i="13"/>
  <c r="AC90" i="13"/>
  <c r="AB90" i="13"/>
  <c r="AA90" i="13"/>
  <c r="Z90" i="13"/>
  <c r="Y90" i="13"/>
  <c r="X90" i="13"/>
  <c r="W90" i="13"/>
  <c r="V90" i="13"/>
  <c r="U90" i="13"/>
  <c r="T90" i="13"/>
  <c r="S90" i="13"/>
  <c r="R90" i="13"/>
  <c r="Q90" i="13"/>
  <c r="P90" i="13"/>
  <c r="O90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B90" i="13"/>
  <c r="A90" i="13"/>
  <c r="DU89" i="13"/>
  <c r="AJ89" i="13"/>
  <c r="AI89" i="13"/>
  <c r="AH89" i="13"/>
  <c r="AG89" i="13"/>
  <c r="AF89" i="13"/>
  <c r="AE89" i="13"/>
  <c r="AD89" i="13"/>
  <c r="AC89" i="13"/>
  <c r="AB89" i="13"/>
  <c r="AA89" i="13"/>
  <c r="Z89" i="13"/>
  <c r="Y89" i="13"/>
  <c r="X89" i="13"/>
  <c r="W89" i="13"/>
  <c r="V89" i="13"/>
  <c r="U89" i="13"/>
  <c r="T89" i="13"/>
  <c r="S89" i="13"/>
  <c r="R89" i="13"/>
  <c r="Q89" i="13"/>
  <c r="P89" i="13"/>
  <c r="O89" i="13"/>
  <c r="N89" i="13"/>
  <c r="M89" i="13"/>
  <c r="L89" i="13"/>
  <c r="K89" i="13"/>
  <c r="J89" i="13"/>
  <c r="I89" i="13"/>
  <c r="H89" i="13"/>
  <c r="G89" i="13"/>
  <c r="F89" i="13"/>
  <c r="E89" i="13"/>
  <c r="D89" i="13"/>
  <c r="C89" i="13"/>
  <c r="B89" i="13"/>
  <c r="A89" i="13"/>
  <c r="DU88" i="13"/>
  <c r="AJ88" i="13"/>
  <c r="AI88" i="13"/>
  <c r="AH88" i="13"/>
  <c r="AG88" i="13"/>
  <c r="AF88" i="13"/>
  <c r="AE88" i="13"/>
  <c r="AD88" i="13"/>
  <c r="AC88" i="13"/>
  <c r="AB88" i="13"/>
  <c r="AA88" i="13"/>
  <c r="Z88" i="13"/>
  <c r="Y88" i="13"/>
  <c r="X88" i="13"/>
  <c r="W88" i="13"/>
  <c r="V88" i="13"/>
  <c r="U88" i="13"/>
  <c r="T88" i="13"/>
  <c r="S88" i="13"/>
  <c r="R88" i="13"/>
  <c r="Q88" i="13"/>
  <c r="P88" i="13"/>
  <c r="O88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B88" i="13"/>
  <c r="A88" i="13"/>
  <c r="DU87" i="13"/>
  <c r="AJ87" i="13"/>
  <c r="AI87" i="13"/>
  <c r="AH87" i="13"/>
  <c r="AG87" i="13"/>
  <c r="AF87" i="13"/>
  <c r="AE87" i="13"/>
  <c r="AD87" i="13"/>
  <c r="AC87" i="13"/>
  <c r="AB87" i="13"/>
  <c r="AA87" i="13"/>
  <c r="Z87" i="13"/>
  <c r="Y87" i="13"/>
  <c r="X87" i="13"/>
  <c r="W87" i="13"/>
  <c r="V87" i="13"/>
  <c r="U87" i="13"/>
  <c r="T87" i="13"/>
  <c r="S87" i="13"/>
  <c r="R87" i="13"/>
  <c r="Q87" i="13"/>
  <c r="P87" i="13"/>
  <c r="O87" i="13"/>
  <c r="N87" i="13"/>
  <c r="M87" i="13"/>
  <c r="L87" i="13"/>
  <c r="K87" i="13"/>
  <c r="J87" i="13"/>
  <c r="I87" i="13"/>
  <c r="H87" i="13"/>
  <c r="G87" i="13"/>
  <c r="F87" i="13"/>
  <c r="E87" i="13"/>
  <c r="D87" i="13"/>
  <c r="C87" i="13"/>
  <c r="B87" i="13"/>
  <c r="A87" i="13"/>
  <c r="DU86" i="13"/>
  <c r="AJ86" i="13"/>
  <c r="AI86" i="13"/>
  <c r="AH86" i="13"/>
  <c r="AG86" i="13"/>
  <c r="AF86" i="13"/>
  <c r="AE86" i="13"/>
  <c r="AD86" i="13"/>
  <c r="AC86" i="13"/>
  <c r="AB86" i="13"/>
  <c r="AA86" i="13"/>
  <c r="Z86" i="13"/>
  <c r="Y86" i="13"/>
  <c r="X86" i="13"/>
  <c r="W86" i="13"/>
  <c r="V86" i="13"/>
  <c r="U86" i="13"/>
  <c r="T86" i="13"/>
  <c r="S86" i="13"/>
  <c r="R86" i="13"/>
  <c r="Q86" i="13"/>
  <c r="P86" i="13"/>
  <c r="O86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B86" i="13"/>
  <c r="A86" i="13"/>
  <c r="DU85" i="13"/>
  <c r="AJ85" i="13"/>
  <c r="AI85" i="13"/>
  <c r="AH85" i="13"/>
  <c r="AG85" i="13"/>
  <c r="AF85" i="13"/>
  <c r="AE85" i="13"/>
  <c r="AD85" i="13"/>
  <c r="AC85" i="13"/>
  <c r="AB85" i="13"/>
  <c r="AA85" i="13"/>
  <c r="Z85" i="13"/>
  <c r="Y85" i="13"/>
  <c r="X85" i="13"/>
  <c r="W85" i="13"/>
  <c r="V85" i="13"/>
  <c r="U85" i="13"/>
  <c r="T85" i="13"/>
  <c r="S85" i="13"/>
  <c r="R85" i="13"/>
  <c r="Q85" i="13"/>
  <c r="P85" i="13"/>
  <c r="O85" i="13"/>
  <c r="N85" i="13"/>
  <c r="M85" i="13"/>
  <c r="L85" i="13"/>
  <c r="K85" i="13"/>
  <c r="J85" i="13"/>
  <c r="I85" i="13"/>
  <c r="H85" i="13"/>
  <c r="G85" i="13"/>
  <c r="F85" i="13"/>
  <c r="E85" i="13"/>
  <c r="D85" i="13"/>
  <c r="C85" i="13"/>
  <c r="B85" i="13"/>
  <c r="A85" i="13"/>
  <c r="DU84" i="13"/>
  <c r="AJ84" i="13"/>
  <c r="AI84" i="13"/>
  <c r="AH84" i="13"/>
  <c r="AG84" i="13"/>
  <c r="AF84" i="13"/>
  <c r="AE84" i="13"/>
  <c r="AD84" i="13"/>
  <c r="AC84" i="13"/>
  <c r="AB84" i="13"/>
  <c r="AA84" i="13"/>
  <c r="Z84" i="13"/>
  <c r="Y84" i="13"/>
  <c r="X84" i="13"/>
  <c r="W84" i="13"/>
  <c r="V84" i="13"/>
  <c r="U84" i="13"/>
  <c r="T84" i="13"/>
  <c r="S84" i="13"/>
  <c r="R84" i="13"/>
  <c r="Q84" i="13"/>
  <c r="P84" i="13"/>
  <c r="O84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B84" i="13"/>
  <c r="A84" i="13"/>
  <c r="DU83" i="13"/>
  <c r="A83" i="13"/>
  <c r="AJ82" i="13"/>
  <c r="AI82" i="13"/>
  <c r="AH82" i="13"/>
  <c r="AG82" i="13"/>
  <c r="AF82" i="13"/>
  <c r="AE82" i="13"/>
  <c r="AD82" i="13"/>
  <c r="AC82" i="13"/>
  <c r="AB82" i="13"/>
  <c r="AA82" i="13"/>
  <c r="Y82" i="13"/>
  <c r="X82" i="13"/>
  <c r="W82" i="13"/>
  <c r="V82" i="13"/>
  <c r="U82" i="13"/>
  <c r="T82" i="13"/>
  <c r="S82" i="13"/>
  <c r="R82" i="13"/>
  <c r="Q82" i="13"/>
  <c r="P82" i="13"/>
  <c r="O82" i="13"/>
  <c r="M82" i="13"/>
  <c r="L82" i="13"/>
  <c r="K82" i="13"/>
  <c r="J82" i="13"/>
  <c r="I82" i="13"/>
  <c r="H82" i="13"/>
  <c r="G82" i="13"/>
  <c r="F82" i="13"/>
  <c r="E82" i="13"/>
  <c r="D82" i="13"/>
  <c r="C82" i="13"/>
  <c r="AJ12" i="13"/>
  <c r="AJ83" i="13" s="1"/>
  <c r="AI12" i="13"/>
  <c r="AI83" i="13" s="1"/>
  <c r="AH12" i="13"/>
  <c r="AH83" i="13" s="1"/>
  <c r="AG12" i="13"/>
  <c r="AG83" i="13" s="1"/>
  <c r="AF12" i="13"/>
  <c r="AF83" i="13" s="1"/>
  <c r="AE12" i="13"/>
  <c r="AE83" i="13" s="1"/>
  <c r="AD12" i="13"/>
  <c r="AD83" i="13" s="1"/>
  <c r="AC12" i="13"/>
  <c r="AC83" i="13" s="1"/>
  <c r="AB12" i="13"/>
  <c r="AB83" i="13" s="1"/>
  <c r="AA12" i="13"/>
  <c r="AA83" i="13" s="1"/>
  <c r="Z12" i="13"/>
  <c r="Z83" i="13" s="1"/>
  <c r="Y12" i="13"/>
  <c r="Y83" i="13" s="1"/>
  <c r="X12" i="13"/>
  <c r="X83" i="13" s="1"/>
  <c r="W12" i="13"/>
  <c r="W83" i="13" s="1"/>
  <c r="V12" i="13"/>
  <c r="V83" i="13" s="1"/>
  <c r="U12" i="13"/>
  <c r="U83" i="13" s="1"/>
  <c r="T12" i="13"/>
  <c r="T83" i="13" s="1"/>
  <c r="S12" i="13"/>
  <c r="S83" i="13" s="1"/>
  <c r="R12" i="13"/>
  <c r="R83" i="13" s="1"/>
  <c r="Q12" i="13"/>
  <c r="Q83" i="13" s="1"/>
  <c r="P12" i="13"/>
  <c r="P83" i="13" s="1"/>
  <c r="O12" i="13"/>
  <c r="O83" i="13" s="1"/>
  <c r="N12" i="13"/>
  <c r="N83" i="13" s="1"/>
  <c r="M12" i="13"/>
  <c r="M83" i="13" s="1"/>
  <c r="L12" i="13"/>
  <c r="L83" i="13" s="1"/>
  <c r="K12" i="13"/>
  <c r="K83" i="13" s="1"/>
  <c r="J12" i="13"/>
  <c r="J83" i="13" s="1"/>
  <c r="I12" i="13"/>
  <c r="I83" i="13" s="1"/>
  <c r="H12" i="13"/>
  <c r="H83" i="13" s="1"/>
  <c r="G12" i="13"/>
  <c r="G83" i="13" s="1"/>
  <c r="F83" i="13"/>
  <c r="E12" i="13"/>
  <c r="E83" i="13" s="1"/>
  <c r="D12" i="13"/>
  <c r="D83" i="13" s="1"/>
  <c r="C12" i="13"/>
  <c r="C83" i="13" s="1"/>
  <c r="B12" i="13"/>
  <c r="B83" i="13" s="1"/>
  <c r="I27" i="4" l="1"/>
  <c r="H27" i="4" l="1"/>
  <c r="G27" i="4" l="1"/>
  <c r="P39" i="9" l="1"/>
  <c r="C39" i="9"/>
  <c r="D27" i="4" l="1"/>
  <c r="C27" i="4" l="1"/>
  <c r="B13" i="2" l="1"/>
  <c r="B16" i="2" s="1"/>
  <c r="B19" i="2" s="1"/>
  <c r="B22" i="2" s="1"/>
  <c r="C38" i="9" l="1"/>
  <c r="C25" i="2"/>
  <c r="C26" i="2"/>
  <c r="C24" i="4"/>
  <c r="O24" i="4" s="1"/>
  <c r="N18" i="1"/>
  <c r="O18" i="1"/>
  <c r="J18" i="1"/>
  <c r="F18" i="1"/>
  <c r="N17" i="1"/>
  <c r="O17" i="1"/>
  <c r="J17" i="1"/>
  <c r="F17" i="1"/>
  <c r="O15" i="1"/>
  <c r="K27" i="4" s="1"/>
  <c r="O14" i="1"/>
  <c r="N14" i="1"/>
  <c r="J14" i="1"/>
  <c r="F14" i="1"/>
  <c r="O13" i="1"/>
  <c r="Q13" i="1" s="1"/>
  <c r="N13" i="1"/>
  <c r="J13" i="1"/>
  <c r="F13" i="1"/>
  <c r="C37" i="9"/>
  <c r="B25" i="2"/>
  <c r="B26" i="2"/>
  <c r="N12" i="1"/>
  <c r="J12" i="1"/>
  <c r="F12" i="1"/>
  <c r="O7" i="1"/>
  <c r="O8" i="1"/>
  <c r="O9" i="1"/>
  <c r="O10" i="1"/>
  <c r="N11" i="1"/>
  <c r="J11" i="1"/>
  <c r="F11" i="1"/>
  <c r="N10" i="1"/>
  <c r="J10" i="1"/>
  <c r="F10" i="1"/>
  <c r="N9" i="1"/>
  <c r="F9" i="1"/>
  <c r="N8" i="1"/>
  <c r="J8" i="1"/>
  <c r="F8" i="1"/>
  <c r="N7" i="1"/>
  <c r="M7" i="1"/>
  <c r="J7" i="1"/>
  <c r="I7" i="1"/>
  <c r="F7" i="1"/>
  <c r="E7" i="1"/>
  <c r="O19" i="1" l="1"/>
  <c r="C27" i="2"/>
  <c r="O6" i="2"/>
  <c r="O25" i="2"/>
  <c r="O27" i="2" s="1"/>
  <c r="Q12" i="1"/>
  <c r="Q15" i="1"/>
  <c r="Q18" i="1"/>
  <c r="Q17" i="1"/>
  <c r="Q14" i="1"/>
  <c r="Q11" i="1"/>
  <c r="Q10" i="1"/>
  <c r="Q9" i="1"/>
  <c r="Q8" i="1"/>
  <c r="O39" i="9"/>
  <c r="I19" i="1"/>
  <c r="R14" i="1"/>
  <c r="R15" i="1"/>
  <c r="R13" i="1"/>
  <c r="F27" i="4"/>
  <c r="E27" i="4"/>
  <c r="P27" i="4"/>
  <c r="N19" i="1"/>
  <c r="E19" i="1"/>
  <c r="R8" i="1"/>
  <c r="R9" i="1"/>
  <c r="R11" i="1"/>
  <c r="M19" i="1"/>
  <c r="R12" i="1"/>
  <c r="R10" i="1"/>
  <c r="C25" i="4"/>
  <c r="F19" i="1"/>
  <c r="R17" i="1"/>
  <c r="C26" i="4"/>
  <c r="R18" i="1"/>
  <c r="R7" i="1"/>
  <c r="Q7" i="1"/>
  <c r="J19" i="1"/>
  <c r="Q19" i="1" l="1"/>
  <c r="R19" i="1"/>
  <c r="O27" i="4" l="1"/>
</calcChain>
</file>

<file path=xl/sharedStrings.xml><?xml version="1.0" encoding="utf-8"?>
<sst xmlns="http://schemas.openxmlformats.org/spreadsheetml/2006/main" count="502" uniqueCount="171">
  <si>
    <t>（単位:人、％）</t>
  </si>
  <si>
    <t>航　　空　　機</t>
  </si>
  <si>
    <t>フ　　ェ　　リ　　ー</t>
  </si>
  <si>
    <t>合　　　　　計</t>
  </si>
  <si>
    <t xml:space="preserve">H１１年度計 </t>
  </si>
  <si>
    <t>Ｈ１１　　　　　　　同月比</t>
  </si>
  <si>
    <t>前年比</t>
  </si>
  <si>
    <t>増減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</si>
  <si>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</si>
  <si>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</si>
  <si>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</si>
  <si>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</si>
  <si>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</si>
  <si>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</si>
  <si>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</si>
  <si>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</si>
  <si>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</si>
  <si>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</si>
  <si>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</si>
  <si>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</si>
  <si>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r>
      <t xml:space="preserve">合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計</t>
    </r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</si>
  <si>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</si>
  <si>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</si>
  <si>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</si>
  <si>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</si>
  <si>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</si>
  <si>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</si>
  <si>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</si>
  <si>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</si>
  <si>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</si>
  <si>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</si>
  <si>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</si>
  <si>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</si>
  <si>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</si>
  <si>
    <t>東京</t>
  </si>
  <si>
    <t>大阪</t>
  </si>
  <si>
    <t>名古屋</t>
  </si>
  <si>
    <t>東北</t>
  </si>
  <si>
    <t>北陸</t>
  </si>
  <si>
    <t>・</t>
  </si>
  <si>
    <t>信越</t>
  </si>
  <si>
    <t>中国</t>
  </si>
  <si>
    <t>四国</t>
  </si>
  <si>
    <t>九州</t>
  </si>
  <si>
    <t>沖縄</t>
  </si>
  <si>
    <t>空港別（路線）来道者数   《速報》</t>
  </si>
  <si>
    <t>（単位：人、％）</t>
  </si>
  <si>
    <t>区　　　　　分</t>
  </si>
  <si>
    <t>函館着計</t>
  </si>
  <si>
    <t>旭川着計</t>
  </si>
  <si>
    <t>稚内着計</t>
  </si>
  <si>
    <t>中標津着計</t>
  </si>
  <si>
    <t>帯広着計</t>
  </si>
  <si>
    <t>釧路着計</t>
  </si>
  <si>
    <t>女満別着計</t>
  </si>
  <si>
    <t>紋別着計</t>
  </si>
  <si>
    <t>新千歳以外計</t>
  </si>
  <si>
    <t>合　　計</t>
  </si>
  <si>
    <t>（単位：千人）</t>
  </si>
  <si>
    <t>計</t>
  </si>
  <si>
    <t>航空機</t>
  </si>
  <si>
    <t>ＪＲ</t>
  </si>
  <si>
    <t>フェリー</t>
  </si>
  <si>
    <t>（単位：人）</t>
  </si>
  <si>
    <t>韓国</t>
  </si>
  <si>
    <t>台湾</t>
  </si>
  <si>
    <t>香港</t>
  </si>
  <si>
    <t>ｼﾝｶﾞﾎﾟｰﾙ</t>
  </si>
  <si>
    <t>豪州</t>
  </si>
  <si>
    <t>その他</t>
  </si>
  <si>
    <t>【出典：日本政府観光局（JNTO)ホームページ】</t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</si>
  <si>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phoneticPr fontId="3"/>
  </si>
  <si>
    <t>合計</t>
    <rPh sb="0" eb="2">
      <t>ゴウケイ</t>
    </rPh>
    <phoneticPr fontId="3"/>
  </si>
  <si>
    <t>3月</t>
    <rPh sb="1" eb="2">
      <t>ガツ</t>
    </rPh>
    <phoneticPr fontId="3"/>
  </si>
  <si>
    <t>H25/22</t>
    <phoneticPr fontId="3"/>
  </si>
  <si>
    <t>※　集計対象の追加等による数値の修正があります。</t>
    <rPh sb="2" eb="4">
      <t>シュウケイ</t>
    </rPh>
    <rPh sb="4" eb="6">
      <t>タイショウ</t>
    </rPh>
    <rPh sb="7" eb="9">
      <t>ツイカ</t>
    </rPh>
    <rPh sb="9" eb="10">
      <t>ナド</t>
    </rPh>
    <rPh sb="13" eb="15">
      <t>スウチ</t>
    </rPh>
    <phoneticPr fontId="5"/>
  </si>
  <si>
    <t>合計</t>
    <rPh sb="0" eb="2">
      <t>ゴウケイ</t>
    </rPh>
    <phoneticPr fontId="3"/>
  </si>
  <si>
    <t>（単位：人）</t>
    <phoneticPr fontId="3"/>
  </si>
  <si>
    <t>（出典：法務省入国管理局ホームページ）</t>
    <phoneticPr fontId="3"/>
  </si>
  <si>
    <t>8月</t>
    <phoneticPr fontId="3"/>
  </si>
  <si>
    <t>H25年
1月</t>
    <phoneticPr fontId="3"/>
  </si>
  <si>
    <t>H23年
1月</t>
    <phoneticPr fontId="3"/>
  </si>
  <si>
    <t>9月</t>
    <phoneticPr fontId="3"/>
  </si>
  <si>
    <t>H24年
1月</t>
    <phoneticPr fontId="3"/>
  </si>
  <si>
    <t>7月</t>
    <phoneticPr fontId="3"/>
  </si>
  <si>
    <t>シンガポール</t>
    <phoneticPr fontId="21"/>
  </si>
  <si>
    <t>タイ</t>
    <phoneticPr fontId="21"/>
  </si>
  <si>
    <t>マレーシア</t>
    <phoneticPr fontId="21"/>
  </si>
  <si>
    <t>H26年
1月</t>
    <phoneticPr fontId="3"/>
  </si>
  <si>
    <t>1月</t>
    <phoneticPr fontId="3"/>
  </si>
  <si>
    <t>H25/24</t>
    <phoneticPr fontId="3"/>
  </si>
  <si>
    <t>H26/23</t>
    <phoneticPr fontId="3"/>
  </si>
  <si>
    <t>H27年
1月</t>
    <phoneticPr fontId="3"/>
  </si>
  <si>
    <t>注）　来道者輸送実績は、航空機（国内線）、JR（津軽海峡線）及びフェリー（国内航路）による来道者数の合計値である。</t>
    <rPh sb="0" eb="1">
      <t>チュウ</t>
    </rPh>
    <rPh sb="3" eb="6">
      <t>ライドウシャ</t>
    </rPh>
    <rPh sb="6" eb="8">
      <t>ユソウ</t>
    </rPh>
    <rPh sb="8" eb="10">
      <t>ジッセキ</t>
    </rPh>
    <rPh sb="12" eb="15">
      <t>コウクウキ</t>
    </rPh>
    <rPh sb="16" eb="19">
      <t>コクナイセン</t>
    </rPh>
    <rPh sb="24" eb="26">
      <t>ツガル</t>
    </rPh>
    <rPh sb="26" eb="28">
      <t>カイキョウ</t>
    </rPh>
    <rPh sb="28" eb="29">
      <t>セン</t>
    </rPh>
    <rPh sb="30" eb="31">
      <t>オヨ</t>
    </rPh>
    <rPh sb="37" eb="39">
      <t>コクナイ</t>
    </rPh>
    <rPh sb="39" eb="41">
      <t>コウロ</t>
    </rPh>
    <rPh sb="45" eb="48">
      <t>ライドウシャ</t>
    </rPh>
    <rPh sb="48" eb="49">
      <t>スウ</t>
    </rPh>
    <rPh sb="50" eb="53">
      <t>ゴウケイチ</t>
    </rPh>
    <phoneticPr fontId="3"/>
  </si>
  <si>
    <t>注）　北海道に直接入国した外国人とは、航空機（国際線）及び船舶（国際航路）による外国人来道者数の合計値である。</t>
    <rPh sb="0" eb="1">
      <t>チュウ</t>
    </rPh>
    <rPh sb="3" eb="6">
      <t>ホッカイドウ</t>
    </rPh>
    <rPh sb="7" eb="9">
      <t>チョクセツ</t>
    </rPh>
    <rPh sb="9" eb="11">
      <t>ニュウコク</t>
    </rPh>
    <rPh sb="13" eb="16">
      <t>ガイコクジン</t>
    </rPh>
    <rPh sb="19" eb="22">
      <t>コウクウキ</t>
    </rPh>
    <rPh sb="23" eb="26">
      <t>コクサイセン</t>
    </rPh>
    <rPh sb="27" eb="28">
      <t>オヨ</t>
    </rPh>
    <rPh sb="29" eb="31">
      <t>センパク</t>
    </rPh>
    <rPh sb="32" eb="34">
      <t>コクサイ</t>
    </rPh>
    <rPh sb="34" eb="36">
      <t>コウロ</t>
    </rPh>
    <rPh sb="40" eb="43">
      <t>ガイコクジン</t>
    </rPh>
    <rPh sb="43" eb="46">
      <t>ライドウシャ</t>
    </rPh>
    <rPh sb="46" eb="47">
      <t>スウ</t>
    </rPh>
    <rPh sb="48" eb="51">
      <t>ゴウケイチ</t>
    </rPh>
    <phoneticPr fontId="3"/>
  </si>
  <si>
    <t>H28年
1月</t>
    <phoneticPr fontId="3"/>
  </si>
  <si>
    <t>H29年
1月</t>
    <phoneticPr fontId="3"/>
  </si>
  <si>
    <t>※　四捨五入のため合計値が合致しない場合があります。</t>
    <rPh sb="2" eb="6">
      <t>シシャゴニュウ</t>
    </rPh>
    <rPh sb="13" eb="15">
      <t>ガッチ</t>
    </rPh>
    <phoneticPr fontId="3"/>
  </si>
  <si>
    <t>2月</t>
    <phoneticPr fontId="3"/>
  </si>
  <si>
    <t>3月</t>
    <phoneticPr fontId="3"/>
  </si>
  <si>
    <t>※　四捨五入のため合計値が合致しない場合があります。</t>
    <phoneticPr fontId="3"/>
  </si>
  <si>
    <t>平成29年度</t>
  </si>
  <si>
    <t>平成29年度</t>
    <phoneticPr fontId="3"/>
  </si>
  <si>
    <t>4月</t>
    <phoneticPr fontId="3"/>
  </si>
  <si>
    <t>J　 R　 ( 北海道新幹線 ）</t>
    <rPh sb="8" eb="11">
      <t>ホッカイドウ</t>
    </rPh>
    <rPh sb="11" eb="14">
      <t>シンカンセン</t>
    </rPh>
    <phoneticPr fontId="3"/>
  </si>
  <si>
    <t>H30年
1月</t>
    <phoneticPr fontId="3"/>
  </si>
  <si>
    <t>4～2月計</t>
    <phoneticPr fontId="3"/>
  </si>
  <si>
    <t>4～2月計</t>
    <phoneticPr fontId="3"/>
  </si>
  <si>
    <t>航空機利用による来道者数（発地別）</t>
    <phoneticPr fontId="3"/>
  </si>
  <si>
    <t>平成30年度</t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</si>
  <si>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</si>
  <si>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</si>
  <si>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6月</t>
    <phoneticPr fontId="3"/>
  </si>
  <si>
    <t>新千歳・丘珠着計</t>
    <rPh sb="4" eb="6">
      <t>オカダマ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</si>
  <si>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</si>
  <si>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</si>
  <si>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1月</t>
    </r>
    <rPh sb="2" eb="3">
      <t>ガツ</t>
    </rPh>
    <phoneticPr fontId="3"/>
  </si>
  <si>
    <r>
      <t>12月</t>
    </r>
    <r>
      <rPr>
        <sz val="11"/>
        <rFont val="ＭＳ Ｐゴシック"/>
        <family val="3"/>
        <charset val="128"/>
      </rPr>
      <t/>
    </r>
  </si>
  <si>
    <r>
      <t>1月</t>
    </r>
    <r>
      <rPr>
        <sz val="11"/>
        <rFont val="ＭＳ Ｐゴシック"/>
        <family val="3"/>
        <charset val="128"/>
      </rPr>
      <t/>
    </r>
  </si>
  <si>
    <t>H31年
1月</t>
    <phoneticPr fontId="3"/>
  </si>
  <si>
    <t>2月</t>
    <rPh sb="1" eb="2">
      <t>ガツ</t>
    </rPh>
    <phoneticPr fontId="3"/>
  </si>
  <si>
    <r>
      <t>2月</t>
    </r>
    <r>
      <rPr>
        <sz val="11"/>
        <rFont val="ＭＳ Ｐゴシック"/>
        <family val="3"/>
        <charset val="128"/>
      </rPr>
      <t/>
    </r>
  </si>
  <si>
    <t>3月</t>
    <phoneticPr fontId="3"/>
  </si>
  <si>
    <t>4月</t>
    <phoneticPr fontId="3"/>
  </si>
  <si>
    <t>5月</t>
    <rPh sb="1" eb="2">
      <t>ガツ</t>
    </rPh>
    <phoneticPr fontId="3"/>
  </si>
  <si>
    <t>3月</t>
    <rPh sb="1" eb="2">
      <t>ガツ</t>
    </rPh>
    <phoneticPr fontId="3"/>
  </si>
  <si>
    <t>令和元年度</t>
    <rPh sb="0" eb="2">
      <t>レイワ</t>
    </rPh>
    <rPh sb="2" eb="5">
      <t>ガンネンド</t>
    </rPh>
    <phoneticPr fontId="3"/>
  </si>
  <si>
    <t>R１年
5月</t>
    <rPh sb="2" eb="3">
      <t>ネン</t>
    </rPh>
    <rPh sb="5" eb="6">
      <t>ガツ</t>
    </rPh>
    <phoneticPr fontId="3"/>
  </si>
  <si>
    <t>6月</t>
    <rPh sb="1" eb="2">
      <t>ガツ</t>
    </rPh>
    <phoneticPr fontId="3"/>
  </si>
  <si>
    <t>11月</t>
    <rPh sb="2" eb="3">
      <t>ガツ</t>
    </rPh>
    <phoneticPr fontId="3"/>
  </si>
  <si>
    <t>R2年
1月</t>
    <phoneticPr fontId="3"/>
  </si>
  <si>
    <t>H31</t>
    <phoneticPr fontId="3"/>
  </si>
  <si>
    <r>
      <t>R</t>
    </r>
    <r>
      <rPr>
        <sz val="11"/>
        <rFont val="ＭＳ Ｐゴシック"/>
        <family val="3"/>
        <charset val="128"/>
      </rPr>
      <t>1</t>
    </r>
    <phoneticPr fontId="3"/>
  </si>
  <si>
    <r>
      <t>R</t>
    </r>
    <r>
      <rPr>
        <sz val="11"/>
        <rFont val="ＭＳ Ｐゴシック"/>
        <family val="3"/>
        <charset val="128"/>
      </rPr>
      <t>2</t>
    </r>
    <phoneticPr fontId="3"/>
  </si>
  <si>
    <r>
      <t>H</t>
    </r>
    <r>
      <rPr>
        <sz val="11"/>
        <rFont val="ＭＳ Ｐゴシック"/>
        <family val="3"/>
        <charset val="128"/>
      </rPr>
      <t>30</t>
    </r>
    <phoneticPr fontId="3"/>
  </si>
  <si>
    <r>
      <t>H</t>
    </r>
    <r>
      <rPr>
        <sz val="11"/>
        <rFont val="ＭＳ Ｐゴシック"/>
        <family val="3"/>
        <charset val="128"/>
      </rPr>
      <t>29</t>
    </r>
    <phoneticPr fontId="3"/>
  </si>
  <si>
    <r>
      <t>H</t>
    </r>
    <r>
      <rPr>
        <sz val="11"/>
        <rFont val="ＭＳ Ｐゴシック"/>
        <family val="3"/>
        <charset val="128"/>
      </rPr>
      <t>28</t>
    </r>
    <phoneticPr fontId="3"/>
  </si>
  <si>
    <r>
      <t>H</t>
    </r>
    <r>
      <rPr>
        <sz val="11"/>
        <rFont val="ＭＳ Ｐゴシック"/>
        <family val="3"/>
        <charset val="128"/>
      </rPr>
      <t>27</t>
    </r>
    <phoneticPr fontId="3"/>
  </si>
  <si>
    <r>
      <t>H</t>
    </r>
    <r>
      <rPr>
        <sz val="11"/>
        <rFont val="ＭＳ Ｐゴシック"/>
        <family val="3"/>
        <charset val="128"/>
      </rPr>
      <t>26</t>
    </r>
    <phoneticPr fontId="3"/>
  </si>
  <si>
    <r>
      <t>H</t>
    </r>
    <r>
      <rPr>
        <sz val="11"/>
        <rFont val="ＭＳ Ｐゴシック"/>
        <family val="3"/>
        <charset val="128"/>
      </rPr>
      <t>25</t>
    </r>
    <phoneticPr fontId="3"/>
  </si>
  <si>
    <r>
      <t>H</t>
    </r>
    <r>
      <rPr>
        <sz val="11"/>
        <rFont val="ＭＳ Ｐゴシック"/>
        <family val="3"/>
        <charset val="128"/>
      </rPr>
      <t>24</t>
    </r>
    <phoneticPr fontId="3"/>
  </si>
  <si>
    <r>
      <t>H</t>
    </r>
    <r>
      <rPr>
        <sz val="11"/>
        <rFont val="ＭＳ Ｐゴシック"/>
        <family val="3"/>
        <charset val="128"/>
      </rPr>
      <t>23</t>
    </r>
    <phoneticPr fontId="3"/>
  </si>
  <si>
    <t>訪日外国人の推移</t>
    <rPh sb="0" eb="2">
      <t>ホウニチ</t>
    </rPh>
    <rPh sb="2" eb="5">
      <t>ガイコクジン</t>
    </rPh>
    <rPh sb="6" eb="8">
      <t>スイイ</t>
    </rPh>
    <phoneticPr fontId="3"/>
  </si>
  <si>
    <t>令和２年度</t>
    <rPh sb="0" eb="2">
      <t>レイワ</t>
    </rPh>
    <rPh sb="3" eb="5">
      <t>ネンド</t>
    </rPh>
    <phoneticPr fontId="3"/>
  </si>
  <si>
    <t>北海道に直接入国した外国人の推移　（平成29年度～令和２年度）</t>
    <rPh sb="25" eb="27">
      <t>レイワ</t>
    </rPh>
    <rPh sb="28" eb="30">
      <t>ネンド</t>
    </rPh>
    <phoneticPr fontId="3"/>
  </si>
  <si>
    <t>R2/R1</t>
    <phoneticPr fontId="3"/>
  </si>
  <si>
    <t>R2/H30</t>
    <phoneticPr fontId="3"/>
  </si>
  <si>
    <t>R元年度</t>
  </si>
  <si>
    <t>R2年度</t>
    <rPh sb="2" eb="4">
      <t>ネンド</t>
    </rPh>
    <phoneticPr fontId="3"/>
  </si>
  <si>
    <t>令和元年度</t>
  </si>
  <si>
    <t>令和2年度</t>
    <rPh sb="0" eb="2">
      <t>レイワ</t>
    </rPh>
    <rPh sb="3" eb="5">
      <t>ネンド</t>
    </rPh>
    <phoneticPr fontId="3"/>
  </si>
  <si>
    <t>平成30年度</t>
  </si>
  <si>
    <t>4月</t>
    <phoneticPr fontId="3"/>
  </si>
  <si>
    <t>4月</t>
    <rPh sb="1" eb="2">
      <t>ガツ</t>
    </rPh>
    <phoneticPr fontId="3"/>
  </si>
  <si>
    <t>R2/R1</t>
    <phoneticPr fontId="3"/>
  </si>
  <si>
    <t>来道者輸送実績の推移　（平成29年度～令和2年度）</t>
    <rPh sb="3" eb="5">
      <t>ユソウ</t>
    </rPh>
    <rPh sb="19" eb="21">
      <t>レイワ</t>
    </rPh>
    <rPh sb="22" eb="24">
      <t>ネンド</t>
    </rPh>
    <phoneticPr fontId="3"/>
  </si>
  <si>
    <t>来道者数の実績状況の推移［航空機］（平成29年度～令和2年度）</t>
    <rPh sb="25" eb="27">
      <t>レイワ</t>
    </rPh>
    <rPh sb="28" eb="30">
      <t>ネンド</t>
    </rPh>
    <phoneticPr fontId="3"/>
  </si>
  <si>
    <t>来道者数の実績状況の推移［ＪＲ］（平成29年度～令和2年度）</t>
    <rPh sb="24" eb="26">
      <t>レイワ</t>
    </rPh>
    <rPh sb="27" eb="29">
      <t>ネンド</t>
    </rPh>
    <phoneticPr fontId="3"/>
  </si>
  <si>
    <t>来道者数の実績状況の推移［フェリー］（平成29年度～令和2年度）</t>
    <rPh sb="26" eb="28">
      <t>レイワ</t>
    </rPh>
    <rPh sb="29" eb="31">
      <t>ネンド</t>
    </rPh>
    <phoneticPr fontId="3"/>
  </si>
  <si>
    <t>6月</t>
    <rPh sb="1" eb="2">
      <t>ガツ</t>
    </rPh>
    <phoneticPr fontId="3"/>
  </si>
  <si>
    <t>〔出典：日本政府観光局（JNTO）〕</t>
    <rPh sb="1" eb="3">
      <t>シュッテン</t>
    </rPh>
    <rPh sb="4" eb="6">
      <t>ニホン</t>
    </rPh>
    <rPh sb="6" eb="8">
      <t>セイフ</t>
    </rPh>
    <rPh sb="8" eb="11">
      <t>カンコウキョク</t>
    </rPh>
    <phoneticPr fontId="3"/>
  </si>
  <si>
    <t>2020年度</t>
  </si>
  <si>
    <t>2019年度</t>
  </si>
  <si>
    <t>※斜体字は速報値</t>
    <rPh sb="1" eb="4">
      <t>シャタイジ</t>
    </rPh>
    <rPh sb="5" eb="8">
      <t>ソクホウチ</t>
    </rPh>
    <phoneticPr fontId="3"/>
  </si>
  <si>
    <t>令和2年度</t>
  </si>
  <si>
    <t>R3年
1月</t>
    <rPh sb="2" eb="3">
      <t>ネン</t>
    </rPh>
    <phoneticPr fontId="3"/>
  </si>
  <si>
    <t>２月</t>
    <rPh sb="1" eb="2">
      <t>ツキ</t>
    </rPh>
    <phoneticPr fontId="3"/>
  </si>
  <si>
    <t>３月</t>
    <rPh sb="1" eb="2">
      <t>ツキ</t>
    </rPh>
    <phoneticPr fontId="3"/>
  </si>
  <si>
    <t>3月</t>
    <rPh sb="1" eb="2">
      <t>ツキ</t>
    </rPh>
    <phoneticPr fontId="3"/>
  </si>
  <si>
    <t>2月</t>
    <rPh sb="1" eb="2">
      <t>ツキ</t>
    </rPh>
    <phoneticPr fontId="3"/>
  </si>
  <si>
    <t>　　　　令和２年度   来道者輸送実績（速報）</t>
    <rPh sb="4" eb="6">
      <t>レイワ</t>
    </rPh>
    <rPh sb="7" eb="9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</si>
</sst>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%"/>
    <numFmt numFmtId="177" formatCode="#,##0_);[Red]\(#,##0\)"/>
    <numFmt numFmtId="178" formatCode="#,##0_ "/>
    <numFmt numFmtId="179" formatCode="#,##0.0"/>
    <numFmt numFmtId="180" formatCode="#,##0;&quot;▲ &quot;#,##0"/>
    <numFmt numFmtId="181" formatCode="#,##0;&quot;▲ &quot;#,##0;&quot; &quot;"/>
    <numFmt numFmtId="182" formatCode="#,##0.0_ "/>
    <numFmt numFmtId="183" formatCode="#,##0;&quot;▲ &quot;#,##0;&quot; 0&quot;"/>
    <numFmt numFmtId="184" formatCode="0;\-0;0"/>
    <numFmt numFmtId="185" formatCode="0;\-0;0.0&quot;%&quot;"/>
    <numFmt numFmtId="186" formatCode="0.0&quot;%&quot;"/>
  </numFmts>
  <fonts count="2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MS UI Gothic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i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i/>
      <sz val="11"/>
      <name val="ＭＳ Ｐゴシック"/>
      <family val="3"/>
      <charset val="128"/>
    </font>
    <font>
      <i/>
      <sz val="12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5" fillId="0" borderId="0"/>
    <xf numFmtId="0" fontId="1" fillId="0" borderId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</cellStyleXfs>
  <cellXfs count="265">
    <xf numFmtId="0" fontId="0" fillId="0" borderId="0" xfId="0">
      <alignment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Border="1" applyAlignment="1">
      <alignment horizontal="center" vertical="center"/>
    </xf>
    <xf numFmtId="3" fontId="4" fillId="0" borderId="0" xfId="5" applyNumberFormat="1" applyFont="1" applyFill="1" applyBorder="1" applyAlignment="1">
      <alignment vertical="center"/>
    </xf>
    <xf numFmtId="3" fontId="7" fillId="0" borderId="0" xfId="5" applyNumberFormat="1" applyFont="1" applyFill="1" applyBorder="1" applyAlignment="1">
      <alignment horizontal="right" vertical="top"/>
    </xf>
    <xf numFmtId="0" fontId="4" fillId="0" borderId="0" xfId="5" applyFont="1" applyAlignment="1">
      <alignment vertical="center"/>
    </xf>
    <xf numFmtId="0" fontId="4" fillId="0" borderId="0" xfId="5" applyFont="1" applyAlignment="1">
      <alignment horizontal="right" vertical="center"/>
    </xf>
    <xf numFmtId="0" fontId="8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3" fontId="8" fillId="0" borderId="0" xfId="5" applyNumberFormat="1" applyFont="1" applyAlignment="1">
      <alignment vertical="center"/>
    </xf>
    <xf numFmtId="3" fontId="8" fillId="2" borderId="1" xfId="5" applyNumberFormat="1" applyFont="1" applyFill="1" applyBorder="1" applyAlignment="1">
      <alignment horizontal="center" vertical="center"/>
    </xf>
    <xf numFmtId="3" fontId="8" fillId="0" borderId="1" xfId="5" applyNumberFormat="1" applyFont="1" applyFill="1" applyBorder="1" applyAlignment="1">
      <alignment horizontal="center" vertical="center"/>
    </xf>
    <xf numFmtId="179" fontId="8" fillId="0" borderId="1" xfId="5" applyNumberFormat="1" applyFont="1" applyBorder="1" applyAlignment="1">
      <alignment vertical="center"/>
    </xf>
    <xf numFmtId="179" fontId="8" fillId="0" borderId="1" xfId="5" applyNumberFormat="1" applyFont="1" applyFill="1" applyBorder="1" applyAlignment="1">
      <alignment vertical="center"/>
    </xf>
    <xf numFmtId="179" fontId="9" fillId="0" borderId="1" xfId="5" applyNumberFormat="1" applyFont="1" applyBorder="1" applyAlignment="1">
      <alignment vertical="center"/>
    </xf>
    <xf numFmtId="0" fontId="8" fillId="0" borderId="0" xfId="5" applyFont="1" applyFill="1" applyAlignment="1">
      <alignment vertical="center"/>
    </xf>
    <xf numFmtId="0" fontId="8" fillId="0" borderId="0" xfId="5" applyFont="1" applyFill="1" applyBorder="1" applyAlignment="1">
      <alignment horizontal="center" vertical="center"/>
    </xf>
    <xf numFmtId="3" fontId="8" fillId="0" borderId="0" xfId="5" applyNumberFormat="1" applyFont="1" applyFill="1" applyBorder="1" applyAlignment="1">
      <alignment vertical="center"/>
    </xf>
    <xf numFmtId="0" fontId="2" fillId="0" borderId="0" xfId="3"/>
    <xf numFmtId="0" fontId="2" fillId="0" borderId="0" xfId="3" applyAlignment="1">
      <alignment horizontal="right" vertical="center"/>
    </xf>
    <xf numFmtId="0" fontId="2" fillId="0" borderId="1" xfId="3" applyBorder="1" applyAlignment="1">
      <alignment horizontal="center" vertical="center" wrapText="1"/>
    </xf>
    <xf numFmtId="0" fontId="2" fillId="0" borderId="0" xfId="3" applyAlignment="1">
      <alignment horizontal="center" vertical="center" wrapText="1"/>
    </xf>
    <xf numFmtId="0" fontId="2" fillId="0" borderId="18" xfId="3" applyBorder="1" applyAlignment="1">
      <alignment horizontal="center" vertical="center"/>
    </xf>
    <xf numFmtId="178" fontId="13" fillId="0" borderId="18" xfId="3" applyNumberFormat="1" applyFont="1" applyBorder="1"/>
    <xf numFmtId="0" fontId="2" fillId="0" borderId="19" xfId="3" applyBorder="1" applyAlignment="1">
      <alignment horizontal="center" vertical="center"/>
    </xf>
    <xf numFmtId="178" fontId="13" fillId="0" borderId="19" xfId="3" applyNumberFormat="1" applyFont="1" applyBorder="1"/>
    <xf numFmtId="0" fontId="2" fillId="0" borderId="20" xfId="3" applyBorder="1" applyAlignment="1">
      <alignment horizontal="center" vertical="center"/>
    </xf>
    <xf numFmtId="178" fontId="13" fillId="0" borderId="20" xfId="3" applyNumberFormat="1" applyFont="1" applyBorder="1"/>
    <xf numFmtId="0" fontId="2" fillId="0" borderId="1" xfId="3" applyBorder="1" applyAlignment="1">
      <alignment horizontal="center" vertical="center"/>
    </xf>
    <xf numFmtId="178" fontId="13" fillId="0" borderId="1" xfId="3" applyNumberFormat="1" applyFont="1" applyBorder="1"/>
    <xf numFmtId="0" fontId="2" fillId="0" borderId="0" xfId="3" applyAlignment="1">
      <alignment horizontal="right"/>
    </xf>
    <xf numFmtId="178" fontId="0" fillId="0" borderId="0" xfId="0" applyNumberFormat="1" applyAlignment="1">
      <alignment vertical="center"/>
    </xf>
    <xf numFmtId="178" fontId="0" fillId="0" borderId="0" xfId="2" applyNumberFormat="1" applyFont="1" applyAlignment="1">
      <alignment vertical="center"/>
    </xf>
    <xf numFmtId="178" fontId="0" fillId="0" borderId="0" xfId="1" applyNumberFormat="1" applyFont="1" applyAlignment="1">
      <alignment vertical="center"/>
    </xf>
    <xf numFmtId="178" fontId="14" fillId="0" borderId="0" xfId="0" applyNumberFormat="1" applyFont="1" applyBorder="1" applyAlignment="1">
      <alignment horizontal="center" vertical="center"/>
    </xf>
    <xf numFmtId="178" fontId="15" fillId="0" borderId="0" xfId="0" applyNumberFormat="1" applyFont="1" applyBorder="1" applyAlignment="1">
      <alignment horizontal="distributed" vertical="center"/>
    </xf>
    <xf numFmtId="178" fontId="16" fillId="0" borderId="0" xfId="0" applyNumberFormat="1" applyFont="1" applyAlignment="1">
      <alignment horizontal="center" vertical="center"/>
    </xf>
    <xf numFmtId="178" fontId="0" fillId="0" borderId="21" xfId="1" applyNumberFormat="1" applyFont="1" applyBorder="1" applyAlignment="1">
      <alignment vertical="center"/>
    </xf>
    <xf numFmtId="178" fontId="0" fillId="0" borderId="0" xfId="0" applyNumberFormat="1" applyAlignment="1">
      <alignment horizontal="right" vertical="center"/>
    </xf>
    <xf numFmtId="178" fontId="0" fillId="0" borderId="0" xfId="0" applyNumberFormat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178" fontId="0" fillId="0" borderId="0" xfId="0" applyNumberFormat="1" applyFill="1" applyBorder="1" applyAlignment="1">
      <alignment vertical="center"/>
    </xf>
    <xf numFmtId="0" fontId="18" fillId="0" borderId="0" xfId="0" applyFont="1" applyAlignment="1">
      <alignment vertical="center"/>
    </xf>
    <xf numFmtId="178" fontId="19" fillId="0" borderId="0" xfId="0" applyNumberFormat="1" applyFont="1" applyAlignment="1">
      <alignment horizontal="centerContinuous" vertical="center"/>
    </xf>
    <xf numFmtId="177" fontId="19" fillId="0" borderId="0" xfId="0" applyNumberFormat="1" applyFont="1" applyAlignment="1">
      <alignment horizontal="right" vertical="center"/>
    </xf>
    <xf numFmtId="178" fontId="19" fillId="0" borderId="22" xfId="0" applyNumberFormat="1" applyFont="1" applyBorder="1" applyAlignment="1">
      <alignment horizontal="center" vertical="center"/>
    </xf>
    <xf numFmtId="178" fontId="19" fillId="0" borderId="16" xfId="0" applyNumberFormat="1" applyFont="1" applyBorder="1" applyAlignment="1">
      <alignment horizontal="center" vertical="center"/>
    </xf>
    <xf numFmtId="178" fontId="19" fillId="0" borderId="15" xfId="0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178" fontId="19" fillId="0" borderId="13" xfId="0" applyNumberFormat="1" applyFont="1" applyBorder="1" applyAlignment="1">
      <alignment horizontal="center" vertical="center"/>
    </xf>
    <xf numFmtId="3" fontId="19" fillId="0" borderId="6" xfId="0" applyNumberFormat="1" applyFont="1" applyBorder="1" applyAlignment="1">
      <alignment horizontal="right" vertical="center"/>
    </xf>
    <xf numFmtId="3" fontId="19" fillId="0" borderId="7" xfId="0" applyNumberFormat="1" applyFont="1" applyBorder="1" applyAlignment="1">
      <alignment horizontal="right" vertical="center"/>
    </xf>
    <xf numFmtId="3" fontId="19" fillId="0" borderId="24" xfId="0" applyNumberFormat="1" applyFont="1" applyBorder="1" applyAlignment="1">
      <alignment horizontal="right" vertical="center"/>
    </xf>
    <xf numFmtId="3" fontId="19" fillId="0" borderId="25" xfId="0" applyNumberFormat="1" applyFont="1" applyBorder="1" applyAlignment="1">
      <alignment horizontal="right" vertical="center"/>
    </xf>
    <xf numFmtId="178" fontId="19" fillId="0" borderId="26" xfId="0" applyNumberFormat="1" applyFont="1" applyBorder="1" applyAlignment="1">
      <alignment horizontal="center" vertical="center"/>
    </xf>
    <xf numFmtId="3" fontId="19" fillId="0" borderId="11" xfId="0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3" fontId="19" fillId="0" borderId="12" xfId="0" applyNumberFormat="1" applyFont="1" applyBorder="1" applyAlignment="1">
      <alignment horizontal="right" vertical="center"/>
    </xf>
    <xf numFmtId="3" fontId="19" fillId="0" borderId="27" xfId="0" applyNumberFormat="1" applyFont="1" applyBorder="1" applyAlignment="1">
      <alignment horizontal="right" vertical="center"/>
    </xf>
    <xf numFmtId="178" fontId="19" fillId="0" borderId="28" xfId="0" applyNumberFormat="1" applyFont="1" applyBorder="1" applyAlignment="1">
      <alignment horizontal="center" vertical="center"/>
    </xf>
    <xf numFmtId="176" fontId="19" fillId="0" borderId="11" xfId="0" applyNumberFormat="1" applyFont="1" applyBorder="1" applyAlignment="1">
      <alignment vertical="center"/>
    </xf>
    <xf numFmtId="176" fontId="19" fillId="0" borderId="1" xfId="0" applyNumberFormat="1" applyFont="1" applyBorder="1" applyAlignment="1">
      <alignment vertical="center"/>
    </xf>
    <xf numFmtId="176" fontId="19" fillId="0" borderId="12" xfId="0" applyNumberFormat="1" applyFont="1" applyBorder="1" applyAlignment="1">
      <alignment vertical="center"/>
    </xf>
    <xf numFmtId="176" fontId="19" fillId="0" borderId="27" xfId="0" applyNumberFormat="1" applyFont="1" applyBorder="1" applyAlignment="1">
      <alignment vertical="center"/>
    </xf>
    <xf numFmtId="3" fontId="18" fillId="0" borderId="0" xfId="0" applyNumberFormat="1" applyFont="1" applyAlignment="1">
      <alignment vertical="center"/>
    </xf>
    <xf numFmtId="178" fontId="19" fillId="0" borderId="23" xfId="0" applyNumberFormat="1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178" fontId="19" fillId="0" borderId="30" xfId="0" applyNumberFormat="1" applyFont="1" applyBorder="1" applyAlignment="1">
      <alignment horizontal="center" vertical="center"/>
    </xf>
    <xf numFmtId="176" fontId="19" fillId="0" borderId="14" xfId="0" applyNumberFormat="1" applyFont="1" applyBorder="1" applyAlignment="1">
      <alignment vertical="center"/>
    </xf>
    <xf numFmtId="176" fontId="19" fillId="0" borderId="3" xfId="0" applyNumberFormat="1" applyFont="1" applyBorder="1" applyAlignment="1">
      <alignment vertical="center"/>
    </xf>
    <xf numFmtId="176" fontId="19" fillId="0" borderId="3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32" xfId="0" applyNumberFormat="1" applyFont="1" applyBorder="1" applyAlignment="1">
      <alignment horizontal="center" vertical="center"/>
    </xf>
    <xf numFmtId="0" fontId="13" fillId="0" borderId="22" xfId="0" applyNumberFormat="1" applyFont="1" applyBorder="1" applyAlignment="1">
      <alignment horizontal="center" vertical="center"/>
    </xf>
    <xf numFmtId="0" fontId="13" fillId="0" borderId="33" xfId="0" applyNumberFormat="1" applyFont="1" applyBorder="1" applyAlignment="1">
      <alignment horizontal="center" vertical="center"/>
    </xf>
    <xf numFmtId="0" fontId="13" fillId="0" borderId="16" xfId="0" applyNumberFormat="1" applyFont="1" applyFill="1" applyBorder="1" applyAlignment="1">
      <alignment horizontal="center" vertical="center"/>
    </xf>
    <xf numFmtId="0" fontId="13" fillId="0" borderId="16" xfId="0" applyNumberFormat="1" applyFont="1" applyBorder="1" applyAlignment="1">
      <alignment horizontal="center" vertical="center"/>
    </xf>
    <xf numFmtId="0" fontId="13" fillId="0" borderId="15" xfId="0" applyNumberFormat="1" applyFont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177" fontId="13" fillId="0" borderId="35" xfId="0" applyNumberFormat="1" applyFont="1" applyFill="1" applyBorder="1" applyAlignment="1">
      <alignment vertical="center"/>
    </xf>
    <xf numFmtId="177" fontId="13" fillId="0" borderId="36" xfId="0" applyNumberFormat="1" applyFont="1" applyFill="1" applyBorder="1" applyAlignment="1">
      <alignment vertical="center"/>
    </xf>
    <xf numFmtId="177" fontId="13" fillId="0" borderId="34" xfId="0" applyNumberFormat="1" applyFont="1" applyFill="1" applyBorder="1" applyAlignment="1">
      <alignment vertical="center"/>
    </xf>
    <xf numFmtId="178" fontId="13" fillId="0" borderId="0" xfId="0" applyNumberFormat="1" applyFont="1" applyFill="1" applyAlignment="1">
      <alignment vertical="center"/>
    </xf>
    <xf numFmtId="0" fontId="13" fillId="0" borderId="37" xfId="0" applyFont="1" applyFill="1" applyBorder="1" applyAlignment="1">
      <alignment horizontal="center" vertical="center"/>
    </xf>
    <xf numFmtId="177" fontId="13" fillId="0" borderId="38" xfId="0" applyNumberFormat="1" applyFont="1" applyFill="1" applyBorder="1" applyAlignment="1">
      <alignment vertical="center"/>
    </xf>
    <xf numFmtId="177" fontId="13" fillId="0" borderId="19" xfId="0" applyNumberFormat="1" applyFont="1" applyFill="1" applyBorder="1" applyAlignment="1">
      <alignment vertical="center"/>
    </xf>
    <xf numFmtId="3" fontId="19" fillId="0" borderId="19" xfId="0" applyNumberFormat="1" applyFont="1" applyFill="1" applyBorder="1" applyAlignment="1">
      <alignment vertical="center"/>
    </xf>
    <xf numFmtId="177" fontId="13" fillId="0" borderId="37" xfId="0" applyNumberFormat="1" applyFont="1" applyFill="1" applyBorder="1" applyAlignment="1">
      <alignment vertical="center"/>
    </xf>
    <xf numFmtId="0" fontId="13" fillId="0" borderId="39" xfId="0" applyFont="1" applyFill="1" applyBorder="1" applyAlignment="1">
      <alignment horizontal="center" vertical="center"/>
    </xf>
    <xf numFmtId="176" fontId="13" fillId="0" borderId="40" xfId="0" applyNumberFormat="1" applyFont="1" applyFill="1" applyBorder="1" applyAlignment="1">
      <alignment vertical="center"/>
    </xf>
    <xf numFmtId="176" fontId="13" fillId="0" borderId="20" xfId="0" applyNumberFormat="1" applyFont="1" applyFill="1" applyBorder="1" applyAlignment="1">
      <alignment vertical="center"/>
    </xf>
    <xf numFmtId="176" fontId="13" fillId="0" borderId="41" xfId="0" applyNumberFormat="1" applyFont="1" applyFill="1" applyBorder="1" applyAlignment="1">
      <alignment vertical="center"/>
    </xf>
    <xf numFmtId="0" fontId="13" fillId="0" borderId="42" xfId="0" applyFont="1" applyFill="1" applyBorder="1" applyAlignment="1">
      <alignment horizontal="center" vertical="center"/>
    </xf>
    <xf numFmtId="177" fontId="13" fillId="0" borderId="43" xfId="0" applyNumberFormat="1" applyFont="1" applyFill="1" applyBorder="1" applyAlignment="1">
      <alignment vertical="center"/>
    </xf>
    <xf numFmtId="177" fontId="13" fillId="0" borderId="18" xfId="0" applyNumberFormat="1" applyFont="1" applyFill="1" applyBorder="1" applyAlignment="1">
      <alignment vertical="center"/>
    </xf>
    <xf numFmtId="177" fontId="13" fillId="0" borderId="42" xfId="0" applyNumberFormat="1" applyFont="1" applyFill="1" applyBorder="1" applyAlignment="1">
      <alignment vertical="center"/>
    </xf>
    <xf numFmtId="176" fontId="13" fillId="0" borderId="39" xfId="0" applyNumberFormat="1" applyFont="1" applyFill="1" applyBorder="1" applyAlignment="1">
      <alignment vertical="center"/>
    </xf>
    <xf numFmtId="177" fontId="13" fillId="0" borderId="44" xfId="0" applyNumberFormat="1" applyFont="1" applyFill="1" applyBorder="1" applyAlignment="1">
      <alignment vertical="center"/>
    </xf>
    <xf numFmtId="0" fontId="13" fillId="0" borderId="45" xfId="0" applyFont="1" applyFill="1" applyBorder="1" applyAlignment="1">
      <alignment horizontal="center" vertical="center"/>
    </xf>
    <xf numFmtId="176" fontId="13" fillId="0" borderId="46" xfId="0" applyNumberFormat="1" applyFont="1" applyFill="1" applyBorder="1" applyAlignment="1">
      <alignment vertical="center"/>
    </xf>
    <xf numFmtId="176" fontId="13" fillId="0" borderId="47" xfId="0" applyNumberFormat="1" applyFont="1" applyFill="1" applyBorder="1" applyAlignment="1">
      <alignment vertical="center"/>
    </xf>
    <xf numFmtId="176" fontId="13" fillId="0" borderId="48" xfId="0" applyNumberFormat="1" applyFont="1" applyFill="1" applyBorder="1" applyAlignment="1">
      <alignment vertical="center"/>
    </xf>
    <xf numFmtId="176" fontId="13" fillId="0" borderId="45" xfId="0" applyNumberFormat="1" applyFont="1" applyFill="1" applyBorder="1" applyAlignment="1">
      <alignment vertical="center"/>
    </xf>
    <xf numFmtId="177" fontId="13" fillId="0" borderId="49" xfId="0" applyNumberFormat="1" applyFont="1" applyFill="1" applyBorder="1" applyAlignment="1">
      <alignment vertical="center"/>
    </xf>
    <xf numFmtId="177" fontId="13" fillId="0" borderId="50" xfId="0" applyNumberFormat="1" applyFont="1" applyFill="1" applyBorder="1" applyAlignment="1">
      <alignment vertical="center"/>
    </xf>
    <xf numFmtId="177" fontId="13" fillId="0" borderId="51" xfId="0" applyNumberFormat="1" applyFont="1" applyFill="1" applyBorder="1" applyAlignment="1">
      <alignment vertical="center"/>
    </xf>
    <xf numFmtId="178" fontId="13" fillId="0" borderId="0" xfId="0" applyNumberFormat="1" applyFont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1" xfId="3" applyFont="1" applyBorder="1" applyAlignment="1">
      <alignment horizontal="center" vertical="center" wrapText="1"/>
    </xf>
    <xf numFmtId="176" fontId="8" fillId="0" borderId="1" xfId="4" applyNumberFormat="1" applyFont="1" applyFill="1" applyBorder="1" applyAlignment="1">
      <alignment horizontal="right" vertical="center"/>
    </xf>
    <xf numFmtId="0" fontId="10" fillId="0" borderId="0" xfId="4" applyFont="1" applyAlignment="1">
      <alignment horizontal="center" vertical="center"/>
    </xf>
    <xf numFmtId="0" fontId="2" fillId="0" borderId="0" xfId="4"/>
    <xf numFmtId="0" fontId="2" fillId="0" borderId="0" xfId="4" applyAlignment="1">
      <alignment horizontal="right" vertical="center"/>
    </xf>
    <xf numFmtId="0" fontId="8" fillId="0" borderId="52" xfId="4" applyFont="1" applyFill="1" applyBorder="1" applyAlignment="1"/>
    <xf numFmtId="0" fontId="8" fillId="0" borderId="52" xfId="4" applyFont="1" applyBorder="1" applyAlignment="1"/>
    <xf numFmtId="178" fontId="12" fillId="0" borderId="0" xfId="0" applyNumberFormat="1" applyFont="1" applyAlignment="1">
      <alignment horizontal="centerContinuous" vertical="center"/>
    </xf>
    <xf numFmtId="178" fontId="17" fillId="0" borderId="0" xfId="0" applyNumberFormat="1" applyFont="1" applyAlignment="1">
      <alignment horizontal="centerContinuous" vertical="center"/>
    </xf>
    <xf numFmtId="178" fontId="19" fillId="0" borderId="17" xfId="0" applyNumberFormat="1" applyFont="1" applyBorder="1" applyAlignment="1">
      <alignment horizontal="centerContinuous" vertical="center"/>
    </xf>
    <xf numFmtId="178" fontId="19" fillId="0" borderId="53" xfId="0" applyNumberFormat="1" applyFont="1" applyBorder="1" applyAlignment="1">
      <alignment horizontal="centerContinuous" vertical="center"/>
    </xf>
    <xf numFmtId="0" fontId="13" fillId="0" borderId="54" xfId="0" applyFont="1" applyFill="1" applyBorder="1" applyAlignment="1">
      <alignment horizontal="centerContinuous" vertical="center"/>
    </xf>
    <xf numFmtId="0" fontId="13" fillId="0" borderId="55" xfId="0" applyFont="1" applyFill="1" applyBorder="1" applyAlignment="1">
      <alignment horizontal="centerContinuous" vertical="center"/>
    </xf>
    <xf numFmtId="0" fontId="13" fillId="0" borderId="56" xfId="0" applyFont="1" applyFill="1" applyBorder="1" applyAlignment="1">
      <alignment horizontal="centerContinuous" vertical="center"/>
    </xf>
    <xf numFmtId="0" fontId="13" fillId="0" borderId="57" xfId="0" applyFont="1" applyFill="1" applyBorder="1" applyAlignment="1">
      <alignment horizontal="centerContinuous" vertical="center"/>
    </xf>
    <xf numFmtId="0" fontId="13" fillId="0" borderId="58" xfId="0" applyFont="1" applyFill="1" applyBorder="1" applyAlignment="1">
      <alignment horizontal="centerContinuous" vertical="center"/>
    </xf>
    <xf numFmtId="0" fontId="16" fillId="0" borderId="0" xfId="0" applyNumberFormat="1" applyFont="1" applyAlignment="1">
      <alignment horizontal="centerContinuous" vertical="center"/>
    </xf>
    <xf numFmtId="0" fontId="13" fillId="0" borderId="17" xfId="0" applyFont="1" applyBorder="1" applyAlignment="1">
      <alignment horizontal="centerContinuous" vertical="center"/>
    </xf>
    <xf numFmtId="0" fontId="0" fillId="0" borderId="53" xfId="0" applyBorder="1" applyAlignment="1">
      <alignment horizontal="centerContinuous" vertical="center"/>
    </xf>
    <xf numFmtId="0" fontId="6" fillId="0" borderId="0" xfId="5" applyFont="1" applyFill="1" applyBorder="1" applyAlignment="1">
      <alignment horizontal="centerContinuous" vertical="center"/>
    </xf>
    <xf numFmtId="0" fontId="10" fillId="0" borderId="0" xfId="4" applyFont="1" applyAlignment="1">
      <alignment horizontal="centerContinuous" vertical="center"/>
    </xf>
    <xf numFmtId="0" fontId="4" fillId="0" borderId="59" xfId="5" applyFont="1" applyBorder="1" applyAlignment="1">
      <alignment horizontal="right" vertical="center"/>
    </xf>
    <xf numFmtId="178" fontId="0" fillId="0" borderId="22" xfId="2" applyNumberFormat="1" applyFont="1" applyFill="1" applyBorder="1" applyAlignment="1">
      <alignment horizontal="right" vertical="center" shrinkToFit="1"/>
    </xf>
    <xf numFmtId="180" fontId="0" fillId="0" borderId="60" xfId="0" applyNumberFormat="1" applyFill="1" applyBorder="1" applyAlignment="1">
      <alignment horizontal="right" vertical="center" shrinkToFit="1"/>
    </xf>
    <xf numFmtId="180" fontId="0" fillId="0" borderId="53" xfId="0" applyNumberFormat="1" applyFill="1" applyBorder="1" applyAlignment="1">
      <alignment horizontal="right" vertical="center" shrinkToFit="1"/>
    </xf>
    <xf numFmtId="178" fontId="0" fillId="0" borderId="0" xfId="0" applyNumberFormat="1" applyAlignment="1">
      <alignment vertical="center" shrinkToFit="1"/>
    </xf>
    <xf numFmtId="178" fontId="0" fillId="0" borderId="25" xfId="0" applyNumberFormat="1" applyFill="1" applyBorder="1" applyAlignment="1">
      <alignment horizontal="center" vertical="center" shrinkToFit="1"/>
    </xf>
    <xf numFmtId="178" fontId="0" fillId="0" borderId="27" xfId="0" applyNumberFormat="1" applyFill="1" applyBorder="1" applyAlignment="1">
      <alignment horizontal="center" vertical="center" shrinkToFit="1"/>
    </xf>
    <xf numFmtId="178" fontId="2" fillId="0" borderId="27" xfId="0" applyNumberFormat="1" applyFont="1" applyFill="1" applyBorder="1" applyAlignment="1">
      <alignment horizontal="center" vertical="center" shrinkToFit="1"/>
    </xf>
    <xf numFmtId="178" fontId="0" fillId="0" borderId="31" xfId="0" applyNumberFormat="1" applyFill="1" applyBorder="1" applyAlignment="1">
      <alignment horizontal="center" vertical="center" shrinkToFit="1"/>
    </xf>
    <xf numFmtId="178" fontId="0" fillId="0" borderId="0" xfId="0" applyNumberFormat="1" applyBorder="1" applyAlignment="1">
      <alignment vertical="center" shrinkToFit="1"/>
    </xf>
    <xf numFmtId="178" fontId="0" fillId="0" borderId="54" xfId="0" applyNumberFormat="1" applyBorder="1" applyAlignment="1">
      <alignment vertical="center" shrinkToFit="1"/>
    </xf>
    <xf numFmtId="178" fontId="0" fillId="0" borderId="5" xfId="1" applyNumberFormat="1" applyFont="1" applyBorder="1" applyAlignment="1">
      <alignment horizontal="centerContinuous" vertical="center" shrinkToFit="1"/>
    </xf>
    <xf numFmtId="178" fontId="0" fillId="0" borderId="61" xfId="1" applyNumberFormat="1" applyFont="1" applyBorder="1" applyAlignment="1">
      <alignment horizontal="centerContinuous" vertical="center" shrinkToFit="1"/>
    </xf>
    <xf numFmtId="178" fontId="0" fillId="0" borderId="62" xfId="1" applyNumberFormat="1" applyFont="1" applyBorder="1" applyAlignment="1">
      <alignment horizontal="centerContinuous" vertical="center" shrinkToFit="1"/>
    </xf>
    <xf numFmtId="178" fontId="0" fillId="0" borderId="5" xfId="2" applyNumberFormat="1" applyFont="1" applyBorder="1" applyAlignment="1">
      <alignment horizontal="centerContinuous" vertical="center" shrinkToFit="1"/>
    </xf>
    <xf numFmtId="178" fontId="0" fillId="0" borderId="61" xfId="2" applyNumberFormat="1" applyFont="1" applyBorder="1" applyAlignment="1">
      <alignment horizontal="centerContinuous" vertical="center" shrinkToFit="1"/>
    </xf>
    <xf numFmtId="178" fontId="0" fillId="0" borderId="62" xfId="2" applyNumberFormat="1" applyFont="1" applyBorder="1" applyAlignment="1">
      <alignment horizontal="centerContinuous" vertical="center" shrinkToFit="1"/>
    </xf>
    <xf numFmtId="178" fontId="0" fillId="0" borderId="8" xfId="0" applyNumberFormat="1" applyBorder="1" applyAlignment="1">
      <alignment horizontal="distributed" vertical="center" shrinkToFit="1"/>
    </xf>
    <xf numFmtId="178" fontId="0" fillId="0" borderId="9" xfId="0" applyNumberFormat="1" applyBorder="1" applyAlignment="1">
      <alignment horizontal="centerContinuous" vertical="center" shrinkToFit="1"/>
    </xf>
    <xf numFmtId="178" fontId="0" fillId="0" borderId="56" xfId="0" applyNumberFormat="1" applyBorder="1" applyAlignment="1">
      <alignment vertical="center" shrinkToFit="1"/>
    </xf>
    <xf numFmtId="178" fontId="0" fillId="0" borderId="21" xfId="2" applyNumberFormat="1" applyFont="1" applyBorder="1" applyAlignment="1">
      <alignment horizontal="center" vertical="center" shrinkToFit="1"/>
    </xf>
    <xf numFmtId="178" fontId="0" fillId="0" borderId="3" xfId="2" applyNumberFormat="1" applyFont="1" applyBorder="1" applyAlignment="1">
      <alignment horizontal="center" vertical="center" shrinkToFit="1"/>
    </xf>
    <xf numFmtId="178" fontId="0" fillId="0" borderId="3" xfId="1" applyNumberFormat="1" applyFont="1" applyBorder="1" applyAlignment="1">
      <alignment horizontal="center" vertical="center" shrinkToFit="1"/>
    </xf>
    <xf numFmtId="178" fontId="0" fillId="0" borderId="30" xfId="1" applyNumberFormat="1" applyFont="1" applyBorder="1" applyAlignment="1">
      <alignment horizontal="center" vertical="center" shrinkToFit="1"/>
    </xf>
    <xf numFmtId="178" fontId="0" fillId="0" borderId="29" xfId="0" applyNumberFormat="1" applyBorder="1" applyAlignment="1">
      <alignment horizontal="distributed" vertical="center" shrinkToFit="1"/>
    </xf>
    <xf numFmtId="178" fontId="0" fillId="0" borderId="4" xfId="0" applyNumberFormat="1" applyBorder="1" applyAlignment="1">
      <alignment horizontal="centerContinuous" vertical="center" shrinkToFit="1"/>
    </xf>
    <xf numFmtId="178" fontId="0" fillId="0" borderId="5" xfId="2" applyNumberFormat="1" applyFont="1" applyFill="1" applyBorder="1" applyAlignment="1">
      <alignment horizontal="right" vertical="center" shrinkToFit="1"/>
    </xf>
    <xf numFmtId="178" fontId="0" fillId="0" borderId="7" xfId="2" applyNumberFormat="1" applyFont="1" applyFill="1" applyBorder="1" applyAlignment="1">
      <alignment horizontal="right" vertical="center" shrinkToFit="1"/>
    </xf>
    <xf numFmtId="176" fontId="0" fillId="0" borderId="7" xfId="1" applyNumberFormat="1" applyFont="1" applyFill="1" applyBorder="1" applyAlignment="1">
      <alignment horizontal="right" vertical="center" shrinkToFit="1"/>
    </xf>
    <xf numFmtId="178" fontId="0" fillId="0" borderId="6" xfId="2" applyNumberFormat="1" applyFont="1" applyFill="1" applyBorder="1" applyAlignment="1">
      <alignment horizontal="right" vertical="center" shrinkToFit="1"/>
    </xf>
    <xf numFmtId="178" fontId="0" fillId="0" borderId="63" xfId="0" applyNumberFormat="1" applyBorder="1" applyAlignment="1">
      <alignment vertical="center" shrinkToFit="1"/>
    </xf>
    <xf numFmtId="178" fontId="0" fillId="0" borderId="10" xfId="2" applyNumberFormat="1" applyFont="1" applyFill="1" applyBorder="1" applyAlignment="1">
      <alignment horizontal="right" vertical="center" shrinkToFit="1"/>
    </xf>
    <xf numFmtId="178" fontId="0" fillId="0" borderId="1" xfId="2" applyNumberFormat="1" applyFont="1" applyFill="1" applyBorder="1" applyAlignment="1">
      <alignment horizontal="right" vertical="center" shrinkToFit="1"/>
    </xf>
    <xf numFmtId="176" fontId="0" fillId="0" borderId="1" xfId="1" applyNumberFormat="1" applyFont="1" applyFill="1" applyBorder="1" applyAlignment="1">
      <alignment horizontal="right" vertical="center" shrinkToFit="1"/>
    </xf>
    <xf numFmtId="178" fontId="0" fillId="0" borderId="64" xfId="2" applyNumberFormat="1" applyFont="1" applyFill="1" applyBorder="1" applyAlignment="1">
      <alignment horizontal="right" vertical="center" shrinkToFit="1"/>
    </xf>
    <xf numFmtId="178" fontId="2" fillId="0" borderId="10" xfId="2" applyNumberFormat="1" applyFont="1" applyFill="1" applyBorder="1" applyAlignment="1">
      <alignment horizontal="right" vertical="center" shrinkToFit="1"/>
    </xf>
    <xf numFmtId="178" fontId="2" fillId="0" borderId="1" xfId="2" applyNumberFormat="1" applyFont="1" applyFill="1" applyBorder="1" applyAlignment="1">
      <alignment horizontal="right" vertical="center" shrinkToFit="1"/>
    </xf>
    <xf numFmtId="178" fontId="2" fillId="0" borderId="12" xfId="1" applyNumberFormat="1" applyFont="1" applyFill="1" applyBorder="1" applyAlignment="1">
      <alignment horizontal="right" vertical="center" shrinkToFit="1"/>
    </xf>
    <xf numFmtId="178" fontId="0" fillId="0" borderId="1" xfId="2" applyNumberFormat="1" applyFont="1" applyBorder="1" applyAlignment="1">
      <alignment vertical="center" shrinkToFit="1"/>
    </xf>
    <xf numFmtId="178" fontId="0" fillId="0" borderId="2" xfId="2" applyNumberFormat="1" applyFont="1" applyFill="1" applyBorder="1" applyAlignment="1">
      <alignment horizontal="right" vertical="center" shrinkToFit="1"/>
    </xf>
    <xf numFmtId="178" fontId="0" fillId="0" borderId="3" xfId="2" applyNumberFormat="1" applyFont="1" applyFill="1" applyBorder="1" applyAlignment="1">
      <alignment horizontal="right" vertical="center" shrinkToFit="1"/>
    </xf>
    <xf numFmtId="176" fontId="0" fillId="0" borderId="3" xfId="1" applyNumberFormat="1" applyFont="1" applyFill="1" applyBorder="1" applyAlignment="1">
      <alignment horizontal="right" vertical="center" shrinkToFit="1"/>
    </xf>
    <xf numFmtId="178" fontId="2" fillId="0" borderId="15" xfId="0" applyNumberFormat="1" applyFont="1" applyFill="1" applyBorder="1" applyAlignment="1">
      <alignment horizontal="center" vertical="center" shrinkToFit="1"/>
    </xf>
    <xf numFmtId="176" fontId="0" fillId="0" borderId="22" xfId="1" applyNumberFormat="1" applyFont="1" applyFill="1" applyBorder="1" applyAlignment="1">
      <alignment horizontal="right" vertical="center" shrinkToFit="1"/>
    </xf>
    <xf numFmtId="178" fontId="0" fillId="0" borderId="32" xfId="2" applyNumberFormat="1" applyFont="1" applyBorder="1" applyAlignment="1">
      <alignment vertical="center" shrinkToFit="1"/>
    </xf>
    <xf numFmtId="178" fontId="0" fillId="0" borderId="32" xfId="0" applyNumberFormat="1" applyBorder="1" applyAlignment="1">
      <alignment vertical="center" shrinkToFit="1"/>
    </xf>
    <xf numFmtId="0" fontId="2" fillId="0" borderId="19" xfId="3" applyBorder="1" applyAlignment="1">
      <alignment horizontal="center" vertical="center" shrinkToFit="1"/>
    </xf>
    <xf numFmtId="0" fontId="0" fillId="0" borderId="1" xfId="3" applyFont="1" applyBorder="1" applyAlignment="1">
      <alignment horizontal="center" vertical="center" wrapText="1"/>
    </xf>
    <xf numFmtId="0" fontId="4" fillId="0" borderId="0" xfId="5" applyFont="1" applyFill="1" applyBorder="1" applyAlignment="1">
      <alignment vertical="center"/>
    </xf>
    <xf numFmtId="38" fontId="9" fillId="0" borderId="1" xfId="2" applyFont="1" applyFill="1" applyBorder="1" applyAlignment="1">
      <alignment vertical="center"/>
    </xf>
    <xf numFmtId="38" fontId="8" fillId="0" borderId="1" xfId="2" applyFont="1" applyFill="1" applyBorder="1" applyAlignment="1">
      <alignment vertical="center"/>
    </xf>
    <xf numFmtId="38" fontId="8" fillId="0" borderId="1" xfId="2" applyFont="1" applyBorder="1" applyAlignment="1">
      <alignment vertical="center"/>
    </xf>
    <xf numFmtId="0" fontId="20" fillId="0" borderId="0" xfId="0" applyFont="1">
      <alignment vertical="center"/>
    </xf>
    <xf numFmtId="176" fontId="19" fillId="0" borderId="30" xfId="0" applyNumberFormat="1" applyFont="1" applyBorder="1" applyAlignment="1">
      <alignment vertical="center"/>
    </xf>
    <xf numFmtId="0" fontId="0" fillId="0" borderId="0" xfId="4" applyFont="1" applyAlignment="1">
      <alignment horizontal="right" vertical="center"/>
    </xf>
    <xf numFmtId="0" fontId="1" fillId="0" borderId="0" xfId="6">
      <alignment vertical="center"/>
    </xf>
    <xf numFmtId="0" fontId="2" fillId="0" borderId="49" xfId="3" applyBorder="1" applyAlignment="1">
      <alignment horizontal="center" vertical="center"/>
    </xf>
    <xf numFmtId="178" fontId="13" fillId="0" borderId="49" xfId="3" applyNumberFormat="1" applyFont="1" applyBorder="1"/>
    <xf numFmtId="0" fontId="2" fillId="0" borderId="65" xfId="3" applyBorder="1" applyAlignment="1">
      <alignment horizontal="center" vertical="center" shrinkToFit="1"/>
    </xf>
    <xf numFmtId="178" fontId="1" fillId="0" borderId="0" xfId="6" applyNumberFormat="1">
      <alignment vertical="center"/>
    </xf>
    <xf numFmtId="178" fontId="13" fillId="0" borderId="65" xfId="3" applyNumberFormat="1" applyFont="1" applyBorder="1"/>
    <xf numFmtId="176" fontId="22" fillId="0" borderId="1" xfId="4" applyNumberFormat="1" applyFont="1" applyFill="1" applyBorder="1" applyAlignment="1">
      <alignment horizontal="right" vertical="center"/>
    </xf>
    <xf numFmtId="0" fontId="2" fillId="0" borderId="0" xfId="3" applyAlignment="1">
      <alignment horizontal="center"/>
    </xf>
    <xf numFmtId="38" fontId="8" fillId="0" borderId="1" xfId="2" applyFont="1" applyBorder="1" applyAlignment="1">
      <alignment horizontal="right" vertical="center"/>
    </xf>
    <xf numFmtId="181" fontId="0" fillId="0" borderId="13" xfId="0" applyNumberFormat="1" applyFill="1" applyBorder="1" applyAlignment="1">
      <alignment horizontal="right" vertical="center" shrinkToFit="1"/>
    </xf>
    <xf numFmtId="181" fontId="0" fillId="0" borderId="30" xfId="1" applyNumberFormat="1" applyFont="1" applyFill="1" applyBorder="1" applyAlignment="1">
      <alignment horizontal="right" vertical="center" shrinkToFit="1"/>
    </xf>
    <xf numFmtId="181" fontId="0" fillId="0" borderId="11" xfId="2" applyNumberFormat="1" applyFont="1" applyFill="1" applyBorder="1" applyAlignment="1">
      <alignment horizontal="right" vertical="center" shrinkToFit="1"/>
    </xf>
    <xf numFmtId="181" fontId="0" fillId="0" borderId="1" xfId="2" applyNumberFormat="1" applyFont="1" applyFill="1" applyBorder="1" applyAlignment="1">
      <alignment horizontal="right" vertical="center" shrinkToFit="1"/>
    </xf>
    <xf numFmtId="181" fontId="0" fillId="0" borderId="3" xfId="2" applyNumberFormat="1" applyFont="1" applyFill="1" applyBorder="1" applyAlignment="1">
      <alignment horizontal="right" vertical="center" shrinkToFit="1"/>
    </xf>
    <xf numFmtId="181" fontId="0" fillId="0" borderId="30" xfId="2" applyNumberFormat="1" applyFont="1" applyFill="1" applyBorder="1" applyAlignment="1">
      <alignment horizontal="right" vertical="center" shrinkToFit="1"/>
    </xf>
    <xf numFmtId="181" fontId="19" fillId="0" borderId="1" xfId="0" applyNumberFormat="1" applyFont="1" applyBorder="1" applyAlignment="1">
      <alignment horizontal="right" vertical="center"/>
    </xf>
    <xf numFmtId="181" fontId="19" fillId="0" borderId="12" xfId="0" applyNumberFormat="1" applyFont="1" applyBorder="1" applyAlignment="1">
      <alignment horizontal="right" vertical="center"/>
    </xf>
    <xf numFmtId="181" fontId="13" fillId="0" borderId="36" xfId="0" applyNumberFormat="1" applyFont="1" applyFill="1" applyBorder="1" applyAlignment="1">
      <alignment vertical="center"/>
    </xf>
    <xf numFmtId="181" fontId="13" fillId="0" borderId="19" xfId="0" applyNumberFormat="1" applyFont="1" applyFill="1" applyBorder="1" applyAlignment="1">
      <alignment vertical="center"/>
    </xf>
    <xf numFmtId="181" fontId="2" fillId="0" borderId="0" xfId="3" applyNumberFormat="1"/>
    <xf numFmtId="181" fontId="4" fillId="0" borderId="0" xfId="5" applyNumberFormat="1" applyFont="1" applyAlignment="1">
      <alignment vertical="center"/>
    </xf>
    <xf numFmtId="181" fontId="18" fillId="0" borderId="0" xfId="0" applyNumberFormat="1" applyFont="1" applyAlignment="1">
      <alignment vertical="center"/>
    </xf>
    <xf numFmtId="181" fontId="0" fillId="0" borderId="0" xfId="2" applyNumberFormat="1" applyFont="1" applyAlignment="1">
      <alignment vertical="center"/>
    </xf>
    <xf numFmtId="181" fontId="0" fillId="0" borderId="0" xfId="1" applyNumberFormat="1" applyFont="1" applyAlignment="1">
      <alignment vertical="center"/>
    </xf>
    <xf numFmtId="181" fontId="0" fillId="0" borderId="0" xfId="0" applyNumberFormat="1" applyAlignment="1">
      <alignment vertical="center"/>
    </xf>
    <xf numFmtId="181" fontId="2" fillId="0" borderId="0" xfId="4" applyNumberFormat="1"/>
    <xf numFmtId="0" fontId="2" fillId="0" borderId="66" xfId="3" applyBorder="1"/>
    <xf numFmtId="0" fontId="2" fillId="0" borderId="67" xfId="3" applyBorder="1"/>
    <xf numFmtId="3" fontId="4" fillId="0" borderId="66" xfId="5" applyNumberFormat="1" applyFont="1" applyFill="1" applyBorder="1" applyAlignment="1">
      <alignment vertical="center"/>
    </xf>
    <xf numFmtId="3" fontId="4" fillId="0" borderId="67" xfId="5" applyNumberFormat="1" applyFont="1" applyFill="1" applyBorder="1" applyAlignment="1">
      <alignment vertical="center"/>
    </xf>
    <xf numFmtId="0" fontId="2" fillId="0" borderId="66" xfId="4" applyBorder="1"/>
    <xf numFmtId="0" fontId="2" fillId="0" borderId="67" xfId="4" applyBorder="1"/>
    <xf numFmtId="0" fontId="8" fillId="0" borderId="59" xfId="5" applyFont="1" applyBorder="1" applyAlignment="1">
      <alignment vertical="center"/>
    </xf>
    <xf numFmtId="176" fontId="13" fillId="0" borderId="47" xfId="0" applyNumberFormat="1" applyFont="1" applyFill="1" applyBorder="1" applyAlignment="1">
      <alignment horizontal="right" vertical="center"/>
    </xf>
    <xf numFmtId="3" fontId="8" fillId="0" borderId="1" xfId="5" applyNumberFormat="1" applyFont="1" applyFill="1" applyBorder="1" applyAlignment="1">
      <alignment horizontal="center" vertical="center" shrinkToFit="1"/>
    </xf>
    <xf numFmtId="0" fontId="0" fillId="0" borderId="0" xfId="3" applyFont="1" applyBorder="1" applyAlignment="1">
      <alignment horizontal="center" vertical="center" wrapText="1"/>
    </xf>
    <xf numFmtId="0" fontId="2" fillId="0" borderId="0" xfId="3" applyBorder="1" applyAlignment="1">
      <alignment horizontal="center"/>
    </xf>
    <xf numFmtId="0" fontId="2" fillId="0" borderId="0" xfId="3" applyBorder="1"/>
    <xf numFmtId="3" fontId="8" fillId="2" borderId="1" xfId="5" applyNumberFormat="1" applyFont="1" applyFill="1" applyBorder="1" applyAlignment="1">
      <alignment horizontal="center" vertical="center" shrinkToFit="1"/>
    </xf>
    <xf numFmtId="0" fontId="23" fillId="0" borderId="0" xfId="5" applyFont="1" applyAlignment="1">
      <alignment vertical="center"/>
    </xf>
    <xf numFmtId="178" fontId="13" fillId="0" borderId="0" xfId="2" applyNumberFormat="1" applyFont="1" applyAlignment="1">
      <alignment vertical="center"/>
    </xf>
    <xf numFmtId="178" fontId="24" fillId="0" borderId="10" xfId="2" applyNumberFormat="1" applyFont="1" applyFill="1" applyBorder="1" applyAlignment="1">
      <alignment horizontal="right" vertical="center" shrinkToFit="1"/>
    </xf>
    <xf numFmtId="178" fontId="24" fillId="0" borderId="14" xfId="2" applyNumberFormat="1" applyFont="1" applyFill="1" applyBorder="1" applyAlignment="1">
      <alignment horizontal="right" vertical="center" shrinkToFit="1"/>
    </xf>
    <xf numFmtId="178" fontId="24" fillId="0" borderId="22" xfId="2" applyNumberFormat="1" applyFont="1" applyFill="1" applyBorder="1" applyAlignment="1">
      <alignment horizontal="right" vertical="center" shrinkToFit="1"/>
    </xf>
    <xf numFmtId="0" fontId="20" fillId="0" borderId="0" xfId="0" applyFont="1" applyAlignment="1">
      <alignment vertical="top"/>
    </xf>
    <xf numFmtId="38" fontId="22" fillId="0" borderId="1" xfId="2" applyFont="1" applyBorder="1" applyAlignment="1">
      <alignment vertical="center"/>
    </xf>
    <xf numFmtId="0" fontId="25" fillId="0" borderId="0" xfId="0" applyFont="1">
      <alignment vertical="center"/>
    </xf>
    <xf numFmtId="0" fontId="0" fillId="0" borderId="0" xfId="3" applyFont="1" applyBorder="1" applyAlignment="1">
      <alignment horizontal="center"/>
    </xf>
    <xf numFmtId="0" fontId="12" fillId="0" borderId="0" xfId="3" applyFont="1" applyAlignment="1">
      <alignment vertical="center"/>
    </xf>
    <xf numFmtId="178" fontId="13" fillId="0" borderId="0" xfId="3" applyNumberFormat="1" applyFont="1" applyBorder="1"/>
    <xf numFmtId="0" fontId="2" fillId="0" borderId="0" xfId="3" applyBorder="1" applyAlignment="1">
      <alignment horizontal="center" vertical="center"/>
    </xf>
    <xf numFmtId="0" fontId="2" fillId="0" borderId="0" xfId="3" applyBorder="1" applyAlignment="1">
      <alignment horizontal="center" vertical="center" shrinkToFit="1"/>
    </xf>
    <xf numFmtId="182" fontId="0" fillId="0" borderId="0" xfId="1" applyNumberFormat="1" applyFont="1" applyAlignment="1">
      <alignment vertical="center"/>
    </xf>
    <xf numFmtId="183" fontId="0" fillId="0" borderId="13" xfId="0" applyNumberFormat="1" applyFill="1" applyBorder="1" applyAlignment="1">
      <alignment horizontal="right" vertical="center" shrinkToFit="1"/>
    </xf>
    <xf numFmtId="0" fontId="0" fillId="0" borderId="0" xfId="3" applyFont="1"/>
    <xf numFmtId="0" fontId="12" fillId="0" borderId="0" xfId="3" applyFont="1" applyAlignment="1">
      <alignment vertical="center" wrapText="1"/>
    </xf>
    <xf numFmtId="3" fontId="25" fillId="0" borderId="68" xfId="0" applyNumberFormat="1" applyFont="1" applyBorder="1">
      <alignment vertical="center"/>
    </xf>
    <xf numFmtId="3" fontId="13" fillId="0" borderId="18" xfId="0" applyNumberFormat="1" applyFont="1" applyFill="1" applyBorder="1" applyAlignment="1">
      <alignment vertical="center"/>
    </xf>
    <xf numFmtId="178" fontId="13" fillId="0" borderId="19" xfId="3" applyNumberFormat="1" applyFont="1" applyBorder="1" applyAlignment="1">
      <alignment horizontal="right"/>
    </xf>
    <xf numFmtId="184" fontId="9" fillId="0" borderId="1" xfId="2" applyNumberFormat="1" applyFont="1" applyFill="1" applyBorder="1" applyAlignment="1">
      <alignment vertical="center"/>
    </xf>
    <xf numFmtId="185" fontId="8" fillId="0" borderId="1" xfId="4" applyNumberFormat="1" applyFont="1" applyFill="1" applyBorder="1" applyAlignment="1">
      <alignment horizontal="right" vertical="center"/>
    </xf>
    <xf numFmtId="178" fontId="13" fillId="0" borderId="65" xfId="3" applyNumberFormat="1" applyFont="1" applyBorder="1" applyAlignment="1">
      <alignment horizontal="right"/>
    </xf>
    <xf numFmtId="0" fontId="0" fillId="0" borderId="0" xfId="3" applyFont="1" applyAlignment="1">
      <alignment horizontal="right" vertical="center"/>
    </xf>
    <xf numFmtId="0" fontId="0" fillId="0" borderId="0" xfId="4" applyFont="1"/>
    <xf numFmtId="3" fontId="19" fillId="0" borderId="69" xfId="0" applyNumberFormat="1" applyFont="1" applyBorder="1" applyAlignment="1">
      <alignment horizontal="right" vertical="center"/>
    </xf>
    <xf numFmtId="0" fontId="16" fillId="0" borderId="0" xfId="0" applyNumberFormat="1" applyFont="1" applyFill="1" applyAlignment="1">
      <alignment horizontal="centerContinuous" vertical="center"/>
    </xf>
    <xf numFmtId="0" fontId="13" fillId="0" borderId="33" xfId="0" applyNumberFormat="1" applyFont="1" applyFill="1" applyBorder="1" applyAlignment="1">
      <alignment horizontal="center" vertical="center"/>
    </xf>
    <xf numFmtId="178" fontId="13" fillId="0" borderId="0" xfId="3" applyNumberFormat="1" applyFont="1" applyBorder="1" applyAlignment="1">
      <alignment horizontal="right"/>
    </xf>
    <xf numFmtId="0" fontId="26" fillId="0" borderId="0" xfId="4" applyFont="1"/>
    <xf numFmtId="0" fontId="2" fillId="0" borderId="0" xfId="4" applyFont="1"/>
    <xf numFmtId="186" fontId="8" fillId="0" borderId="1" xfId="4" applyNumberFormat="1" applyFont="1" applyFill="1" applyBorder="1" applyAlignment="1">
      <alignment horizontal="right" vertical="center"/>
    </xf>
    <xf numFmtId="0" fontId="13" fillId="0" borderId="44" xfId="0" applyFont="1" applyFill="1" applyBorder="1" applyAlignment="1">
      <alignment horizontal="center" vertical="center"/>
    </xf>
    <xf numFmtId="3" fontId="19" fillId="0" borderId="49" xfId="0" applyNumberFormat="1" applyFont="1" applyFill="1" applyBorder="1" applyAlignment="1">
      <alignment vertical="center"/>
    </xf>
    <xf numFmtId="176" fontId="13" fillId="0" borderId="70" xfId="0" applyNumberFormat="1" applyFont="1" applyFill="1" applyBorder="1" applyAlignment="1">
      <alignment vertical="center"/>
    </xf>
    <xf numFmtId="184" fontId="27" fillId="0" borderId="1" xfId="2" applyNumberFormat="1" applyFont="1" applyFill="1" applyBorder="1" applyAlignment="1">
      <alignment vertical="center"/>
    </xf>
    <xf numFmtId="0" fontId="12" fillId="0" borderId="0" xfId="3" applyFont="1" applyAlignment="1">
      <alignment horizontal="center" vertical="center" wrapText="1"/>
    </xf>
  </cellXfs>
  <cellStyles count="9">
    <cellStyle name="パーセント" xfId="1" builtinId="5"/>
    <cellStyle name="桁区切り" xfId="2" builtinId="6"/>
    <cellStyle name="桁区切り 3" xfId="7"/>
    <cellStyle name="標準" xfId="0" builtinId="0"/>
    <cellStyle name="標準 2" xfId="6"/>
    <cellStyle name="標準 2 2" xfId="8"/>
    <cellStyle name="標準_siryou230510" xfId="3"/>
    <cellStyle name="標準_グラフsiryou20110915【データが重い】" xfId="4"/>
    <cellStyle name="標準_月別来道輸送実績の推移（Ｈ１２～Ｈ１６）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charts/_rels/chart10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B0A9-4B95-BA64-3A89558CEA00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B0A9-4B95-BA64-3A89558CEA00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B0A9-4B95-BA64-3A89558CEA00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B0A9-4B95-BA64-3A89558CEA00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B0A9-4B95-BA64-3A89558CE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63792"/>
        <c:axId val="387164184"/>
      </c:barChart>
      <c:catAx>
        <c:axId val="38716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164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64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1637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FF18-4A85-8E81-6A34ADFC0B95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FF18-4A85-8E81-6A34ADFC0B95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FF18-4A85-8E81-6A34ADFC0B95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FF18-4A85-8E81-6A34ADFC0B95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FF18-4A85-8E81-6A34ADFC0B95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</c:numLit>
          </c:val>
          <c:extLst>
            <c:ext xmlns:c16="http://schemas.microsoft.com/office/drawing/2014/chart" uri="{C3380CC4-5D6E-409C-BE32-E72D297353CC}">
              <c16:uniqueId val="{00000005-FF18-4A85-8E81-6A34ADFC0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892960"/>
        <c:axId val="387893352"/>
      </c:barChart>
      <c:catAx>
        <c:axId val="387892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893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89335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892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C5-43E1-B1BE-3FA949130161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FC5-43E1-B1BE-3FA949130161}"/>
            </c:ext>
          </c:extLst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FC5-43E1-B1BE-3FA949130161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AFC5-43E1-B1BE-3FA949130161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AFC5-43E1-B1BE-3FA949130161}"/>
            </c:ext>
          </c:extLst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AFC5-43E1-B1BE-3FA949130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87600"/>
        <c:axId val="395087992"/>
      </c:barChart>
      <c:catAx>
        <c:axId val="395087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7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87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76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0-2CEE-405C-81D2-2E79B07D4728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1-2CEE-405C-81D2-2E79B07D4728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2-2CEE-405C-81D2-2E79B07D4728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  <c:extLst>
            <c:ext xmlns:c16="http://schemas.microsoft.com/office/drawing/2014/chart" uri="{C3380CC4-5D6E-409C-BE32-E72D297353CC}">
              <c16:uniqueId val="{00000003-2CEE-405C-81D2-2E79B07D4728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4-2CEE-405C-81D2-2E79B07D4728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  <c:pt idx="10">
                <c:v>32.6</c:v>
              </c:pt>
              <c:pt idx="11">
                <c:v>50.1</c:v>
              </c:pt>
            </c:numLit>
          </c:val>
          <c:extLst>
            <c:ext xmlns:c16="http://schemas.microsoft.com/office/drawing/2014/chart" uri="{C3380CC4-5D6E-409C-BE32-E72D297353CC}">
              <c16:uniqueId val="{00000005-2CEE-405C-81D2-2E79B07D4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88776"/>
        <c:axId val="395089168"/>
      </c:barChart>
      <c:catAx>
        <c:axId val="395088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9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89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87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83753613076851E-2"/>
          <c:y val="0.16610409310346999"/>
          <c:w val="0.81410867492850336"/>
          <c:h val="0.7298578199052132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フェリー!$B$22</c:f>
              <c:strCache>
                <c:ptCount val="1"/>
                <c:pt idx="0">
                  <c:v>平成29年度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フェリー!$C$22:$N$22</c:f>
              <c:numCache>
                <c:formatCode>#,##0.0</c:formatCode>
                <c:ptCount val="12"/>
                <c:pt idx="0">
                  <c:v>68.105999999999995</c:v>
                </c:pt>
                <c:pt idx="1">
                  <c:v>88.363</c:v>
                </c:pt>
                <c:pt idx="2">
                  <c:v>74.710999999999999</c:v>
                </c:pt>
                <c:pt idx="3">
                  <c:v>107.996</c:v>
                </c:pt>
                <c:pt idx="4">
                  <c:v>160.97200000000001</c:v>
                </c:pt>
                <c:pt idx="5">
                  <c:v>83.706999999999994</c:v>
                </c:pt>
                <c:pt idx="6">
                  <c:v>68.537999999999997</c:v>
                </c:pt>
                <c:pt idx="7">
                  <c:v>51.853000000000002</c:v>
                </c:pt>
                <c:pt idx="8">
                  <c:v>54.756999999999998</c:v>
                </c:pt>
                <c:pt idx="9">
                  <c:v>41.585000000000001</c:v>
                </c:pt>
                <c:pt idx="10">
                  <c:v>37.106999999999999</c:v>
                </c:pt>
                <c:pt idx="11">
                  <c:v>57.116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6-4AC1-BFE3-468092B22882}"/>
            </c:ext>
          </c:extLst>
        </c:ser>
        <c:ser>
          <c:idx val="2"/>
          <c:order val="2"/>
          <c:tx>
            <c:strRef>
              <c:f>フェリー!$B$23</c:f>
              <c:strCache>
                <c:ptCount val="1"/>
                <c:pt idx="0">
                  <c:v>平成30年度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フェリー!$C$23:$N$23</c:f>
              <c:numCache>
                <c:formatCode>#,##0.0</c:formatCode>
                <c:ptCount val="12"/>
                <c:pt idx="0">
                  <c:v>72.555000000000007</c:v>
                </c:pt>
                <c:pt idx="1">
                  <c:v>79.441000000000003</c:v>
                </c:pt>
                <c:pt idx="2">
                  <c:v>77.685000000000002</c:v>
                </c:pt>
                <c:pt idx="3">
                  <c:v>106.7865</c:v>
                </c:pt>
                <c:pt idx="4">
                  <c:v>158.0575</c:v>
                </c:pt>
                <c:pt idx="5">
                  <c:v>81.351500000000001</c:v>
                </c:pt>
                <c:pt idx="6">
                  <c:v>65.686499999999995</c:v>
                </c:pt>
                <c:pt idx="7">
                  <c:v>55.082000000000001</c:v>
                </c:pt>
                <c:pt idx="8">
                  <c:v>57.450499999999998</c:v>
                </c:pt>
                <c:pt idx="9">
                  <c:v>43.727499999999999</c:v>
                </c:pt>
                <c:pt idx="10">
                  <c:v>40.534500000000001</c:v>
                </c:pt>
                <c:pt idx="11">
                  <c:v>61.143000000000001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96-4AC1-BFE3-468092B22882}"/>
            </c:ext>
          </c:extLst>
        </c:ser>
        <c:ser>
          <c:idx val="3"/>
          <c:order val="3"/>
          <c:tx>
            <c:strRef>
              <c:f>フェリー!$B$24</c:f>
              <c:strCache>
                <c:ptCount val="1"/>
                <c:pt idx="0">
                  <c:v>令和元年度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フェリー!$C$24:$N$24</c:f>
              <c:numCache>
                <c:formatCode>#,##0.0</c:formatCode>
                <c:ptCount val="12"/>
                <c:pt idx="0">
                  <c:v>94.834999999999994</c:v>
                </c:pt>
                <c:pt idx="1">
                  <c:v>98.742999999999995</c:v>
                </c:pt>
                <c:pt idx="2">
                  <c:v>77.316999999999993</c:v>
                </c:pt>
                <c:pt idx="3">
                  <c:v>112.58199999999999</c:v>
                </c:pt>
                <c:pt idx="4">
                  <c:v>158.83099999999999</c:v>
                </c:pt>
                <c:pt idx="5">
                  <c:v>89.61</c:v>
                </c:pt>
                <c:pt idx="6">
                  <c:v>69.051000000000002</c:v>
                </c:pt>
                <c:pt idx="7">
                  <c:v>54.975000000000001</c:v>
                </c:pt>
                <c:pt idx="8">
                  <c:v>57.384999999999998</c:v>
                </c:pt>
                <c:pt idx="9">
                  <c:v>43.69</c:v>
                </c:pt>
                <c:pt idx="10">
                  <c:v>38.81</c:v>
                </c:pt>
                <c:pt idx="11">
                  <c:v>40.405999999999999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96-4AC1-BFE3-468092B22882}"/>
            </c:ext>
          </c:extLst>
        </c:ser>
        <c:ser>
          <c:idx val="4"/>
          <c:order val="4"/>
          <c:tx>
            <c:strRef>
              <c:f>フェリー!$B$25</c:f>
              <c:strCache>
                <c:ptCount val="1"/>
                <c:pt idx="0">
                  <c:v>令和2年度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フェリー!$C$25:$N$25</c:f>
              <c:numCache>
                <c:formatCode>#,##0.0</c:formatCode>
                <c:ptCount val="12"/>
                <c:pt idx="0">
                  <c:v>44.790999999999997</c:v>
                </c:pt>
                <c:pt idx="1">
                  <c:v>35.015999999999998</c:v>
                </c:pt>
                <c:pt idx="2">
                  <c:v>48.151000000000003</c:v>
                </c:pt>
                <c:pt idx="3">
                  <c:v>68.498000000000005</c:v>
                </c:pt>
                <c:pt idx="4">
                  <c:v>94.01</c:v>
                </c:pt>
                <c:pt idx="5">
                  <c:v>73.778999999999996</c:v>
                </c:pt>
                <c:pt idx="6">
                  <c:v>67.811000000000007</c:v>
                </c:pt>
                <c:pt idx="7">
                  <c:v>51.686</c:v>
                </c:pt>
                <c:pt idx="8">
                  <c:v>47.959000000000003</c:v>
                </c:pt>
                <c:pt idx="9">
                  <c:v>35.515999999999998</c:v>
                </c:pt>
                <c:pt idx="10">
                  <c:v>27.7</c:v>
                </c:pt>
                <c:pt idx="11">
                  <c:v>44.6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96-4AC1-BFE3-468092B22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89952"/>
        <c:axId val="395090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フェリー!$C$21:$N$21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A296-4AC1-BFE3-468092B22882}"/>
                  </c:ext>
                </c:extLst>
              </c15:ser>
            </c15:filteredBarSeries>
          </c:ext>
        </c:extLst>
      </c:barChart>
      <c:catAx>
        <c:axId val="395089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090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90344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5.9103908484270731E-2"/>
              <c:y val="2.6066350710900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089952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563331007674671"/>
          <c:y val="0.2063714697533312"/>
          <c:w val="0.12042689125884581"/>
          <c:h val="0.373434040169439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平成19年度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25189</c:v>
              </c:pt>
              <c:pt idx="1">
                <c:v>31443</c:v>
              </c:pt>
              <c:pt idx="2">
                <c:v>35117</c:v>
              </c:pt>
              <c:pt idx="3">
                <c:v>51716</c:v>
              </c:pt>
              <c:pt idx="4">
                <c:v>46575</c:v>
              </c:pt>
              <c:pt idx="5">
                <c:v>37384</c:v>
              </c:pt>
              <c:pt idx="6">
                <c:v>36334</c:v>
              </c:pt>
              <c:pt idx="7">
                <c:v>27804</c:v>
              </c:pt>
              <c:pt idx="8">
                <c:v>44603</c:v>
              </c:pt>
              <c:pt idx="9">
                <c:v>42103</c:v>
              </c:pt>
              <c:pt idx="10">
                <c:v>47506</c:v>
              </c:pt>
              <c:pt idx="11">
                <c:v>27892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26-4ADE-A830-3AAEE5A312C5}"/>
            </c:ext>
          </c:extLst>
        </c:ser>
        <c:ser>
          <c:idx val="1"/>
          <c:order val="1"/>
          <c:tx>
            <c:v>平成20年度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23759</c:v>
              </c:pt>
              <c:pt idx="1">
                <c:v>34633</c:v>
              </c:pt>
              <c:pt idx="2">
                <c:v>37502</c:v>
              </c:pt>
              <c:pt idx="3">
                <c:v>59383</c:v>
              </c:pt>
              <c:pt idx="4">
                <c:v>52846</c:v>
              </c:pt>
              <c:pt idx="5">
                <c:v>32502</c:v>
              </c:pt>
              <c:pt idx="6">
                <c:v>33991</c:v>
              </c:pt>
              <c:pt idx="7">
                <c:v>23322</c:v>
              </c:pt>
              <c:pt idx="8">
                <c:v>38114</c:v>
              </c:pt>
              <c:pt idx="9">
                <c:v>44783</c:v>
              </c:pt>
              <c:pt idx="10">
                <c:v>28365</c:v>
              </c:pt>
              <c:pt idx="11">
                <c:v>19532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226-4ADE-A830-3AAEE5A312C5}"/>
            </c:ext>
          </c:extLst>
        </c:ser>
        <c:ser>
          <c:idx val="2"/>
          <c:order val="2"/>
          <c:tx>
            <c:v>平成21年度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19458</c:v>
              </c:pt>
              <c:pt idx="1">
                <c:v>22940</c:v>
              </c:pt>
              <c:pt idx="2">
                <c:v>17963</c:v>
              </c:pt>
              <c:pt idx="3">
                <c:v>43644</c:v>
              </c:pt>
              <c:pt idx="4">
                <c:v>43678</c:v>
              </c:pt>
              <c:pt idx="5">
                <c:v>24516</c:v>
              </c:pt>
              <c:pt idx="6">
                <c:v>28679</c:v>
              </c:pt>
              <c:pt idx="7">
                <c:v>23520</c:v>
              </c:pt>
              <c:pt idx="8">
                <c:v>48523</c:v>
              </c:pt>
              <c:pt idx="9">
                <c:v>42390</c:v>
              </c:pt>
              <c:pt idx="10">
                <c:v>50695</c:v>
              </c:pt>
              <c:pt idx="11">
                <c:v>25113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226-4ADE-A830-3AAEE5A312C5}"/>
            </c:ext>
          </c:extLst>
        </c:ser>
        <c:ser>
          <c:idx val="3"/>
          <c:order val="3"/>
          <c:tx>
            <c:v>平成22年度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22371</c:v>
              </c:pt>
              <c:pt idx="1">
                <c:v>30549</c:v>
              </c:pt>
              <c:pt idx="2">
                <c:v>31083</c:v>
              </c:pt>
              <c:pt idx="3">
                <c:v>58741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226-4ADE-A830-3AAEE5A31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178416"/>
        <c:axId val="397178808"/>
      </c:lineChart>
      <c:catAx>
        <c:axId val="397178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178808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397178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178416"/>
        <c:crosses val="autoZero"/>
        <c:crossBetween val="between"/>
      </c:valAx>
      <c:spPr>
        <a:solidFill>
          <a:srgbClr val="9999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83E-433D-B565-77397235B989}"/>
            </c:ext>
          </c:extLst>
        </c:ser>
        <c:ser>
          <c:idx val="1"/>
          <c:order val="1"/>
          <c:tx>
            <c:v>#REF!</c:v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83E-433D-B565-77397235B989}"/>
            </c:ext>
          </c:extLst>
        </c:ser>
        <c:ser>
          <c:idx val="2"/>
          <c:order val="2"/>
          <c:tx>
            <c:v>#REF!</c:v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583E-433D-B565-77397235B989}"/>
            </c:ext>
          </c:extLst>
        </c:ser>
        <c:ser>
          <c:idx val="3"/>
          <c:order val="3"/>
          <c:tx>
            <c:v>#REF!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583E-433D-B565-77397235B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179592"/>
        <c:axId val="397179984"/>
      </c:barChart>
      <c:catAx>
        <c:axId val="397179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179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717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179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247273616899649E-2"/>
          <c:y val="4.5160203769425686E-2"/>
          <c:w val="0.9560765923496648"/>
          <c:h val="0.901604982856007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'訪日外国人の推移（全国）'!$A$83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'訪日外国人の推移（全国）'!$CT$82:$DT$82</c:f>
              <c:strCache>
                <c:ptCount val="27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２月</c:v>
                </c:pt>
                <c:pt idx="26">
                  <c:v>３月</c:v>
                </c:pt>
              </c:strCache>
            </c:strRef>
          </c:cat>
          <c:val>
            <c:numRef>
              <c:f>'訪日外国人の推移（全国）'!$CT$83:$DT$83</c:f>
              <c:numCache>
                <c:formatCode>General</c:formatCode>
                <c:ptCount val="27"/>
                <c:pt idx="0">
                  <c:v>386000</c:v>
                </c:pt>
                <c:pt idx="1">
                  <c:v>367500</c:v>
                </c:pt>
                <c:pt idx="2">
                  <c:v>623500</c:v>
                </c:pt>
                <c:pt idx="3">
                  <c:v>717600</c:v>
                </c:pt>
                <c:pt idx="4">
                  <c:v>563400</c:v>
                </c:pt>
                <c:pt idx="5">
                  <c:v>539200</c:v>
                </c:pt>
                <c:pt idx="6">
                  <c:v>550320</c:v>
                </c:pt>
                <c:pt idx="7">
                  <c:v>484161</c:v>
                </c:pt>
                <c:pt idx="8">
                  <c:v>540000</c:v>
                </c:pt>
                <c:pt idx="9">
                  <c:v>686700</c:v>
                </c:pt>
                <c:pt idx="10">
                  <c:v>574700</c:v>
                </c:pt>
                <c:pt idx="11">
                  <c:v>554068</c:v>
                </c:pt>
                <c:pt idx="12">
                  <c:v>465966</c:v>
                </c:pt>
                <c:pt idx="13">
                  <c:v>325300</c:v>
                </c:pt>
                <c:pt idx="14">
                  <c:v>127000</c:v>
                </c:pt>
                <c:pt idx="15">
                  <c:v>1990</c:v>
                </c:pt>
                <c:pt idx="16">
                  <c:v>1650</c:v>
                </c:pt>
                <c:pt idx="17">
                  <c:v>1150</c:v>
                </c:pt>
                <c:pt idx="18">
                  <c:v>1917</c:v>
                </c:pt>
                <c:pt idx="19">
                  <c:v>5130</c:v>
                </c:pt>
                <c:pt idx="20">
                  <c:v>7090</c:v>
                </c:pt>
                <c:pt idx="21">
                  <c:v>17100</c:v>
                </c:pt>
                <c:pt idx="22">
                  <c:v>32200</c:v>
                </c:pt>
                <c:pt idx="23">
                  <c:v>34970</c:v>
                </c:pt>
                <c:pt idx="24">
                  <c:v>31857</c:v>
                </c:pt>
                <c:pt idx="25">
                  <c:v>2090</c:v>
                </c:pt>
                <c:pt idx="26">
                  <c:v>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E-410F-BC77-1BD5453A9F29}"/>
            </c:ext>
          </c:extLst>
        </c:ser>
        <c:ser>
          <c:idx val="1"/>
          <c:order val="1"/>
          <c:tx>
            <c:strRef>
              <c:f>'訪日外国人の推移（全国）'!$A$84</c:f>
              <c:strCache>
                <c:ptCount val="1"/>
                <c:pt idx="0">
                  <c:v>豪州</c:v>
                </c:pt>
              </c:strCache>
            </c:strRef>
          </c:tx>
          <c:invertIfNegative val="0"/>
          <c:cat>
            <c:strRef>
              <c:f>'訪日外国人の推移（全国）'!$CT$82:$DT$82</c:f>
              <c:strCache>
                <c:ptCount val="27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２月</c:v>
                </c:pt>
                <c:pt idx="26">
                  <c:v>３月</c:v>
                </c:pt>
              </c:strCache>
            </c:strRef>
          </c:cat>
          <c:val>
            <c:numRef>
              <c:f>'訪日外国人の推移（全国）'!$CT$84:$DT$84</c:f>
              <c:numCache>
                <c:formatCode>General</c:formatCode>
                <c:ptCount val="27"/>
                <c:pt idx="0">
                  <c:v>81100</c:v>
                </c:pt>
                <c:pt idx="1">
                  <c:v>47700</c:v>
                </c:pt>
                <c:pt idx="2">
                  <c:v>44200</c:v>
                </c:pt>
                <c:pt idx="3">
                  <c:v>70500</c:v>
                </c:pt>
                <c:pt idx="4">
                  <c:v>46200</c:v>
                </c:pt>
                <c:pt idx="5">
                  <c:v>37300</c:v>
                </c:pt>
                <c:pt idx="6">
                  <c:v>34873</c:v>
                </c:pt>
                <c:pt idx="7">
                  <c:v>26951</c:v>
                </c:pt>
                <c:pt idx="8">
                  <c:v>60500</c:v>
                </c:pt>
                <c:pt idx="9">
                  <c:v>51600</c:v>
                </c:pt>
                <c:pt idx="10">
                  <c:v>48300</c:v>
                </c:pt>
                <c:pt idx="11">
                  <c:v>72653</c:v>
                </c:pt>
                <c:pt idx="12">
                  <c:v>85314</c:v>
                </c:pt>
                <c:pt idx="13">
                  <c:v>48500</c:v>
                </c:pt>
                <c:pt idx="14">
                  <c:v>8800</c:v>
                </c:pt>
                <c:pt idx="15">
                  <c:v>50</c:v>
                </c:pt>
                <c:pt idx="16">
                  <c:v>0</c:v>
                </c:pt>
                <c:pt idx="17">
                  <c:v>10</c:v>
                </c:pt>
                <c:pt idx="18">
                  <c:v>45</c:v>
                </c:pt>
                <c:pt idx="19">
                  <c:v>90</c:v>
                </c:pt>
                <c:pt idx="20">
                  <c:v>90</c:v>
                </c:pt>
                <c:pt idx="21">
                  <c:v>200</c:v>
                </c:pt>
                <c:pt idx="22">
                  <c:v>300</c:v>
                </c:pt>
                <c:pt idx="23">
                  <c:v>164</c:v>
                </c:pt>
                <c:pt idx="24">
                  <c:v>106</c:v>
                </c:pt>
                <c:pt idx="25">
                  <c:v>30</c:v>
                </c:pt>
                <c:pt idx="2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E-410F-BC77-1BD5453A9F29}"/>
            </c:ext>
          </c:extLst>
        </c:ser>
        <c:ser>
          <c:idx val="2"/>
          <c:order val="2"/>
          <c:tx>
            <c:strRef>
              <c:f>'訪日外国人の推移（全国）'!$A$85</c:f>
              <c:strCache>
                <c:ptCount val="1"/>
                <c:pt idx="0">
                  <c:v>マレーシア</c:v>
                </c:pt>
              </c:strCache>
            </c:strRef>
          </c:tx>
          <c:invertIfNegative val="0"/>
          <c:cat>
            <c:strRef>
              <c:f>'訪日外国人の推移（全国）'!$CT$82:$DT$82</c:f>
              <c:strCache>
                <c:ptCount val="27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２月</c:v>
                </c:pt>
                <c:pt idx="26">
                  <c:v>３月</c:v>
                </c:pt>
              </c:strCache>
            </c:strRef>
          </c:cat>
          <c:val>
            <c:numRef>
              <c:f>'訪日外国人の推移（全国）'!$CT$85:$DT$85</c:f>
              <c:numCache>
                <c:formatCode>General</c:formatCode>
                <c:ptCount val="27"/>
                <c:pt idx="0">
                  <c:v>31400</c:v>
                </c:pt>
                <c:pt idx="1">
                  <c:v>36700</c:v>
                </c:pt>
                <c:pt idx="2">
                  <c:v>50600</c:v>
                </c:pt>
                <c:pt idx="3">
                  <c:v>46100</c:v>
                </c:pt>
                <c:pt idx="4">
                  <c:v>42600</c:v>
                </c:pt>
                <c:pt idx="5">
                  <c:v>30500</c:v>
                </c:pt>
                <c:pt idx="6">
                  <c:v>22957</c:v>
                </c:pt>
                <c:pt idx="7">
                  <c:v>19827</c:v>
                </c:pt>
                <c:pt idx="8">
                  <c:v>28800</c:v>
                </c:pt>
                <c:pt idx="9">
                  <c:v>48900</c:v>
                </c:pt>
                <c:pt idx="10">
                  <c:v>65000</c:v>
                </c:pt>
                <c:pt idx="11">
                  <c:v>78250</c:v>
                </c:pt>
                <c:pt idx="12">
                  <c:v>44829</c:v>
                </c:pt>
                <c:pt idx="13">
                  <c:v>26600</c:v>
                </c:pt>
                <c:pt idx="14">
                  <c:v>3300</c:v>
                </c:pt>
                <c:pt idx="15">
                  <c:v>20</c:v>
                </c:pt>
                <c:pt idx="16">
                  <c:v>0</c:v>
                </c:pt>
                <c:pt idx="17">
                  <c:v>10</c:v>
                </c:pt>
                <c:pt idx="18">
                  <c:v>200</c:v>
                </c:pt>
                <c:pt idx="19">
                  <c:v>223</c:v>
                </c:pt>
                <c:pt idx="20">
                  <c:v>200</c:v>
                </c:pt>
                <c:pt idx="21">
                  <c:v>600</c:v>
                </c:pt>
                <c:pt idx="22">
                  <c:v>400</c:v>
                </c:pt>
                <c:pt idx="23">
                  <c:v>300</c:v>
                </c:pt>
                <c:pt idx="24">
                  <c:v>242</c:v>
                </c:pt>
                <c:pt idx="25">
                  <c:v>70</c:v>
                </c:pt>
                <c:pt idx="2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2E-410F-BC77-1BD5453A9F29}"/>
            </c:ext>
          </c:extLst>
        </c:ser>
        <c:ser>
          <c:idx val="3"/>
          <c:order val="3"/>
          <c:tx>
            <c:strRef>
              <c:f>'訪日外国人の推移（全国）'!$A$86</c:f>
              <c:strCache>
                <c:ptCount val="1"/>
                <c:pt idx="0">
                  <c:v>タイ</c:v>
                </c:pt>
              </c:strCache>
            </c:strRef>
          </c:tx>
          <c:invertIfNegative val="0"/>
          <c:cat>
            <c:strRef>
              <c:f>'訪日外国人の推移（全国）'!$CT$82:$DT$82</c:f>
              <c:strCache>
                <c:ptCount val="27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２月</c:v>
                </c:pt>
                <c:pt idx="26">
                  <c:v>３月</c:v>
                </c:pt>
              </c:strCache>
            </c:strRef>
          </c:cat>
          <c:val>
            <c:numRef>
              <c:f>'訪日外国人の推移（全国）'!$CT$86:$DT$86</c:f>
              <c:numCache>
                <c:formatCode>General</c:formatCode>
                <c:ptCount val="27"/>
                <c:pt idx="0">
                  <c:v>92600</c:v>
                </c:pt>
                <c:pt idx="1">
                  <c:v>107800</c:v>
                </c:pt>
                <c:pt idx="2">
                  <c:v>147400</c:v>
                </c:pt>
                <c:pt idx="3">
                  <c:v>164800</c:v>
                </c:pt>
                <c:pt idx="4">
                  <c:v>107900</c:v>
                </c:pt>
                <c:pt idx="5">
                  <c:v>63000</c:v>
                </c:pt>
                <c:pt idx="6">
                  <c:v>73202</c:v>
                </c:pt>
                <c:pt idx="7">
                  <c:v>49589</c:v>
                </c:pt>
                <c:pt idx="8">
                  <c:v>62100</c:v>
                </c:pt>
                <c:pt idx="9">
                  <c:v>145300</c:v>
                </c:pt>
                <c:pt idx="10">
                  <c:v>140300</c:v>
                </c:pt>
                <c:pt idx="11">
                  <c:v>164936</c:v>
                </c:pt>
                <c:pt idx="12">
                  <c:v>112534</c:v>
                </c:pt>
                <c:pt idx="13">
                  <c:v>98000</c:v>
                </c:pt>
                <c:pt idx="14">
                  <c:v>4800</c:v>
                </c:pt>
                <c:pt idx="15">
                  <c:v>30</c:v>
                </c:pt>
                <c:pt idx="16">
                  <c:v>0</c:v>
                </c:pt>
                <c:pt idx="17">
                  <c:v>10</c:v>
                </c:pt>
                <c:pt idx="18">
                  <c:v>400</c:v>
                </c:pt>
                <c:pt idx="19">
                  <c:v>350</c:v>
                </c:pt>
                <c:pt idx="20">
                  <c:v>1000</c:v>
                </c:pt>
                <c:pt idx="21">
                  <c:v>1400</c:v>
                </c:pt>
                <c:pt idx="22">
                  <c:v>1000</c:v>
                </c:pt>
                <c:pt idx="23">
                  <c:v>683</c:v>
                </c:pt>
                <c:pt idx="24">
                  <c:v>719</c:v>
                </c:pt>
                <c:pt idx="25">
                  <c:v>90</c:v>
                </c:pt>
                <c:pt idx="2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2E-410F-BC77-1BD5453A9F29}"/>
            </c:ext>
          </c:extLst>
        </c:ser>
        <c:ser>
          <c:idx val="4"/>
          <c:order val="4"/>
          <c:tx>
            <c:strRef>
              <c:f>'訪日外国人の推移（全国）'!$A$87</c:f>
              <c:strCache>
                <c:ptCount val="1"/>
                <c:pt idx="0">
                  <c:v>シンガポール</c:v>
                </c:pt>
              </c:strCache>
            </c:strRef>
          </c:tx>
          <c:invertIfNegative val="0"/>
          <c:cat>
            <c:strRef>
              <c:f>'訪日外国人の推移（全国）'!$CT$82:$DT$82</c:f>
              <c:strCache>
                <c:ptCount val="27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２月</c:v>
                </c:pt>
                <c:pt idx="26">
                  <c:v>３月</c:v>
                </c:pt>
              </c:strCache>
            </c:strRef>
          </c:cat>
          <c:val>
            <c:numRef>
              <c:f>'訪日外国人の推移（全国）'!$CT$87:$DT$87</c:f>
              <c:numCache>
                <c:formatCode>General</c:formatCode>
                <c:ptCount val="27"/>
                <c:pt idx="0">
                  <c:v>22700</c:v>
                </c:pt>
                <c:pt idx="1">
                  <c:v>26100</c:v>
                </c:pt>
                <c:pt idx="2">
                  <c:v>43700</c:v>
                </c:pt>
                <c:pt idx="3">
                  <c:v>36700</c:v>
                </c:pt>
                <c:pt idx="4">
                  <c:v>37700</c:v>
                </c:pt>
                <c:pt idx="5">
                  <c:v>47300</c:v>
                </c:pt>
                <c:pt idx="6">
                  <c:v>21716</c:v>
                </c:pt>
                <c:pt idx="7">
                  <c:v>19698</c:v>
                </c:pt>
                <c:pt idx="8">
                  <c:v>29100</c:v>
                </c:pt>
                <c:pt idx="9">
                  <c:v>41900</c:v>
                </c:pt>
                <c:pt idx="10">
                  <c:v>65300</c:v>
                </c:pt>
                <c:pt idx="11">
                  <c:v>100376</c:v>
                </c:pt>
                <c:pt idx="12">
                  <c:v>30180</c:v>
                </c:pt>
                <c:pt idx="13">
                  <c:v>19600</c:v>
                </c:pt>
                <c:pt idx="14">
                  <c:v>5100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20</c:v>
                </c:pt>
                <c:pt idx="19">
                  <c:v>21</c:v>
                </c:pt>
                <c:pt idx="20">
                  <c:v>30</c:v>
                </c:pt>
                <c:pt idx="21">
                  <c:v>100</c:v>
                </c:pt>
                <c:pt idx="22">
                  <c:v>200</c:v>
                </c:pt>
                <c:pt idx="23">
                  <c:v>121</c:v>
                </c:pt>
                <c:pt idx="24">
                  <c:v>85</c:v>
                </c:pt>
                <c:pt idx="25">
                  <c:v>50</c:v>
                </c:pt>
                <c:pt idx="2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2E-410F-BC77-1BD5453A9F29}"/>
            </c:ext>
          </c:extLst>
        </c:ser>
        <c:ser>
          <c:idx val="5"/>
          <c:order val="5"/>
          <c:tx>
            <c:strRef>
              <c:f>'訪日外国人の推移（全国）'!$A$88</c:f>
              <c:strCache>
                <c:ptCount val="1"/>
                <c:pt idx="0">
                  <c:v>香港</c:v>
                </c:pt>
              </c:strCache>
            </c:strRef>
          </c:tx>
          <c:invertIfNegative val="0"/>
          <c:cat>
            <c:strRef>
              <c:f>'訪日外国人の推移（全国）'!$CT$82:$DT$82</c:f>
              <c:strCache>
                <c:ptCount val="27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２月</c:v>
                </c:pt>
                <c:pt idx="26">
                  <c:v>３月</c:v>
                </c:pt>
              </c:strCache>
            </c:strRef>
          </c:cat>
          <c:val>
            <c:numRef>
              <c:f>'訪日外国人の推移（全国）'!$CT$88:$DT$88</c:f>
              <c:numCache>
                <c:formatCode>General</c:formatCode>
                <c:ptCount val="27"/>
                <c:pt idx="0">
                  <c:v>154300</c:v>
                </c:pt>
                <c:pt idx="1">
                  <c:v>179300</c:v>
                </c:pt>
                <c:pt idx="2">
                  <c:v>171400</c:v>
                </c:pt>
                <c:pt idx="3">
                  <c:v>194800</c:v>
                </c:pt>
                <c:pt idx="4">
                  <c:v>189000</c:v>
                </c:pt>
                <c:pt idx="5">
                  <c:v>209000</c:v>
                </c:pt>
                <c:pt idx="6">
                  <c:v>216810</c:v>
                </c:pt>
                <c:pt idx="7">
                  <c:v>190260</c:v>
                </c:pt>
                <c:pt idx="8">
                  <c:v>155900</c:v>
                </c:pt>
                <c:pt idx="9">
                  <c:v>180600</c:v>
                </c:pt>
                <c:pt idx="10">
                  <c:v>199700</c:v>
                </c:pt>
                <c:pt idx="11">
                  <c:v>249642</c:v>
                </c:pt>
                <c:pt idx="12">
                  <c:v>219358</c:v>
                </c:pt>
                <c:pt idx="13">
                  <c:v>115600</c:v>
                </c:pt>
                <c:pt idx="14">
                  <c:v>9900</c:v>
                </c:pt>
                <c:pt idx="15">
                  <c:v>10</c:v>
                </c:pt>
                <c:pt idx="16">
                  <c:v>0</c:v>
                </c:pt>
                <c:pt idx="17">
                  <c:v>0</c:v>
                </c:pt>
                <c:pt idx="18">
                  <c:v>19</c:v>
                </c:pt>
                <c:pt idx="19">
                  <c:v>41</c:v>
                </c:pt>
                <c:pt idx="20">
                  <c:v>90</c:v>
                </c:pt>
                <c:pt idx="21">
                  <c:v>200</c:v>
                </c:pt>
                <c:pt idx="22">
                  <c:v>500</c:v>
                </c:pt>
                <c:pt idx="23">
                  <c:v>287</c:v>
                </c:pt>
                <c:pt idx="24">
                  <c:v>161</c:v>
                </c:pt>
                <c:pt idx="25">
                  <c:v>40</c:v>
                </c:pt>
                <c:pt idx="2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2E-410F-BC77-1BD5453A9F29}"/>
            </c:ext>
          </c:extLst>
        </c:ser>
        <c:ser>
          <c:idx val="6"/>
          <c:order val="6"/>
          <c:tx>
            <c:strRef>
              <c:f>'訪日外国人の推移（全国）'!$A$89</c:f>
              <c:strCache>
                <c:ptCount val="1"/>
                <c:pt idx="0">
                  <c:v>台湾</c:v>
                </c:pt>
              </c:strCache>
            </c:strRef>
          </c:tx>
          <c:invertIfNegative val="0"/>
          <c:cat>
            <c:strRef>
              <c:f>'訪日外国人の推移（全国）'!$CT$82:$DT$82</c:f>
              <c:strCache>
                <c:ptCount val="27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２月</c:v>
                </c:pt>
                <c:pt idx="26">
                  <c:v>３月</c:v>
                </c:pt>
              </c:strCache>
            </c:strRef>
          </c:cat>
          <c:val>
            <c:numRef>
              <c:f>'訪日外国人の推移（全国）'!$CT$89:$DT$89</c:f>
              <c:numCache>
                <c:formatCode>General</c:formatCode>
                <c:ptCount val="27"/>
                <c:pt idx="0">
                  <c:v>387500</c:v>
                </c:pt>
                <c:pt idx="1">
                  <c:v>399800</c:v>
                </c:pt>
                <c:pt idx="2">
                  <c:v>402400</c:v>
                </c:pt>
                <c:pt idx="3">
                  <c:v>403500</c:v>
                </c:pt>
                <c:pt idx="4">
                  <c:v>426500</c:v>
                </c:pt>
                <c:pt idx="5">
                  <c:v>461100</c:v>
                </c:pt>
                <c:pt idx="6">
                  <c:v>459216</c:v>
                </c:pt>
                <c:pt idx="7">
                  <c:v>420279</c:v>
                </c:pt>
                <c:pt idx="8">
                  <c:v>376200</c:v>
                </c:pt>
                <c:pt idx="9">
                  <c:v>413700</c:v>
                </c:pt>
                <c:pt idx="10">
                  <c:v>392100</c:v>
                </c:pt>
                <c:pt idx="11">
                  <c:v>348269</c:v>
                </c:pt>
                <c:pt idx="12">
                  <c:v>461239</c:v>
                </c:pt>
                <c:pt idx="13">
                  <c:v>220400</c:v>
                </c:pt>
                <c:pt idx="14">
                  <c:v>7700</c:v>
                </c:pt>
                <c:pt idx="15">
                  <c:v>300</c:v>
                </c:pt>
                <c:pt idx="16">
                  <c:v>0</c:v>
                </c:pt>
                <c:pt idx="17">
                  <c:v>50</c:v>
                </c:pt>
                <c:pt idx="18">
                  <c:v>102</c:v>
                </c:pt>
                <c:pt idx="19">
                  <c:v>448</c:v>
                </c:pt>
                <c:pt idx="20">
                  <c:v>800</c:v>
                </c:pt>
                <c:pt idx="21">
                  <c:v>1300</c:v>
                </c:pt>
                <c:pt idx="22">
                  <c:v>1200</c:v>
                </c:pt>
                <c:pt idx="23">
                  <c:v>975</c:v>
                </c:pt>
                <c:pt idx="24">
                  <c:v>592</c:v>
                </c:pt>
                <c:pt idx="25">
                  <c:v>400</c:v>
                </c:pt>
                <c:pt idx="26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2E-410F-BC77-1BD5453A9F29}"/>
            </c:ext>
          </c:extLst>
        </c:ser>
        <c:ser>
          <c:idx val="7"/>
          <c:order val="7"/>
          <c:tx>
            <c:strRef>
              <c:f>'訪日外国人の推移（全国）'!$A$90</c:f>
              <c:strCache>
                <c:ptCount val="1"/>
                <c:pt idx="0">
                  <c:v>韓国</c:v>
                </c:pt>
              </c:strCache>
            </c:strRef>
          </c:tx>
          <c:invertIfNegative val="0"/>
          <c:cat>
            <c:strRef>
              <c:f>'訪日外国人の推移（全国）'!$CT$82:$DT$82</c:f>
              <c:strCache>
                <c:ptCount val="27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２月</c:v>
                </c:pt>
                <c:pt idx="26">
                  <c:v>３月</c:v>
                </c:pt>
              </c:strCache>
            </c:strRef>
          </c:cat>
          <c:val>
            <c:numRef>
              <c:f>'訪日外国人の推移（全国）'!$CT$90:$DT$90</c:f>
              <c:numCache>
                <c:formatCode>General</c:formatCode>
                <c:ptCount val="27"/>
                <c:pt idx="0">
                  <c:v>779400</c:v>
                </c:pt>
                <c:pt idx="1">
                  <c:v>715800</c:v>
                </c:pt>
                <c:pt idx="2">
                  <c:v>585600</c:v>
                </c:pt>
                <c:pt idx="3">
                  <c:v>566600</c:v>
                </c:pt>
                <c:pt idx="4">
                  <c:v>603400</c:v>
                </c:pt>
                <c:pt idx="5">
                  <c:v>611900</c:v>
                </c:pt>
                <c:pt idx="6">
                  <c:v>561675</c:v>
                </c:pt>
                <c:pt idx="7">
                  <c:v>308730</c:v>
                </c:pt>
                <c:pt idx="8">
                  <c:v>201200</c:v>
                </c:pt>
                <c:pt idx="9">
                  <c:v>197300</c:v>
                </c:pt>
                <c:pt idx="10">
                  <c:v>205000</c:v>
                </c:pt>
                <c:pt idx="11">
                  <c:v>247959</c:v>
                </c:pt>
                <c:pt idx="12">
                  <c:v>316812</c:v>
                </c:pt>
                <c:pt idx="13">
                  <c:v>143900</c:v>
                </c:pt>
                <c:pt idx="14">
                  <c:v>16700</c:v>
                </c:pt>
                <c:pt idx="15">
                  <c:v>300</c:v>
                </c:pt>
                <c:pt idx="16">
                  <c:v>20</c:v>
                </c:pt>
                <c:pt idx="17">
                  <c:v>100</c:v>
                </c:pt>
                <c:pt idx="18">
                  <c:v>294</c:v>
                </c:pt>
                <c:pt idx="19">
                  <c:v>749</c:v>
                </c:pt>
                <c:pt idx="20">
                  <c:v>1400</c:v>
                </c:pt>
                <c:pt idx="21">
                  <c:v>2000</c:v>
                </c:pt>
                <c:pt idx="22">
                  <c:v>2800</c:v>
                </c:pt>
                <c:pt idx="23">
                  <c:v>2808</c:v>
                </c:pt>
                <c:pt idx="24">
                  <c:v>2535</c:v>
                </c:pt>
                <c:pt idx="25">
                  <c:v>900</c:v>
                </c:pt>
                <c:pt idx="26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52E-410F-BC77-1BD5453A9F29}"/>
            </c:ext>
          </c:extLst>
        </c:ser>
        <c:ser>
          <c:idx val="8"/>
          <c:order val="8"/>
          <c:tx>
            <c:strRef>
              <c:f>'訪日外国人の推移（全国）'!$A$91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cat>
            <c:strRef>
              <c:f>'訪日外国人の推移（全国）'!$CT$82:$DT$82</c:f>
              <c:strCache>
                <c:ptCount val="27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２月</c:v>
                </c:pt>
                <c:pt idx="26">
                  <c:v>３月</c:v>
                </c:pt>
              </c:strCache>
            </c:strRef>
          </c:cat>
          <c:val>
            <c:numRef>
              <c:f>'訪日外国人の推移（全国）'!$CT$91:$DT$91</c:f>
              <c:numCache>
                <c:formatCode>General</c:formatCode>
                <c:ptCount val="27"/>
                <c:pt idx="0">
                  <c:v>754400</c:v>
                </c:pt>
                <c:pt idx="1">
                  <c:v>723600</c:v>
                </c:pt>
                <c:pt idx="2">
                  <c:v>691300</c:v>
                </c:pt>
                <c:pt idx="3">
                  <c:v>726100</c:v>
                </c:pt>
                <c:pt idx="4">
                  <c:v>756400</c:v>
                </c:pt>
                <c:pt idx="5">
                  <c:v>880700</c:v>
                </c:pt>
                <c:pt idx="6">
                  <c:v>1050420</c:v>
                </c:pt>
                <c:pt idx="7">
                  <c:v>1000639</c:v>
                </c:pt>
                <c:pt idx="8">
                  <c:v>819100</c:v>
                </c:pt>
                <c:pt idx="9">
                  <c:v>730600</c:v>
                </c:pt>
                <c:pt idx="10">
                  <c:v>750900</c:v>
                </c:pt>
                <c:pt idx="11">
                  <c:v>710234</c:v>
                </c:pt>
                <c:pt idx="12">
                  <c:v>924790</c:v>
                </c:pt>
                <c:pt idx="13">
                  <c:v>87200</c:v>
                </c:pt>
                <c:pt idx="14">
                  <c:v>10400</c:v>
                </c:pt>
                <c:pt idx="15">
                  <c:v>200</c:v>
                </c:pt>
                <c:pt idx="16">
                  <c:v>30</c:v>
                </c:pt>
                <c:pt idx="17">
                  <c:v>300</c:v>
                </c:pt>
                <c:pt idx="18">
                  <c:v>785</c:v>
                </c:pt>
                <c:pt idx="19">
                  <c:v>1606</c:v>
                </c:pt>
                <c:pt idx="20">
                  <c:v>3000</c:v>
                </c:pt>
                <c:pt idx="21">
                  <c:v>4500</c:v>
                </c:pt>
                <c:pt idx="22">
                  <c:v>18100</c:v>
                </c:pt>
                <c:pt idx="23">
                  <c:v>18365</c:v>
                </c:pt>
                <c:pt idx="24">
                  <c:v>10225</c:v>
                </c:pt>
                <c:pt idx="25">
                  <c:v>1700</c:v>
                </c:pt>
                <c:pt idx="26">
                  <c:v>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7-4192-B1E5-321CFF53E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8735328"/>
        <c:axId val="398735720"/>
      </c:barChart>
      <c:catAx>
        <c:axId val="398735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8735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8735720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8735328"/>
        <c:crosses val="autoZero"/>
        <c:crossBetween val="between"/>
        <c:majorUnit val="2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4764597383239541E-2"/>
          <c:y val="7.8038216329454867E-3"/>
          <c:w val="6.6173242198787285E-2"/>
          <c:h val="0.118289315933144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anchor="ctr" anchorCtr="0"/>
        <a:lstStyle/>
        <a:p>
          <a:pPr>
            <a:defRPr sz="1300" b="0" i="0" u="none" strike="noStrike" kern="20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76F1-44EE-8C47-98E92B50D6BC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76F1-44EE-8C47-98E92B50D6BC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76F1-44EE-8C47-98E92B50D6BC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76F1-44EE-8C47-98E92B50D6BC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76F1-44EE-8C47-98E92B50D6BC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</c:numLit>
          </c:val>
          <c:extLst>
            <c:ext xmlns:c16="http://schemas.microsoft.com/office/drawing/2014/chart" uri="{C3380CC4-5D6E-409C-BE32-E72D297353CC}">
              <c16:uniqueId val="{00000005-76F1-44EE-8C47-98E92B50D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894136"/>
        <c:axId val="387894528"/>
      </c:barChart>
      <c:catAx>
        <c:axId val="387894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894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89452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894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E212-46DC-A1BC-1340E9296BCF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E212-46DC-A1BC-1340E9296BCF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E212-46DC-A1BC-1340E9296BCF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E212-46DC-A1BC-1340E9296BCF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E212-46DC-A1BC-1340E9296BCF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E212-46DC-A1BC-1340E9296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895312"/>
        <c:axId val="387895704"/>
      </c:barChart>
      <c:catAx>
        <c:axId val="387895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895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895704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895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58DC-4855-8B0E-7A83FD2B8840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58DC-4855-8B0E-7A83FD2B8840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58DC-4855-8B0E-7A83FD2B8840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58DC-4855-8B0E-7A83FD2B8840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58DC-4855-8B0E-7A83FD2B8840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58DC-4855-8B0E-7A83FD2B8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648912"/>
        <c:axId val="388649304"/>
      </c:barChart>
      <c:catAx>
        <c:axId val="388648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649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649304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648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合計!#REF!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079-4BDB-8245-EE2D43C36184}"/>
            </c:ext>
          </c:extLst>
        </c:ser>
        <c:ser>
          <c:idx val="1"/>
          <c:order val="1"/>
          <c:tx>
            <c:v>合計!#REF!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079-4BDB-8245-EE2D43C36184}"/>
            </c:ext>
          </c:extLst>
        </c:ser>
        <c:ser>
          <c:idx val="2"/>
          <c:order val="2"/>
          <c:tx>
            <c:v>合計!#REF!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079-4BDB-8245-EE2D43C36184}"/>
            </c:ext>
          </c:extLst>
        </c:ser>
        <c:ser>
          <c:idx val="3"/>
          <c:order val="3"/>
          <c:tx>
            <c:v>合計!#REF!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079-4BDB-8245-EE2D43C36184}"/>
            </c:ext>
          </c:extLst>
        </c:ser>
        <c:ser>
          <c:idx val="4"/>
          <c:order val="4"/>
          <c:tx>
            <c:v>合計!#REF!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079-4BDB-8245-EE2D43C36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650088"/>
        <c:axId val="388650480"/>
      </c:barChart>
      <c:catAx>
        <c:axId val="388650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88650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650480"/>
        <c:scaling>
          <c:orientation val="minMax"/>
          <c:max val="1600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8865008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04F5-4160-966D-8DE062B4A181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04F5-4160-966D-8DE062B4A181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04F5-4160-966D-8DE062B4A181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04F5-4160-966D-8DE062B4A181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04F5-4160-966D-8DE062B4A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651264"/>
        <c:axId val="388651656"/>
      </c:barChart>
      <c:catAx>
        <c:axId val="388651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651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651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651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6FBF-4AA2-BBDF-E9AA57A206AC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6FBF-4AA2-BBDF-E9AA57A206AC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6FBF-4AA2-BBDF-E9AA57A206AC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6FBF-4AA2-BBDF-E9AA57A206AC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6FBF-4AA2-BBDF-E9AA57A206AC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6FBF-4AA2-BBDF-E9AA57A20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652440"/>
        <c:axId val="388456408"/>
      </c:barChart>
      <c:catAx>
        <c:axId val="388652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456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45640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652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5410-456A-B795-27913AE8ED61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5410-456A-B795-27913AE8ED61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5410-456A-B795-27913AE8ED61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5410-456A-B795-27913AE8ED61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5410-456A-B795-27913AE8E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457192"/>
        <c:axId val="388457584"/>
      </c:barChart>
      <c:catAx>
        <c:axId val="388457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457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457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4571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2806-47EB-9F8A-3CA3A4C5908A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2806-47EB-9F8A-3CA3A4C5908A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2806-47EB-9F8A-3CA3A4C5908A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2806-47EB-9F8A-3CA3A4C5908A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2806-47EB-9F8A-3CA3A4C5908A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2806-47EB-9F8A-3CA3A4C59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458368"/>
        <c:axId val="388458760"/>
      </c:barChart>
      <c:catAx>
        <c:axId val="388458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458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458760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458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FE6F-4A7A-92B3-D4F94E6711E7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FE6F-4A7A-92B3-D4F94E6711E7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FE6F-4A7A-92B3-D4F94E6711E7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FE6F-4A7A-92B3-D4F94E6711E7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FE6F-4A7A-92B3-D4F94E671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459544"/>
        <c:axId val="388459936"/>
      </c:barChart>
      <c:catAx>
        <c:axId val="388459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459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459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4595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5BB3-4B64-830B-0A44D8F10BF0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5BB3-4B64-830B-0A44D8F10BF0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5BB3-4B64-830B-0A44D8F10BF0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5BB3-4B64-830B-0A44D8F10BF0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5BB3-4B64-830B-0A44D8F10BF0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5BB3-4B64-830B-0A44D8F10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64968"/>
        <c:axId val="387165360"/>
      </c:barChart>
      <c:catAx>
        <c:axId val="387164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165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65360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1649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93A7-4FA4-8431-42986961BDE7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93A7-4FA4-8431-42986961BDE7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93A7-4FA4-8431-42986961BDE7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93A7-4FA4-8431-42986961BDE7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93A7-4FA4-8431-42986961BDE7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93A7-4FA4-8431-42986961B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026144"/>
        <c:axId val="389026536"/>
      </c:barChart>
      <c:catAx>
        <c:axId val="389026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026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02653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02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8B83-43E4-8F3E-EB3872FE0543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8B83-43E4-8F3E-EB3872FE0543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8B83-43E4-8F3E-EB3872FE0543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8B83-43E4-8F3E-EB3872FE0543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8B83-43E4-8F3E-EB3872FE0543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8B83-43E4-8F3E-EB3872FE0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027320"/>
        <c:axId val="389027712"/>
      </c:barChart>
      <c:catAx>
        <c:axId val="389027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027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02771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027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592D-4ABD-B6F2-7DA802BD2B8E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592D-4ABD-B6F2-7DA802BD2B8E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592D-4ABD-B6F2-7DA802BD2B8E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592D-4ABD-B6F2-7DA802BD2B8E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592D-4ABD-B6F2-7DA802BD2B8E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</c:numLit>
          </c:val>
          <c:extLst>
            <c:ext xmlns:c16="http://schemas.microsoft.com/office/drawing/2014/chart" uri="{C3380CC4-5D6E-409C-BE32-E72D297353CC}">
              <c16:uniqueId val="{00000005-592D-4ABD-B6F2-7DA802BD2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028496"/>
        <c:axId val="389028888"/>
      </c:barChart>
      <c:catAx>
        <c:axId val="3890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028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02888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02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9DF5-487C-B509-ED6C37080441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9DF5-487C-B509-ED6C37080441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9DF5-487C-B509-ED6C37080441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9DF5-487C-B509-ED6C37080441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9DF5-487C-B509-ED6C37080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529600"/>
        <c:axId val="389529992"/>
      </c:barChart>
      <c:catAx>
        <c:axId val="389529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529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529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5296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95E3-4C5D-9B19-184150E83736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95E3-4C5D-9B19-184150E83736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95E3-4C5D-9B19-184150E83736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95E3-4C5D-9B19-184150E83736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95E3-4C5D-9B19-184150E83736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</c:numLit>
          </c:val>
          <c:extLst>
            <c:ext xmlns:c16="http://schemas.microsoft.com/office/drawing/2014/chart" uri="{C3380CC4-5D6E-409C-BE32-E72D297353CC}">
              <c16:uniqueId val="{00000005-95E3-4C5D-9B19-184150E83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530776"/>
        <c:axId val="389531168"/>
      </c:barChart>
      <c:catAx>
        <c:axId val="389530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531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53116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530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5004-47DE-BE59-038F1C5D5B5E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5004-47DE-BE59-038F1C5D5B5E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5004-47DE-BE59-038F1C5D5B5E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5004-47DE-BE59-038F1C5D5B5E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5004-47DE-BE59-038F1C5D5B5E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</c:numLit>
          </c:val>
          <c:extLst>
            <c:ext xmlns:c16="http://schemas.microsoft.com/office/drawing/2014/chart" uri="{C3380CC4-5D6E-409C-BE32-E72D297353CC}">
              <c16:uniqueId val="{00000005-5004-47DE-BE59-038F1C5D5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531952"/>
        <c:axId val="389532344"/>
      </c:barChart>
      <c:catAx>
        <c:axId val="389531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532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532344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531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0B42-43E4-BDCF-EDE2D81B2ED8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0B42-43E4-BDCF-EDE2D81B2ED8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0B42-43E4-BDCF-EDE2D81B2ED8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0B42-43E4-BDCF-EDE2D81B2ED8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0B42-43E4-BDCF-EDE2D81B2ED8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0B42-43E4-BDCF-EDE2D81B2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533128"/>
        <c:axId val="389484536"/>
      </c:barChart>
      <c:catAx>
        <c:axId val="389533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484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48453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533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6F22-4787-B3D3-FB507D0EABFE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6F22-4787-B3D3-FB507D0EABFE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6F22-4787-B3D3-FB507D0EABFE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6F22-4787-B3D3-FB507D0EABFE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6F22-4787-B3D3-FB507D0EABFE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6F22-4787-B3D3-FB507D0EA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485320"/>
        <c:axId val="389485712"/>
      </c:barChart>
      <c:catAx>
        <c:axId val="389485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485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48571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485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89925681255164E-2"/>
          <c:y val="7.5428494847911476E-2"/>
          <c:w val="0.88285095470318609"/>
          <c:h val="0.8202072175232861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合計!$B$20</c:f>
              <c:strCache>
                <c:ptCount val="1"/>
                <c:pt idx="0">
                  <c:v>平成29年度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合計!$C$20:$N$20</c:f>
              <c:numCache>
                <c:formatCode>#,##0.0</c:formatCode>
                <c:ptCount val="12"/>
                <c:pt idx="0">
                  <c:v>946.375</c:v>
                </c:pt>
                <c:pt idx="1">
                  <c:v>1156.9929999999999</c:v>
                </c:pt>
                <c:pt idx="2">
                  <c:v>1195.913</c:v>
                </c:pt>
                <c:pt idx="3">
                  <c:v>1312.415</c:v>
                </c:pt>
                <c:pt idx="4">
                  <c:v>1529.6310000000001</c:v>
                </c:pt>
                <c:pt idx="5">
                  <c:v>1306.556</c:v>
                </c:pt>
                <c:pt idx="6">
                  <c:v>1221.404</c:v>
                </c:pt>
                <c:pt idx="7">
                  <c:v>1039.836</c:v>
                </c:pt>
                <c:pt idx="8">
                  <c:v>1019.778</c:v>
                </c:pt>
                <c:pt idx="9">
                  <c:v>959.64700000000005</c:v>
                </c:pt>
                <c:pt idx="10">
                  <c:v>998.72199999999998</c:v>
                </c:pt>
                <c:pt idx="11">
                  <c:v>1089.643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0-4E3D-A04D-49FADC205442}"/>
            </c:ext>
          </c:extLst>
        </c:ser>
        <c:ser>
          <c:idx val="2"/>
          <c:order val="2"/>
          <c:tx>
            <c:strRef>
              <c:f>合計!$B$21</c:f>
              <c:strCache>
                <c:ptCount val="1"/>
                <c:pt idx="0">
                  <c:v>平成30年度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合計!$C$21:$N$21</c:f>
              <c:numCache>
                <c:formatCode>#,##0.0</c:formatCode>
                <c:ptCount val="12"/>
                <c:pt idx="0">
                  <c:v>990.75900000000001</c:v>
                </c:pt>
                <c:pt idx="1">
                  <c:v>1116.943</c:v>
                </c:pt>
                <c:pt idx="2">
                  <c:v>1207.931</c:v>
                </c:pt>
                <c:pt idx="3">
                  <c:v>1299.8264999999999</c:v>
                </c:pt>
                <c:pt idx="4">
                  <c:v>1532.8135</c:v>
                </c:pt>
                <c:pt idx="5">
                  <c:v>1017.3515</c:v>
                </c:pt>
                <c:pt idx="6">
                  <c:v>1132.0805</c:v>
                </c:pt>
                <c:pt idx="7">
                  <c:v>1053.03</c:v>
                </c:pt>
                <c:pt idx="8">
                  <c:v>1066.1524999999999</c:v>
                </c:pt>
                <c:pt idx="9">
                  <c:v>1003.8945</c:v>
                </c:pt>
                <c:pt idx="10">
                  <c:v>996.32950000000005</c:v>
                </c:pt>
                <c:pt idx="11">
                  <c:v>1129.31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10-4E3D-A04D-49FADC205442}"/>
            </c:ext>
          </c:extLst>
        </c:ser>
        <c:ser>
          <c:idx val="3"/>
          <c:order val="3"/>
          <c:tx>
            <c:strRef>
              <c:f>合計!$B$22</c:f>
              <c:strCache>
                <c:ptCount val="1"/>
                <c:pt idx="0">
                  <c:v>令和元年度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合計!$C$22:$N$22</c:f>
              <c:numCache>
                <c:formatCode>#,##0.0</c:formatCode>
                <c:ptCount val="12"/>
                <c:pt idx="0">
                  <c:v>1036.9649999999999</c:v>
                </c:pt>
                <c:pt idx="1">
                  <c:v>1195.8009999999999</c:v>
                </c:pt>
                <c:pt idx="2">
                  <c:v>1209.8040000000001</c:v>
                </c:pt>
                <c:pt idx="3">
                  <c:v>1299.019</c:v>
                </c:pt>
                <c:pt idx="4">
                  <c:v>1530.883</c:v>
                </c:pt>
                <c:pt idx="5">
                  <c:v>1343.123</c:v>
                </c:pt>
                <c:pt idx="6">
                  <c:v>1176.9849999999999</c:v>
                </c:pt>
                <c:pt idx="7">
                  <c:v>1088.1990000000001</c:v>
                </c:pt>
                <c:pt idx="8">
                  <c:v>1071.991</c:v>
                </c:pt>
                <c:pt idx="9">
                  <c:v>1008.092</c:v>
                </c:pt>
                <c:pt idx="10">
                  <c:v>921.86400000000003</c:v>
                </c:pt>
                <c:pt idx="11">
                  <c:v>384.01100000000002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10-4E3D-A04D-49FADC205442}"/>
            </c:ext>
          </c:extLst>
        </c:ser>
        <c:ser>
          <c:idx val="4"/>
          <c:order val="4"/>
          <c:tx>
            <c:strRef>
              <c:f>合計!$B$23</c:f>
              <c:strCache>
                <c:ptCount val="1"/>
                <c:pt idx="0">
                  <c:v>令和２年度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合計!$C$23:$N$23</c:f>
              <c:numCache>
                <c:formatCode>#,##0.0</c:formatCode>
                <c:ptCount val="12"/>
                <c:pt idx="0">
                  <c:v>163.79499999999999</c:v>
                </c:pt>
                <c:pt idx="1">
                  <c:v>104.833</c:v>
                </c:pt>
                <c:pt idx="2">
                  <c:v>240.095</c:v>
                </c:pt>
                <c:pt idx="3">
                  <c:v>429.71300000000002</c:v>
                </c:pt>
                <c:pt idx="4">
                  <c:v>552.77499999999998</c:v>
                </c:pt>
                <c:pt idx="5">
                  <c:v>587.74199999999996</c:v>
                </c:pt>
                <c:pt idx="6">
                  <c:v>646.37699999999995</c:v>
                </c:pt>
                <c:pt idx="7">
                  <c:v>582.78599999999994</c:v>
                </c:pt>
                <c:pt idx="8">
                  <c:v>415.24200000000002</c:v>
                </c:pt>
                <c:pt idx="9">
                  <c:v>249.87700000000001</c:v>
                </c:pt>
                <c:pt idx="10">
                  <c:v>246.7</c:v>
                </c:pt>
                <c:pt idx="11">
                  <c:v>464.9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10-4E3D-A04D-49FADC205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486496"/>
        <c:axId val="3894868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合計!$C$19:$N$19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7E10-4E3D-A04D-49FADC205442}"/>
                  </c:ext>
                </c:extLst>
              </c15:ser>
            </c15:filteredBarSeries>
          </c:ext>
        </c:extLst>
      </c:barChart>
      <c:catAx>
        <c:axId val="38948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486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486888"/>
        <c:scaling>
          <c:orientation val="minMax"/>
          <c:max val="1700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3.0516745061483681E-2"/>
              <c:y val="7.280582133486274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486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77989912098674"/>
          <c:y val="3.2440542074161575E-2"/>
          <c:w val="0.10322047894302233"/>
          <c:h val="0.258064516129032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平成19年度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25189</c:v>
              </c:pt>
              <c:pt idx="1">
                <c:v>31443</c:v>
              </c:pt>
              <c:pt idx="2">
                <c:v>35117</c:v>
              </c:pt>
              <c:pt idx="3">
                <c:v>51716</c:v>
              </c:pt>
              <c:pt idx="4">
                <c:v>46575</c:v>
              </c:pt>
              <c:pt idx="5">
                <c:v>37384</c:v>
              </c:pt>
              <c:pt idx="6">
                <c:v>36334</c:v>
              </c:pt>
              <c:pt idx="7">
                <c:v>27804</c:v>
              </c:pt>
              <c:pt idx="8">
                <c:v>44603</c:v>
              </c:pt>
              <c:pt idx="9">
                <c:v>42103</c:v>
              </c:pt>
              <c:pt idx="10">
                <c:v>47506</c:v>
              </c:pt>
              <c:pt idx="11">
                <c:v>27892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CA-47E2-9253-D775A72CE189}"/>
            </c:ext>
          </c:extLst>
        </c:ser>
        <c:ser>
          <c:idx val="1"/>
          <c:order val="1"/>
          <c:tx>
            <c:v>平成20年度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23759</c:v>
              </c:pt>
              <c:pt idx="1">
                <c:v>34633</c:v>
              </c:pt>
              <c:pt idx="2">
                <c:v>37502</c:v>
              </c:pt>
              <c:pt idx="3">
                <c:v>59383</c:v>
              </c:pt>
              <c:pt idx="4">
                <c:v>52846</c:v>
              </c:pt>
              <c:pt idx="5">
                <c:v>32502</c:v>
              </c:pt>
              <c:pt idx="6">
                <c:v>33991</c:v>
              </c:pt>
              <c:pt idx="7">
                <c:v>23322</c:v>
              </c:pt>
              <c:pt idx="8">
                <c:v>38114</c:v>
              </c:pt>
              <c:pt idx="9">
                <c:v>44783</c:v>
              </c:pt>
              <c:pt idx="10">
                <c:v>28365</c:v>
              </c:pt>
              <c:pt idx="11">
                <c:v>19532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CA-47E2-9253-D775A72CE189}"/>
            </c:ext>
          </c:extLst>
        </c:ser>
        <c:ser>
          <c:idx val="2"/>
          <c:order val="2"/>
          <c:tx>
            <c:v>平成21年度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19458</c:v>
              </c:pt>
              <c:pt idx="1">
                <c:v>22940</c:v>
              </c:pt>
              <c:pt idx="2">
                <c:v>17963</c:v>
              </c:pt>
              <c:pt idx="3">
                <c:v>43644</c:v>
              </c:pt>
              <c:pt idx="4">
                <c:v>43678</c:v>
              </c:pt>
              <c:pt idx="5">
                <c:v>24516</c:v>
              </c:pt>
              <c:pt idx="6">
                <c:v>28679</c:v>
              </c:pt>
              <c:pt idx="7">
                <c:v>23520</c:v>
              </c:pt>
              <c:pt idx="8">
                <c:v>48523</c:v>
              </c:pt>
              <c:pt idx="9">
                <c:v>42390</c:v>
              </c:pt>
              <c:pt idx="10">
                <c:v>50695</c:v>
              </c:pt>
              <c:pt idx="11">
                <c:v>25113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CA-47E2-9253-D775A72CE189}"/>
            </c:ext>
          </c:extLst>
        </c:ser>
        <c:ser>
          <c:idx val="3"/>
          <c:order val="3"/>
          <c:tx>
            <c:v>平成22年度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22371</c:v>
              </c:pt>
              <c:pt idx="1">
                <c:v>30549</c:v>
              </c:pt>
              <c:pt idx="2">
                <c:v>31083</c:v>
              </c:pt>
              <c:pt idx="3">
                <c:v>58741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CA-47E2-9253-D775A72CE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487672"/>
        <c:axId val="389488064"/>
      </c:lineChart>
      <c:catAx>
        <c:axId val="389487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488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48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487672"/>
        <c:crosses val="autoZero"/>
        <c:crossBetween val="between"/>
      </c:valAx>
      <c:spPr>
        <a:solidFill>
          <a:srgbClr val="9999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6128-45D2-B458-DC52B772DD0D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6128-45D2-B458-DC52B772DD0D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6128-45D2-B458-DC52B772DD0D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6128-45D2-B458-DC52B772DD0D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6128-45D2-B458-DC52B772D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977912"/>
        <c:axId val="386978304"/>
      </c:barChart>
      <c:catAx>
        <c:axId val="386977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6978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6978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69779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143991345449044E-2"/>
          <c:y val="5.2301308656377339E-2"/>
          <c:w val="0.83268514131092741"/>
          <c:h val="0.8723858283883739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'直接入国外国人の推移（北海道）'!$B$33</c:f>
              <c:strCache>
                <c:ptCount val="1"/>
                <c:pt idx="0">
                  <c:v>平成29年度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'直接入国外国人の推移（北海道）'!$C$32:$N$32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'直接入国外国人の推移（北海道）'!$C$33:$N$33</c:f>
              <c:numCache>
                <c:formatCode>#,##0_);[Red]\(#,##0\)</c:formatCode>
                <c:ptCount val="12"/>
                <c:pt idx="0">
                  <c:v>96831</c:v>
                </c:pt>
                <c:pt idx="1">
                  <c:v>109536</c:v>
                </c:pt>
                <c:pt idx="2">
                  <c:v>116280</c:v>
                </c:pt>
                <c:pt idx="3">
                  <c:v>177513</c:v>
                </c:pt>
                <c:pt idx="4">
                  <c:v>161690</c:v>
                </c:pt>
                <c:pt idx="5">
                  <c:v>119913</c:v>
                </c:pt>
                <c:pt idx="6">
                  <c:v>137486</c:v>
                </c:pt>
                <c:pt idx="7">
                  <c:v>121545</c:v>
                </c:pt>
                <c:pt idx="8">
                  <c:v>183022</c:v>
                </c:pt>
                <c:pt idx="9">
                  <c:v>184588</c:v>
                </c:pt>
                <c:pt idx="10">
                  <c:v>184326</c:v>
                </c:pt>
                <c:pt idx="11">
                  <c:v>142885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2-4AE3-959C-BF60133C3D23}"/>
            </c:ext>
          </c:extLst>
        </c:ser>
        <c:ser>
          <c:idx val="2"/>
          <c:order val="2"/>
          <c:tx>
            <c:strRef>
              <c:f>'直接入国外国人の推移（北海道）'!$B$34</c:f>
              <c:strCache>
                <c:ptCount val="1"/>
                <c:pt idx="0">
                  <c:v>平成30年度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'直接入国外国人の推移（北海道）'!$C$32:$N$32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'直接入国外国人の推移（北海道）'!$C$34:$N$34</c:f>
              <c:numCache>
                <c:formatCode>#,##0_);[Red]\(#,##0\)</c:formatCode>
                <c:ptCount val="12"/>
                <c:pt idx="0">
                  <c:v>119081</c:v>
                </c:pt>
                <c:pt idx="1">
                  <c:v>134609</c:v>
                </c:pt>
                <c:pt idx="2">
                  <c:v>149085</c:v>
                </c:pt>
                <c:pt idx="3">
                  <c:v>197728</c:v>
                </c:pt>
                <c:pt idx="4">
                  <c:v>179461</c:v>
                </c:pt>
                <c:pt idx="5">
                  <c:v>91135</c:v>
                </c:pt>
                <c:pt idx="6">
                  <c:v>120514</c:v>
                </c:pt>
                <c:pt idx="7">
                  <c:v>114848</c:v>
                </c:pt>
                <c:pt idx="8">
                  <c:v>211354</c:v>
                </c:pt>
                <c:pt idx="9">
                  <c:v>212202</c:v>
                </c:pt>
                <c:pt idx="10">
                  <c:v>203942</c:v>
                </c:pt>
                <c:pt idx="11">
                  <c:v>149716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2-4AE3-959C-BF60133C3D23}"/>
            </c:ext>
          </c:extLst>
        </c:ser>
        <c:ser>
          <c:idx val="3"/>
          <c:order val="3"/>
          <c:tx>
            <c:strRef>
              <c:f>'直接入国外国人の推移（北海道）'!$B$35</c:f>
              <c:strCache>
                <c:ptCount val="1"/>
                <c:pt idx="0">
                  <c:v>令和元年度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333333" mc:Ignorable="a14" a14:legacySpreadsheetColorIndex="6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'直接入国外国人の推移（北海道）'!$C$32:$N$32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'直接入国外国人の推移（北海道）'!$C$35:$N$35</c:f>
              <c:numCache>
                <c:formatCode>#,##0_);[Red]\(#,##0\)</c:formatCode>
                <c:ptCount val="12"/>
                <c:pt idx="0">
                  <c:v>126833</c:v>
                </c:pt>
                <c:pt idx="1">
                  <c:v>148645</c:v>
                </c:pt>
                <c:pt idx="2">
                  <c:v>166220</c:v>
                </c:pt>
                <c:pt idx="3">
                  <c:v>201458</c:v>
                </c:pt>
                <c:pt idx="4">
                  <c:v>142800</c:v>
                </c:pt>
                <c:pt idx="5">
                  <c:v>96043</c:v>
                </c:pt>
                <c:pt idx="6">
                  <c:v>112427</c:v>
                </c:pt>
                <c:pt idx="7">
                  <c:v>109254</c:v>
                </c:pt>
                <c:pt idx="8">
                  <c:v>191795</c:v>
                </c:pt>
                <c:pt idx="9">
                  <c:v>191407</c:v>
                </c:pt>
                <c:pt idx="10">
                  <c:v>93520</c:v>
                </c:pt>
                <c:pt idx="11">
                  <c:v>3150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2-4AE3-959C-BF60133C3D23}"/>
            </c:ext>
          </c:extLst>
        </c:ser>
        <c:ser>
          <c:idx val="4"/>
          <c:order val="4"/>
          <c:tx>
            <c:strRef>
              <c:f>'直接入国外国人の推移（北海道）'!$B$36</c:f>
              <c:strCache>
                <c:ptCount val="1"/>
                <c:pt idx="0">
                  <c:v>令和２年度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'直接入国外国人の推移（北海道）'!$C$32:$N$32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'直接入国外国人の推移（北海道）'!$C$36:$N$36</c:f>
              <c:numCache>
                <c:formatCode>0;\-0;0</c:formatCode>
                <c:ptCount val="12"/>
                <c:pt idx="0" formatCode="#,##0_);[Red]\(#,##0\)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 formatCode="#,##0_);[Red]\(#,##0\)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F2-4AE3-959C-BF60133C3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374576"/>
        <c:axId val="387374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'直接入国外国人の推移（北海道）'!#REF!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'直接入国外国人の推移（北海道）'!$C$32:$N$32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'直接入国外国人の推移（北海道）'!#REF!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39F2-4AE3-959C-BF60133C3D23}"/>
                  </c:ext>
                </c:extLst>
              </c15:ser>
            </c15:filteredBarSeries>
          </c:ext>
        </c:extLst>
      </c:barChart>
      <c:catAx>
        <c:axId val="387374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374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374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3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5007622602618"/>
          <c:y val="0.33054434257010989"/>
          <c:w val="0.1112837685384207"/>
          <c:h val="0.294979299135725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ACA9-43C7-B99F-F265B87CE43A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ACA9-43C7-B99F-F265B87CE43A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2-ACA9-43C7-B99F-F265B87CE43A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3-ACA9-43C7-B99F-F265B87CE43A}"/>
            </c:ext>
          </c:extLst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4-ACA9-43C7-B99F-F265B87CE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375752"/>
        <c:axId val="387376144"/>
      </c:barChart>
      <c:catAx>
        <c:axId val="387375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376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376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3757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84F7-447F-8DC2-E1D50C863E16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84F7-447F-8DC2-E1D50C863E16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2-84F7-447F-8DC2-E1D50C863E16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3-84F7-447F-8DC2-E1D50C863E16}"/>
            </c:ext>
          </c:extLst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4-84F7-447F-8DC2-E1D50C863E16}"/>
            </c:ext>
          </c:extLst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5-84F7-447F-8DC2-E1D50C863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376928"/>
        <c:axId val="387377320"/>
      </c:barChart>
      <c:catAx>
        <c:axId val="387376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377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377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376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DB4C-49C4-9A9D-A992EA2985B3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DB4C-49C4-9A9D-A992EA2985B3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2-DB4C-49C4-9A9D-A992EA2985B3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3-DB4C-49C4-9A9D-A992EA2985B3}"/>
            </c:ext>
          </c:extLst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4-DB4C-49C4-9A9D-A992EA298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515032"/>
        <c:axId val="390515424"/>
      </c:barChart>
      <c:catAx>
        <c:axId val="390515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0515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0515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05150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9B58-43A6-97EF-6FE217A540C9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9B58-43A6-97EF-6FE217A540C9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2-9B58-43A6-97EF-6FE217A540C9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3-9B58-43A6-97EF-6FE217A540C9}"/>
            </c:ext>
          </c:extLst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4-9B58-43A6-97EF-6FE217A540C9}"/>
            </c:ext>
          </c:extLst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5-9B58-43A6-97EF-6FE217A54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516208"/>
        <c:axId val="390516600"/>
      </c:barChart>
      <c:catAx>
        <c:axId val="390516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051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0516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05162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9221-4EDD-909A-4E814D2291FD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9221-4EDD-909A-4E814D2291FD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2-9221-4EDD-909A-4E814D2291FD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3-9221-4EDD-909A-4E814D2291FD}"/>
            </c:ext>
          </c:extLst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4-9221-4EDD-909A-4E814D2291FD}"/>
            </c:ext>
          </c:extLst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5-9221-4EDD-909A-4E814D229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517384"/>
        <c:axId val="390517776"/>
      </c:barChart>
      <c:catAx>
        <c:axId val="390517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0517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0517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05173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8775-4C94-B140-6C045BB90864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8775-4C94-B140-6C045BB90864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2-8775-4C94-B140-6C045BB90864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3-8775-4C94-B140-6C045BB90864}"/>
            </c:ext>
          </c:extLst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4-8775-4C94-B140-6C045BB90864}"/>
            </c:ext>
          </c:extLst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5-8775-4C94-B140-6C045BB90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518560"/>
        <c:axId val="216857016"/>
      </c:barChart>
      <c:catAx>
        <c:axId val="390518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16857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857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05185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  <c:extLst>
            <c:ext xmlns:c16="http://schemas.microsoft.com/office/drawing/2014/chart" uri="{C3380CC4-5D6E-409C-BE32-E72D297353CC}">
              <c16:uniqueId val="{00000000-4901-48CA-83E5-7452206232F9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  <c:extLst>
            <c:ext xmlns:c16="http://schemas.microsoft.com/office/drawing/2014/chart" uri="{C3380CC4-5D6E-409C-BE32-E72D297353CC}">
              <c16:uniqueId val="{00000001-4901-48CA-83E5-7452206232F9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  <c:extLst>
            <c:ext xmlns:c16="http://schemas.microsoft.com/office/drawing/2014/chart" uri="{C3380CC4-5D6E-409C-BE32-E72D297353CC}">
              <c16:uniqueId val="{00000002-4901-48CA-83E5-7452206232F9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  <c:extLst>
            <c:ext xmlns:c16="http://schemas.microsoft.com/office/drawing/2014/chart" uri="{C3380CC4-5D6E-409C-BE32-E72D297353CC}">
              <c16:uniqueId val="{00000003-4901-48CA-83E5-7452206232F9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  <c:extLst>
            <c:ext xmlns:c16="http://schemas.microsoft.com/office/drawing/2014/chart" uri="{C3380CC4-5D6E-409C-BE32-E72D297353CC}">
              <c16:uniqueId val="{00000004-4901-48CA-83E5-7452206232F9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</c:numLit>
          </c:val>
          <c:extLst>
            <c:ext xmlns:c16="http://schemas.microsoft.com/office/drawing/2014/chart" uri="{C3380CC4-5D6E-409C-BE32-E72D297353CC}">
              <c16:uniqueId val="{00000005-4901-48CA-83E5-745220623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57800"/>
        <c:axId val="216858192"/>
      </c:barChart>
      <c:catAx>
        <c:axId val="216857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1685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85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168578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  <c:extLst>
            <c:ext xmlns:c16="http://schemas.microsoft.com/office/drawing/2014/chart" uri="{C3380CC4-5D6E-409C-BE32-E72D297353CC}">
              <c16:uniqueId val="{00000000-E1B1-4431-8725-A34BB9DC87C5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  <c:extLst>
            <c:ext xmlns:c16="http://schemas.microsoft.com/office/drawing/2014/chart" uri="{C3380CC4-5D6E-409C-BE32-E72D297353CC}">
              <c16:uniqueId val="{00000001-E1B1-4431-8725-A34BB9DC87C5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  <c:extLst>
            <c:ext xmlns:c16="http://schemas.microsoft.com/office/drawing/2014/chart" uri="{C3380CC4-5D6E-409C-BE32-E72D297353CC}">
              <c16:uniqueId val="{00000002-E1B1-4431-8725-A34BB9DC87C5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  <c:extLst>
            <c:ext xmlns:c16="http://schemas.microsoft.com/office/drawing/2014/chart" uri="{C3380CC4-5D6E-409C-BE32-E72D297353CC}">
              <c16:uniqueId val="{00000003-E1B1-4431-8725-A34BB9DC87C5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  <c:extLst>
            <c:ext xmlns:c16="http://schemas.microsoft.com/office/drawing/2014/chart" uri="{C3380CC4-5D6E-409C-BE32-E72D297353CC}">
              <c16:uniqueId val="{00000004-E1B1-4431-8725-A34BB9DC87C5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</c:numLit>
          </c:val>
          <c:extLst>
            <c:ext xmlns:c16="http://schemas.microsoft.com/office/drawing/2014/chart" uri="{C3380CC4-5D6E-409C-BE32-E72D297353CC}">
              <c16:uniqueId val="{00000005-E1B1-4431-8725-A34BB9DC8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58976"/>
        <c:axId val="216859368"/>
      </c:barChart>
      <c:catAx>
        <c:axId val="216858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16859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859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168589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  <c:extLst>
            <c:ext xmlns:c16="http://schemas.microsoft.com/office/drawing/2014/chart" uri="{C3380CC4-5D6E-409C-BE32-E72D297353CC}">
              <c16:uniqueId val="{00000000-9FD5-4F92-A4E3-DC16A61E8001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  <c:extLst>
            <c:ext xmlns:c16="http://schemas.microsoft.com/office/drawing/2014/chart" uri="{C3380CC4-5D6E-409C-BE32-E72D297353CC}">
              <c16:uniqueId val="{00000001-9FD5-4F92-A4E3-DC16A61E8001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  <c:extLst>
            <c:ext xmlns:c16="http://schemas.microsoft.com/office/drawing/2014/chart" uri="{C3380CC4-5D6E-409C-BE32-E72D297353CC}">
              <c16:uniqueId val="{00000002-9FD5-4F92-A4E3-DC16A61E8001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  <c:extLst>
            <c:ext xmlns:c16="http://schemas.microsoft.com/office/drawing/2014/chart" uri="{C3380CC4-5D6E-409C-BE32-E72D297353CC}">
              <c16:uniqueId val="{00000003-9FD5-4F92-A4E3-DC16A61E8001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  <c:extLst>
            <c:ext xmlns:c16="http://schemas.microsoft.com/office/drawing/2014/chart" uri="{C3380CC4-5D6E-409C-BE32-E72D297353CC}">
              <c16:uniqueId val="{00000004-9FD5-4F92-A4E3-DC16A61E8001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</c:numLit>
          </c:val>
          <c:extLst>
            <c:ext xmlns:c16="http://schemas.microsoft.com/office/drawing/2014/chart" uri="{C3380CC4-5D6E-409C-BE32-E72D297353CC}">
              <c16:uniqueId val="{00000005-9FD5-4F92-A4E3-DC16A61E8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60152"/>
        <c:axId val="216860544"/>
      </c:barChart>
      <c:catAx>
        <c:axId val="216860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16860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86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168601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07B8-43FF-8324-2640E165CA41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07B8-43FF-8324-2640E165CA41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07B8-43FF-8324-2640E165CA41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07B8-43FF-8324-2640E165CA41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07B8-43FF-8324-2640E165CA41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07B8-43FF-8324-2640E165C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979088"/>
        <c:axId val="386979480"/>
      </c:barChart>
      <c:catAx>
        <c:axId val="386979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6979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6979480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6979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6DE3-42A8-8816-8C83236B3D31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6DE3-42A8-8816-8C83236B3D31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2-6DE3-42A8-8816-8C83236B3D31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3-6DE3-42A8-8816-8C83236B3D31}"/>
            </c:ext>
          </c:extLst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4-6DE3-42A8-8816-8C83236B3D31}"/>
            </c:ext>
          </c:extLst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5-6DE3-42A8-8816-8C83236B3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61328"/>
        <c:axId val="216861720"/>
      </c:barChart>
      <c:catAx>
        <c:axId val="21686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16861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861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168613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  <c:extLst>
            <c:ext xmlns:c16="http://schemas.microsoft.com/office/drawing/2014/chart" uri="{C3380CC4-5D6E-409C-BE32-E72D297353CC}">
              <c16:uniqueId val="{00000000-02A5-462A-9340-AF07B058901B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  <c:extLst>
            <c:ext xmlns:c16="http://schemas.microsoft.com/office/drawing/2014/chart" uri="{C3380CC4-5D6E-409C-BE32-E72D297353CC}">
              <c16:uniqueId val="{00000001-02A5-462A-9340-AF07B058901B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  <c:extLst>
            <c:ext xmlns:c16="http://schemas.microsoft.com/office/drawing/2014/chart" uri="{C3380CC4-5D6E-409C-BE32-E72D297353CC}">
              <c16:uniqueId val="{00000002-02A5-462A-9340-AF07B058901B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  <c:extLst>
            <c:ext xmlns:c16="http://schemas.microsoft.com/office/drawing/2014/chart" uri="{C3380CC4-5D6E-409C-BE32-E72D297353CC}">
              <c16:uniqueId val="{00000003-02A5-462A-9340-AF07B058901B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  <c:extLst>
            <c:ext xmlns:c16="http://schemas.microsoft.com/office/drawing/2014/chart" uri="{C3380CC4-5D6E-409C-BE32-E72D297353CC}">
              <c16:uniqueId val="{00000004-02A5-462A-9340-AF07B058901B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  <c:pt idx="10">
                <c:v>707.6</c:v>
              </c:pt>
              <c:pt idx="11">
                <c:v>834.5</c:v>
              </c:pt>
            </c:numLit>
          </c:val>
          <c:extLst>
            <c:ext xmlns:c16="http://schemas.microsoft.com/office/drawing/2014/chart" uri="{C3380CC4-5D6E-409C-BE32-E72D297353CC}">
              <c16:uniqueId val="{00000005-02A5-462A-9340-AF07B0589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62504"/>
        <c:axId val="216862896"/>
      </c:barChart>
      <c:catAx>
        <c:axId val="216862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1686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86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16862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航空機!#REF!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9FD-4BC3-B1ED-0560182689D3}"/>
            </c:ext>
          </c:extLst>
        </c:ser>
        <c:ser>
          <c:idx val="1"/>
          <c:order val="1"/>
          <c:tx>
            <c:v>航空機!#REF!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9FD-4BC3-B1ED-0560182689D3}"/>
            </c:ext>
          </c:extLst>
        </c:ser>
        <c:ser>
          <c:idx val="2"/>
          <c:order val="2"/>
          <c:tx>
            <c:v>航空機!#REF!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9FD-4BC3-B1ED-0560182689D3}"/>
            </c:ext>
          </c:extLst>
        </c:ser>
        <c:ser>
          <c:idx val="3"/>
          <c:order val="3"/>
          <c:tx>
            <c:v>航空機!#REF!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9FD-4BC3-B1ED-0560182689D3}"/>
            </c:ext>
          </c:extLst>
        </c:ser>
        <c:ser>
          <c:idx val="4"/>
          <c:order val="4"/>
          <c:tx>
            <c:v>航空機!#REF!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9FD-4BC3-B1ED-056018268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63680"/>
        <c:axId val="216864072"/>
      </c:barChart>
      <c:catAx>
        <c:axId val="216863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16864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864072"/>
        <c:scaling>
          <c:orientation val="minMax"/>
          <c:max val="125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16863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0B2-4492-A9AD-0A301B4D5098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0B2-4492-A9AD-0A301B4D5098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0B2-4492-A9AD-0A301B4D5098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0B2-4492-A9AD-0A301B4D5098}"/>
            </c:ext>
          </c:extLst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0B2-4492-A9AD-0A301B4D5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76232"/>
        <c:axId val="391076624"/>
      </c:barChart>
      <c:catAx>
        <c:axId val="391076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76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076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76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503-4EED-8064-AC47C18F6CFB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503-4EED-8064-AC47C18F6CFB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503-4EED-8064-AC47C18F6CFB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503-4EED-8064-AC47C18F6CFB}"/>
            </c:ext>
          </c:extLst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503-4EED-8064-AC47C18F6CFB}"/>
            </c:ext>
          </c:extLst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503-4EED-8064-AC47C18F6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77408"/>
        <c:axId val="391077800"/>
      </c:barChart>
      <c:catAx>
        <c:axId val="391077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77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077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774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3E-40F8-981F-88FBA84426BE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23E-40F8-981F-88FBA84426BE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23E-40F8-981F-88FBA84426BE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23E-40F8-981F-88FBA84426BE}"/>
            </c:ext>
          </c:extLst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23E-40F8-981F-88FBA8442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78584"/>
        <c:axId val="391078976"/>
      </c:barChart>
      <c:catAx>
        <c:axId val="391078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78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078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785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B2C-469B-8839-913BFC37203A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B2C-469B-8839-913BFC37203A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B2C-469B-8839-913BFC37203A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B2C-469B-8839-913BFC37203A}"/>
            </c:ext>
          </c:extLst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B2C-469B-8839-913BFC37203A}"/>
            </c:ext>
          </c:extLst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B2C-469B-8839-913BFC372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79760"/>
        <c:axId val="391080152"/>
      </c:barChart>
      <c:catAx>
        <c:axId val="391079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80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080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797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3E7-45BC-B783-99CB933BB708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3E7-45BC-B783-99CB933BB708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3E7-45BC-B783-99CB933BB708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3E7-45BC-B783-99CB933BB708}"/>
            </c:ext>
          </c:extLst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3E7-45BC-B783-99CB933BB708}"/>
            </c:ext>
          </c:extLst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3E7-45BC-B783-99CB933BB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80936"/>
        <c:axId val="391081328"/>
      </c:barChart>
      <c:catAx>
        <c:axId val="391080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81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081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809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C7-4C37-9876-2324B5B6EF27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7C7-4C37-9876-2324B5B6EF27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7C7-4C37-9876-2324B5B6EF27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7C7-4C37-9876-2324B5B6EF27}"/>
            </c:ext>
          </c:extLst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7C7-4C37-9876-2324B5B6EF27}"/>
            </c:ext>
          </c:extLst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7C7-4C37-9876-2324B5B6E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82112"/>
        <c:axId val="391082504"/>
      </c:barChart>
      <c:catAx>
        <c:axId val="391082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82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082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821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  <c:extLst>
            <c:ext xmlns:c16="http://schemas.microsoft.com/office/drawing/2014/chart" uri="{C3380CC4-5D6E-409C-BE32-E72D297353CC}">
              <c16:uniqueId val="{00000000-7071-4551-A913-2E894FCE9948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  <c:extLst>
            <c:ext xmlns:c16="http://schemas.microsoft.com/office/drawing/2014/chart" uri="{C3380CC4-5D6E-409C-BE32-E72D297353CC}">
              <c16:uniqueId val="{00000001-7071-4551-A913-2E894FCE9948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  <c:extLst>
            <c:ext xmlns:c16="http://schemas.microsoft.com/office/drawing/2014/chart" uri="{C3380CC4-5D6E-409C-BE32-E72D297353CC}">
              <c16:uniqueId val="{00000002-7071-4551-A913-2E894FCE9948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  <c:extLst>
            <c:ext xmlns:c16="http://schemas.microsoft.com/office/drawing/2014/chart" uri="{C3380CC4-5D6E-409C-BE32-E72D297353CC}">
              <c16:uniqueId val="{00000003-7071-4551-A913-2E894FCE9948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  <c:extLst>
            <c:ext xmlns:c16="http://schemas.microsoft.com/office/drawing/2014/chart" uri="{C3380CC4-5D6E-409C-BE32-E72D297353CC}">
              <c16:uniqueId val="{00000004-7071-4551-A913-2E894FCE9948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</c:numLit>
          </c:val>
          <c:extLst>
            <c:ext xmlns:c16="http://schemas.microsoft.com/office/drawing/2014/chart" uri="{C3380CC4-5D6E-409C-BE32-E72D297353CC}">
              <c16:uniqueId val="{00000005-7071-4551-A913-2E894FCE9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83288"/>
        <c:axId val="391083680"/>
      </c:barChart>
      <c:catAx>
        <c:axId val="391083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83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083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832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BDF6-4EE5-A202-2E7F9C2E38E1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BDF6-4EE5-A202-2E7F9C2E38E1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BDF6-4EE5-A202-2E7F9C2E38E1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BDF6-4EE5-A202-2E7F9C2E38E1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BDF6-4EE5-A202-2E7F9C2E3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980264"/>
        <c:axId val="386980656"/>
      </c:barChart>
      <c:catAx>
        <c:axId val="386980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6980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6980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6980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  <c:extLst>
            <c:ext xmlns:c16="http://schemas.microsoft.com/office/drawing/2014/chart" uri="{C3380CC4-5D6E-409C-BE32-E72D297353CC}">
              <c16:uniqueId val="{00000000-E40E-499A-8CAF-45D8C9543633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  <c:extLst>
            <c:ext xmlns:c16="http://schemas.microsoft.com/office/drawing/2014/chart" uri="{C3380CC4-5D6E-409C-BE32-E72D297353CC}">
              <c16:uniqueId val="{00000001-E40E-499A-8CAF-45D8C9543633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  <c:extLst>
            <c:ext xmlns:c16="http://schemas.microsoft.com/office/drawing/2014/chart" uri="{C3380CC4-5D6E-409C-BE32-E72D297353CC}">
              <c16:uniqueId val="{00000002-E40E-499A-8CAF-45D8C9543633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  <c:extLst>
            <c:ext xmlns:c16="http://schemas.microsoft.com/office/drawing/2014/chart" uri="{C3380CC4-5D6E-409C-BE32-E72D297353CC}">
              <c16:uniqueId val="{00000003-E40E-499A-8CAF-45D8C9543633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  <c:extLst>
            <c:ext xmlns:c16="http://schemas.microsoft.com/office/drawing/2014/chart" uri="{C3380CC4-5D6E-409C-BE32-E72D297353CC}">
              <c16:uniqueId val="{00000004-E40E-499A-8CAF-45D8C9543633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</c:numLit>
          </c:val>
          <c:extLst>
            <c:ext xmlns:c16="http://schemas.microsoft.com/office/drawing/2014/chart" uri="{C3380CC4-5D6E-409C-BE32-E72D297353CC}">
              <c16:uniqueId val="{00000005-E40E-499A-8CAF-45D8C9543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856176"/>
        <c:axId val="391856568"/>
      </c:barChart>
      <c:catAx>
        <c:axId val="391856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856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856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8561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  <c:extLst>
            <c:ext xmlns:c16="http://schemas.microsoft.com/office/drawing/2014/chart" uri="{C3380CC4-5D6E-409C-BE32-E72D297353CC}">
              <c16:uniqueId val="{00000000-0B0D-4728-AF1D-2B30FD21E3D7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  <c:extLst>
            <c:ext xmlns:c16="http://schemas.microsoft.com/office/drawing/2014/chart" uri="{C3380CC4-5D6E-409C-BE32-E72D297353CC}">
              <c16:uniqueId val="{00000001-0B0D-4728-AF1D-2B30FD21E3D7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  <c:extLst>
            <c:ext xmlns:c16="http://schemas.microsoft.com/office/drawing/2014/chart" uri="{C3380CC4-5D6E-409C-BE32-E72D297353CC}">
              <c16:uniqueId val="{00000002-0B0D-4728-AF1D-2B30FD21E3D7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  <c:extLst>
            <c:ext xmlns:c16="http://schemas.microsoft.com/office/drawing/2014/chart" uri="{C3380CC4-5D6E-409C-BE32-E72D297353CC}">
              <c16:uniqueId val="{00000003-0B0D-4728-AF1D-2B30FD21E3D7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  <c:extLst>
            <c:ext xmlns:c16="http://schemas.microsoft.com/office/drawing/2014/chart" uri="{C3380CC4-5D6E-409C-BE32-E72D297353CC}">
              <c16:uniqueId val="{00000004-0B0D-4728-AF1D-2B30FD21E3D7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</c:numLit>
          </c:val>
          <c:extLst>
            <c:ext xmlns:c16="http://schemas.microsoft.com/office/drawing/2014/chart" uri="{C3380CC4-5D6E-409C-BE32-E72D297353CC}">
              <c16:uniqueId val="{00000005-0B0D-4728-AF1D-2B30FD21E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857352"/>
        <c:axId val="391857744"/>
      </c:barChart>
      <c:catAx>
        <c:axId val="391857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857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857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857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5F0-4780-8F83-84942C0D19FF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5F0-4780-8F83-84942C0D19FF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5F0-4780-8F83-84942C0D19FF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5F0-4780-8F83-84942C0D19FF}"/>
            </c:ext>
          </c:extLst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5F0-4780-8F83-84942C0D19FF}"/>
            </c:ext>
          </c:extLst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5F0-4780-8F83-84942C0D1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858528"/>
        <c:axId val="391858920"/>
      </c:barChart>
      <c:catAx>
        <c:axId val="391858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858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858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858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  <c:extLst>
            <c:ext xmlns:c16="http://schemas.microsoft.com/office/drawing/2014/chart" uri="{C3380CC4-5D6E-409C-BE32-E72D297353CC}">
              <c16:uniqueId val="{00000000-CFD2-4FCD-801E-D6AC86CD4C37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  <c:extLst>
            <c:ext xmlns:c16="http://schemas.microsoft.com/office/drawing/2014/chart" uri="{C3380CC4-5D6E-409C-BE32-E72D297353CC}">
              <c16:uniqueId val="{00000001-CFD2-4FCD-801E-D6AC86CD4C37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  <c:extLst>
            <c:ext xmlns:c16="http://schemas.microsoft.com/office/drawing/2014/chart" uri="{C3380CC4-5D6E-409C-BE32-E72D297353CC}">
              <c16:uniqueId val="{00000002-CFD2-4FCD-801E-D6AC86CD4C37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  <c:extLst>
            <c:ext xmlns:c16="http://schemas.microsoft.com/office/drawing/2014/chart" uri="{C3380CC4-5D6E-409C-BE32-E72D297353CC}">
              <c16:uniqueId val="{00000003-CFD2-4FCD-801E-D6AC86CD4C37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  <c:extLst>
            <c:ext xmlns:c16="http://schemas.microsoft.com/office/drawing/2014/chart" uri="{C3380CC4-5D6E-409C-BE32-E72D297353CC}">
              <c16:uniqueId val="{00000004-CFD2-4FCD-801E-D6AC86CD4C37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  <c:pt idx="10">
                <c:v>707.6</c:v>
              </c:pt>
              <c:pt idx="11">
                <c:v>834.5</c:v>
              </c:pt>
            </c:numLit>
          </c:val>
          <c:extLst>
            <c:ext xmlns:c16="http://schemas.microsoft.com/office/drawing/2014/chart" uri="{C3380CC4-5D6E-409C-BE32-E72D297353CC}">
              <c16:uniqueId val="{00000005-CFD2-4FCD-801E-D6AC86CD4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859704"/>
        <c:axId val="391860096"/>
      </c:barChart>
      <c:catAx>
        <c:axId val="391859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860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860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859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25728760092081E-2"/>
          <c:y val="0.13911304017397005"/>
          <c:w val="0.79266090554262181"/>
          <c:h val="0.7560491313802720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航空機!$B$32</c:f>
              <c:strCache>
                <c:ptCount val="1"/>
                <c:pt idx="0">
                  <c:v>平成29年度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航空機!$C$32:$N$32</c:f>
              <c:numCache>
                <c:formatCode>#,##0.0</c:formatCode>
                <c:ptCount val="12"/>
                <c:pt idx="0">
                  <c:v>808.06899999999996</c:v>
                </c:pt>
                <c:pt idx="1">
                  <c:v>977.43</c:v>
                </c:pt>
                <c:pt idx="2">
                  <c:v>1024.1020000000001</c:v>
                </c:pt>
                <c:pt idx="3">
                  <c:v>1112.319</c:v>
                </c:pt>
                <c:pt idx="4">
                  <c:v>1248.759</c:v>
                </c:pt>
                <c:pt idx="5">
                  <c:v>1131.4490000000001</c:v>
                </c:pt>
                <c:pt idx="6">
                  <c:v>1072.7660000000001</c:v>
                </c:pt>
                <c:pt idx="7">
                  <c:v>926.98299999999995</c:v>
                </c:pt>
                <c:pt idx="8">
                  <c:v>901.42100000000005</c:v>
                </c:pt>
                <c:pt idx="9">
                  <c:v>869.76199999999994</c:v>
                </c:pt>
                <c:pt idx="10">
                  <c:v>910.71500000000003</c:v>
                </c:pt>
                <c:pt idx="11">
                  <c:v>980.12699999999995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5-42A4-91E5-B9CDFB377D01}"/>
            </c:ext>
          </c:extLst>
        </c:ser>
        <c:ser>
          <c:idx val="2"/>
          <c:order val="2"/>
          <c:tx>
            <c:strRef>
              <c:f>航空機!$B$33</c:f>
              <c:strCache>
                <c:ptCount val="1"/>
                <c:pt idx="0">
                  <c:v>平成30年度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航空機!$C$33:$N$33</c:f>
              <c:numCache>
                <c:formatCode>#,##0.0</c:formatCode>
                <c:ptCount val="12"/>
                <c:pt idx="0">
                  <c:v>854.70399999999995</c:v>
                </c:pt>
                <c:pt idx="1">
                  <c:v>958.60199999999998</c:v>
                </c:pt>
                <c:pt idx="2">
                  <c:v>1044.146</c:v>
                </c:pt>
                <c:pt idx="3">
                  <c:v>1111.6400000000001</c:v>
                </c:pt>
                <c:pt idx="4">
                  <c:v>1258.056</c:v>
                </c:pt>
                <c:pt idx="5">
                  <c:v>869.8</c:v>
                </c:pt>
                <c:pt idx="6">
                  <c:v>1000.894</c:v>
                </c:pt>
                <c:pt idx="7">
                  <c:v>938.64800000000002</c:v>
                </c:pt>
                <c:pt idx="8">
                  <c:v>940.90200000000004</c:v>
                </c:pt>
                <c:pt idx="9">
                  <c:v>909.86699999999996</c:v>
                </c:pt>
                <c:pt idx="10">
                  <c:v>904.69500000000005</c:v>
                </c:pt>
                <c:pt idx="11">
                  <c:v>1009.7670000000001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5-42A4-91E5-B9CDFB377D01}"/>
            </c:ext>
          </c:extLst>
        </c:ser>
        <c:ser>
          <c:idx val="3"/>
          <c:order val="3"/>
          <c:tx>
            <c:strRef>
              <c:f>航空機!$B$34</c:f>
              <c:strCache>
                <c:ptCount val="1"/>
                <c:pt idx="0">
                  <c:v>令和元年度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航空機!$C$34:$N$34</c:f>
              <c:numCache>
                <c:formatCode>#,##0.0</c:formatCode>
                <c:ptCount val="12"/>
                <c:pt idx="0">
                  <c:v>870.33</c:v>
                </c:pt>
                <c:pt idx="1">
                  <c:v>1014.758</c:v>
                </c:pt>
                <c:pt idx="2">
                  <c:v>1048.4870000000001</c:v>
                </c:pt>
                <c:pt idx="3">
                  <c:v>1110.2370000000001</c:v>
                </c:pt>
                <c:pt idx="4">
                  <c:v>1267.952</c:v>
                </c:pt>
                <c:pt idx="5">
                  <c:v>1159.8130000000001</c:v>
                </c:pt>
                <c:pt idx="6">
                  <c:v>1036.934</c:v>
                </c:pt>
                <c:pt idx="7">
                  <c:v>973.42399999999998</c:v>
                </c:pt>
                <c:pt idx="8">
                  <c:v>948.94600000000003</c:v>
                </c:pt>
                <c:pt idx="9">
                  <c:v>914.10199999999998</c:v>
                </c:pt>
                <c:pt idx="10">
                  <c:v>838.75400000000002</c:v>
                </c:pt>
                <c:pt idx="11">
                  <c:v>326.60500000000002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5-42A4-91E5-B9CDFB377D01}"/>
            </c:ext>
          </c:extLst>
        </c:ser>
        <c:ser>
          <c:idx val="4"/>
          <c:order val="4"/>
          <c:tx>
            <c:strRef>
              <c:f>航空機!$B$35</c:f>
              <c:strCache>
                <c:ptCount val="1"/>
                <c:pt idx="0">
                  <c:v>令和2年度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航空機!$C$35:$N$35</c:f>
              <c:numCache>
                <c:formatCode>#,##0.0</c:formatCode>
                <c:ptCount val="12"/>
                <c:pt idx="0">
                  <c:v>110.804</c:v>
                </c:pt>
                <c:pt idx="1">
                  <c:v>64.167000000000002</c:v>
                </c:pt>
                <c:pt idx="2">
                  <c:v>179.744</c:v>
                </c:pt>
                <c:pt idx="3">
                  <c:v>340.815</c:v>
                </c:pt>
                <c:pt idx="4">
                  <c:v>430.36500000000001</c:v>
                </c:pt>
                <c:pt idx="5">
                  <c:v>471.19299999999998</c:v>
                </c:pt>
                <c:pt idx="6">
                  <c:v>530.76599999999996</c:v>
                </c:pt>
                <c:pt idx="7">
                  <c:v>485.3</c:v>
                </c:pt>
                <c:pt idx="8">
                  <c:v>341.78300000000002</c:v>
                </c:pt>
                <c:pt idx="9">
                  <c:v>200.761</c:v>
                </c:pt>
                <c:pt idx="10">
                  <c:v>207.2</c:v>
                </c:pt>
                <c:pt idx="11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B5-42A4-91E5-B9CDFB377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860880"/>
        <c:axId val="3918612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航空機!$C$31:$N$31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3B5-42A4-91E5-B9CDFB377D01}"/>
                  </c:ext>
                </c:extLst>
              </c15:ser>
            </c15:filteredBarSeries>
          </c:ext>
        </c:extLst>
      </c:barChart>
      <c:catAx>
        <c:axId val="391860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861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861272"/>
        <c:scaling>
          <c:orientation val="minMax"/>
          <c:max val="14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7.5229357798165142E-2"/>
              <c:y val="3.6290322580645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860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495005754735322"/>
          <c:y val="0.16949102154309917"/>
          <c:w val="0.11649814142472352"/>
          <c:h val="0.311637847249291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7983-47BA-A8EE-EF70B8817BB4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7983-47BA-A8EE-EF70B8817BB4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7983-47BA-A8EE-EF70B8817BB4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7983-47BA-A8EE-EF70B8817BB4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7983-47BA-A8EE-EF70B8817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862056"/>
        <c:axId val="391862448"/>
      </c:barChart>
      <c:catAx>
        <c:axId val="391862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862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86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8620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49D7-49DE-B9C9-AA08C18B2E52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49D7-49DE-B9C9-AA08C18B2E52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49D7-49DE-B9C9-AA08C18B2E52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49D7-49DE-B9C9-AA08C18B2E52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49D7-49DE-B9C9-AA08C18B2E52}"/>
            </c:ext>
          </c:extLst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9D7-49DE-B9C9-AA08C18B2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863232"/>
        <c:axId val="392535752"/>
      </c:barChart>
      <c:catAx>
        <c:axId val="39186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35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2535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863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42DC-42E9-9303-537841688A68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42DC-42E9-9303-537841688A68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42DC-42E9-9303-537841688A68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42DC-42E9-9303-537841688A68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42DC-42E9-9303-537841688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536536"/>
        <c:axId val="392536928"/>
      </c:barChart>
      <c:catAx>
        <c:axId val="392536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36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2536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365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1683-40A4-AE8E-0C284A709334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1683-40A4-AE8E-0C284A709334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1683-40A4-AE8E-0C284A709334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1683-40A4-AE8E-0C284A709334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1683-40A4-AE8E-0C284A709334}"/>
            </c:ext>
          </c:extLst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683-40A4-AE8E-0C284A709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537712"/>
        <c:axId val="392538104"/>
      </c:barChart>
      <c:catAx>
        <c:axId val="392537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38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2538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37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D751-4B61-BD52-86AE40F8CFB9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D751-4B61-BD52-86AE40F8CFB9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D751-4B61-BD52-86AE40F8CFB9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D751-4B61-BD52-86AE40F8CFB9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D751-4B61-BD52-86AE40F8CFB9}"/>
            </c:ext>
          </c:extLst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751-4B61-BD52-86AE40F8C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538888"/>
        <c:axId val="392539280"/>
      </c:barChart>
      <c:catAx>
        <c:axId val="392538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39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2539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388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22FF-4014-A6BB-EB3556329740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22FF-4014-A6BB-EB3556329740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22FF-4014-A6BB-EB3556329740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22FF-4014-A6BB-EB3556329740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22FF-4014-A6BB-EB3556329740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22FF-4014-A6BB-EB3556329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981440"/>
        <c:axId val="388056416"/>
      </c:barChart>
      <c:catAx>
        <c:axId val="386981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056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05641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6981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3CE9-4D47-840A-8729A9D04B0E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3CE9-4D47-840A-8729A9D04B0E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3CE9-4D47-840A-8729A9D04B0E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3CE9-4D47-840A-8729A9D04B0E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3CE9-4D47-840A-8729A9D04B0E}"/>
            </c:ext>
          </c:extLst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CE9-4D47-840A-8729A9D04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540064"/>
        <c:axId val="392540456"/>
      </c:barChart>
      <c:catAx>
        <c:axId val="392540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40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2540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400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02CB-404B-AF0C-F9233A5CB562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02CB-404B-AF0C-F9233A5CB562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02CB-404B-AF0C-F9233A5CB562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02CB-404B-AF0C-F9233A5CB562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02CB-404B-AF0C-F9233A5CB562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</c:numLit>
          </c:val>
          <c:extLst>
            <c:ext xmlns:c16="http://schemas.microsoft.com/office/drawing/2014/chart" uri="{C3380CC4-5D6E-409C-BE32-E72D297353CC}">
              <c16:uniqueId val="{00000005-02CB-404B-AF0C-F9233A5CB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541240"/>
        <c:axId val="392541632"/>
      </c:barChart>
      <c:catAx>
        <c:axId val="392541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41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2541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412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74E3-46E5-A9F6-AAC5C1833B1F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74E3-46E5-A9F6-AAC5C1833B1F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74E3-46E5-A9F6-AAC5C1833B1F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74E3-46E5-A9F6-AAC5C1833B1F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74E3-46E5-A9F6-AAC5C1833B1F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</c:numLit>
          </c:val>
          <c:extLst>
            <c:ext xmlns:c16="http://schemas.microsoft.com/office/drawing/2014/chart" uri="{C3380CC4-5D6E-409C-BE32-E72D297353CC}">
              <c16:uniqueId val="{00000005-74E3-46E5-A9F6-AAC5C1833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542416"/>
        <c:axId val="392542808"/>
      </c:barChart>
      <c:catAx>
        <c:axId val="392542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42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2542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424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FF8F-4D64-AE69-99FE828F970D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FF8F-4D64-AE69-99FE828F970D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FF8F-4D64-AE69-99FE828F970D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FF8F-4D64-AE69-99FE828F970D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FF8F-4D64-AE69-99FE828F970D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</c:numLit>
          </c:val>
          <c:extLst>
            <c:ext xmlns:c16="http://schemas.microsoft.com/office/drawing/2014/chart" uri="{C3380CC4-5D6E-409C-BE32-E72D297353CC}">
              <c16:uniqueId val="{00000005-FF8F-4D64-AE69-99FE828F9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505672"/>
        <c:axId val="393506064"/>
      </c:barChart>
      <c:catAx>
        <c:axId val="393505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06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50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056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C904-4D62-880A-06B055F32736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C904-4D62-880A-06B055F32736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C904-4D62-880A-06B055F32736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C904-4D62-880A-06B055F32736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C904-4D62-880A-06B055F32736}"/>
            </c:ext>
          </c:extLst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904-4D62-880A-06B055F32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506848"/>
        <c:axId val="393507240"/>
      </c:barChart>
      <c:catAx>
        <c:axId val="393506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07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507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06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5A6D-4750-94C7-6C593C752D87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5A6D-4750-94C7-6C593C752D87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5A6D-4750-94C7-6C593C752D87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5A6D-4750-94C7-6C593C752D87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5A6D-4750-94C7-6C593C752D87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  <c:pt idx="10">
                <c:v>45.3</c:v>
              </c:pt>
              <c:pt idx="11">
                <c:v>55.1</c:v>
              </c:pt>
            </c:numLit>
          </c:val>
          <c:extLst>
            <c:ext xmlns:c16="http://schemas.microsoft.com/office/drawing/2014/chart" uri="{C3380CC4-5D6E-409C-BE32-E72D297353CC}">
              <c16:uniqueId val="{00000005-5A6D-4750-94C7-6C593C752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508024"/>
        <c:axId val="393508416"/>
      </c:barChart>
      <c:catAx>
        <c:axId val="393508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08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508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080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ＪＲ!#REF!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8A7-484A-B6A3-85C9A325B30E}"/>
            </c:ext>
          </c:extLst>
        </c:ser>
        <c:ser>
          <c:idx val="1"/>
          <c:order val="1"/>
          <c:tx>
            <c:v>ＪＲ!#REF!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8A7-484A-B6A3-85C9A325B30E}"/>
            </c:ext>
          </c:extLst>
        </c:ser>
        <c:ser>
          <c:idx val="2"/>
          <c:order val="2"/>
          <c:tx>
            <c:v>ＪＲ!#REF!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8A7-484A-B6A3-85C9A325B30E}"/>
            </c:ext>
          </c:extLst>
        </c:ser>
        <c:ser>
          <c:idx val="3"/>
          <c:order val="3"/>
          <c:tx>
            <c:v>ＪＲ!#REF!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8A7-484A-B6A3-85C9A325B30E}"/>
            </c:ext>
          </c:extLst>
        </c:ser>
        <c:ser>
          <c:idx val="4"/>
          <c:order val="4"/>
          <c:tx>
            <c:v>ＪＲ!#REF!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8A7-484A-B6A3-85C9A325B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509200"/>
        <c:axId val="393509592"/>
      </c:barChart>
      <c:catAx>
        <c:axId val="393509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93509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509592"/>
        <c:scaling>
          <c:orientation val="minMax"/>
          <c:max val="1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93509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DE50-44CA-926A-C44C9CAD6600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DE50-44CA-926A-C44C9CAD6600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DE50-44CA-926A-C44C9CAD6600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DE50-44CA-926A-C44C9CAD6600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DE50-44CA-926A-C44C9CAD6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510376"/>
        <c:axId val="393510768"/>
      </c:barChart>
      <c:catAx>
        <c:axId val="393510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1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510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10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F24C-4CDC-8CA1-E117A31E6E76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F24C-4CDC-8CA1-E117A31E6E76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F24C-4CDC-8CA1-E117A31E6E76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F24C-4CDC-8CA1-E117A31E6E76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F24C-4CDC-8CA1-E117A31E6E76}"/>
            </c:ext>
          </c:extLst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24C-4CDC-8CA1-E117A31E6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511552"/>
        <c:axId val="393511944"/>
      </c:barChart>
      <c:catAx>
        <c:axId val="39351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11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511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115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5982-4CE0-B4BA-E8609BA1E3AF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5982-4CE0-B4BA-E8609BA1E3AF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5982-4CE0-B4BA-E8609BA1E3AF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5982-4CE0-B4BA-E8609BA1E3AF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5982-4CE0-B4BA-E8609BA1E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512728"/>
        <c:axId val="393513120"/>
      </c:barChart>
      <c:catAx>
        <c:axId val="393512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13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513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12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E709-4E65-9137-2949AB0808FE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E709-4E65-9137-2949AB0808FE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E709-4E65-9137-2949AB0808FE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E709-4E65-9137-2949AB0808FE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E709-4E65-9137-2949AB0808FE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E709-4E65-9137-2949AB080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057200"/>
        <c:axId val="388057592"/>
      </c:barChart>
      <c:catAx>
        <c:axId val="388057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057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05759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057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9699-4270-BB34-38596F11090B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9699-4270-BB34-38596F11090B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9699-4270-BB34-38596F11090B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9699-4270-BB34-38596F11090B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9699-4270-BB34-38596F11090B}"/>
            </c:ext>
          </c:extLst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699-4270-BB34-38596F110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749720"/>
        <c:axId val="393750112"/>
      </c:barChart>
      <c:catAx>
        <c:axId val="393749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0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75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497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21BB-4647-99C3-0BD0448F4825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21BB-4647-99C3-0BD0448F4825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21BB-4647-99C3-0BD0448F4825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21BB-4647-99C3-0BD0448F4825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21BB-4647-99C3-0BD0448F4825}"/>
            </c:ext>
          </c:extLst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1BB-4647-99C3-0BD0448F4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750896"/>
        <c:axId val="393751288"/>
      </c:barChart>
      <c:catAx>
        <c:axId val="393750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1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751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08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3A04-47C9-AA97-E032DAC630C5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3A04-47C9-AA97-E032DAC630C5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3A04-47C9-AA97-E032DAC630C5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3A04-47C9-AA97-E032DAC630C5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3A04-47C9-AA97-E032DAC630C5}"/>
            </c:ext>
          </c:extLst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A04-47C9-AA97-E032DAC63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752072"/>
        <c:axId val="393752464"/>
      </c:barChart>
      <c:catAx>
        <c:axId val="393752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2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752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20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6CFC-44C7-BC47-C36EF1529A36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6CFC-44C7-BC47-C36EF1529A36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6CFC-44C7-BC47-C36EF1529A36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6CFC-44C7-BC47-C36EF1529A36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6CFC-44C7-BC47-C36EF1529A36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</c:numLit>
          </c:val>
          <c:extLst>
            <c:ext xmlns:c16="http://schemas.microsoft.com/office/drawing/2014/chart" uri="{C3380CC4-5D6E-409C-BE32-E72D297353CC}">
              <c16:uniqueId val="{00000005-6CFC-44C7-BC47-C36EF1529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753248"/>
        <c:axId val="393753640"/>
      </c:barChart>
      <c:catAx>
        <c:axId val="393753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3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753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32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F979-4AB0-B9DC-8EE3E7299EC2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F979-4AB0-B9DC-8EE3E7299EC2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F979-4AB0-B9DC-8EE3E7299EC2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F979-4AB0-B9DC-8EE3E7299EC2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F979-4AB0-B9DC-8EE3E7299EC2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</c:numLit>
          </c:val>
          <c:extLst>
            <c:ext xmlns:c16="http://schemas.microsoft.com/office/drawing/2014/chart" uri="{C3380CC4-5D6E-409C-BE32-E72D297353CC}">
              <c16:uniqueId val="{00000005-F979-4AB0-B9DC-8EE3E7299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754424"/>
        <c:axId val="393754816"/>
      </c:barChart>
      <c:catAx>
        <c:axId val="393754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4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754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44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7AF6-4AA4-BF7C-8B8703734C79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7AF6-4AA4-BF7C-8B8703734C79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7AF6-4AA4-BF7C-8B8703734C79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7AF6-4AA4-BF7C-8B8703734C79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7AF6-4AA4-BF7C-8B8703734C79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</c:numLit>
          </c:val>
          <c:extLst>
            <c:ext xmlns:c16="http://schemas.microsoft.com/office/drawing/2014/chart" uri="{C3380CC4-5D6E-409C-BE32-E72D297353CC}">
              <c16:uniqueId val="{00000005-7AF6-4AA4-BF7C-8B8703734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755600"/>
        <c:axId val="393755992"/>
      </c:barChart>
      <c:catAx>
        <c:axId val="393755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5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755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56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0DF4-4962-8007-DC936D69BEDD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0DF4-4962-8007-DC936D69BEDD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0DF4-4962-8007-DC936D69BEDD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0DF4-4962-8007-DC936D69BEDD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0DF4-4962-8007-DC936D69BEDD}"/>
            </c:ext>
          </c:extLst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DF4-4962-8007-DC936D69B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756776"/>
        <c:axId val="394009376"/>
      </c:barChart>
      <c:catAx>
        <c:axId val="393756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4009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400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67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7D6D-49FC-9EAF-4569612CCF11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7D6D-49FC-9EAF-4569612CCF11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7D6D-49FC-9EAF-4569612CCF11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7D6D-49FC-9EAF-4569612CCF11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7D6D-49FC-9EAF-4569612CCF11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  <c:pt idx="10">
                <c:v>45.3</c:v>
              </c:pt>
              <c:pt idx="11">
                <c:v>55.1</c:v>
              </c:pt>
            </c:numLit>
          </c:val>
          <c:extLst>
            <c:ext xmlns:c16="http://schemas.microsoft.com/office/drawing/2014/chart" uri="{C3380CC4-5D6E-409C-BE32-E72D297353CC}">
              <c16:uniqueId val="{00000005-7D6D-49FC-9EAF-4569612CC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010160"/>
        <c:axId val="394010552"/>
      </c:barChart>
      <c:catAx>
        <c:axId val="394010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4010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4010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40101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5911534952498E-2"/>
          <c:y val="0.14020618556701031"/>
          <c:w val="0.81278611300131365"/>
          <c:h val="0.7546391752577319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ＪＲ!$B$18</c:f>
              <c:strCache>
                <c:ptCount val="1"/>
                <c:pt idx="0">
                  <c:v>平成29年度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ＪＲ!$C$18:$N$18</c:f>
              <c:numCache>
                <c:formatCode>#,##0.0</c:formatCode>
                <c:ptCount val="12"/>
                <c:pt idx="0">
                  <c:v>70.2</c:v>
                </c:pt>
                <c:pt idx="1">
                  <c:v>91.2</c:v>
                </c:pt>
                <c:pt idx="2">
                  <c:v>97.1</c:v>
                </c:pt>
                <c:pt idx="3">
                  <c:v>92.1</c:v>
                </c:pt>
                <c:pt idx="4">
                  <c:v>119.9</c:v>
                </c:pt>
                <c:pt idx="5">
                  <c:v>91.4</c:v>
                </c:pt>
                <c:pt idx="6">
                  <c:v>80.099999999999994</c:v>
                </c:pt>
                <c:pt idx="7">
                  <c:v>61</c:v>
                </c:pt>
                <c:pt idx="8">
                  <c:v>63.6</c:v>
                </c:pt>
                <c:pt idx="9">
                  <c:v>48.3</c:v>
                </c:pt>
                <c:pt idx="10">
                  <c:v>50.9</c:v>
                </c:pt>
                <c:pt idx="11">
                  <c:v>52.4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1-44C2-ADEA-304D668BAE43}"/>
            </c:ext>
          </c:extLst>
        </c:ser>
        <c:ser>
          <c:idx val="2"/>
          <c:order val="2"/>
          <c:tx>
            <c:strRef>
              <c:f>ＪＲ!$B$19</c:f>
              <c:strCache>
                <c:ptCount val="1"/>
                <c:pt idx="0">
                  <c:v>平成30年度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ＪＲ!$C$19:$N$19</c:f>
              <c:numCache>
                <c:formatCode>#,##0.0</c:formatCode>
                <c:ptCount val="12"/>
                <c:pt idx="0">
                  <c:v>63.5</c:v>
                </c:pt>
                <c:pt idx="1">
                  <c:v>78.900000000000006</c:v>
                </c:pt>
                <c:pt idx="2">
                  <c:v>86.1</c:v>
                </c:pt>
                <c:pt idx="3">
                  <c:v>81.400000000000006</c:v>
                </c:pt>
                <c:pt idx="4">
                  <c:v>116.7</c:v>
                </c:pt>
                <c:pt idx="5">
                  <c:v>66.2</c:v>
                </c:pt>
                <c:pt idx="6">
                  <c:v>65.5</c:v>
                </c:pt>
                <c:pt idx="7">
                  <c:v>59.3</c:v>
                </c:pt>
                <c:pt idx="8">
                  <c:v>67.8</c:v>
                </c:pt>
                <c:pt idx="9">
                  <c:v>50.3</c:v>
                </c:pt>
                <c:pt idx="10">
                  <c:v>51.1</c:v>
                </c:pt>
                <c:pt idx="11">
                  <c:v>58.4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B1-44C2-ADEA-304D668BAE43}"/>
            </c:ext>
          </c:extLst>
        </c:ser>
        <c:ser>
          <c:idx val="3"/>
          <c:order val="3"/>
          <c:tx>
            <c:strRef>
              <c:f>ＪＲ!$B$20</c:f>
              <c:strCache>
                <c:ptCount val="1"/>
                <c:pt idx="0">
                  <c:v>令和元年度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ＪＲ!$C$20:$N$20</c:f>
              <c:numCache>
                <c:formatCode>#,##0.0</c:formatCode>
                <c:ptCount val="12"/>
                <c:pt idx="0">
                  <c:v>71.8</c:v>
                </c:pt>
                <c:pt idx="1">
                  <c:v>82.3</c:v>
                </c:pt>
                <c:pt idx="2">
                  <c:v>84</c:v>
                </c:pt>
                <c:pt idx="3">
                  <c:v>76.2</c:v>
                </c:pt>
                <c:pt idx="4">
                  <c:v>104.1</c:v>
                </c:pt>
                <c:pt idx="5">
                  <c:v>93.7</c:v>
                </c:pt>
                <c:pt idx="6">
                  <c:v>71</c:v>
                </c:pt>
                <c:pt idx="7">
                  <c:v>59.8</c:v>
                </c:pt>
                <c:pt idx="8">
                  <c:v>65.7</c:v>
                </c:pt>
                <c:pt idx="9">
                  <c:v>50.3</c:v>
                </c:pt>
                <c:pt idx="10">
                  <c:v>44.3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B1-44C2-ADEA-304D668BAE43}"/>
            </c:ext>
          </c:extLst>
        </c:ser>
        <c:ser>
          <c:idx val="4"/>
          <c:order val="4"/>
          <c:tx>
            <c:strRef>
              <c:f>ＪＲ!$B$21</c:f>
              <c:strCache>
                <c:ptCount val="1"/>
                <c:pt idx="0">
                  <c:v>令和2年度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ＪＲ!$C$21:$N$21</c:f>
              <c:numCache>
                <c:formatCode>#,##0.0</c:formatCode>
                <c:ptCount val="12"/>
                <c:pt idx="0">
                  <c:v>8.1999999999999993</c:v>
                </c:pt>
                <c:pt idx="1">
                  <c:v>5.7</c:v>
                </c:pt>
                <c:pt idx="2">
                  <c:v>12.2</c:v>
                </c:pt>
                <c:pt idx="3">
                  <c:v>20.399999999999999</c:v>
                </c:pt>
                <c:pt idx="4">
                  <c:v>28.4</c:v>
                </c:pt>
                <c:pt idx="5">
                  <c:v>42.5</c:v>
                </c:pt>
                <c:pt idx="6">
                  <c:v>47.8</c:v>
                </c:pt>
                <c:pt idx="7">
                  <c:v>45.8</c:v>
                </c:pt>
                <c:pt idx="8">
                  <c:v>25.5</c:v>
                </c:pt>
                <c:pt idx="9">
                  <c:v>13.6</c:v>
                </c:pt>
                <c:pt idx="10">
                  <c:v>11.7</c:v>
                </c:pt>
                <c:pt idx="11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B1-44C2-ADEA-304D668BA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011336"/>
        <c:axId val="3940117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ＪＲ!$C$17:$N$17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8FB1-44C2-ADEA-304D668BAE43}"/>
                  </c:ext>
                </c:extLst>
              </c15:ser>
            </c15:filteredBarSeries>
          </c:ext>
        </c:extLst>
      </c:barChart>
      <c:catAx>
        <c:axId val="394011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11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4011728"/>
        <c:scaling>
          <c:orientation val="minMax"/>
          <c:max val="1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3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6.1187310490298297E-2"/>
              <c:y val="3.29896907216494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1133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911718642868997"/>
          <c:y val="0.18775759826138239"/>
          <c:w val="0.11356433333092758"/>
          <c:h val="0.303390085947994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6B72-4F52-9EB1-96DCA3365110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6B72-4F52-9EB1-96DCA3365110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B72-4F52-9EB1-96DCA3365110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6B72-4F52-9EB1-96DCA3365110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6B72-4F52-9EB1-96DCA3365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012512"/>
        <c:axId val="394012904"/>
      </c:barChart>
      <c:catAx>
        <c:axId val="394012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4012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4012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4012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852D-4841-B445-DA5B75ED09CB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852D-4841-B445-DA5B75ED09CB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852D-4841-B445-DA5B75ED09CB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852D-4841-B445-DA5B75ED09CB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852D-4841-B445-DA5B75ED09CB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</c:numLit>
          </c:val>
          <c:extLst>
            <c:ext xmlns:c16="http://schemas.microsoft.com/office/drawing/2014/chart" uri="{C3380CC4-5D6E-409C-BE32-E72D297353CC}">
              <c16:uniqueId val="{00000005-852D-4841-B445-DA5B75ED0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058376"/>
        <c:axId val="388058768"/>
      </c:barChart>
      <c:catAx>
        <c:axId val="388058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058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05876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058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5173-4BEB-A354-5F06F895CBF2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5173-4BEB-A354-5F06F895CBF2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173-4BEB-A354-5F06F895CBF2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5173-4BEB-A354-5F06F895CBF2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5173-4BEB-A354-5F06F895CBF2}"/>
            </c:ext>
          </c:extLst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5173-4BEB-A354-5F06F895C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013688"/>
        <c:axId val="394014080"/>
      </c:barChart>
      <c:catAx>
        <c:axId val="394013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4014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4014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40136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9453-49D3-BF73-80C46532BDF1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9453-49D3-BF73-80C46532BDF1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453-49D3-BF73-80C46532BDF1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9453-49D3-BF73-80C46532BDF1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9453-49D3-BF73-80C46532B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014864"/>
        <c:axId val="394015256"/>
      </c:barChart>
      <c:catAx>
        <c:axId val="394014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4015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4015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40148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260B-463A-8564-6FDF5022AD32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260B-463A-8564-6FDF5022AD32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60B-463A-8564-6FDF5022AD32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260B-463A-8564-6FDF5022AD32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260B-463A-8564-6FDF5022AD32}"/>
            </c:ext>
          </c:extLst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260B-463A-8564-6FDF5022A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016040"/>
        <c:axId val="394016432"/>
      </c:barChart>
      <c:catAx>
        <c:axId val="394016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4016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4016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40160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DBA3-47B8-B508-C39ADA652828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DBA3-47B8-B508-C39ADA652828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BA3-47B8-B508-C39ADA652828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DBA3-47B8-B508-C39ADA652828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DBA3-47B8-B508-C39ADA652828}"/>
            </c:ext>
          </c:extLst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DBA3-47B8-B508-C39ADA652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15064"/>
        <c:axId val="395015456"/>
      </c:barChart>
      <c:catAx>
        <c:axId val="395015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15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15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150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20AC-4BA8-91E7-E8D03AC83CA9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20AC-4BA8-91E7-E8D03AC83CA9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0AC-4BA8-91E7-E8D03AC83CA9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20AC-4BA8-91E7-E8D03AC83CA9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20AC-4BA8-91E7-E8D03AC83CA9}"/>
            </c:ext>
          </c:extLst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20AC-4BA8-91E7-E8D03AC83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16240"/>
        <c:axId val="395016632"/>
      </c:barChart>
      <c:catAx>
        <c:axId val="395016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16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16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162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0-2179-4C2F-B583-EC4D05455791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1-2179-4C2F-B583-EC4D05455791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2-2179-4C2F-B583-EC4D05455791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  <c:extLst>
            <c:ext xmlns:c16="http://schemas.microsoft.com/office/drawing/2014/chart" uri="{C3380CC4-5D6E-409C-BE32-E72D297353CC}">
              <c16:uniqueId val="{00000003-2179-4C2F-B583-EC4D05455791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4-2179-4C2F-B583-EC4D05455791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</c:numLit>
          </c:val>
          <c:extLst>
            <c:ext xmlns:c16="http://schemas.microsoft.com/office/drawing/2014/chart" uri="{C3380CC4-5D6E-409C-BE32-E72D297353CC}">
              <c16:uniqueId val="{00000005-2179-4C2F-B583-EC4D05455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17416"/>
        <c:axId val="395017808"/>
      </c:barChart>
      <c:catAx>
        <c:axId val="395017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17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17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174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0-3C0F-402F-AE22-7C6C92B30378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1-3C0F-402F-AE22-7C6C92B30378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2-3C0F-402F-AE22-7C6C92B30378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  <c:extLst>
            <c:ext xmlns:c16="http://schemas.microsoft.com/office/drawing/2014/chart" uri="{C3380CC4-5D6E-409C-BE32-E72D297353CC}">
              <c16:uniqueId val="{00000003-3C0F-402F-AE22-7C6C92B30378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4-3C0F-402F-AE22-7C6C92B30378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3C0F-402F-AE22-7C6C92B30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18592"/>
        <c:axId val="395018984"/>
      </c:barChart>
      <c:catAx>
        <c:axId val="39501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18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18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185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0-944C-44DC-BAB4-01ADFCADAC06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1-944C-44DC-BAB4-01ADFCADAC06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2-944C-44DC-BAB4-01ADFCADAC06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  <c:extLst>
            <c:ext xmlns:c16="http://schemas.microsoft.com/office/drawing/2014/chart" uri="{C3380CC4-5D6E-409C-BE32-E72D297353CC}">
              <c16:uniqueId val="{00000003-944C-44DC-BAB4-01ADFCADAC06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4-944C-44DC-BAB4-01ADFCADAC06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</c:numLit>
          </c:val>
          <c:extLst>
            <c:ext xmlns:c16="http://schemas.microsoft.com/office/drawing/2014/chart" uri="{C3380CC4-5D6E-409C-BE32-E72D297353CC}">
              <c16:uniqueId val="{00000005-944C-44DC-BAB4-01ADFCADA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19768"/>
        <c:axId val="395020160"/>
      </c:barChart>
      <c:catAx>
        <c:axId val="395019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2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2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19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DD84-48D2-94A3-5FF5AA6E50E6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DD84-48D2-94A3-5FF5AA6E50E6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D84-48D2-94A3-5FF5AA6E50E6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DD84-48D2-94A3-5FF5AA6E50E6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DD84-48D2-94A3-5FF5AA6E50E6}"/>
            </c:ext>
          </c:extLst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DD84-48D2-94A3-5FF5AA6E5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20944"/>
        <c:axId val="395021336"/>
      </c:barChart>
      <c:catAx>
        <c:axId val="395020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21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21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20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0-59EE-4A6B-BC17-AE323FCE15B0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1-59EE-4A6B-BC17-AE323FCE15B0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2-59EE-4A6B-BC17-AE323FCE15B0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  <c:extLst>
            <c:ext xmlns:c16="http://schemas.microsoft.com/office/drawing/2014/chart" uri="{C3380CC4-5D6E-409C-BE32-E72D297353CC}">
              <c16:uniqueId val="{00000003-59EE-4A6B-BC17-AE323FCE15B0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4-59EE-4A6B-BC17-AE323FCE15B0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  <c:pt idx="10">
                <c:v>32.6</c:v>
              </c:pt>
              <c:pt idx="11">
                <c:v>50.1</c:v>
              </c:pt>
            </c:numLit>
          </c:val>
          <c:extLst>
            <c:ext xmlns:c16="http://schemas.microsoft.com/office/drawing/2014/chart" uri="{C3380CC4-5D6E-409C-BE32-E72D297353CC}">
              <c16:uniqueId val="{00000005-59EE-4A6B-BC17-AE323FCE1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22120"/>
        <c:axId val="395022512"/>
      </c:barChart>
      <c:catAx>
        <c:axId val="395022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22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22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221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CB53-4CBB-BF50-CE29C0A2E484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CB53-4CBB-BF50-CE29C0A2E484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CB53-4CBB-BF50-CE29C0A2E484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CB53-4CBB-BF50-CE29C0A2E484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CB53-4CBB-BF50-CE29C0A2E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059552"/>
        <c:axId val="388059944"/>
      </c:barChart>
      <c:catAx>
        <c:axId val="38805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059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059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0595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フェリー!#REF!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395-4286-9598-F66ED4180934}"/>
            </c:ext>
          </c:extLst>
        </c:ser>
        <c:ser>
          <c:idx val="1"/>
          <c:order val="1"/>
          <c:tx>
            <c:v>フェリー!#REF!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395-4286-9598-F66ED4180934}"/>
            </c:ext>
          </c:extLst>
        </c:ser>
        <c:ser>
          <c:idx val="2"/>
          <c:order val="2"/>
          <c:tx>
            <c:v>フェリー!#REF!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395-4286-9598-F66ED4180934}"/>
            </c:ext>
          </c:extLst>
        </c:ser>
        <c:ser>
          <c:idx val="3"/>
          <c:order val="3"/>
          <c:tx>
            <c:v>フェリー!#REF!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395-4286-9598-F66ED4180934}"/>
            </c:ext>
          </c:extLst>
        </c:ser>
        <c:ser>
          <c:idx val="4"/>
          <c:order val="4"/>
          <c:tx>
            <c:v>フェリー!#REF!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6395-4286-9598-F66ED4180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75840"/>
        <c:axId val="395076232"/>
      </c:barChart>
      <c:catAx>
        <c:axId val="395075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95076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76232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95075840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092-4821-B483-3BA565CF13DC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092-4821-B483-3BA565CF13DC}"/>
            </c:ext>
          </c:extLst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092-4821-B483-3BA565CF13DC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0092-4821-B483-3BA565CF13DC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0092-4821-B483-3BA565CF1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77016"/>
        <c:axId val="395077408"/>
      </c:barChart>
      <c:catAx>
        <c:axId val="395077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77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77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770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6D3-4D74-B194-1CC9DE34DECA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6D3-4D74-B194-1CC9DE34DECA}"/>
            </c:ext>
          </c:extLst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6D3-4D74-B194-1CC9DE34DECA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86D3-4D74-B194-1CC9DE34DECA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86D3-4D74-B194-1CC9DE34DECA}"/>
            </c:ext>
          </c:extLst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86D3-4D74-B194-1CC9DE34D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78192"/>
        <c:axId val="395078584"/>
      </c:barChart>
      <c:catAx>
        <c:axId val="395078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78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78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781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47C-41B6-806D-14C5A006E79D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47C-41B6-806D-14C5A006E79D}"/>
            </c:ext>
          </c:extLst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47C-41B6-806D-14C5A006E79D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847C-41B6-806D-14C5A006E79D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847C-41B6-806D-14C5A006E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79368"/>
        <c:axId val="395079760"/>
      </c:barChart>
      <c:catAx>
        <c:axId val="395079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79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7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79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8AD-4498-8789-E4A62834BAA3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8AD-4498-8789-E4A62834BAA3}"/>
            </c:ext>
          </c:extLst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8AD-4498-8789-E4A62834BAA3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08AD-4498-8789-E4A62834BAA3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08AD-4498-8789-E4A62834BAA3}"/>
            </c:ext>
          </c:extLst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08AD-4498-8789-E4A62834B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80544"/>
        <c:axId val="395080936"/>
      </c:barChart>
      <c:catAx>
        <c:axId val="395080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0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80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05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B44-4D0B-9A65-25F2D905B20C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B44-4D0B-9A65-25F2D905B20C}"/>
            </c:ext>
          </c:extLst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B44-4D0B-9A65-25F2D905B20C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AB44-4D0B-9A65-25F2D905B20C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AB44-4D0B-9A65-25F2D905B20C}"/>
            </c:ext>
          </c:extLst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AB44-4D0B-9A65-25F2D905B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81720"/>
        <c:axId val="395082112"/>
      </c:barChart>
      <c:catAx>
        <c:axId val="395081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2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82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17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2C5-4476-9DFD-8EAA9E178079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2C5-4476-9DFD-8EAA9E178079}"/>
            </c:ext>
          </c:extLst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2C5-4476-9DFD-8EAA9E178079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A2C5-4476-9DFD-8EAA9E178079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A2C5-4476-9DFD-8EAA9E178079}"/>
            </c:ext>
          </c:extLst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A2C5-4476-9DFD-8EAA9E178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82896"/>
        <c:axId val="395083288"/>
      </c:barChart>
      <c:catAx>
        <c:axId val="39508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3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83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28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0-5A74-465D-9E7F-B491CAE8FC98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1-5A74-465D-9E7F-B491CAE8FC98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2-5A74-465D-9E7F-B491CAE8FC98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  <c:extLst>
            <c:ext xmlns:c16="http://schemas.microsoft.com/office/drawing/2014/chart" uri="{C3380CC4-5D6E-409C-BE32-E72D297353CC}">
              <c16:uniqueId val="{00000003-5A74-465D-9E7F-B491CAE8FC98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4-5A74-465D-9E7F-B491CAE8FC98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</c:numLit>
          </c:val>
          <c:extLst>
            <c:ext xmlns:c16="http://schemas.microsoft.com/office/drawing/2014/chart" uri="{C3380CC4-5D6E-409C-BE32-E72D297353CC}">
              <c16:uniqueId val="{00000005-5A74-465D-9E7F-B491CAE8F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84072"/>
        <c:axId val="395084464"/>
      </c:barChart>
      <c:catAx>
        <c:axId val="395084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4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84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40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0-1247-42EE-824D-137DE06636DC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1-1247-42EE-824D-137DE06636DC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2-1247-42EE-824D-137DE06636DC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  <c:extLst>
            <c:ext xmlns:c16="http://schemas.microsoft.com/office/drawing/2014/chart" uri="{C3380CC4-5D6E-409C-BE32-E72D297353CC}">
              <c16:uniqueId val="{00000003-1247-42EE-824D-137DE06636DC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4-1247-42EE-824D-137DE06636DC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1247-42EE-824D-137DE0663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85248"/>
        <c:axId val="395085640"/>
      </c:barChart>
      <c:catAx>
        <c:axId val="39508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5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85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52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0-31D8-4208-99A8-CB5799F10596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1-31D8-4208-99A8-CB5799F10596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2-31D8-4208-99A8-CB5799F10596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  <c:extLst>
            <c:ext xmlns:c16="http://schemas.microsoft.com/office/drawing/2014/chart" uri="{C3380CC4-5D6E-409C-BE32-E72D297353CC}">
              <c16:uniqueId val="{00000003-31D8-4208-99A8-CB5799F10596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4-31D8-4208-99A8-CB5799F10596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</c:numLit>
          </c:val>
          <c:extLst>
            <c:ext xmlns:c16="http://schemas.microsoft.com/office/drawing/2014/chart" uri="{C3380CC4-5D6E-409C-BE32-E72D297353CC}">
              <c16:uniqueId val="{00000005-31D8-4208-99A8-CB5799F10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86424"/>
        <c:axId val="395086816"/>
      </c:barChart>
      <c:catAx>
        <c:axId val="395086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6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86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64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13" Type="http://schemas.openxmlformats.org/officeDocument/2006/relationships/chart" Target="../charts/chart13.xml" />
  <Relationship Id="rId18" Type="http://schemas.openxmlformats.org/officeDocument/2006/relationships/chart" Target="../charts/chart18.xml" />
  <Relationship Id="rId26" Type="http://schemas.openxmlformats.org/officeDocument/2006/relationships/chart" Target="../charts/chart26.xml" />
  <Relationship Id="rId3" Type="http://schemas.openxmlformats.org/officeDocument/2006/relationships/chart" Target="../charts/chart3.xml" />
  <Relationship Id="rId21" Type="http://schemas.openxmlformats.org/officeDocument/2006/relationships/chart" Target="../charts/chart21.xml" />
  <Relationship Id="rId7" Type="http://schemas.openxmlformats.org/officeDocument/2006/relationships/chart" Target="../charts/chart7.xml" />
  <Relationship Id="rId12" Type="http://schemas.openxmlformats.org/officeDocument/2006/relationships/chart" Target="../charts/chart12.xml" />
  <Relationship Id="rId17" Type="http://schemas.openxmlformats.org/officeDocument/2006/relationships/chart" Target="../charts/chart17.xml" />
  <Relationship Id="rId25" Type="http://schemas.openxmlformats.org/officeDocument/2006/relationships/chart" Target="../charts/chart25.xml" />
  <Relationship Id="rId2" Type="http://schemas.openxmlformats.org/officeDocument/2006/relationships/chart" Target="../charts/chart2.xml" />
  <Relationship Id="rId16" Type="http://schemas.openxmlformats.org/officeDocument/2006/relationships/chart" Target="../charts/chart16.xml" />
  <Relationship Id="rId20" Type="http://schemas.openxmlformats.org/officeDocument/2006/relationships/chart" Target="../charts/chart20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24" Type="http://schemas.openxmlformats.org/officeDocument/2006/relationships/chart" Target="../charts/chart24.xml" />
  <Relationship Id="rId5" Type="http://schemas.openxmlformats.org/officeDocument/2006/relationships/chart" Target="../charts/chart5.xml" />
  <Relationship Id="rId15" Type="http://schemas.openxmlformats.org/officeDocument/2006/relationships/chart" Target="../charts/chart15.xml" />
  <Relationship Id="rId23" Type="http://schemas.openxmlformats.org/officeDocument/2006/relationships/chart" Target="../charts/chart23.xml" />
  <Relationship Id="rId28" Type="http://schemas.openxmlformats.org/officeDocument/2006/relationships/chart" Target="../charts/chart28.xml" />
  <Relationship Id="rId10" Type="http://schemas.openxmlformats.org/officeDocument/2006/relationships/chart" Target="../charts/chart10.xml" />
  <Relationship Id="rId19" Type="http://schemas.openxmlformats.org/officeDocument/2006/relationships/chart" Target="../charts/chart19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  <Relationship Id="rId14" Type="http://schemas.openxmlformats.org/officeDocument/2006/relationships/chart" Target="../charts/chart14.xml" />
  <Relationship Id="rId22" Type="http://schemas.openxmlformats.org/officeDocument/2006/relationships/chart" Target="../charts/chart22.xml" />
  <Relationship Id="rId27" Type="http://schemas.openxmlformats.org/officeDocument/2006/relationships/chart" Target="../charts/chart27.xml" />
</Relationships>
</file>

<file path=xl/drawings/_rels/drawing2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30.xml" />
  <Relationship Id="rId1" Type="http://schemas.openxmlformats.org/officeDocument/2006/relationships/chart" Target="../charts/chart29.xml" />
</Relationships>
</file>

<file path=xl/drawings/_rels/drawing3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38.xml" />
  <Relationship Id="rId13" Type="http://schemas.openxmlformats.org/officeDocument/2006/relationships/chart" Target="../charts/chart43.xml" />
  <Relationship Id="rId18" Type="http://schemas.openxmlformats.org/officeDocument/2006/relationships/chart" Target="../charts/chart48.xml" />
  <Relationship Id="rId3" Type="http://schemas.openxmlformats.org/officeDocument/2006/relationships/chart" Target="../charts/chart33.xml" />
  <Relationship Id="rId21" Type="http://schemas.openxmlformats.org/officeDocument/2006/relationships/chart" Target="../charts/chart51.xml" />
  <Relationship Id="rId7" Type="http://schemas.openxmlformats.org/officeDocument/2006/relationships/chart" Target="../charts/chart37.xml" />
  <Relationship Id="rId12" Type="http://schemas.openxmlformats.org/officeDocument/2006/relationships/chart" Target="../charts/chart42.xml" />
  <Relationship Id="rId17" Type="http://schemas.openxmlformats.org/officeDocument/2006/relationships/chart" Target="../charts/chart47.xml" />
  <Relationship Id="rId2" Type="http://schemas.openxmlformats.org/officeDocument/2006/relationships/chart" Target="../charts/chart32.xml" />
  <Relationship Id="rId16" Type="http://schemas.openxmlformats.org/officeDocument/2006/relationships/chart" Target="../charts/chart46.xml" />
  <Relationship Id="rId20" Type="http://schemas.openxmlformats.org/officeDocument/2006/relationships/chart" Target="../charts/chart50.xml" />
  <Relationship Id="rId1" Type="http://schemas.openxmlformats.org/officeDocument/2006/relationships/chart" Target="../charts/chart31.xml" />
  <Relationship Id="rId6" Type="http://schemas.openxmlformats.org/officeDocument/2006/relationships/chart" Target="../charts/chart36.xml" />
  <Relationship Id="rId11" Type="http://schemas.openxmlformats.org/officeDocument/2006/relationships/chart" Target="../charts/chart41.xml" />
  <Relationship Id="rId24" Type="http://schemas.openxmlformats.org/officeDocument/2006/relationships/chart" Target="../charts/chart54.xml" />
  <Relationship Id="rId5" Type="http://schemas.openxmlformats.org/officeDocument/2006/relationships/chart" Target="../charts/chart35.xml" />
  <Relationship Id="rId15" Type="http://schemas.openxmlformats.org/officeDocument/2006/relationships/chart" Target="../charts/chart45.xml" />
  <Relationship Id="rId23" Type="http://schemas.openxmlformats.org/officeDocument/2006/relationships/chart" Target="../charts/chart53.xml" />
  <Relationship Id="rId10" Type="http://schemas.openxmlformats.org/officeDocument/2006/relationships/chart" Target="../charts/chart40.xml" />
  <Relationship Id="rId19" Type="http://schemas.openxmlformats.org/officeDocument/2006/relationships/chart" Target="../charts/chart49.xml" />
  <Relationship Id="rId4" Type="http://schemas.openxmlformats.org/officeDocument/2006/relationships/chart" Target="../charts/chart34.xml" />
  <Relationship Id="rId9" Type="http://schemas.openxmlformats.org/officeDocument/2006/relationships/chart" Target="../charts/chart39.xml" />
  <Relationship Id="rId14" Type="http://schemas.openxmlformats.org/officeDocument/2006/relationships/chart" Target="../charts/chart44.xml" />
  <Relationship Id="rId22" Type="http://schemas.openxmlformats.org/officeDocument/2006/relationships/chart" Target="../charts/chart52.xml" />
</Relationships>
</file>

<file path=xl/drawings/_rels/drawing4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62.xml" />
  <Relationship Id="rId13" Type="http://schemas.openxmlformats.org/officeDocument/2006/relationships/chart" Target="../charts/chart67.xml" />
  <Relationship Id="rId18" Type="http://schemas.openxmlformats.org/officeDocument/2006/relationships/chart" Target="../charts/chart72.xml" />
  <Relationship Id="rId3" Type="http://schemas.openxmlformats.org/officeDocument/2006/relationships/chart" Target="../charts/chart57.xml" />
  <Relationship Id="rId21" Type="http://schemas.openxmlformats.org/officeDocument/2006/relationships/chart" Target="../charts/chart75.xml" />
  <Relationship Id="rId7" Type="http://schemas.openxmlformats.org/officeDocument/2006/relationships/chart" Target="../charts/chart61.xml" />
  <Relationship Id="rId12" Type="http://schemas.openxmlformats.org/officeDocument/2006/relationships/chart" Target="../charts/chart66.xml" />
  <Relationship Id="rId17" Type="http://schemas.openxmlformats.org/officeDocument/2006/relationships/chart" Target="../charts/chart71.xml" />
  <Relationship Id="rId2" Type="http://schemas.openxmlformats.org/officeDocument/2006/relationships/chart" Target="../charts/chart56.xml" />
  <Relationship Id="rId16" Type="http://schemas.openxmlformats.org/officeDocument/2006/relationships/chart" Target="../charts/chart70.xml" />
  <Relationship Id="rId20" Type="http://schemas.openxmlformats.org/officeDocument/2006/relationships/chart" Target="../charts/chart74.xml" />
  <Relationship Id="rId1" Type="http://schemas.openxmlformats.org/officeDocument/2006/relationships/chart" Target="../charts/chart55.xml" />
  <Relationship Id="rId6" Type="http://schemas.openxmlformats.org/officeDocument/2006/relationships/chart" Target="../charts/chart60.xml" />
  <Relationship Id="rId11" Type="http://schemas.openxmlformats.org/officeDocument/2006/relationships/chart" Target="../charts/chart65.xml" />
  <Relationship Id="rId24" Type="http://schemas.openxmlformats.org/officeDocument/2006/relationships/chart" Target="../charts/chart78.xml" />
  <Relationship Id="rId5" Type="http://schemas.openxmlformats.org/officeDocument/2006/relationships/chart" Target="../charts/chart59.xml" />
  <Relationship Id="rId15" Type="http://schemas.openxmlformats.org/officeDocument/2006/relationships/chart" Target="../charts/chart69.xml" />
  <Relationship Id="rId23" Type="http://schemas.openxmlformats.org/officeDocument/2006/relationships/chart" Target="../charts/chart77.xml" />
  <Relationship Id="rId10" Type="http://schemas.openxmlformats.org/officeDocument/2006/relationships/chart" Target="../charts/chart64.xml" />
  <Relationship Id="rId19" Type="http://schemas.openxmlformats.org/officeDocument/2006/relationships/chart" Target="../charts/chart73.xml" />
  <Relationship Id="rId4" Type="http://schemas.openxmlformats.org/officeDocument/2006/relationships/chart" Target="../charts/chart58.xml" />
  <Relationship Id="rId9" Type="http://schemas.openxmlformats.org/officeDocument/2006/relationships/chart" Target="../charts/chart63.xml" />
  <Relationship Id="rId14" Type="http://schemas.openxmlformats.org/officeDocument/2006/relationships/chart" Target="../charts/chart68.xml" />
  <Relationship Id="rId22" Type="http://schemas.openxmlformats.org/officeDocument/2006/relationships/chart" Target="../charts/chart76.xml" />
</Relationships>
</file>

<file path=xl/drawings/_rels/drawing5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6.xml" />
  <Relationship Id="rId13" Type="http://schemas.openxmlformats.org/officeDocument/2006/relationships/chart" Target="../charts/chart91.xml" />
  <Relationship Id="rId18" Type="http://schemas.openxmlformats.org/officeDocument/2006/relationships/chart" Target="../charts/chart96.xml" />
  <Relationship Id="rId3" Type="http://schemas.openxmlformats.org/officeDocument/2006/relationships/chart" Target="../charts/chart81.xml" />
  <Relationship Id="rId21" Type="http://schemas.openxmlformats.org/officeDocument/2006/relationships/chart" Target="../charts/chart99.xml" />
  <Relationship Id="rId7" Type="http://schemas.openxmlformats.org/officeDocument/2006/relationships/chart" Target="../charts/chart85.xml" />
  <Relationship Id="rId12" Type="http://schemas.openxmlformats.org/officeDocument/2006/relationships/chart" Target="../charts/chart90.xml" />
  <Relationship Id="rId17" Type="http://schemas.openxmlformats.org/officeDocument/2006/relationships/chart" Target="../charts/chart95.xml" />
  <Relationship Id="rId2" Type="http://schemas.openxmlformats.org/officeDocument/2006/relationships/chart" Target="../charts/chart80.xml" />
  <Relationship Id="rId16" Type="http://schemas.openxmlformats.org/officeDocument/2006/relationships/chart" Target="../charts/chart94.xml" />
  <Relationship Id="rId20" Type="http://schemas.openxmlformats.org/officeDocument/2006/relationships/chart" Target="../charts/chart98.xml" />
  <Relationship Id="rId1" Type="http://schemas.openxmlformats.org/officeDocument/2006/relationships/chart" Target="../charts/chart79.xml" />
  <Relationship Id="rId6" Type="http://schemas.openxmlformats.org/officeDocument/2006/relationships/chart" Target="../charts/chart84.xml" />
  <Relationship Id="rId11" Type="http://schemas.openxmlformats.org/officeDocument/2006/relationships/chart" Target="../charts/chart89.xml" />
  <Relationship Id="rId24" Type="http://schemas.openxmlformats.org/officeDocument/2006/relationships/chart" Target="../charts/chart102.xml" />
  <Relationship Id="rId5" Type="http://schemas.openxmlformats.org/officeDocument/2006/relationships/chart" Target="../charts/chart83.xml" />
  <Relationship Id="rId15" Type="http://schemas.openxmlformats.org/officeDocument/2006/relationships/chart" Target="../charts/chart93.xml" />
  <Relationship Id="rId23" Type="http://schemas.openxmlformats.org/officeDocument/2006/relationships/chart" Target="../charts/chart101.xml" />
  <Relationship Id="rId10" Type="http://schemas.openxmlformats.org/officeDocument/2006/relationships/chart" Target="../charts/chart88.xml" />
  <Relationship Id="rId19" Type="http://schemas.openxmlformats.org/officeDocument/2006/relationships/chart" Target="../charts/chart97.xml" />
  <Relationship Id="rId4" Type="http://schemas.openxmlformats.org/officeDocument/2006/relationships/chart" Target="../charts/chart82.xml" />
  <Relationship Id="rId9" Type="http://schemas.openxmlformats.org/officeDocument/2006/relationships/chart" Target="../charts/chart87.xml" />
  <Relationship Id="rId14" Type="http://schemas.openxmlformats.org/officeDocument/2006/relationships/chart" Target="../charts/chart92.xml" />
  <Relationship Id="rId22" Type="http://schemas.openxmlformats.org/officeDocument/2006/relationships/chart" Target="../charts/chart100.xml" />
</Relationships>
</file>

<file path=xl/drawings/_rels/drawing6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105.xml" />
  <Relationship Id="rId2" Type="http://schemas.openxmlformats.org/officeDocument/2006/relationships/chart" Target="../charts/chart104.xml" />
  <Relationship Id="rId1" Type="http://schemas.openxmlformats.org/officeDocument/2006/relationships/chart" Target="../charts/chart103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1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2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2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2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2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2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32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3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3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3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3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4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4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4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4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325530</xdr:colOff>
      <xdr:row>1</xdr:row>
      <xdr:rowOff>157443</xdr:rowOff>
    </xdr:from>
    <xdr:to>
      <xdr:col>15</xdr:col>
      <xdr:colOff>0</xdr:colOff>
      <xdr:row>16</xdr:row>
      <xdr:rowOff>67236</xdr:rowOff>
    </xdr:to>
    <xdr:graphicFrame macro="">
      <xdr:nvGraphicFramePr>
        <xdr:cNvPr id="1344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0</xdr:row>
      <xdr:rowOff>0</xdr:rowOff>
    </xdr:from>
    <xdr:to>
      <xdr:col>14</xdr:col>
      <xdr:colOff>695325</xdr:colOff>
      <xdr:row>0</xdr:row>
      <xdr:rowOff>0</xdr:rowOff>
    </xdr:to>
    <xdr:graphicFrame macro="">
      <xdr:nvGraphicFramePr>
        <xdr:cNvPr id="616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81642</xdr:colOff>
      <xdr:row>2</xdr:row>
      <xdr:rowOff>76200</xdr:rowOff>
    </xdr:from>
    <xdr:to>
      <xdr:col>16</xdr:col>
      <xdr:colOff>0</xdr:colOff>
      <xdr:row>29</xdr:row>
      <xdr:rowOff>0</xdr:rowOff>
    </xdr:to>
    <xdr:graphicFrame macro="">
      <xdr:nvGraphicFramePr>
        <xdr:cNvPr id="616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85725</xdr:colOff>
      <xdr:row>0</xdr:row>
      <xdr:rowOff>0</xdr:rowOff>
    </xdr:from>
    <xdr:to>
      <xdr:col>15</xdr:col>
      <xdr:colOff>590550</xdr:colOff>
      <xdr:row>0</xdr:row>
      <xdr:rowOff>0</xdr:rowOff>
    </xdr:to>
    <xdr:graphicFrame macro="">
      <xdr:nvGraphicFramePr>
        <xdr:cNvPr id="23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19050</xdr:colOff>
      <xdr:row>0</xdr:row>
      <xdr:rowOff>0</xdr:rowOff>
    </xdr:from>
    <xdr:to>
      <xdr:col>15</xdr:col>
      <xdr:colOff>523875</xdr:colOff>
      <xdr:row>0</xdr:row>
      <xdr:rowOff>0</xdr:rowOff>
    </xdr:to>
    <xdr:graphicFrame macro="">
      <xdr:nvGraphicFramePr>
        <xdr:cNvPr id="234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234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4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5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14</xdr:col>
      <xdr:colOff>914400</xdr:colOff>
      <xdr:row>0</xdr:row>
      <xdr:rowOff>0</xdr:rowOff>
    </xdr:to>
    <xdr:graphicFrame macro="">
      <xdr:nvGraphicFramePr>
        <xdr:cNvPr id="235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5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85725</xdr:colOff>
      <xdr:row>0</xdr:row>
      <xdr:rowOff>0</xdr:rowOff>
    </xdr:from>
    <xdr:to>
      <xdr:col>15</xdr:col>
      <xdr:colOff>590550</xdr:colOff>
      <xdr:row>0</xdr:row>
      <xdr:rowOff>0</xdr:rowOff>
    </xdr:to>
    <xdr:graphicFrame macro="">
      <xdr:nvGraphicFramePr>
        <xdr:cNvPr id="23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19050</xdr:colOff>
      <xdr:row>0</xdr:row>
      <xdr:rowOff>0</xdr:rowOff>
    </xdr:from>
    <xdr:to>
      <xdr:col>15</xdr:col>
      <xdr:colOff>523875</xdr:colOff>
      <xdr:row>0</xdr:row>
      <xdr:rowOff>0</xdr:rowOff>
    </xdr:to>
    <xdr:graphicFrame macro="">
      <xdr:nvGraphicFramePr>
        <xdr:cNvPr id="236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236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6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6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9526</xdr:colOff>
      <xdr:row>1</xdr:row>
      <xdr:rowOff>40822</xdr:rowOff>
    </xdr:from>
    <xdr:to>
      <xdr:col>14</xdr:col>
      <xdr:colOff>841376</xdr:colOff>
      <xdr:row>29</xdr:row>
      <xdr:rowOff>15875</xdr:rowOff>
    </xdr:to>
    <xdr:graphicFrame macro="">
      <xdr:nvGraphicFramePr>
        <xdr:cNvPr id="2368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371475</xdr:colOff>
      <xdr:row>0</xdr:row>
      <xdr:rowOff>0</xdr:rowOff>
    </xdr:from>
    <xdr:to>
      <xdr:col>15</xdr:col>
      <xdr:colOff>485775</xdr:colOff>
      <xdr:row>0</xdr:row>
      <xdr:rowOff>0</xdr:rowOff>
    </xdr:to>
    <xdr:graphicFrame macro="">
      <xdr:nvGraphicFramePr>
        <xdr:cNvPr id="336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337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33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14</xdr:col>
      <xdr:colOff>714375</xdr:colOff>
      <xdr:row>0</xdr:row>
      <xdr:rowOff>0</xdr:rowOff>
    </xdr:to>
    <xdr:graphicFrame macro="">
      <xdr:nvGraphicFramePr>
        <xdr:cNvPr id="337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371475</xdr:colOff>
      <xdr:row>0</xdr:row>
      <xdr:rowOff>0</xdr:rowOff>
    </xdr:from>
    <xdr:to>
      <xdr:col>15</xdr:col>
      <xdr:colOff>485775</xdr:colOff>
      <xdr:row>0</xdr:row>
      <xdr:rowOff>0</xdr:rowOff>
    </xdr:to>
    <xdr:graphicFrame macro="">
      <xdr:nvGraphicFramePr>
        <xdr:cNvPr id="338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338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8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8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33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9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0</xdr:colOff>
      <xdr:row>1</xdr:row>
      <xdr:rowOff>142875</xdr:rowOff>
    </xdr:from>
    <xdr:to>
      <xdr:col>15</xdr:col>
      <xdr:colOff>9525</xdr:colOff>
      <xdr:row>14</xdr:row>
      <xdr:rowOff>180975</xdr:rowOff>
    </xdr:to>
    <xdr:graphicFrame macro="">
      <xdr:nvGraphicFramePr>
        <xdr:cNvPr id="3392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9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439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39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3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439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39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39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3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14</xdr:col>
      <xdr:colOff>723900</xdr:colOff>
      <xdr:row>0</xdr:row>
      <xdr:rowOff>0</xdr:rowOff>
    </xdr:to>
    <xdr:graphicFrame macro="">
      <xdr:nvGraphicFramePr>
        <xdr:cNvPr id="440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440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4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4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441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41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41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4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254000</xdr:colOff>
      <xdr:row>2</xdr:row>
      <xdr:rowOff>63500</xdr:rowOff>
    </xdr:from>
    <xdr:to>
      <xdr:col>14</xdr:col>
      <xdr:colOff>603250</xdr:colOff>
      <xdr:row>17</xdr:row>
      <xdr:rowOff>225425</xdr:rowOff>
    </xdr:to>
    <xdr:graphicFrame macro="">
      <xdr:nvGraphicFramePr>
        <xdr:cNvPr id="4416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97</xdr:col>
      <xdr:colOff>97194</xdr:colOff>
      <xdr:row>13</xdr:row>
      <xdr:rowOff>128957</xdr:rowOff>
    </xdr:from>
    <xdr:to>
      <xdr:col>124</xdr:col>
      <xdr:colOff>380997</xdr:colOff>
      <xdr:row>77</xdr:row>
      <xdr:rowOff>13607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109</xdr:col>
      <xdr:colOff>534112</xdr:colOff>
      <xdr:row>74</xdr:row>
      <xdr:rowOff>138502</xdr:rowOff>
    </xdr:from>
    <xdr:to>
      <xdr:col>111</xdr:col>
      <xdr:colOff>252704</xdr:colOff>
      <xdr:row>76</xdr:row>
      <xdr:rowOff>149546</xdr:rowOff>
    </xdr:to>
    <xdr:sp macro="" textlink="">
      <xdr:nvSpPr>
        <xdr:cNvPr id="5" name="テキスト ボックス 1"/>
        <xdr:cNvSpPr txBox="1"/>
      </xdr:nvSpPr>
      <xdr:spPr>
        <a:xfrm>
          <a:off x="71660592" y="16253247"/>
          <a:ext cx="1079306" cy="360942"/>
        </a:xfrm>
        <a:prstGeom prst="rect">
          <a:avLst/>
        </a:prstGeom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Ｒ２年</a:t>
          </a:r>
        </a:p>
      </xdr:txBody>
    </xdr:sp>
    <xdr:clientData/>
  </xdr:twoCellAnchor>
  <xdr:twoCellAnchor>
    <xdr:from>
      <xdr:col>101</xdr:col>
      <xdr:colOff>655327</xdr:colOff>
      <xdr:row>74</xdr:row>
      <xdr:rowOff>162329</xdr:rowOff>
    </xdr:from>
    <xdr:to>
      <xdr:col>103</xdr:col>
      <xdr:colOff>82125</xdr:colOff>
      <xdr:row>76</xdr:row>
      <xdr:rowOff>173373</xdr:rowOff>
    </xdr:to>
    <xdr:sp macro="" textlink="">
      <xdr:nvSpPr>
        <xdr:cNvPr id="6" name="テキスト ボックス 1"/>
        <xdr:cNvSpPr txBox="1"/>
      </xdr:nvSpPr>
      <xdr:spPr>
        <a:xfrm>
          <a:off x="66338949" y="16277074"/>
          <a:ext cx="787513" cy="360942"/>
        </a:xfrm>
        <a:prstGeom prst="rect">
          <a:avLst/>
        </a:prstGeom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Ｒ１年</a:t>
          </a:r>
        </a:p>
      </xdr:txBody>
    </xdr:sp>
    <xdr:clientData/>
  </xdr:twoCellAnchor>
  <xdr:twoCellAnchor>
    <xdr:from>
      <xdr:col>121</xdr:col>
      <xdr:colOff>289249</xdr:colOff>
      <xdr:row>74</xdr:row>
      <xdr:rowOff>152983</xdr:rowOff>
    </xdr:from>
    <xdr:to>
      <xdr:col>123</xdr:col>
      <xdr:colOff>272142</xdr:colOff>
      <xdr:row>76</xdr:row>
      <xdr:rowOff>155510</xdr:rowOff>
    </xdr:to>
    <xdr:sp macro="" textlink="">
      <xdr:nvSpPr>
        <xdr:cNvPr id="7" name="テキスト ボックス 1"/>
        <xdr:cNvSpPr txBox="1"/>
      </xdr:nvSpPr>
      <xdr:spPr>
        <a:xfrm>
          <a:off x="79580014" y="16267728"/>
          <a:ext cx="1343608" cy="352425"/>
        </a:xfrm>
        <a:prstGeom prst="rect">
          <a:avLst/>
        </a:prstGeom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Ｒ３年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0.07718</cdr:x>
      <cdr:y>0.97153</cdr:y>
    </cdr:from>
    <cdr:to>
      <cdr:x>0.09359</cdr:x>
      <cdr:y>0.99269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064005" y="13367670"/>
          <a:ext cx="438827" cy="291149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0.21943</cdr:x>
      <cdr:y>0.97236</cdr:y>
    </cdr:from>
    <cdr:to>
      <cdr:x>0.23648</cdr:x>
      <cdr:y>0.99432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2825288" y="12900568"/>
          <a:ext cx="996534" cy="291349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0.03262</cdr:x>
      <cdr:y>0.97056</cdr:y>
    </cdr:from>
    <cdr:to>
      <cdr:x>0.07764</cdr:x>
      <cdr:y>0.99776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608417" y="13377609"/>
          <a:ext cx="839772" cy="374908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Ｈ３１年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50"/>
  <sheetViews>
    <sheetView showZeros="0" view="pageBreakPreview" zoomScaleNormal="75" zoomScaleSheetLayoutView="100" workbookViewId="0">
      <selection activeCell="N25" sqref="N25"/>
    </sheetView>
  </sheetViews>
  <sheetFormatPr defaultColWidth="9" defaultRowHeight="13.5"/>
  <cols>
    <col min="1" max="1" width="5.125" style="5" customWidth="1"/>
    <col min="2" max="2" width="14" style="5" customWidth="1"/>
    <col min="3" max="14" width="10.125" style="5" customWidth="1"/>
    <col min="15" max="15" width="10.625" style="5" customWidth="1"/>
    <col min="16" max="16" width="11.625" style="5" hidden="1" customWidth="1"/>
    <col min="17" max="17" width="2.375" style="5" customWidth="1"/>
    <col min="18" max="19" width="9" style="5"/>
    <col min="20" max="20" width="9" style="5" customWidth="1"/>
    <col min="21" max="16384" width="9" style="5"/>
  </cols>
  <sheetData>
    <row r="1" spans="1:15" s="1" customFormat="1" ht="28.15" customHeight="1">
      <c r="A1" s="182"/>
      <c r="B1" s="132" t="s">
        <v>155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</row>
    <row r="2" spans="1:15" s="1" customFormat="1" ht="28.1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5" s="1" customFormat="1" ht="28.1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1" customFormat="1" ht="28.15" customHeight="1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s="1" customFormat="1" ht="28.15" customHeight="1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s="1" customFormat="1" ht="28.1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1" customFormat="1" ht="28.15" customHeight="1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s="1" customFormat="1" ht="28.15" customHeight="1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1" customFormat="1" ht="28.15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s="1" customFormat="1" ht="28.15" customHeight="1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s="1" customFormat="1" ht="28.15" customHeight="1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1" customFormat="1" ht="28.15" customHeigh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s="1" customFormat="1" ht="28.15" customHeight="1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s="1" customFormat="1" ht="28.15" customHeight="1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s="1" customFormat="1" ht="28.15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21" customHeight="1">
      <c r="O16" s="6"/>
    </row>
    <row r="17" spans="2:16" ht="13.5" customHeight="1">
      <c r="O17" s="6"/>
    </row>
    <row r="18" spans="2:16" s="7" customFormat="1" ht="21.75" customHeight="1">
      <c r="G18" s="221"/>
      <c r="H18" s="221"/>
      <c r="O18" s="8" t="s">
        <v>58</v>
      </c>
    </row>
    <row r="19" spans="2:16" s="9" customFormat="1" ht="21" customHeight="1">
      <c r="B19" s="10"/>
      <c r="C19" s="10" t="s">
        <v>8</v>
      </c>
      <c r="D19" s="10" t="s">
        <v>9</v>
      </c>
      <c r="E19" s="10" t="s">
        <v>10</v>
      </c>
      <c r="F19" s="10" t="s">
        <v>11</v>
      </c>
      <c r="G19" s="10" t="s">
        <v>12</v>
      </c>
      <c r="H19" s="10" t="s">
        <v>13</v>
      </c>
      <c r="I19" s="10" t="s">
        <v>14</v>
      </c>
      <c r="J19" s="10" t="s">
        <v>15</v>
      </c>
      <c r="K19" s="10" t="s">
        <v>16</v>
      </c>
      <c r="L19" s="10" t="s">
        <v>17</v>
      </c>
      <c r="M19" s="10" t="s">
        <v>18</v>
      </c>
      <c r="N19" s="10" t="s">
        <v>19</v>
      </c>
      <c r="O19" s="10" t="s">
        <v>72</v>
      </c>
      <c r="P19" s="227" t="s">
        <v>106</v>
      </c>
    </row>
    <row r="20" spans="2:16" s="9" customFormat="1" ht="19.5" customHeight="1">
      <c r="B20" s="10" t="s">
        <v>101</v>
      </c>
      <c r="C20" s="14">
        <v>946.375</v>
      </c>
      <c r="D20" s="12">
        <v>1156.9929999999999</v>
      </c>
      <c r="E20" s="12">
        <v>1195.913</v>
      </c>
      <c r="F20" s="12">
        <v>1312.415</v>
      </c>
      <c r="G20" s="12">
        <v>1529.6310000000001</v>
      </c>
      <c r="H20" s="12">
        <v>1306.556</v>
      </c>
      <c r="I20" s="12">
        <v>1221.404</v>
      </c>
      <c r="J20" s="12">
        <v>1039.836</v>
      </c>
      <c r="K20" s="12">
        <v>1019.778</v>
      </c>
      <c r="L20" s="12">
        <v>959.64700000000005</v>
      </c>
      <c r="M20" s="12">
        <v>998.72199999999998</v>
      </c>
      <c r="N20" s="12">
        <v>1089.643</v>
      </c>
      <c r="O20" s="12">
        <f>SUM(C20:N20)</f>
        <v>13776.913</v>
      </c>
      <c r="P20" s="12">
        <f t="shared" ref="P20:P22" si="0">SUM(C20:M20)</f>
        <v>12687.27</v>
      </c>
    </row>
    <row r="21" spans="2:16" s="9" customFormat="1" ht="19.5" customHeight="1">
      <c r="B21" s="10" t="s">
        <v>151</v>
      </c>
      <c r="C21" s="14">
        <v>990.75900000000001</v>
      </c>
      <c r="D21" s="12">
        <v>1116.943</v>
      </c>
      <c r="E21" s="12">
        <v>1207.931</v>
      </c>
      <c r="F21" s="12">
        <v>1299.8264999999999</v>
      </c>
      <c r="G21" s="12">
        <v>1532.8135</v>
      </c>
      <c r="H21" s="12">
        <v>1017.3515</v>
      </c>
      <c r="I21" s="12">
        <v>1132.0805</v>
      </c>
      <c r="J21" s="12">
        <v>1053.03</v>
      </c>
      <c r="K21" s="12">
        <v>1066.1524999999999</v>
      </c>
      <c r="L21" s="12">
        <v>1003.8945</v>
      </c>
      <c r="M21" s="12">
        <v>996.32950000000005</v>
      </c>
      <c r="N21" s="12">
        <v>1129.31</v>
      </c>
      <c r="O21" s="12">
        <v>13508.284</v>
      </c>
      <c r="P21" s="12">
        <f t="shared" si="0"/>
        <v>12417.111500000001</v>
      </c>
    </row>
    <row r="22" spans="2:16" s="9" customFormat="1" ht="19.5" customHeight="1">
      <c r="B22" s="10" t="s">
        <v>149</v>
      </c>
      <c r="C22" s="14">
        <v>1036.9649999999999</v>
      </c>
      <c r="D22" s="12">
        <v>1195.8009999999999</v>
      </c>
      <c r="E22" s="12">
        <v>1209.8040000000001</v>
      </c>
      <c r="F22" s="12">
        <v>1299.019</v>
      </c>
      <c r="G22" s="12">
        <v>1530.883</v>
      </c>
      <c r="H22" s="12">
        <v>1343.123</v>
      </c>
      <c r="I22" s="12">
        <v>1176.9849999999999</v>
      </c>
      <c r="J22" s="12">
        <v>1088.1990000000001</v>
      </c>
      <c r="K22" s="12">
        <v>1071.991</v>
      </c>
      <c r="L22" s="12">
        <v>1008.092</v>
      </c>
      <c r="M22" s="12">
        <v>921.86400000000003</v>
      </c>
      <c r="N22" s="12">
        <v>384.01100000000002</v>
      </c>
      <c r="O22" s="12">
        <f>SUM(C22:N22)</f>
        <v>13266.737000000001</v>
      </c>
      <c r="P22" s="12">
        <f t="shared" si="0"/>
        <v>12882.726000000001</v>
      </c>
    </row>
    <row r="23" spans="2:16" s="9" customFormat="1" ht="19.5" customHeight="1">
      <c r="B23" s="10" t="s">
        <v>143</v>
      </c>
      <c r="C23" s="14">
        <v>163.79499999999999</v>
      </c>
      <c r="D23" s="12">
        <v>104.833</v>
      </c>
      <c r="E23" s="12">
        <v>240.095</v>
      </c>
      <c r="F23" s="12">
        <v>429.71300000000002</v>
      </c>
      <c r="G23" s="12">
        <v>552.77499999999998</v>
      </c>
      <c r="H23" s="12">
        <v>587.74199999999996</v>
      </c>
      <c r="I23" s="12">
        <v>646.37699999999995</v>
      </c>
      <c r="J23" s="12">
        <v>582.78599999999994</v>
      </c>
      <c r="K23" s="12">
        <v>415.24200000000002</v>
      </c>
      <c r="L23" s="12">
        <v>249.87700000000001</v>
      </c>
      <c r="M23" s="12">
        <v>246.7</v>
      </c>
      <c r="N23" s="12">
        <v>464.9</v>
      </c>
      <c r="O23" s="12">
        <f>SUM(C23:N23)</f>
        <v>4684.8349999999991</v>
      </c>
      <c r="P23" s="12">
        <f>SUM(C23:M23)</f>
        <v>4219.9349999999995</v>
      </c>
    </row>
    <row r="24" spans="2:16" s="7" customFormat="1" ht="19.5" hidden="1" customHeight="1">
      <c r="B24" s="11" t="s">
        <v>90</v>
      </c>
      <c r="C24" s="114">
        <f>+C22/C21</f>
        <v>1.0466369722606608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2">
        <f t="shared" ref="O24" si="1">SUM(C24:N24)</f>
        <v>1.0466369722606608</v>
      </c>
      <c r="P24" s="114">
        <f>+P22/P21</f>
        <v>1.0374978109844628</v>
      </c>
    </row>
    <row r="25" spans="2:16" s="7" customFormat="1" ht="19.5" customHeight="1">
      <c r="B25" s="11" t="s">
        <v>154</v>
      </c>
      <c r="C25" s="114">
        <f t="shared" ref="C25:G25" si="2">IF(C23="","",C23/C22)</f>
        <v>0.15795615088262382</v>
      </c>
      <c r="D25" s="114">
        <f t="shared" si="2"/>
        <v>8.7667596866033731E-2</v>
      </c>
      <c r="E25" s="114">
        <f t="shared" si="2"/>
        <v>0.19845776671262452</v>
      </c>
      <c r="F25" s="114">
        <f t="shared" si="2"/>
        <v>0.33079808686401047</v>
      </c>
      <c r="G25" s="114">
        <f t="shared" si="2"/>
        <v>0.36108246025333091</v>
      </c>
      <c r="H25" s="114">
        <f t="shared" ref="H25:I25" si="3">IF(H23="","",H23/H22)</f>
        <v>0.43759357854790659</v>
      </c>
      <c r="I25" s="114">
        <f t="shared" si="3"/>
        <v>0.54918032090468438</v>
      </c>
      <c r="J25" s="114">
        <f t="shared" ref="J25" si="4">IF(J23="","",J23/J22)</f>
        <v>0.53555094242872847</v>
      </c>
      <c r="K25" s="114">
        <f t="shared" ref="K25:L25" si="5">IF(K23="","",K23/K22)</f>
        <v>0.38735586399512684</v>
      </c>
      <c r="L25" s="114">
        <f t="shared" si="5"/>
        <v>0.24787122603889328</v>
      </c>
      <c r="M25" s="114">
        <f t="shared" ref="M25:N25" si="6">IF(M23="","",M23/M22)</f>
        <v>0.26760997283764199</v>
      </c>
      <c r="N25" s="114">
        <f t="shared" si="6"/>
        <v>1.2106424034728172</v>
      </c>
      <c r="O25" s="114">
        <f t="shared" ref="O25" si="7">IF(O23="","",O23/O22)</f>
        <v>0.35312639422941744</v>
      </c>
      <c r="P25" s="114">
        <f>+P23/P22</f>
        <v>0.32756537707935413</v>
      </c>
    </row>
    <row r="26" spans="2:16" s="7" customFormat="1" ht="19.5" customHeight="1">
      <c r="B26" s="11" t="s">
        <v>146</v>
      </c>
      <c r="C26" s="114">
        <f t="shared" ref="C26:G26" si="8">IF(C23="","",C23/C21)</f>
        <v>0.16532274750973747</v>
      </c>
      <c r="D26" s="114">
        <f t="shared" si="8"/>
        <v>9.3857072384177176E-2</v>
      </c>
      <c r="E26" s="114">
        <f t="shared" si="8"/>
        <v>0.19876549239981423</v>
      </c>
      <c r="F26" s="114">
        <f t="shared" si="8"/>
        <v>0.33059258293318383</v>
      </c>
      <c r="G26" s="114">
        <f t="shared" si="8"/>
        <v>0.36062769541108558</v>
      </c>
      <c r="H26" s="114">
        <f t="shared" ref="H26:I26" si="9">IF(H23="","",H23/H21)</f>
        <v>0.57771773079412569</v>
      </c>
      <c r="I26" s="114">
        <f t="shared" si="9"/>
        <v>0.5709638139690596</v>
      </c>
      <c r="J26" s="114">
        <f t="shared" ref="J26" si="10">IF(J23="","",J23/J21)</f>
        <v>0.55343722401071194</v>
      </c>
      <c r="K26" s="114">
        <f t="shared" ref="K26:L26" si="11">IF(K23="","",K23/K21)</f>
        <v>0.38947711514065769</v>
      </c>
      <c r="L26" s="114">
        <f t="shared" si="11"/>
        <v>0.24890762923793289</v>
      </c>
      <c r="M26" s="114">
        <f t="shared" ref="M26:N26" si="12">IF(M23="","",M23/M21)</f>
        <v>0.24760884827760291</v>
      </c>
      <c r="N26" s="114">
        <f t="shared" si="12"/>
        <v>0.41166730127245843</v>
      </c>
      <c r="O26" s="114">
        <f t="shared" ref="O26" si="13">IF(O23="","",O23/O21)</f>
        <v>0.34681200069527701</v>
      </c>
      <c r="P26" s="114">
        <f>+P23/P21</f>
        <v>0.33984836167413002</v>
      </c>
    </row>
    <row r="27" spans="2:16" s="7" customFormat="1" ht="19.5" hidden="1" customHeight="1">
      <c r="B27" s="11" t="s">
        <v>91</v>
      </c>
      <c r="C27" s="114">
        <f>C23/C20</f>
        <v>0.17307621186104871</v>
      </c>
      <c r="D27" s="114">
        <f t="shared" ref="D27:N27" si="14">D23/D20</f>
        <v>9.0608154068347865E-2</v>
      </c>
      <c r="E27" s="114">
        <f t="shared" si="14"/>
        <v>0.20076293175172441</v>
      </c>
      <c r="F27" s="114">
        <f t="shared" si="14"/>
        <v>0.3274215853979115</v>
      </c>
      <c r="G27" s="114">
        <f t="shared" si="14"/>
        <v>0.36137800554512817</v>
      </c>
      <c r="H27" s="114">
        <f t="shared" si="14"/>
        <v>0.44984064976931715</v>
      </c>
      <c r="I27" s="114">
        <f t="shared" si="14"/>
        <v>0.5292081899191422</v>
      </c>
      <c r="J27" s="114">
        <f t="shared" si="14"/>
        <v>0.56045953400343895</v>
      </c>
      <c r="K27" s="114">
        <f t="shared" si="14"/>
        <v>0.40718862340627077</v>
      </c>
      <c r="L27" s="114">
        <f t="shared" si="14"/>
        <v>0.2603842871389167</v>
      </c>
      <c r="M27" s="114">
        <f t="shared" si="14"/>
        <v>0.24701568604676777</v>
      </c>
      <c r="N27" s="114">
        <f t="shared" si="14"/>
        <v>0.42665350027486065</v>
      </c>
      <c r="O27" s="114">
        <f t="shared" ref="O27" si="15">O23/O20</f>
        <v>0.34004969037693705</v>
      </c>
      <c r="P27" s="114">
        <f t="shared" ref="P27" si="16">P23/P20</f>
        <v>0.33261174389762332</v>
      </c>
    </row>
    <row r="28" spans="2:16">
      <c r="C28" s="186" t="s">
        <v>75</v>
      </c>
    </row>
    <row r="29" spans="2:16" ht="18.75" customHeight="1">
      <c r="C29" s="233" t="s">
        <v>100</v>
      </c>
    </row>
    <row r="30" spans="2:16">
      <c r="B30" s="5" t="s">
        <v>93</v>
      </c>
    </row>
    <row r="39" spans="4:14">
      <c r="D39" s="5">
        <v>1209804</v>
      </c>
      <c r="F39" s="5">
        <v>1299018.5</v>
      </c>
      <c r="G39" s="5">
        <v>1530883</v>
      </c>
      <c r="H39" s="5">
        <v>1343123</v>
      </c>
      <c r="I39" s="5">
        <v>1176985</v>
      </c>
    </row>
    <row r="46" spans="4:14"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</row>
    <row r="47" spans="4:14"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</row>
    <row r="49" spans="4:14"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4:14"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</row>
  </sheetData>
  <phoneticPr fontId="3"/>
  <pageMargins left="0.59055118110236227" right="0" top="0.78740157480314965" bottom="0" header="0.51181102362204722" footer="0.39"/>
  <pageSetup paperSize="9" scale="82" orientation="landscape" r:id="rId1"/>
  <headerFooter alignWithMargins="0">
    <oddHeader>&amp;R&amp;20資料１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P49"/>
  <sheetViews>
    <sheetView view="pageBreakPreview" topLeftCell="D1" zoomScaleNormal="75" zoomScaleSheetLayoutView="100" workbookViewId="0">
      <selection activeCell="N37" sqref="N37:N38"/>
    </sheetView>
  </sheetViews>
  <sheetFormatPr defaultColWidth="9" defaultRowHeight="13.5"/>
  <cols>
    <col min="1" max="1" width="2.375" style="116" customWidth="1"/>
    <col min="2" max="2" width="11.625" style="116" customWidth="1"/>
    <col min="3" max="14" width="9.5" style="116" customWidth="1"/>
    <col min="15" max="15" width="11.5" style="116" customWidth="1"/>
    <col min="16" max="16" width="12" style="116" hidden="1" customWidth="1"/>
    <col min="17" max="17" width="2.75" style="116" customWidth="1"/>
    <col min="18" max="16384" width="9" style="116"/>
  </cols>
  <sheetData>
    <row r="1" spans="2:16" ht="27.75" customHeight="1">
      <c r="B1" s="133" t="s">
        <v>144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2:16" ht="12.75" customHeight="1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18" spans="2:16">
      <c r="H18" s="219"/>
      <c r="I18" s="220"/>
    </row>
    <row r="31" spans="2:16" ht="21.75" customHeight="1"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 t="s">
        <v>63</v>
      </c>
    </row>
    <row r="32" spans="2:16" ht="18" customHeight="1">
      <c r="B32" s="11" t="s">
        <v>33</v>
      </c>
      <c r="C32" s="11" t="s">
        <v>8</v>
      </c>
      <c r="D32" s="11" t="s">
        <v>9</v>
      </c>
      <c r="E32" s="11" t="s">
        <v>10</v>
      </c>
      <c r="F32" s="11" t="s">
        <v>11</v>
      </c>
      <c r="G32" s="11" t="s">
        <v>12</v>
      </c>
      <c r="H32" s="11" t="s">
        <v>13</v>
      </c>
      <c r="I32" s="11" t="s">
        <v>14</v>
      </c>
      <c r="J32" s="11" t="s">
        <v>15</v>
      </c>
      <c r="K32" s="11" t="s">
        <v>16</v>
      </c>
      <c r="L32" s="11" t="s">
        <v>17</v>
      </c>
      <c r="M32" s="11" t="s">
        <v>18</v>
      </c>
      <c r="N32" s="11" t="s">
        <v>19</v>
      </c>
      <c r="O32" s="11" t="s">
        <v>76</v>
      </c>
      <c r="P32" s="11" t="s">
        <v>107</v>
      </c>
    </row>
    <row r="33" spans="2:16" ht="18.75" customHeight="1">
      <c r="B33" s="10" t="s">
        <v>102</v>
      </c>
      <c r="C33" s="183">
        <v>96831</v>
      </c>
      <c r="D33" s="183">
        <v>109536</v>
      </c>
      <c r="E33" s="183">
        <v>116280</v>
      </c>
      <c r="F33" s="183">
        <v>177513</v>
      </c>
      <c r="G33" s="184">
        <v>161690</v>
      </c>
      <c r="H33" s="184">
        <v>119913</v>
      </c>
      <c r="I33" s="184">
        <v>137486</v>
      </c>
      <c r="J33" s="184">
        <v>121545</v>
      </c>
      <c r="K33" s="184">
        <v>183022</v>
      </c>
      <c r="L33" s="184">
        <v>184588</v>
      </c>
      <c r="M33" s="184">
        <v>184326</v>
      </c>
      <c r="N33" s="184">
        <v>142885</v>
      </c>
      <c r="O33" s="185">
        <f>SUM(C33:N33)</f>
        <v>1735615</v>
      </c>
      <c r="P33" s="197">
        <f>SUM(C33:M33)</f>
        <v>1592730</v>
      </c>
    </row>
    <row r="34" spans="2:16" ht="18.75" customHeight="1">
      <c r="B34" s="10" t="s">
        <v>109</v>
      </c>
      <c r="C34" s="183">
        <v>119081</v>
      </c>
      <c r="D34" s="183">
        <v>134609</v>
      </c>
      <c r="E34" s="183">
        <v>149085</v>
      </c>
      <c r="F34" s="183">
        <v>197728</v>
      </c>
      <c r="G34" s="184">
        <v>179461</v>
      </c>
      <c r="H34" s="184">
        <v>91135</v>
      </c>
      <c r="I34" s="184">
        <v>120514</v>
      </c>
      <c r="J34" s="184">
        <v>114848</v>
      </c>
      <c r="K34" s="184">
        <v>211354</v>
      </c>
      <c r="L34" s="184">
        <v>212202</v>
      </c>
      <c r="M34" s="184">
        <v>203942</v>
      </c>
      <c r="N34" s="184">
        <v>149716</v>
      </c>
      <c r="O34" s="185">
        <f>SUM(C34:N34)</f>
        <v>1883675</v>
      </c>
      <c r="P34" s="197">
        <f t="shared" ref="P34:P36" si="0">SUM(C34:M34)</f>
        <v>1733959</v>
      </c>
    </row>
    <row r="35" spans="2:16" ht="18.75" customHeight="1">
      <c r="B35" s="10" t="s">
        <v>126</v>
      </c>
      <c r="C35" s="183">
        <v>126833</v>
      </c>
      <c r="D35" s="183">
        <v>148645</v>
      </c>
      <c r="E35" s="183">
        <v>166220</v>
      </c>
      <c r="F35" s="183">
        <v>201458</v>
      </c>
      <c r="G35" s="184">
        <v>142800</v>
      </c>
      <c r="H35" s="184">
        <v>96043</v>
      </c>
      <c r="I35" s="184">
        <v>112427</v>
      </c>
      <c r="J35" s="184">
        <v>109254</v>
      </c>
      <c r="K35" s="184">
        <v>191795</v>
      </c>
      <c r="L35" s="184">
        <v>191407</v>
      </c>
      <c r="M35" s="184">
        <v>93520</v>
      </c>
      <c r="N35" s="184">
        <v>3150</v>
      </c>
      <c r="O35" s="185">
        <f>SUM(C35:N35)</f>
        <v>1583552</v>
      </c>
      <c r="P35" s="197">
        <f t="shared" si="0"/>
        <v>1580402</v>
      </c>
    </row>
    <row r="36" spans="2:16" ht="18" customHeight="1">
      <c r="B36" s="10" t="s">
        <v>143</v>
      </c>
      <c r="C36" s="183">
        <v>1</v>
      </c>
      <c r="D36" s="248">
        <v>0</v>
      </c>
      <c r="E36" s="248">
        <v>0</v>
      </c>
      <c r="F36" s="248">
        <v>0</v>
      </c>
      <c r="G36" s="248">
        <v>0</v>
      </c>
      <c r="H36" s="248">
        <v>4</v>
      </c>
      <c r="I36" s="248">
        <v>0</v>
      </c>
      <c r="J36" s="248">
        <v>0</v>
      </c>
      <c r="K36" s="248">
        <v>7</v>
      </c>
      <c r="L36" s="184">
        <v>2</v>
      </c>
      <c r="M36" s="248">
        <v>0</v>
      </c>
      <c r="N36" s="263">
        <v>0</v>
      </c>
      <c r="O36" s="234">
        <f>SUM(C36:N36)</f>
        <v>14</v>
      </c>
      <c r="P36" s="197">
        <f t="shared" si="0"/>
        <v>14</v>
      </c>
    </row>
    <row r="37" spans="2:16" ht="18.75" customHeight="1">
      <c r="B37" s="11" t="s">
        <v>145</v>
      </c>
      <c r="C37" s="114">
        <f t="shared" ref="C37:P37" si="1">+C36/C35</f>
        <v>7.8843834017960624E-6</v>
      </c>
      <c r="D37" s="249">
        <f t="shared" ref="D37:E37" si="2">+D36/D35</f>
        <v>0</v>
      </c>
      <c r="E37" s="249">
        <f t="shared" si="2"/>
        <v>0</v>
      </c>
      <c r="F37" s="249">
        <f t="shared" ref="F37:H37" si="3">+F36/F35</f>
        <v>0</v>
      </c>
      <c r="G37" s="249">
        <f t="shared" si="3"/>
        <v>0</v>
      </c>
      <c r="H37" s="259">
        <f t="shared" si="3"/>
        <v>4.1648011828035362E-5</v>
      </c>
      <c r="I37" s="249">
        <f t="shared" ref="I37:J37" si="4">+I36/I35</f>
        <v>0</v>
      </c>
      <c r="J37" s="249">
        <f t="shared" si="4"/>
        <v>0</v>
      </c>
      <c r="K37" s="259">
        <f t="shared" ref="K37" si="5">+K36/K35</f>
        <v>3.6497301806616441E-5</v>
      </c>
      <c r="L37" s="114">
        <f t="shared" si="1"/>
        <v>1.0448938649056722E-5</v>
      </c>
      <c r="M37" s="114">
        <f>+M36/M35</f>
        <v>0</v>
      </c>
      <c r="N37" s="195">
        <f t="shared" ref="N37" si="6">+N36/N35</f>
        <v>0</v>
      </c>
      <c r="O37" s="195">
        <f t="shared" si="1"/>
        <v>8.8408842905064053E-6</v>
      </c>
      <c r="P37" s="195">
        <f t="shared" si="1"/>
        <v>8.8585056207218157E-6</v>
      </c>
    </row>
    <row r="38" spans="2:16" ht="18.75" customHeight="1">
      <c r="B38" s="11" t="s">
        <v>146</v>
      </c>
      <c r="C38" s="114">
        <f t="shared" ref="C38:P38" si="7">+C36/C34</f>
        <v>8.3976453002578083E-6</v>
      </c>
      <c r="D38" s="249">
        <f t="shared" ref="D38:E38" si="8">+D36/D34</f>
        <v>0</v>
      </c>
      <c r="E38" s="249">
        <f t="shared" si="8"/>
        <v>0</v>
      </c>
      <c r="F38" s="249">
        <f t="shared" ref="F38:H38" si="9">+F36/F34</f>
        <v>0</v>
      </c>
      <c r="G38" s="249">
        <f t="shared" si="9"/>
        <v>0</v>
      </c>
      <c r="H38" s="259">
        <f t="shared" si="9"/>
        <v>4.3890931036374612E-5</v>
      </c>
      <c r="I38" s="249">
        <f t="shared" ref="I38:J38" si="10">+I36/I34</f>
        <v>0</v>
      </c>
      <c r="J38" s="249">
        <f t="shared" si="10"/>
        <v>0</v>
      </c>
      <c r="K38" s="259">
        <f t="shared" ref="K38" si="11">+K36/K34</f>
        <v>3.3119789547394416E-5</v>
      </c>
      <c r="L38" s="114">
        <f t="shared" si="7"/>
        <v>9.4249818569099258E-6</v>
      </c>
      <c r="M38" s="114">
        <f>+M36/M34</f>
        <v>0</v>
      </c>
      <c r="N38" s="195">
        <f t="shared" ref="N38" si="12">+N36/N34</f>
        <v>0</v>
      </c>
      <c r="O38" s="195">
        <f t="shared" si="7"/>
        <v>7.4322799846045632E-6</v>
      </c>
      <c r="P38" s="195">
        <f t="shared" si="7"/>
        <v>8.0740086703318823E-6</v>
      </c>
    </row>
    <row r="39" spans="2:16" ht="21" hidden="1" customHeight="1">
      <c r="B39" s="11" t="s">
        <v>74</v>
      </c>
      <c r="C39" s="114">
        <f t="shared" ref="C39:L39" si="13">C36/C33</f>
        <v>1.0327271225124186E-5</v>
      </c>
      <c r="D39" s="114">
        <f t="shared" ref="D39:E39" si="14">D36/D33</f>
        <v>0</v>
      </c>
      <c r="E39" s="114">
        <f t="shared" si="14"/>
        <v>0</v>
      </c>
      <c r="F39" s="114">
        <f t="shared" ref="F39" si="15">F36/F33</f>
        <v>0</v>
      </c>
      <c r="G39" s="114">
        <f t="shared" ref="G39" si="16">G36/G33</f>
        <v>0</v>
      </c>
      <c r="H39" s="114">
        <f t="shared" ref="H39:I39" si="17">H36/H33</f>
        <v>3.3357517533545152E-5</v>
      </c>
      <c r="I39" s="114">
        <f t="shared" si="17"/>
        <v>0</v>
      </c>
      <c r="J39" s="114">
        <f t="shared" si="13"/>
        <v>0</v>
      </c>
      <c r="K39" s="114">
        <f t="shared" si="13"/>
        <v>3.8246768148091487E-5</v>
      </c>
      <c r="L39" s="114">
        <f t="shared" si="13"/>
        <v>1.0834940516176567E-5</v>
      </c>
      <c r="M39" s="114"/>
      <c r="N39" s="114">
        <f t="shared" ref="N39" si="18">N36/N33</f>
        <v>0</v>
      </c>
      <c r="O39" s="195">
        <f t="shared" ref="O39" si="19">O36/O33</f>
        <v>8.0663050273246083E-6</v>
      </c>
      <c r="P39" s="114">
        <f>P36/P33</f>
        <v>8.7899392866336424E-6</v>
      </c>
    </row>
    <row r="40" spans="2:16" ht="15" customHeight="1">
      <c r="B40" s="117"/>
      <c r="C40" s="228"/>
      <c r="F40" s="228"/>
      <c r="I40" s="252"/>
      <c r="J40" s="258"/>
      <c r="L40" s="257" t="s">
        <v>163</v>
      </c>
      <c r="N40" s="228"/>
    </row>
    <row r="41" spans="2:16" ht="17.25" customHeight="1">
      <c r="P41" s="188" t="s">
        <v>78</v>
      </c>
    </row>
    <row r="42" spans="2:16">
      <c r="B42" s="5" t="s">
        <v>94</v>
      </c>
    </row>
    <row r="45" spans="2:16"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</row>
    <row r="46" spans="2:16"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</row>
    <row r="48" spans="2:16"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</row>
    <row r="49" spans="5:15"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</row>
  </sheetData>
  <phoneticPr fontId="3"/>
  <printOptions horizontalCentered="1"/>
  <pageMargins left="0.39370078740157483" right="0.39370078740157483" top="0.70866141732283472" bottom="0" header="0.51181102362204722" footer="0.51181102362204722"/>
  <pageSetup paperSize="9" scale="85" orientation="landscape" r:id="rId1"/>
  <headerFooter alignWithMargins="0">
    <oddHeader>&amp;R&amp;20資料２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T50"/>
  <sheetViews>
    <sheetView view="pageBreakPreview" topLeftCell="A10" zoomScale="106" zoomScaleNormal="75" zoomScaleSheetLayoutView="106" workbookViewId="0">
      <selection activeCell="B3" sqref="B3"/>
    </sheetView>
  </sheetViews>
  <sheetFormatPr defaultColWidth="9" defaultRowHeight="13.5"/>
  <cols>
    <col min="1" max="1" width="1.5" style="31" customWidth="1"/>
    <col min="2" max="2" width="7.125" style="31" customWidth="1"/>
    <col min="3" max="4" width="10.5" style="32" customWidth="1"/>
    <col min="5" max="6" width="10.5" style="33" customWidth="1"/>
    <col min="7" max="8" width="10.5" style="32" customWidth="1"/>
    <col min="9" max="10" width="10.5" style="31" customWidth="1"/>
    <col min="11" max="12" width="10.5" style="32" customWidth="1"/>
    <col min="13" max="14" width="10.5" style="31" customWidth="1"/>
    <col min="15" max="15" width="10.5" style="32" customWidth="1"/>
    <col min="16" max="18" width="10.5" style="31" customWidth="1"/>
    <col min="19" max="19" width="10.25" style="31" hidden="1" customWidth="1"/>
    <col min="20" max="20" width="8" style="31" hidden="1" customWidth="1"/>
    <col min="21" max="16384" width="9" style="31"/>
  </cols>
  <sheetData>
    <row r="1" spans="2:20" ht="15" customHeight="1">
      <c r="R1" s="34"/>
      <c r="S1" s="35"/>
      <c r="T1" s="35"/>
    </row>
    <row r="2" spans="2:20" ht="30" customHeight="1">
      <c r="B2" s="120" t="s">
        <v>170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</row>
    <row r="3" spans="2:20" ht="15" customHeight="1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2:20" ht="30" customHeight="1" thickBot="1">
      <c r="F4" s="37"/>
      <c r="R4" s="38" t="s">
        <v>0</v>
      </c>
    </row>
    <row r="5" spans="2:20" s="138" customFormat="1" ht="30" customHeight="1">
      <c r="B5" s="144"/>
      <c r="C5" s="145" t="s">
        <v>1</v>
      </c>
      <c r="D5" s="146"/>
      <c r="E5" s="146"/>
      <c r="F5" s="147"/>
      <c r="G5" s="148" t="s">
        <v>104</v>
      </c>
      <c r="H5" s="149"/>
      <c r="I5" s="149"/>
      <c r="J5" s="150"/>
      <c r="K5" s="148" t="s">
        <v>2</v>
      </c>
      <c r="L5" s="149"/>
      <c r="M5" s="149"/>
      <c r="N5" s="150"/>
      <c r="O5" s="148" t="s">
        <v>3</v>
      </c>
      <c r="P5" s="149"/>
      <c r="Q5" s="149"/>
      <c r="R5" s="150"/>
      <c r="S5" s="151" t="s">
        <v>4</v>
      </c>
      <c r="T5" s="152" t="s">
        <v>5</v>
      </c>
    </row>
    <row r="6" spans="2:20" s="138" customFormat="1" ht="30" customHeight="1" thickBot="1">
      <c r="B6" s="153"/>
      <c r="C6" s="154" t="s">
        <v>148</v>
      </c>
      <c r="D6" s="155" t="s">
        <v>147</v>
      </c>
      <c r="E6" s="156" t="s">
        <v>6</v>
      </c>
      <c r="F6" s="157" t="s">
        <v>7</v>
      </c>
      <c r="G6" s="154" t="s">
        <v>148</v>
      </c>
      <c r="H6" s="155" t="s">
        <v>147</v>
      </c>
      <c r="I6" s="156" t="s">
        <v>6</v>
      </c>
      <c r="J6" s="157" t="s">
        <v>7</v>
      </c>
      <c r="K6" s="154" t="s">
        <v>148</v>
      </c>
      <c r="L6" s="155" t="s">
        <v>147</v>
      </c>
      <c r="M6" s="156" t="s">
        <v>6</v>
      </c>
      <c r="N6" s="157" t="s">
        <v>7</v>
      </c>
      <c r="O6" s="154" t="s">
        <v>148</v>
      </c>
      <c r="P6" s="155" t="s">
        <v>147</v>
      </c>
      <c r="Q6" s="156" t="s">
        <v>6</v>
      </c>
      <c r="R6" s="157" t="s">
        <v>7</v>
      </c>
      <c r="S6" s="158"/>
      <c r="T6" s="159"/>
    </row>
    <row r="7" spans="2:20" s="138" customFormat="1" ht="30" customHeight="1">
      <c r="B7" s="139" t="s">
        <v>8</v>
      </c>
      <c r="C7" s="160">
        <v>110804</v>
      </c>
      <c r="D7" s="161">
        <v>870330</v>
      </c>
      <c r="E7" s="162">
        <f t="shared" ref="E7" si="0">+C7/D7</f>
        <v>0.12731262854319625</v>
      </c>
      <c r="F7" s="136">
        <f t="shared" ref="F7:F12" si="1">+C7-D7</f>
        <v>-759526</v>
      </c>
      <c r="G7" s="160">
        <v>8200</v>
      </c>
      <c r="H7" s="161">
        <v>71800</v>
      </c>
      <c r="I7" s="162">
        <f t="shared" ref="I7" si="2">+G7/H7</f>
        <v>0.11420612813370473</v>
      </c>
      <c r="J7" s="136">
        <f t="shared" ref="J7:J12" si="3">+G7-H7</f>
        <v>-63600</v>
      </c>
      <c r="K7" s="160">
        <v>44790.5</v>
      </c>
      <c r="L7" s="161">
        <v>94835</v>
      </c>
      <c r="M7" s="162">
        <f t="shared" ref="M7" si="4">+K7/L7</f>
        <v>0.47229925660357464</v>
      </c>
      <c r="N7" s="136">
        <f t="shared" ref="N7:N12" si="5">+K7-L7</f>
        <v>-50044.5</v>
      </c>
      <c r="O7" s="163">
        <f t="shared" ref="O7:P12" si="6">+C7+G7+K7</f>
        <v>163794.5</v>
      </c>
      <c r="P7" s="161">
        <f t="shared" si="6"/>
        <v>1036965</v>
      </c>
      <c r="Q7" s="162">
        <f t="shared" ref="Q7" si="7">+O7/P7</f>
        <v>0.15795566870627264</v>
      </c>
      <c r="R7" s="136">
        <f t="shared" ref="R7:R12" si="8">+O7-P7</f>
        <v>-873170.5</v>
      </c>
      <c r="S7" s="143"/>
      <c r="T7" s="164"/>
    </row>
    <row r="8" spans="2:20" s="138" customFormat="1" ht="30" customHeight="1">
      <c r="B8" s="140" t="s">
        <v>9</v>
      </c>
      <c r="C8" s="165">
        <v>64167</v>
      </c>
      <c r="D8" s="166">
        <v>1014758</v>
      </c>
      <c r="E8" s="167">
        <f>IF(D8=0,"",+C8/D8)</f>
        <v>6.3233795643887508E-2</v>
      </c>
      <c r="F8" s="198">
        <f t="shared" si="1"/>
        <v>-950591</v>
      </c>
      <c r="G8" s="168">
        <v>5700</v>
      </c>
      <c r="H8" s="166">
        <v>82300</v>
      </c>
      <c r="I8" s="167">
        <f t="shared" ref="I8:I18" si="9">IF(H8=0,"",+G8/H8)</f>
        <v>6.9258809234507904E-2</v>
      </c>
      <c r="J8" s="198">
        <f t="shared" si="3"/>
        <v>-76600</v>
      </c>
      <c r="K8" s="168">
        <v>35016</v>
      </c>
      <c r="L8" s="166">
        <v>98743</v>
      </c>
      <c r="M8" s="167">
        <f t="shared" ref="M8:M18" si="10">IF(L8=0,"",+K8/L8)</f>
        <v>0.35461754250934241</v>
      </c>
      <c r="N8" s="198">
        <f t="shared" si="5"/>
        <v>-63727</v>
      </c>
      <c r="O8" s="200">
        <f t="shared" si="6"/>
        <v>104883</v>
      </c>
      <c r="P8" s="201">
        <f t="shared" si="6"/>
        <v>1195801</v>
      </c>
      <c r="Q8" s="167">
        <f t="shared" ref="Q8:Q18" si="11">IF(P8=0,"",+O8/P8)</f>
        <v>8.7709409843276603E-2</v>
      </c>
      <c r="R8" s="198">
        <f t="shared" si="8"/>
        <v>-1090918</v>
      </c>
      <c r="S8" s="143"/>
      <c r="T8" s="164"/>
    </row>
    <row r="9" spans="2:20" s="138" customFormat="1" ht="30" customHeight="1">
      <c r="B9" s="140" t="s">
        <v>10</v>
      </c>
      <c r="C9" s="165">
        <v>179744</v>
      </c>
      <c r="D9" s="166">
        <v>1048487</v>
      </c>
      <c r="E9" s="167">
        <f t="shared" ref="E9:E18" si="12">IF(D9=0,"",+C9/D9)</f>
        <v>0.17143178694633315</v>
      </c>
      <c r="F9" s="198">
        <f t="shared" si="1"/>
        <v>-868743</v>
      </c>
      <c r="G9" s="165">
        <v>12200</v>
      </c>
      <c r="H9" s="166">
        <v>84000</v>
      </c>
      <c r="I9" s="167">
        <f t="shared" si="9"/>
        <v>0.14523809523809525</v>
      </c>
      <c r="J9" s="198">
        <f t="shared" si="3"/>
        <v>-71800</v>
      </c>
      <c r="K9" s="165">
        <v>48151</v>
      </c>
      <c r="L9" s="166">
        <v>77317</v>
      </c>
      <c r="M9" s="167">
        <f t="shared" si="10"/>
        <v>0.62277377549568658</v>
      </c>
      <c r="N9" s="198">
        <f t="shared" si="5"/>
        <v>-29166</v>
      </c>
      <c r="O9" s="200">
        <f t="shared" si="6"/>
        <v>240095</v>
      </c>
      <c r="P9" s="201">
        <f t="shared" si="6"/>
        <v>1209804</v>
      </c>
      <c r="Q9" s="167">
        <f t="shared" si="11"/>
        <v>0.19845776671262452</v>
      </c>
      <c r="R9" s="198">
        <f t="shared" si="8"/>
        <v>-969709</v>
      </c>
      <c r="S9" s="143"/>
      <c r="T9" s="164"/>
    </row>
    <row r="10" spans="2:20" s="138" customFormat="1" ht="30" customHeight="1">
      <c r="B10" s="140" t="s">
        <v>11</v>
      </c>
      <c r="C10" s="165">
        <v>340815</v>
      </c>
      <c r="D10" s="166">
        <v>1110237</v>
      </c>
      <c r="E10" s="167">
        <f t="shared" si="12"/>
        <v>0.30697499723032107</v>
      </c>
      <c r="F10" s="198">
        <f t="shared" si="1"/>
        <v>-769422</v>
      </c>
      <c r="G10" s="165">
        <v>20400</v>
      </c>
      <c r="H10" s="166">
        <v>76200</v>
      </c>
      <c r="I10" s="167">
        <f t="shared" si="9"/>
        <v>0.26771653543307089</v>
      </c>
      <c r="J10" s="198">
        <f t="shared" si="3"/>
        <v>-55800</v>
      </c>
      <c r="K10" s="165">
        <v>68498</v>
      </c>
      <c r="L10" s="166">
        <v>112581.5</v>
      </c>
      <c r="M10" s="167">
        <f t="shared" si="10"/>
        <v>0.60843033713354322</v>
      </c>
      <c r="N10" s="198">
        <f t="shared" si="5"/>
        <v>-44083.5</v>
      </c>
      <c r="O10" s="200">
        <f t="shared" si="6"/>
        <v>429713</v>
      </c>
      <c r="P10" s="201">
        <f t="shared" si="6"/>
        <v>1299018.5</v>
      </c>
      <c r="Q10" s="167">
        <f t="shared" si="11"/>
        <v>0.33079821419017513</v>
      </c>
      <c r="R10" s="198">
        <f t="shared" si="8"/>
        <v>-869305.5</v>
      </c>
      <c r="S10" s="143"/>
      <c r="T10" s="164"/>
    </row>
    <row r="11" spans="2:20" s="138" customFormat="1" ht="30" customHeight="1">
      <c r="B11" s="140" t="s">
        <v>12</v>
      </c>
      <c r="C11" s="165">
        <v>430365</v>
      </c>
      <c r="D11" s="166">
        <v>1267952</v>
      </c>
      <c r="E11" s="167">
        <f t="shared" si="12"/>
        <v>0.3394174227415549</v>
      </c>
      <c r="F11" s="198">
        <f t="shared" si="1"/>
        <v>-837587</v>
      </c>
      <c r="G11" s="165">
        <v>28400</v>
      </c>
      <c r="H11" s="166">
        <v>104100</v>
      </c>
      <c r="I11" s="167">
        <f t="shared" si="9"/>
        <v>0.27281460134486069</v>
      </c>
      <c r="J11" s="198">
        <f t="shared" si="3"/>
        <v>-75700</v>
      </c>
      <c r="K11" s="165">
        <v>94009.5</v>
      </c>
      <c r="L11" s="166">
        <v>158831</v>
      </c>
      <c r="M11" s="167">
        <f t="shared" si="10"/>
        <v>0.59188382620521185</v>
      </c>
      <c r="N11" s="198">
        <f t="shared" si="5"/>
        <v>-64821.5</v>
      </c>
      <c r="O11" s="200">
        <f t="shared" si="6"/>
        <v>552774.5</v>
      </c>
      <c r="P11" s="201">
        <f t="shared" ref="O11:P13" si="13">+D11+H11+L11</f>
        <v>1530883</v>
      </c>
      <c r="Q11" s="167">
        <f t="shared" si="11"/>
        <v>0.3610821336444392</v>
      </c>
      <c r="R11" s="198">
        <f t="shared" si="8"/>
        <v>-978108.5</v>
      </c>
      <c r="S11" s="143"/>
      <c r="T11" s="164"/>
    </row>
    <row r="12" spans="2:20" s="138" customFormat="1" ht="30" customHeight="1">
      <c r="B12" s="141" t="s">
        <v>13</v>
      </c>
      <c r="C12" s="169">
        <v>471193</v>
      </c>
      <c r="D12" s="170">
        <v>1159813</v>
      </c>
      <c r="E12" s="167">
        <f t="shared" si="12"/>
        <v>0.40626635500722963</v>
      </c>
      <c r="F12" s="198">
        <f t="shared" si="1"/>
        <v>-688620</v>
      </c>
      <c r="G12" s="169">
        <v>42500</v>
      </c>
      <c r="H12" s="170">
        <v>93700</v>
      </c>
      <c r="I12" s="167">
        <f t="shared" si="9"/>
        <v>0.45357524012806832</v>
      </c>
      <c r="J12" s="198">
        <f t="shared" si="3"/>
        <v>-51200</v>
      </c>
      <c r="K12" s="169">
        <v>73779</v>
      </c>
      <c r="L12" s="170">
        <v>89610</v>
      </c>
      <c r="M12" s="167">
        <f t="shared" si="10"/>
        <v>0.82333444928021426</v>
      </c>
      <c r="N12" s="198">
        <f t="shared" si="5"/>
        <v>-15831</v>
      </c>
      <c r="O12" s="200">
        <f t="shared" si="6"/>
        <v>587472</v>
      </c>
      <c r="P12" s="201">
        <f t="shared" si="13"/>
        <v>1343123</v>
      </c>
      <c r="Q12" s="167">
        <f t="shared" si="11"/>
        <v>0.43739255451660047</v>
      </c>
      <c r="R12" s="198">
        <f t="shared" si="8"/>
        <v>-755651</v>
      </c>
      <c r="S12" s="143"/>
      <c r="T12" s="164"/>
    </row>
    <row r="13" spans="2:20" s="138" customFormat="1" ht="30" customHeight="1">
      <c r="B13" s="140" t="s">
        <v>14</v>
      </c>
      <c r="C13" s="169">
        <v>589346</v>
      </c>
      <c r="D13" s="170">
        <v>1036934</v>
      </c>
      <c r="E13" s="167">
        <f t="shared" si="12"/>
        <v>0.56835439864060777</v>
      </c>
      <c r="F13" s="198">
        <f t="shared" ref="F13:F19" si="14">+C13-D13</f>
        <v>-447588</v>
      </c>
      <c r="G13" s="171">
        <v>47800</v>
      </c>
      <c r="H13" s="170">
        <v>71000</v>
      </c>
      <c r="I13" s="167">
        <f t="shared" si="9"/>
        <v>0.6732394366197183</v>
      </c>
      <c r="J13" s="198">
        <f t="shared" ref="J13:J19" si="15">+G13-H13</f>
        <v>-23200</v>
      </c>
      <c r="K13" s="169">
        <v>67810.5</v>
      </c>
      <c r="L13" s="172">
        <v>69051</v>
      </c>
      <c r="M13" s="167">
        <f t="shared" si="10"/>
        <v>0.98203501759569012</v>
      </c>
      <c r="N13" s="198">
        <f t="shared" ref="N13:N19" si="16">+K13-L13</f>
        <v>-1240.5</v>
      </c>
      <c r="O13" s="200">
        <f t="shared" si="13"/>
        <v>704956.5</v>
      </c>
      <c r="P13" s="201">
        <f t="shared" si="13"/>
        <v>1176985</v>
      </c>
      <c r="Q13" s="167">
        <f t="shared" si="11"/>
        <v>0.59895113361682606</v>
      </c>
      <c r="R13" s="198">
        <f t="shared" ref="R13:R19" si="17">+O13-P13</f>
        <v>-472028.5</v>
      </c>
      <c r="S13" s="143"/>
      <c r="T13" s="164"/>
    </row>
    <row r="14" spans="2:20" s="138" customFormat="1" ht="30" customHeight="1">
      <c r="B14" s="140" t="s">
        <v>15</v>
      </c>
      <c r="C14" s="165">
        <v>485300</v>
      </c>
      <c r="D14" s="166">
        <v>973424</v>
      </c>
      <c r="E14" s="167">
        <f t="shared" si="12"/>
        <v>0.49854945018820163</v>
      </c>
      <c r="F14" s="198">
        <f t="shared" si="14"/>
        <v>-488124</v>
      </c>
      <c r="G14" s="171">
        <v>45800</v>
      </c>
      <c r="H14" s="170">
        <v>59800</v>
      </c>
      <c r="I14" s="167">
        <f t="shared" si="9"/>
        <v>0.76588628762541811</v>
      </c>
      <c r="J14" s="198">
        <f t="shared" si="15"/>
        <v>-14000</v>
      </c>
      <c r="K14" s="169">
        <v>51686</v>
      </c>
      <c r="L14" s="172">
        <v>54974.5</v>
      </c>
      <c r="M14" s="167">
        <f t="shared" si="10"/>
        <v>0.94018135681088499</v>
      </c>
      <c r="N14" s="198">
        <f t="shared" si="16"/>
        <v>-3288.5</v>
      </c>
      <c r="O14" s="200">
        <f t="shared" ref="O14:P19" si="18">+C14+G14+K14</f>
        <v>582786</v>
      </c>
      <c r="P14" s="201">
        <f t="shared" si="18"/>
        <v>1088198.5</v>
      </c>
      <c r="Q14" s="167">
        <f t="shared" si="11"/>
        <v>0.53555118850099503</v>
      </c>
      <c r="R14" s="198">
        <f t="shared" si="17"/>
        <v>-505412.5</v>
      </c>
      <c r="S14" s="143"/>
      <c r="T14" s="164"/>
    </row>
    <row r="15" spans="2:20" s="138" customFormat="1" ht="30" customHeight="1">
      <c r="B15" s="140" t="s">
        <v>16</v>
      </c>
      <c r="C15" s="165">
        <v>341783</v>
      </c>
      <c r="D15" s="166">
        <v>948906</v>
      </c>
      <c r="E15" s="167">
        <f t="shared" si="12"/>
        <v>0.3601863619789526</v>
      </c>
      <c r="F15" s="198">
        <f t="shared" si="14"/>
        <v>-607123</v>
      </c>
      <c r="G15" s="230">
        <v>25500</v>
      </c>
      <c r="H15" s="166">
        <v>65700</v>
      </c>
      <c r="I15" s="167">
        <f t="shared" si="9"/>
        <v>0.38812785388127852</v>
      </c>
      <c r="J15" s="198">
        <f t="shared" si="15"/>
        <v>-40200</v>
      </c>
      <c r="K15" s="165">
        <v>47959</v>
      </c>
      <c r="L15" s="166">
        <v>57384.5</v>
      </c>
      <c r="M15" s="167">
        <f t="shared" si="10"/>
        <v>0.83574832925267273</v>
      </c>
      <c r="N15" s="198">
        <f t="shared" si="16"/>
        <v>-9425.5</v>
      </c>
      <c r="O15" s="200">
        <f t="shared" si="18"/>
        <v>415242</v>
      </c>
      <c r="P15" s="201">
        <f t="shared" si="18"/>
        <v>1071990.5</v>
      </c>
      <c r="Q15" s="167">
        <f t="shared" si="11"/>
        <v>0.38735604466644058</v>
      </c>
      <c r="R15" s="198">
        <f t="shared" si="17"/>
        <v>-656748.5</v>
      </c>
      <c r="S15" s="143"/>
      <c r="T15" s="164"/>
    </row>
    <row r="16" spans="2:20" s="138" customFormat="1" ht="30" customHeight="1">
      <c r="B16" s="140" t="s">
        <v>17</v>
      </c>
      <c r="C16" s="165">
        <v>200761</v>
      </c>
      <c r="D16" s="166">
        <v>914102</v>
      </c>
      <c r="E16" s="167">
        <f t="shared" si="12"/>
        <v>0.21962647494480922</v>
      </c>
      <c r="F16" s="198">
        <f t="shared" si="14"/>
        <v>-713341</v>
      </c>
      <c r="G16" s="230">
        <v>13600</v>
      </c>
      <c r="H16" s="166">
        <v>50300</v>
      </c>
      <c r="I16" s="167">
        <f t="shared" si="9"/>
        <v>0.27037773359840955</v>
      </c>
      <c r="J16" s="242">
        <f t="shared" si="15"/>
        <v>-36700</v>
      </c>
      <c r="K16" s="165">
        <v>35516</v>
      </c>
      <c r="L16" s="166">
        <v>43689.5</v>
      </c>
      <c r="M16" s="167">
        <f t="shared" si="10"/>
        <v>0.81291843577976397</v>
      </c>
      <c r="N16" s="198">
        <f t="shared" si="16"/>
        <v>-8173.5</v>
      </c>
      <c r="O16" s="200">
        <f t="shared" si="18"/>
        <v>249877</v>
      </c>
      <c r="P16" s="201">
        <f t="shared" si="18"/>
        <v>1008091.5</v>
      </c>
      <c r="Q16" s="167">
        <f t="shared" si="11"/>
        <v>0.24787134897973051</v>
      </c>
      <c r="R16" s="198">
        <f t="shared" si="17"/>
        <v>-758214.5</v>
      </c>
      <c r="S16" s="143"/>
      <c r="T16" s="164"/>
    </row>
    <row r="17" spans="2:20" s="138" customFormat="1" ht="30" customHeight="1">
      <c r="B17" s="140" t="s">
        <v>18</v>
      </c>
      <c r="C17" s="168">
        <v>207260</v>
      </c>
      <c r="D17" s="166">
        <v>838754</v>
      </c>
      <c r="E17" s="167">
        <f t="shared" si="12"/>
        <v>0.24710463377819958</v>
      </c>
      <c r="F17" s="198">
        <f t="shared" si="14"/>
        <v>-631494</v>
      </c>
      <c r="G17" s="230">
        <v>11700</v>
      </c>
      <c r="H17" s="166">
        <v>44300</v>
      </c>
      <c r="I17" s="167">
        <f t="shared" si="9"/>
        <v>0.26410835214446954</v>
      </c>
      <c r="J17" s="198">
        <f t="shared" si="15"/>
        <v>-32600</v>
      </c>
      <c r="K17" s="165">
        <v>27727</v>
      </c>
      <c r="L17" s="166">
        <v>38809.5</v>
      </c>
      <c r="M17" s="167">
        <f t="shared" si="10"/>
        <v>0.71443847511562886</v>
      </c>
      <c r="N17" s="198">
        <f t="shared" si="16"/>
        <v>-11082.5</v>
      </c>
      <c r="O17" s="201">
        <f t="shared" si="18"/>
        <v>246687</v>
      </c>
      <c r="P17" s="201">
        <f t="shared" si="18"/>
        <v>921863.5</v>
      </c>
      <c r="Q17" s="167">
        <f t="shared" si="11"/>
        <v>0.26759601611301459</v>
      </c>
      <c r="R17" s="198">
        <f t="shared" si="17"/>
        <v>-675176.5</v>
      </c>
      <c r="S17" s="143"/>
      <c r="T17" s="164"/>
    </row>
    <row r="18" spans="2:20" s="138" customFormat="1" ht="30" customHeight="1" thickBot="1">
      <c r="B18" s="142" t="s">
        <v>19</v>
      </c>
      <c r="C18" s="173">
        <v>397018</v>
      </c>
      <c r="D18" s="174">
        <v>326536</v>
      </c>
      <c r="E18" s="175">
        <f t="shared" si="12"/>
        <v>1.215847563515202</v>
      </c>
      <c r="F18" s="199">
        <f t="shared" si="14"/>
        <v>70482</v>
      </c>
      <c r="G18" s="231">
        <v>23200</v>
      </c>
      <c r="H18" s="174">
        <v>17000</v>
      </c>
      <c r="I18" s="175">
        <f t="shared" si="9"/>
        <v>1.3647058823529412</v>
      </c>
      <c r="J18" s="199">
        <f t="shared" si="15"/>
        <v>6200</v>
      </c>
      <c r="K18" s="173">
        <v>44646</v>
      </c>
      <c r="L18" s="174">
        <v>40406</v>
      </c>
      <c r="M18" s="175">
        <f t="shared" si="10"/>
        <v>1.1049349106568331</v>
      </c>
      <c r="N18" s="199">
        <f t="shared" si="16"/>
        <v>4240</v>
      </c>
      <c r="O18" s="202">
        <f t="shared" si="18"/>
        <v>464864</v>
      </c>
      <c r="P18" s="202">
        <f t="shared" si="18"/>
        <v>383942</v>
      </c>
      <c r="Q18" s="175">
        <f t="shared" si="11"/>
        <v>1.2107662094795568</v>
      </c>
      <c r="R18" s="203">
        <f t="shared" si="17"/>
        <v>80922</v>
      </c>
      <c r="S18" s="143"/>
      <c r="T18" s="164"/>
    </row>
    <row r="19" spans="2:20" s="138" customFormat="1" ht="30" customHeight="1" thickBot="1">
      <c r="B19" s="176" t="s">
        <v>20</v>
      </c>
      <c r="C19" s="135">
        <f>SUM(C7:C18)</f>
        <v>3818556</v>
      </c>
      <c r="D19" s="135">
        <f>SUM(D7:D18)</f>
        <v>11510233</v>
      </c>
      <c r="E19" s="177">
        <f t="shared" ref="E19" si="19">+C19/D19</f>
        <v>0.33175314522303762</v>
      </c>
      <c r="F19" s="137">
        <f t="shared" si="14"/>
        <v>-7691677</v>
      </c>
      <c r="G19" s="232">
        <f>SUM(G7:G18)</f>
        <v>285000</v>
      </c>
      <c r="H19" s="232">
        <f>SUM(H7:H18)</f>
        <v>820200</v>
      </c>
      <c r="I19" s="177">
        <f t="shared" ref="I19" si="20">+G19/H19</f>
        <v>0.34747622531089978</v>
      </c>
      <c r="J19" s="137">
        <f t="shared" si="15"/>
        <v>-535200</v>
      </c>
      <c r="K19" s="135">
        <f>SUM(K7:K18)</f>
        <v>639588.5</v>
      </c>
      <c r="L19" s="135">
        <f>SUM(L7:L18)</f>
        <v>936232.5</v>
      </c>
      <c r="M19" s="177">
        <f t="shared" ref="M19" si="21">+K19/L19</f>
        <v>0.68315135396389248</v>
      </c>
      <c r="N19" s="137">
        <f t="shared" si="16"/>
        <v>-296644</v>
      </c>
      <c r="O19" s="135">
        <f t="shared" si="18"/>
        <v>4743144.5</v>
      </c>
      <c r="P19" s="135">
        <f t="shared" si="18"/>
        <v>13266665.5</v>
      </c>
      <c r="Q19" s="177">
        <f t="shared" ref="Q19" si="22">+O19/P19</f>
        <v>0.35752348621437691</v>
      </c>
      <c r="R19" s="137">
        <f t="shared" si="17"/>
        <v>-8523521</v>
      </c>
      <c r="S19" s="178"/>
      <c r="T19" s="179"/>
    </row>
    <row r="20" spans="2:20" ht="14.25">
      <c r="B20" s="40"/>
      <c r="C20" s="186" t="s">
        <v>75</v>
      </c>
      <c r="D20" s="41"/>
      <c r="E20" s="41"/>
      <c r="F20" s="41"/>
      <c r="G20" s="41"/>
      <c r="H20" s="41"/>
      <c r="I20" s="41"/>
      <c r="M20" s="39"/>
      <c r="N20" s="39"/>
    </row>
    <row r="21" spans="2:20">
      <c r="C21" s="229" t="s">
        <v>97</v>
      </c>
    </row>
    <row r="29" spans="2:20">
      <c r="E29" s="241"/>
    </row>
    <row r="46" spans="4:14">
      <c r="D46" s="211"/>
      <c r="E46" s="212"/>
      <c r="F46" s="212"/>
      <c r="G46" s="211"/>
      <c r="H46" s="211"/>
      <c r="I46" s="213"/>
      <c r="J46" s="213"/>
      <c r="K46" s="211"/>
      <c r="L46" s="211"/>
      <c r="M46" s="213"/>
      <c r="N46" s="213"/>
    </row>
    <row r="47" spans="4:14">
      <c r="D47" s="211"/>
      <c r="E47" s="212"/>
      <c r="F47" s="212"/>
      <c r="G47" s="211"/>
      <c r="H47" s="211"/>
      <c r="I47" s="213"/>
      <c r="J47" s="213"/>
      <c r="K47" s="211"/>
      <c r="L47" s="211"/>
      <c r="M47" s="213"/>
      <c r="N47" s="213"/>
    </row>
    <row r="49" spans="4:14">
      <c r="D49" s="211"/>
      <c r="E49" s="212"/>
      <c r="F49" s="212"/>
      <c r="G49" s="211"/>
      <c r="H49" s="211"/>
      <c r="I49" s="213"/>
      <c r="J49" s="213"/>
      <c r="K49" s="211"/>
      <c r="L49" s="211"/>
      <c r="M49" s="213"/>
      <c r="N49" s="213"/>
    </row>
    <row r="50" spans="4:14">
      <c r="D50" s="211"/>
      <c r="E50" s="212"/>
      <c r="F50" s="212"/>
      <c r="G50" s="211"/>
      <c r="H50" s="211"/>
      <c r="I50" s="213"/>
      <c r="J50" s="213"/>
      <c r="K50" s="211"/>
      <c r="L50" s="211"/>
      <c r="M50" s="213"/>
      <c r="N50" s="213"/>
    </row>
  </sheetData>
  <phoneticPr fontId="3"/>
  <pageMargins left="0.6" right="0.47" top="1.19" bottom="0.78" header="0.84" footer="0.51200000000000001"/>
  <pageSetup paperSize="9" scale="78" orientation="landscape" r:id="rId1"/>
  <headerFooter alignWithMargins="0">
    <oddHeader>&amp;R&amp;20資料２－１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50"/>
  <sheetViews>
    <sheetView view="pageBreakPreview" zoomScaleNormal="75" zoomScaleSheetLayoutView="100" workbookViewId="0">
      <pane xSplit="2" ySplit="3" topLeftCell="C4" activePane="bottomRight" state="frozen"/>
      <selection pane="topRight"/>
      <selection pane="bottomLeft"/>
      <selection pane="bottomRight" activeCell="M13" sqref="M13"/>
    </sheetView>
  </sheetViews>
  <sheetFormatPr defaultColWidth="9" defaultRowHeight="13.5"/>
  <cols>
    <col min="1" max="15" width="11" style="42" customWidth="1"/>
    <col min="16" max="16384" width="9" style="42"/>
  </cols>
  <sheetData>
    <row r="1" spans="1:17" ht="24">
      <c r="A1" s="121" t="s">
        <v>108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7" ht="24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 t="s">
        <v>77</v>
      </c>
    </row>
    <row r="3" spans="1:17" ht="24" customHeight="1" thickBot="1">
      <c r="A3" s="122"/>
      <c r="B3" s="123"/>
      <c r="C3" s="45" t="s">
        <v>21</v>
      </c>
      <c r="D3" s="45" t="s">
        <v>22</v>
      </c>
      <c r="E3" s="45" t="s">
        <v>23</v>
      </c>
      <c r="F3" s="45" t="s">
        <v>24</v>
      </c>
      <c r="G3" s="45" t="s">
        <v>25</v>
      </c>
      <c r="H3" s="46" t="s">
        <v>26</v>
      </c>
      <c r="I3" s="45" t="s">
        <v>27</v>
      </c>
      <c r="J3" s="45" t="s">
        <v>28</v>
      </c>
      <c r="K3" s="45" t="s">
        <v>29</v>
      </c>
      <c r="L3" s="45" t="s">
        <v>30</v>
      </c>
      <c r="M3" s="45" t="s">
        <v>31</v>
      </c>
      <c r="N3" s="46" t="s">
        <v>32</v>
      </c>
      <c r="O3" s="47" t="s">
        <v>33</v>
      </c>
    </row>
    <row r="4" spans="1:17" ht="24" customHeight="1">
      <c r="A4" s="48"/>
      <c r="B4" s="49" t="s">
        <v>150</v>
      </c>
      <c r="C4" s="50">
        <v>68362</v>
      </c>
      <c r="D4" s="51">
        <v>42538</v>
      </c>
      <c r="E4" s="51">
        <v>123989</v>
      </c>
      <c r="F4" s="51">
        <v>220437</v>
      </c>
      <c r="G4" s="51">
        <v>267012</v>
      </c>
      <c r="H4" s="52">
        <v>303242</v>
      </c>
      <c r="I4" s="51">
        <v>375129</v>
      </c>
      <c r="J4" s="51">
        <v>311370</v>
      </c>
      <c r="K4" s="51">
        <v>236140</v>
      </c>
      <c r="L4" s="51">
        <v>126722</v>
      </c>
      <c r="M4" s="51">
        <v>139163</v>
      </c>
      <c r="N4" s="52">
        <v>258024</v>
      </c>
      <c r="O4" s="53">
        <f>SUM(C4:N4)</f>
        <v>2472128</v>
      </c>
    </row>
    <row r="5" spans="1:17" ht="24" customHeight="1">
      <c r="A5" s="54" t="s">
        <v>34</v>
      </c>
      <c r="B5" s="49" t="s">
        <v>149</v>
      </c>
      <c r="C5" s="55">
        <v>586622</v>
      </c>
      <c r="D5" s="56">
        <v>667408</v>
      </c>
      <c r="E5" s="56">
        <v>694895</v>
      </c>
      <c r="F5" s="56">
        <v>731598</v>
      </c>
      <c r="G5" s="56">
        <v>825942</v>
      </c>
      <c r="H5" s="57">
        <v>767900</v>
      </c>
      <c r="I5" s="56">
        <v>679203</v>
      </c>
      <c r="J5" s="56">
        <v>640863</v>
      </c>
      <c r="K5" s="56">
        <v>648481</v>
      </c>
      <c r="L5" s="56">
        <v>605688</v>
      </c>
      <c r="M5" s="56">
        <v>570793</v>
      </c>
      <c r="N5" s="57">
        <v>216730</v>
      </c>
      <c r="O5" s="58">
        <f>SUM(C5:N5)</f>
        <v>7636123</v>
      </c>
    </row>
    <row r="6" spans="1:17" ht="24" customHeight="1">
      <c r="A6" s="59"/>
      <c r="B6" s="49" t="s">
        <v>6</v>
      </c>
      <c r="C6" s="60">
        <f>IF(C4=0,"",C4/C5)</f>
        <v>0.11653500891545152</v>
      </c>
      <c r="D6" s="61">
        <f t="shared" ref="D6:O6" si="0">IF(D4=0,"",D4/D5)</f>
        <v>6.3736125428523485E-2</v>
      </c>
      <c r="E6" s="61">
        <f t="shared" si="0"/>
        <v>0.1784283956568978</v>
      </c>
      <c r="F6" s="61">
        <f t="shared" si="0"/>
        <v>0.30130891555198347</v>
      </c>
      <c r="G6" s="61">
        <f t="shared" si="0"/>
        <v>0.3232817800765671</v>
      </c>
      <c r="H6" s="61">
        <f t="shared" si="0"/>
        <v>0.39489777314754526</v>
      </c>
      <c r="I6" s="61">
        <f t="shared" si="0"/>
        <v>0.55230763115003911</v>
      </c>
      <c r="J6" s="61">
        <f t="shared" si="0"/>
        <v>0.48586047251908754</v>
      </c>
      <c r="K6" s="61">
        <f t="shared" si="0"/>
        <v>0.36414328253256456</v>
      </c>
      <c r="L6" s="61">
        <f t="shared" si="0"/>
        <v>0.20921992841198769</v>
      </c>
      <c r="M6" s="61">
        <f t="shared" si="0"/>
        <v>0.2438064236947545</v>
      </c>
      <c r="N6" s="61">
        <f t="shared" si="0"/>
        <v>1.1905319983389471</v>
      </c>
      <c r="O6" s="63">
        <f t="shared" si="0"/>
        <v>0.32374124932246379</v>
      </c>
    </row>
    <row r="7" spans="1:17" ht="24" customHeight="1">
      <c r="A7" s="48"/>
      <c r="B7" s="49" t="str">
        <f>B4</f>
        <v>令和2年度</v>
      </c>
      <c r="C7" s="55">
        <v>14838</v>
      </c>
      <c r="D7" s="56">
        <v>8113</v>
      </c>
      <c r="E7" s="56">
        <v>22109</v>
      </c>
      <c r="F7" s="56">
        <v>51171</v>
      </c>
      <c r="G7" s="56">
        <v>72149</v>
      </c>
      <c r="H7" s="57">
        <v>77163</v>
      </c>
      <c r="I7" s="253">
        <v>95529</v>
      </c>
      <c r="J7" s="56">
        <v>75304</v>
      </c>
      <c r="K7" s="56">
        <v>46207</v>
      </c>
      <c r="L7" s="56">
        <v>30787</v>
      </c>
      <c r="M7" s="56">
        <v>28595</v>
      </c>
      <c r="N7" s="56">
        <v>60599</v>
      </c>
      <c r="O7" s="58">
        <f>SUM(C7:N7)</f>
        <v>582564</v>
      </c>
      <c r="Q7" s="64"/>
    </row>
    <row r="8" spans="1:17" ht="24" customHeight="1">
      <c r="A8" s="54" t="s">
        <v>35</v>
      </c>
      <c r="B8" s="49" t="s">
        <v>149</v>
      </c>
      <c r="C8" s="55">
        <v>112653</v>
      </c>
      <c r="D8" s="56">
        <v>132980</v>
      </c>
      <c r="E8" s="56">
        <v>136029</v>
      </c>
      <c r="F8" s="56">
        <v>151850</v>
      </c>
      <c r="G8" s="56">
        <v>179918</v>
      </c>
      <c r="H8" s="57">
        <v>155011</v>
      </c>
      <c r="I8" s="56">
        <v>141884</v>
      </c>
      <c r="J8" s="56">
        <v>132318</v>
      </c>
      <c r="K8" s="56">
        <v>127701</v>
      </c>
      <c r="L8" s="56">
        <v>139427</v>
      </c>
      <c r="M8" s="56">
        <v>111523</v>
      </c>
      <c r="N8" s="56">
        <v>43370</v>
      </c>
      <c r="O8" s="58">
        <f>SUM(C8:N8)</f>
        <v>1564664</v>
      </c>
    </row>
    <row r="9" spans="1:17" ht="24" customHeight="1">
      <c r="A9" s="59"/>
      <c r="B9" s="49" t="s">
        <v>6</v>
      </c>
      <c r="C9" s="60">
        <f>IF(C7=0,"",C7/C8)</f>
        <v>0.13171420201858805</v>
      </c>
      <c r="D9" s="61">
        <f t="shared" ref="D9:N9" si="1">IF(D7=0,"",D7/D8)</f>
        <v>6.1009174311926609E-2</v>
      </c>
      <c r="E9" s="61">
        <f t="shared" si="1"/>
        <v>0.16253151901432783</v>
      </c>
      <c r="F9" s="61">
        <f t="shared" si="1"/>
        <v>0.33698386565689825</v>
      </c>
      <c r="G9" s="61">
        <f t="shared" si="1"/>
        <v>0.40101046032081283</v>
      </c>
      <c r="H9" s="61">
        <f t="shared" si="1"/>
        <v>0.49779047938533394</v>
      </c>
      <c r="I9" s="61">
        <f t="shared" si="1"/>
        <v>0.67328944771785404</v>
      </c>
      <c r="J9" s="61">
        <f t="shared" si="1"/>
        <v>0.56911380159917779</v>
      </c>
      <c r="K9" s="61">
        <f t="shared" si="1"/>
        <v>0.36183741709148715</v>
      </c>
      <c r="L9" s="61">
        <f t="shared" si="1"/>
        <v>0.22081089028667331</v>
      </c>
      <c r="M9" s="61">
        <f t="shared" si="1"/>
        <v>0.25640450848703855</v>
      </c>
      <c r="N9" s="62">
        <f t="shared" si="1"/>
        <v>1.3972561678579662</v>
      </c>
      <c r="O9" s="63">
        <f t="shared" ref="O9" si="2">IF(O7=0,"",O7/O8)</f>
        <v>0.3723253043464923</v>
      </c>
    </row>
    <row r="10" spans="1:17" ht="24" customHeight="1">
      <c r="A10" s="48"/>
      <c r="B10" s="49" t="str">
        <f>B7</f>
        <v>令和2年度</v>
      </c>
      <c r="C10" s="55">
        <v>9114</v>
      </c>
      <c r="D10" s="56">
        <v>5827</v>
      </c>
      <c r="E10" s="56">
        <v>13826</v>
      </c>
      <c r="F10" s="56">
        <v>27558</v>
      </c>
      <c r="G10" s="56">
        <v>33514</v>
      </c>
      <c r="H10" s="57">
        <v>35479</v>
      </c>
      <c r="I10" s="56">
        <v>53052</v>
      </c>
      <c r="J10" s="56">
        <v>44482</v>
      </c>
      <c r="K10" s="56">
        <v>26630</v>
      </c>
      <c r="L10" s="56">
        <v>16872</v>
      </c>
      <c r="M10" s="56">
        <v>16271</v>
      </c>
      <c r="N10" s="56">
        <v>30809</v>
      </c>
      <c r="O10" s="58">
        <f>SUM(C10:N10)</f>
        <v>313434</v>
      </c>
    </row>
    <row r="11" spans="1:17" ht="24" customHeight="1">
      <c r="A11" s="54" t="s">
        <v>36</v>
      </c>
      <c r="B11" s="49" t="str">
        <f>B8</f>
        <v>令和元年度</v>
      </c>
      <c r="C11" s="55">
        <v>55711</v>
      </c>
      <c r="D11" s="56">
        <v>72686</v>
      </c>
      <c r="E11" s="56">
        <v>75280</v>
      </c>
      <c r="F11" s="56">
        <v>75989</v>
      </c>
      <c r="G11" s="56">
        <v>91066</v>
      </c>
      <c r="H11" s="57">
        <v>82463</v>
      </c>
      <c r="I11" s="56">
        <v>75372</v>
      </c>
      <c r="J11" s="56">
        <v>63471</v>
      </c>
      <c r="K11" s="56">
        <v>57686</v>
      </c>
      <c r="L11" s="56">
        <v>55121</v>
      </c>
      <c r="M11" s="56">
        <v>52327</v>
      </c>
      <c r="N11" s="56">
        <v>17614</v>
      </c>
      <c r="O11" s="58">
        <f>SUM(C11:N11)</f>
        <v>774786</v>
      </c>
    </row>
    <row r="12" spans="1:17" ht="24" customHeight="1">
      <c r="A12" s="59"/>
      <c r="B12" s="49" t="s">
        <v>6</v>
      </c>
      <c r="C12" s="60">
        <v>0</v>
      </c>
      <c r="D12" s="61">
        <f t="shared" ref="D12:N12" si="3">IF(D10=0,"",D10/D11)</f>
        <v>8.0166744627576156E-2</v>
      </c>
      <c r="E12" s="61">
        <f t="shared" si="3"/>
        <v>0.18366099893730076</v>
      </c>
      <c r="F12" s="61">
        <f t="shared" si="3"/>
        <v>0.36265775309584281</v>
      </c>
      <c r="G12" s="61">
        <f t="shared" si="3"/>
        <v>0.36801879955197331</v>
      </c>
      <c r="H12" s="61">
        <f t="shared" si="3"/>
        <v>0.43024144161624001</v>
      </c>
      <c r="I12" s="61">
        <f t="shared" si="3"/>
        <v>0.70386881069893326</v>
      </c>
      <c r="J12" s="61">
        <f t="shared" si="3"/>
        <v>0.70082399836145637</v>
      </c>
      <c r="K12" s="61">
        <v>0</v>
      </c>
      <c r="L12" s="61">
        <f t="shared" si="3"/>
        <v>0.30609023784038752</v>
      </c>
      <c r="M12" s="61">
        <f t="shared" si="3"/>
        <v>0.31094845873067439</v>
      </c>
      <c r="N12" s="62">
        <f t="shared" si="3"/>
        <v>1.749120018167367</v>
      </c>
      <c r="O12" s="63">
        <v>0</v>
      </c>
    </row>
    <row r="13" spans="1:17" ht="24" customHeight="1">
      <c r="A13" s="48"/>
      <c r="B13" s="49" t="str">
        <f>B10</f>
        <v>令和2年度</v>
      </c>
      <c r="C13" s="55">
        <v>11134</v>
      </c>
      <c r="D13" s="56">
        <v>5196</v>
      </c>
      <c r="E13" s="56">
        <v>13159</v>
      </c>
      <c r="F13" s="56">
        <v>23627</v>
      </c>
      <c r="G13" s="56">
        <v>28934</v>
      </c>
      <c r="H13" s="57">
        <v>29136</v>
      </c>
      <c r="I13" s="56">
        <v>33228</v>
      </c>
      <c r="J13" s="56">
        <v>25916</v>
      </c>
      <c r="K13" s="56">
        <v>17576</v>
      </c>
      <c r="L13" s="56">
        <v>14992</v>
      </c>
      <c r="M13" s="56">
        <v>15878</v>
      </c>
      <c r="N13" s="56">
        <v>25777</v>
      </c>
      <c r="O13" s="58">
        <f>SUM(C13:N13)</f>
        <v>244553</v>
      </c>
    </row>
    <row r="14" spans="1:17" ht="24" customHeight="1">
      <c r="A14" s="54" t="s">
        <v>37</v>
      </c>
      <c r="B14" s="49" t="str">
        <f>B11</f>
        <v>令和元年度</v>
      </c>
      <c r="C14" s="55">
        <v>58598</v>
      </c>
      <c r="D14" s="56">
        <v>70608</v>
      </c>
      <c r="E14" s="56">
        <v>68842</v>
      </c>
      <c r="F14" s="56">
        <v>73751</v>
      </c>
      <c r="G14" s="56">
        <v>80985</v>
      </c>
      <c r="H14" s="57">
        <v>73221</v>
      </c>
      <c r="I14" s="56">
        <v>67014</v>
      </c>
      <c r="J14" s="56">
        <v>64444</v>
      </c>
      <c r="K14" s="56">
        <v>54230</v>
      </c>
      <c r="L14" s="56">
        <v>49633</v>
      </c>
      <c r="M14" s="56">
        <v>45752</v>
      </c>
      <c r="N14" s="56">
        <v>23744</v>
      </c>
      <c r="O14" s="58">
        <f>SUM(C14:N14)</f>
        <v>730822</v>
      </c>
    </row>
    <row r="15" spans="1:17" ht="24" customHeight="1">
      <c r="A15" s="59"/>
      <c r="B15" s="49" t="s">
        <v>6</v>
      </c>
      <c r="C15" s="60">
        <f>IF(C13=0,"",C13/C14)</f>
        <v>0.19000648486296462</v>
      </c>
      <c r="D15" s="61">
        <f t="shared" ref="D15:N15" si="4">IF(D13=0,"",D13/D14)</f>
        <v>7.358939496940857E-2</v>
      </c>
      <c r="E15" s="61">
        <f t="shared" si="4"/>
        <v>0.19114784579181313</v>
      </c>
      <c r="F15" s="61">
        <f t="shared" si="4"/>
        <v>0.32036175780667381</v>
      </c>
      <c r="G15" s="61">
        <f t="shared" si="4"/>
        <v>0.35727603877261221</v>
      </c>
      <c r="H15" s="61">
        <f t="shared" si="4"/>
        <v>0.39791862990125781</v>
      </c>
      <c r="I15" s="61">
        <f t="shared" si="4"/>
        <v>0.49583669084071985</v>
      </c>
      <c r="J15" s="61">
        <f t="shared" si="4"/>
        <v>0.40214760101793806</v>
      </c>
      <c r="K15" s="61">
        <f t="shared" si="4"/>
        <v>0.32410105107873871</v>
      </c>
      <c r="L15" s="61">
        <f t="shared" si="4"/>
        <v>0.30205709910744866</v>
      </c>
      <c r="M15" s="61">
        <f t="shared" si="4"/>
        <v>0.34704493792621088</v>
      </c>
      <c r="N15" s="62">
        <f t="shared" si="4"/>
        <v>1.0856216307277629</v>
      </c>
      <c r="O15" s="63">
        <f t="shared" ref="O15" si="5">IF(O13=0,"",O13/O14)</f>
        <v>0.33462731007003071</v>
      </c>
    </row>
    <row r="16" spans="1:17" ht="24" customHeight="1">
      <c r="A16" s="65" t="s">
        <v>38</v>
      </c>
      <c r="B16" s="49" t="str">
        <f>B13</f>
        <v>令和2年度</v>
      </c>
      <c r="C16" s="55">
        <v>2254</v>
      </c>
      <c r="D16" s="56">
        <v>531</v>
      </c>
      <c r="E16" s="56">
        <v>1318</v>
      </c>
      <c r="F16" s="56">
        <v>4978</v>
      </c>
      <c r="G16" s="56">
        <v>10385</v>
      </c>
      <c r="H16" s="57">
        <v>9514</v>
      </c>
      <c r="I16" s="56">
        <v>8136</v>
      </c>
      <c r="J16" s="56">
        <v>4469</v>
      </c>
      <c r="K16" s="56">
        <v>3438</v>
      </c>
      <c r="L16" s="56">
        <v>2944</v>
      </c>
      <c r="M16" s="56">
        <v>1788</v>
      </c>
      <c r="N16" s="56">
        <v>4348</v>
      </c>
      <c r="O16" s="58">
        <f>SUM(C16:N16)</f>
        <v>54103</v>
      </c>
    </row>
    <row r="17" spans="1:15" ht="24" customHeight="1">
      <c r="A17" s="54" t="s">
        <v>39</v>
      </c>
      <c r="B17" s="49" t="s">
        <v>149</v>
      </c>
      <c r="C17" s="55">
        <v>17194</v>
      </c>
      <c r="D17" s="56">
        <v>21441</v>
      </c>
      <c r="E17" s="56">
        <v>24359</v>
      </c>
      <c r="F17" s="56">
        <v>26281</v>
      </c>
      <c r="G17" s="56">
        <v>32767</v>
      </c>
      <c r="H17" s="57">
        <v>29040</v>
      </c>
      <c r="I17" s="56">
        <v>21967</v>
      </c>
      <c r="J17" s="56">
        <v>19791</v>
      </c>
      <c r="K17" s="56">
        <v>14501</v>
      </c>
      <c r="L17" s="56">
        <v>14521</v>
      </c>
      <c r="M17" s="56">
        <v>14403</v>
      </c>
      <c r="N17" s="56">
        <v>7002</v>
      </c>
      <c r="O17" s="58">
        <f>SUM(C17:N17)</f>
        <v>243267</v>
      </c>
    </row>
    <row r="18" spans="1:15" ht="24" customHeight="1">
      <c r="A18" s="59" t="s">
        <v>40</v>
      </c>
      <c r="B18" s="49" t="s">
        <v>6</v>
      </c>
      <c r="C18" s="60">
        <f>IF(C16=0,"",C16/C17)</f>
        <v>0.1310922414795859</v>
      </c>
      <c r="D18" s="61">
        <f t="shared" ref="D18:N18" si="6">IF(D16=0,"",D16/D17)</f>
        <v>2.4765635931159928E-2</v>
      </c>
      <c r="E18" s="61">
        <f t="shared" si="6"/>
        <v>5.4107311465987934E-2</v>
      </c>
      <c r="F18" s="61">
        <f t="shared" si="6"/>
        <v>0.18941440584452646</v>
      </c>
      <c r="G18" s="61">
        <f t="shared" si="6"/>
        <v>0.31693472090823083</v>
      </c>
      <c r="H18" s="61">
        <f t="shared" si="6"/>
        <v>0.32761707988980715</v>
      </c>
      <c r="I18" s="61">
        <f t="shared" si="6"/>
        <v>0.37037374243182958</v>
      </c>
      <c r="J18" s="61">
        <f t="shared" si="6"/>
        <v>0.22580971148501844</v>
      </c>
      <c r="K18" s="61">
        <f t="shared" si="6"/>
        <v>0.23708709744155576</v>
      </c>
      <c r="L18" s="61">
        <f t="shared" si="6"/>
        <v>0.20274085806762621</v>
      </c>
      <c r="M18" s="61">
        <f t="shared" si="6"/>
        <v>0.12414080399916684</v>
      </c>
      <c r="N18" s="62">
        <f t="shared" si="6"/>
        <v>0.62096543844615826</v>
      </c>
      <c r="O18" s="63">
        <f t="shared" ref="O18" si="7">IF(O16=0,"",O16/O17)</f>
        <v>0.22240172320947765</v>
      </c>
    </row>
    <row r="19" spans="1:15" ht="24" customHeight="1">
      <c r="A19" s="65" t="s">
        <v>41</v>
      </c>
      <c r="B19" s="49" t="str">
        <f>B16</f>
        <v>令和2年度</v>
      </c>
      <c r="C19" s="55">
        <v>964</v>
      </c>
      <c r="D19" s="56">
        <v>570</v>
      </c>
      <c r="E19" s="56">
        <v>1238</v>
      </c>
      <c r="F19" s="56">
        <v>2053</v>
      </c>
      <c r="G19" s="56">
        <v>5107</v>
      </c>
      <c r="H19" s="57">
        <v>2955</v>
      </c>
      <c r="I19" s="56">
        <v>4504</v>
      </c>
      <c r="J19" s="56">
        <v>2841</v>
      </c>
      <c r="K19" s="56">
        <v>627</v>
      </c>
      <c r="L19" s="56">
        <v>309</v>
      </c>
      <c r="M19" s="56">
        <v>321</v>
      </c>
      <c r="N19" s="56">
        <v>802</v>
      </c>
      <c r="O19" s="58">
        <f>SUM(C19:N19)</f>
        <v>22291</v>
      </c>
    </row>
    <row r="20" spans="1:15" ht="24" customHeight="1">
      <c r="A20" s="54" t="s">
        <v>39</v>
      </c>
      <c r="B20" s="49" t="s">
        <v>149</v>
      </c>
      <c r="C20" s="55">
        <v>9164</v>
      </c>
      <c r="D20" s="56">
        <v>13676</v>
      </c>
      <c r="E20" s="56">
        <v>13847</v>
      </c>
      <c r="F20" s="56">
        <v>13531</v>
      </c>
      <c r="G20" s="56">
        <v>19305</v>
      </c>
      <c r="H20" s="57">
        <v>14339</v>
      </c>
      <c r="I20" s="56">
        <v>13680</v>
      </c>
      <c r="J20" s="56">
        <v>12256</v>
      </c>
      <c r="K20" s="56">
        <v>9808</v>
      </c>
      <c r="L20" s="56">
        <v>10742</v>
      </c>
      <c r="M20" s="56">
        <v>10487</v>
      </c>
      <c r="N20" s="56">
        <v>3128</v>
      </c>
      <c r="O20" s="58">
        <f>SUM(C20:N20)</f>
        <v>143963</v>
      </c>
    </row>
    <row r="21" spans="1:15" ht="24" customHeight="1">
      <c r="A21" s="59" t="s">
        <v>42</v>
      </c>
      <c r="B21" s="49" t="s">
        <v>6</v>
      </c>
      <c r="C21" s="60">
        <f>IF(C19=0,"",C19/C20)</f>
        <v>0.10519423832387603</v>
      </c>
      <c r="D21" s="61">
        <f t="shared" ref="D21:N21" si="8">IF(D19=0,"",D19/D20)</f>
        <v>4.167885346592571E-2</v>
      </c>
      <c r="E21" s="61">
        <f t="shared" si="8"/>
        <v>8.9405647432656887E-2</v>
      </c>
      <c r="F21" s="61">
        <f t="shared" si="8"/>
        <v>0.15172566698691892</v>
      </c>
      <c r="G21" s="61">
        <f t="shared" si="8"/>
        <v>0.26454286454286452</v>
      </c>
      <c r="H21" s="61">
        <f t="shared" si="8"/>
        <v>0.20608131668875096</v>
      </c>
      <c r="I21" s="61">
        <f t="shared" si="8"/>
        <v>0.32923976608187133</v>
      </c>
      <c r="J21" s="61">
        <f t="shared" si="8"/>
        <v>0.23180483028720628</v>
      </c>
      <c r="K21" s="61">
        <f t="shared" si="8"/>
        <v>6.3927406199021208E-2</v>
      </c>
      <c r="L21" s="61">
        <f t="shared" si="8"/>
        <v>2.8765592999441446E-2</v>
      </c>
      <c r="M21" s="61">
        <f t="shared" si="8"/>
        <v>3.0609325831982455E-2</v>
      </c>
      <c r="N21" s="62">
        <f t="shared" si="8"/>
        <v>0.25639386189258312</v>
      </c>
      <c r="O21" s="63">
        <f t="shared" ref="O21" si="9">IF(O19=0,"",O19/O20)</f>
        <v>0.15483839597674404</v>
      </c>
    </row>
    <row r="22" spans="1:15" ht="24" customHeight="1">
      <c r="A22" s="48" t="s">
        <v>43</v>
      </c>
      <c r="B22" s="49" t="str">
        <f>B19</f>
        <v>令和2年度</v>
      </c>
      <c r="C22" s="55">
        <v>4138</v>
      </c>
      <c r="D22" s="56">
        <v>1392</v>
      </c>
      <c r="E22" s="56">
        <v>4105</v>
      </c>
      <c r="F22" s="56">
        <v>10991</v>
      </c>
      <c r="G22" s="56">
        <v>13264</v>
      </c>
      <c r="H22" s="57">
        <v>13704</v>
      </c>
      <c r="I22" s="56">
        <v>19768</v>
      </c>
      <c r="J22" s="56">
        <v>20918</v>
      </c>
      <c r="K22" s="56">
        <v>11165</v>
      </c>
      <c r="L22" s="56">
        <v>8135</v>
      </c>
      <c r="M22" s="56">
        <v>5244</v>
      </c>
      <c r="N22" s="57">
        <v>16659</v>
      </c>
      <c r="O22" s="58">
        <f>SUM(C22:N22)</f>
        <v>129483</v>
      </c>
    </row>
    <row r="23" spans="1:15" ht="24" customHeight="1">
      <c r="A23" s="66" t="s">
        <v>39</v>
      </c>
      <c r="B23" s="49" t="s">
        <v>149</v>
      </c>
      <c r="C23" s="55">
        <v>27360</v>
      </c>
      <c r="D23" s="56">
        <v>31953</v>
      </c>
      <c r="E23" s="56">
        <v>31233</v>
      </c>
      <c r="F23" s="56">
        <v>33266</v>
      </c>
      <c r="G23" s="56">
        <v>33867</v>
      </c>
      <c r="H23" s="57">
        <v>33799</v>
      </c>
      <c r="I23" s="56">
        <v>33795</v>
      </c>
      <c r="J23" s="56">
        <v>36437</v>
      </c>
      <c r="K23" s="56">
        <v>33288</v>
      </c>
      <c r="L23" s="56">
        <v>36443</v>
      </c>
      <c r="M23" s="56">
        <v>31188</v>
      </c>
      <c r="N23" s="57">
        <v>14076</v>
      </c>
      <c r="O23" s="58">
        <f>SUM(C23:N23)</f>
        <v>376705</v>
      </c>
    </row>
    <row r="24" spans="1:15" ht="24" customHeight="1">
      <c r="A24" s="67" t="s">
        <v>44</v>
      </c>
      <c r="B24" s="49" t="s">
        <v>6</v>
      </c>
      <c r="C24" s="60">
        <f>IF(C22=0,"",C22/C23)</f>
        <v>0.15124269005847954</v>
      </c>
      <c r="D24" s="61">
        <f t="shared" ref="D24:N24" si="10">IF(D22=0,"",D22/D23)</f>
        <v>4.3563984602384753E-2</v>
      </c>
      <c r="E24" s="61">
        <f t="shared" si="10"/>
        <v>0.13143149873531201</v>
      </c>
      <c r="F24" s="61">
        <f t="shared" si="10"/>
        <v>0.33039740275356222</v>
      </c>
      <c r="G24" s="61">
        <f t="shared" si="10"/>
        <v>0.39164968848731802</v>
      </c>
      <c r="H24" s="61">
        <f t="shared" si="10"/>
        <v>0.40545578271546495</v>
      </c>
      <c r="I24" s="61">
        <f t="shared" si="10"/>
        <v>0.58493860038467227</v>
      </c>
      <c r="J24" s="61">
        <f t="shared" si="10"/>
        <v>0.57408677992150836</v>
      </c>
      <c r="K24" s="61">
        <f t="shared" si="10"/>
        <v>0.33540615236721943</v>
      </c>
      <c r="L24" s="61">
        <f t="shared" si="10"/>
        <v>0.22322531075926791</v>
      </c>
      <c r="M24" s="61">
        <f t="shared" si="10"/>
        <v>0.16814159292035399</v>
      </c>
      <c r="N24" s="62">
        <f t="shared" si="10"/>
        <v>1.1835038363171355</v>
      </c>
      <c r="O24" s="63">
        <f t="shared" ref="O24" si="11">IF(O22=0,"",O22/O23)</f>
        <v>0.34372519610836066</v>
      </c>
    </row>
    <row r="25" spans="1:15" ht="24" customHeight="1">
      <c r="A25" s="65"/>
      <c r="B25" s="49" t="str">
        <f>B22</f>
        <v>令和2年度</v>
      </c>
      <c r="C25" s="55">
        <f>C4+C7+C10+C13+C16+C19+C22</f>
        <v>110804</v>
      </c>
      <c r="D25" s="204">
        <f t="shared" ref="D25:N25" si="12">D4+D7+D10+D13+D16+D19+D22</f>
        <v>64167</v>
      </c>
      <c r="E25" s="204">
        <f t="shared" si="12"/>
        <v>179744</v>
      </c>
      <c r="F25" s="204">
        <f t="shared" si="12"/>
        <v>340815</v>
      </c>
      <c r="G25" s="204">
        <f t="shared" si="12"/>
        <v>430365</v>
      </c>
      <c r="H25" s="204">
        <f t="shared" si="12"/>
        <v>471193</v>
      </c>
      <c r="I25" s="204">
        <f t="shared" si="12"/>
        <v>589346</v>
      </c>
      <c r="J25" s="204">
        <f t="shared" si="12"/>
        <v>485300</v>
      </c>
      <c r="K25" s="204">
        <f t="shared" si="12"/>
        <v>341783</v>
      </c>
      <c r="L25" s="204">
        <v>909867</v>
      </c>
      <c r="M25" s="204">
        <f t="shared" si="12"/>
        <v>207260</v>
      </c>
      <c r="N25" s="205">
        <f t="shared" si="12"/>
        <v>397018</v>
      </c>
      <c r="O25" s="58">
        <f>O4+O7+O10+O13+O16+O19+O22</f>
        <v>3818556</v>
      </c>
    </row>
    <row r="26" spans="1:15" ht="24" customHeight="1">
      <c r="A26" s="66" t="s">
        <v>33</v>
      </c>
      <c r="B26" s="49" t="str">
        <f>B23</f>
        <v>令和元年度</v>
      </c>
      <c r="C26" s="55">
        <f>C5+C8+C11+C14+C17+C20+C23</f>
        <v>867302</v>
      </c>
      <c r="D26" s="204">
        <f t="shared" ref="D26:N26" si="13">D5+D8+D11+D14+D17+D20+D23</f>
        <v>1010752</v>
      </c>
      <c r="E26" s="204">
        <f t="shared" si="13"/>
        <v>1044485</v>
      </c>
      <c r="F26" s="204">
        <f t="shared" si="13"/>
        <v>1106266</v>
      </c>
      <c r="G26" s="204">
        <f t="shared" si="13"/>
        <v>1263850</v>
      </c>
      <c r="H26" s="204">
        <f t="shared" si="13"/>
        <v>1155773</v>
      </c>
      <c r="I26" s="204">
        <f t="shared" si="13"/>
        <v>1032915</v>
      </c>
      <c r="J26" s="204">
        <f t="shared" si="13"/>
        <v>969580</v>
      </c>
      <c r="K26" s="204">
        <f t="shared" si="13"/>
        <v>945695</v>
      </c>
      <c r="L26" s="204">
        <v>869762</v>
      </c>
      <c r="M26" s="204">
        <f t="shared" si="13"/>
        <v>836473</v>
      </c>
      <c r="N26" s="205">
        <f t="shared" si="13"/>
        <v>325664</v>
      </c>
      <c r="O26" s="58">
        <f>O5+O8+O11+O14+O17+O20+O23</f>
        <v>11470330</v>
      </c>
    </row>
    <row r="27" spans="1:15" ht="24" customHeight="1" thickBot="1">
      <c r="A27" s="68"/>
      <c r="B27" s="69" t="s">
        <v>6</v>
      </c>
      <c r="C27" s="70">
        <f>IF(C25=0,"",C25/C26)</f>
        <v>0.12775711343914808</v>
      </c>
      <c r="D27" s="71">
        <f t="shared" ref="D27:N27" si="14">IF(D25=0,"",D25/D26)</f>
        <v>6.3484415563857408E-2</v>
      </c>
      <c r="E27" s="71">
        <f t="shared" si="14"/>
        <v>0.17208863698377669</v>
      </c>
      <c r="F27" s="71">
        <f t="shared" si="14"/>
        <v>0.30807690013070999</v>
      </c>
      <c r="G27" s="71">
        <f t="shared" si="14"/>
        <v>0.34051904893776952</v>
      </c>
      <c r="H27" s="71">
        <f t="shared" si="14"/>
        <v>0.4076864574618026</v>
      </c>
      <c r="I27" s="71">
        <f t="shared" si="14"/>
        <v>0.57056582584239746</v>
      </c>
      <c r="J27" s="71">
        <f t="shared" si="14"/>
        <v>0.50052600094886446</v>
      </c>
      <c r="K27" s="71">
        <f t="shared" si="14"/>
        <v>0.36140933387614399</v>
      </c>
      <c r="L27" s="71">
        <f t="shared" si="14"/>
        <v>1.0461103152356621</v>
      </c>
      <c r="M27" s="71">
        <f t="shared" si="14"/>
        <v>0.24777846983704196</v>
      </c>
      <c r="N27" s="187">
        <f t="shared" si="14"/>
        <v>1.2191031246929351</v>
      </c>
      <c r="O27" s="72">
        <f>IF(O25=0,"",O25/O26)</f>
        <v>0.33290724852728737</v>
      </c>
    </row>
    <row r="28" spans="1:15">
      <c r="B28" s="186" t="s">
        <v>75</v>
      </c>
    </row>
    <row r="46" spans="4:14"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</row>
    <row r="47" spans="4:14"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</row>
    <row r="49" spans="4:14"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</row>
    <row r="50" spans="4:14"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</row>
  </sheetData>
  <phoneticPr fontId="3"/>
  <pageMargins left="0.67" right="0.44" top="1" bottom="0.59" header="0.72" footer="0.51200000000000001"/>
  <pageSetup paperSize="9" scale="80" orientation="landscape" r:id="rId1"/>
  <headerFooter alignWithMargins="0">
    <oddHeader>&amp;R&amp;20資料２－２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view="pageBreakPreview" zoomScaleNormal="100" zoomScaleSheetLayoutView="100" workbookViewId="0">
      <pane xSplit="2" ySplit="3" topLeftCell="C13" activePane="bottomRight" state="frozen"/>
      <selection pane="topRight"/>
      <selection pane="bottomLeft"/>
      <selection pane="bottomRight" activeCell="N29" sqref="N29"/>
    </sheetView>
  </sheetViews>
  <sheetFormatPr defaultColWidth="9" defaultRowHeight="12.75" customHeight="1"/>
  <cols>
    <col min="1" max="1" width="14.375" style="73" customWidth="1"/>
    <col min="2" max="2" width="11" style="73" customWidth="1"/>
    <col min="3" max="5" width="10.25" style="73" customWidth="1"/>
    <col min="6" max="6" width="10.25" style="74" customWidth="1"/>
    <col min="7" max="7" width="10.25" style="73" customWidth="1"/>
    <col min="8" max="8" width="10.25" style="74" customWidth="1"/>
    <col min="9" max="15" width="10.25" style="73" customWidth="1"/>
    <col min="16" max="16384" width="9" style="73"/>
  </cols>
  <sheetData>
    <row r="1" spans="1:16" ht="18.75">
      <c r="A1" s="129" t="s">
        <v>45</v>
      </c>
      <c r="B1" s="129"/>
      <c r="C1" s="129"/>
      <c r="D1" s="129"/>
      <c r="E1" s="129"/>
      <c r="F1" s="129"/>
      <c r="G1" s="129"/>
      <c r="H1" s="254"/>
      <c r="I1" s="129"/>
      <c r="J1" s="129"/>
      <c r="K1" s="129"/>
      <c r="L1" s="129"/>
      <c r="M1" s="129"/>
      <c r="N1" s="129"/>
      <c r="O1" s="129"/>
    </row>
    <row r="2" spans="1:16" ht="12.75" customHeight="1" thickBot="1">
      <c r="G2" s="75"/>
      <c r="O2" s="76" t="s">
        <v>46</v>
      </c>
    </row>
    <row r="3" spans="1:16" ht="12.75" customHeight="1" thickBot="1">
      <c r="A3" s="130" t="s">
        <v>47</v>
      </c>
      <c r="B3" s="131"/>
      <c r="C3" s="77" t="s">
        <v>21</v>
      </c>
      <c r="D3" s="78" t="s">
        <v>22</v>
      </c>
      <c r="E3" s="79" t="s">
        <v>23</v>
      </c>
      <c r="F3" s="80" t="s">
        <v>24</v>
      </c>
      <c r="G3" s="78" t="s">
        <v>25</v>
      </c>
      <c r="H3" s="255" t="s">
        <v>26</v>
      </c>
      <c r="I3" s="78" t="s">
        <v>27</v>
      </c>
      <c r="J3" s="78" t="s">
        <v>28</v>
      </c>
      <c r="K3" s="78" t="s">
        <v>29</v>
      </c>
      <c r="L3" s="78" t="s">
        <v>30</v>
      </c>
      <c r="M3" s="78" t="s">
        <v>31</v>
      </c>
      <c r="N3" s="81" t="s">
        <v>32</v>
      </c>
      <c r="O3" s="82" t="s">
        <v>33</v>
      </c>
    </row>
    <row r="4" spans="1:16" s="74" customFormat="1" ht="12.75" customHeight="1">
      <c r="A4" s="124" t="s">
        <v>113</v>
      </c>
      <c r="B4" s="83" t="s">
        <v>164</v>
      </c>
      <c r="C4" s="84">
        <v>90405</v>
      </c>
      <c r="D4" s="85">
        <v>53075</v>
      </c>
      <c r="E4" s="85">
        <v>149389</v>
      </c>
      <c r="F4" s="85">
        <v>281234</v>
      </c>
      <c r="G4" s="85">
        <v>345118</v>
      </c>
      <c r="H4" s="85">
        <v>381385</v>
      </c>
      <c r="I4" s="85">
        <v>471162</v>
      </c>
      <c r="J4" s="85">
        <v>383957</v>
      </c>
      <c r="K4" s="85">
        <v>268610</v>
      </c>
      <c r="L4" s="85">
        <v>169760</v>
      </c>
      <c r="M4" s="85">
        <v>172456</v>
      </c>
      <c r="N4" s="85">
        <v>342774</v>
      </c>
      <c r="O4" s="86">
        <f>SUM(C4:N4)</f>
        <v>3109325</v>
      </c>
      <c r="P4" s="87"/>
    </row>
    <row r="5" spans="1:16" s="74" customFormat="1" ht="12.75" customHeight="1">
      <c r="A5" s="125"/>
      <c r="B5" s="88" t="s">
        <v>149</v>
      </c>
      <c r="C5" s="89">
        <v>703632</v>
      </c>
      <c r="D5" s="90">
        <v>823616</v>
      </c>
      <c r="E5" s="90">
        <v>836960</v>
      </c>
      <c r="F5" s="90">
        <v>879847</v>
      </c>
      <c r="G5" s="90">
        <v>989884</v>
      </c>
      <c r="H5" s="90">
        <v>916513</v>
      </c>
      <c r="I5" s="90">
        <v>827547</v>
      </c>
      <c r="J5" s="90">
        <v>789110</v>
      </c>
      <c r="K5" s="90">
        <v>776326</v>
      </c>
      <c r="L5" s="90">
        <v>745317</v>
      </c>
      <c r="M5" s="90">
        <v>679055</v>
      </c>
      <c r="N5" s="90">
        <v>267919</v>
      </c>
      <c r="O5" s="92">
        <f>SUM(C5:N5)</f>
        <v>9235726</v>
      </c>
    </row>
    <row r="6" spans="1:16" s="74" customFormat="1" ht="12.75" customHeight="1">
      <c r="A6" s="128"/>
      <c r="B6" s="93" t="s">
        <v>6</v>
      </c>
      <c r="C6" s="262">
        <f t="shared" ref="C6:N6" si="0">+C4/C5</f>
        <v>0.12848335493553448</v>
      </c>
      <c r="D6" s="95">
        <f t="shared" si="0"/>
        <v>6.4441438728727957E-2</v>
      </c>
      <c r="E6" s="95">
        <f t="shared" si="0"/>
        <v>0.1784900114700822</v>
      </c>
      <c r="F6" s="95">
        <f t="shared" si="0"/>
        <v>0.3196396646235084</v>
      </c>
      <c r="G6" s="95">
        <f t="shared" si="0"/>
        <v>0.34864489172468693</v>
      </c>
      <c r="H6" s="95">
        <f t="shared" si="0"/>
        <v>0.41612612150618705</v>
      </c>
      <c r="I6" s="95">
        <f t="shared" si="0"/>
        <v>0.56934772284836999</v>
      </c>
      <c r="J6" s="95">
        <f t="shared" si="0"/>
        <v>0.48656967976581211</v>
      </c>
      <c r="K6" s="95">
        <f t="shared" si="0"/>
        <v>0.34600155089485601</v>
      </c>
      <c r="L6" s="95">
        <f t="shared" si="0"/>
        <v>0.22776885539978292</v>
      </c>
      <c r="M6" s="95">
        <f t="shared" si="0"/>
        <v>0.2539647009446952</v>
      </c>
      <c r="N6" s="95">
        <f t="shared" si="0"/>
        <v>1.2793941452453914</v>
      </c>
      <c r="O6" s="101">
        <f>+O4/O5</f>
        <v>0.33666275937592777</v>
      </c>
    </row>
    <row r="7" spans="1:16" s="74" customFormat="1" ht="12.75" customHeight="1">
      <c r="A7" s="125" t="s">
        <v>48</v>
      </c>
      <c r="B7" s="260" t="str">
        <f>B4</f>
        <v>令和2年度</v>
      </c>
      <c r="C7" s="261">
        <v>6355</v>
      </c>
      <c r="D7" s="108">
        <v>3403</v>
      </c>
      <c r="E7" s="108">
        <v>9804</v>
      </c>
      <c r="F7" s="108">
        <v>19148</v>
      </c>
      <c r="G7" s="108">
        <v>25656</v>
      </c>
      <c r="H7" s="108">
        <v>31443</v>
      </c>
      <c r="I7" s="108">
        <v>46026</v>
      </c>
      <c r="J7" s="108">
        <v>47084</v>
      </c>
      <c r="K7" s="108">
        <v>30819</v>
      </c>
      <c r="L7" s="108">
        <v>8769</v>
      </c>
      <c r="M7" s="108">
        <v>9377</v>
      </c>
      <c r="N7" s="108">
        <v>18752</v>
      </c>
      <c r="O7" s="102">
        <f>SUM(C7:N7)</f>
        <v>256636</v>
      </c>
      <c r="P7" s="87"/>
    </row>
    <row r="8" spans="1:16" s="74" customFormat="1" ht="12.75" customHeight="1">
      <c r="A8" s="125"/>
      <c r="B8" s="88" t="str">
        <f>B5</f>
        <v>令和元年度</v>
      </c>
      <c r="C8" s="91">
        <v>55865</v>
      </c>
      <c r="D8" s="90">
        <v>66102</v>
      </c>
      <c r="E8" s="90">
        <v>65495</v>
      </c>
      <c r="F8" s="90">
        <v>67230</v>
      </c>
      <c r="G8" s="90">
        <v>77551</v>
      </c>
      <c r="H8" s="90">
        <v>76047</v>
      </c>
      <c r="I8" s="90">
        <v>67782</v>
      </c>
      <c r="J8" s="90">
        <v>61235</v>
      </c>
      <c r="K8" s="90">
        <v>58465</v>
      </c>
      <c r="L8" s="90">
        <v>50189</v>
      </c>
      <c r="M8" s="90">
        <v>41111</v>
      </c>
      <c r="N8" s="90">
        <v>17051</v>
      </c>
      <c r="O8" s="92">
        <f>SUM(C8:N8)</f>
        <v>704123</v>
      </c>
    </row>
    <row r="9" spans="1:16" s="74" customFormat="1" ht="12.75" customHeight="1">
      <c r="A9" s="128"/>
      <c r="B9" s="93" t="s">
        <v>6</v>
      </c>
      <c r="C9" s="94">
        <f t="shared" ref="C9:N9" si="1">+C7/C8</f>
        <v>0.11375637698022018</v>
      </c>
      <c r="D9" s="95">
        <f t="shared" si="1"/>
        <v>5.1481044446461531E-2</v>
      </c>
      <c r="E9" s="95">
        <f t="shared" si="1"/>
        <v>0.14969081609283152</v>
      </c>
      <c r="F9" s="95">
        <f t="shared" si="1"/>
        <v>0.28481332738360848</v>
      </c>
      <c r="G9" s="95">
        <f t="shared" si="1"/>
        <v>0.33082745548090936</v>
      </c>
      <c r="H9" s="95">
        <f t="shared" si="1"/>
        <v>0.41346798690283643</v>
      </c>
      <c r="I9" s="95">
        <f t="shared" si="1"/>
        <v>0.67902983092856506</v>
      </c>
      <c r="J9" s="95">
        <f t="shared" si="1"/>
        <v>0.7689066710214747</v>
      </c>
      <c r="K9" s="95">
        <f t="shared" si="1"/>
        <v>0.52713589326947752</v>
      </c>
      <c r="L9" s="95">
        <f t="shared" si="1"/>
        <v>0.17471956006296199</v>
      </c>
      <c r="M9" s="95">
        <f t="shared" si="1"/>
        <v>0.22808980564812337</v>
      </c>
      <c r="N9" s="95">
        <f t="shared" si="1"/>
        <v>1.0997595448947275</v>
      </c>
      <c r="O9" s="96">
        <f>+O7/O8</f>
        <v>0.36447609295535011</v>
      </c>
    </row>
    <row r="10" spans="1:16" s="74" customFormat="1" ht="12.75" customHeight="1">
      <c r="A10" s="125" t="s">
        <v>49</v>
      </c>
      <c r="B10" s="97" t="str">
        <f>B7</f>
        <v>令和2年度</v>
      </c>
      <c r="C10" s="98">
        <v>4492</v>
      </c>
      <c r="D10" s="99">
        <v>2186</v>
      </c>
      <c r="E10" s="99">
        <v>6773</v>
      </c>
      <c r="F10" s="99">
        <v>14734</v>
      </c>
      <c r="G10" s="99">
        <v>18169</v>
      </c>
      <c r="H10" s="99">
        <v>18958</v>
      </c>
      <c r="I10" s="99">
        <v>22584</v>
      </c>
      <c r="J10" s="99">
        <v>18782</v>
      </c>
      <c r="K10" s="99">
        <v>14418</v>
      </c>
      <c r="L10" s="99">
        <v>8118</v>
      </c>
      <c r="M10" s="99">
        <v>8298</v>
      </c>
      <c r="N10" s="99">
        <v>12411</v>
      </c>
      <c r="O10" s="100">
        <f>SUM(C10:N10)</f>
        <v>149923</v>
      </c>
      <c r="P10" s="87"/>
    </row>
    <row r="11" spans="1:16" s="74" customFormat="1" ht="12.75" customHeight="1">
      <c r="A11" s="125"/>
      <c r="B11" s="88" t="str">
        <f>B8</f>
        <v>令和元年度</v>
      </c>
      <c r="C11" s="89">
        <v>37396</v>
      </c>
      <c r="D11" s="90">
        <v>42788</v>
      </c>
      <c r="E11" s="90">
        <v>49158</v>
      </c>
      <c r="F11" s="90">
        <v>56057</v>
      </c>
      <c r="G11" s="90">
        <v>61938</v>
      </c>
      <c r="H11" s="90">
        <v>53180</v>
      </c>
      <c r="I11" s="90">
        <v>47177</v>
      </c>
      <c r="J11" s="90">
        <v>43261</v>
      </c>
      <c r="K11" s="90">
        <v>40529</v>
      </c>
      <c r="L11" s="90">
        <v>44372</v>
      </c>
      <c r="M11" s="90">
        <v>40795</v>
      </c>
      <c r="N11" s="90">
        <v>14001</v>
      </c>
      <c r="O11" s="92">
        <f>SUM(C11:N11)</f>
        <v>530652</v>
      </c>
    </row>
    <row r="12" spans="1:16" s="74" customFormat="1" ht="12.75" customHeight="1">
      <c r="A12" s="125"/>
      <c r="B12" s="93" t="s">
        <v>6</v>
      </c>
      <c r="C12" s="94">
        <f t="shared" ref="C12:N12" si="2">+C10/C11</f>
        <v>0.12011979890897422</v>
      </c>
      <c r="D12" s="95">
        <f t="shared" si="2"/>
        <v>5.1089090399177341E-2</v>
      </c>
      <c r="E12" s="95">
        <f t="shared" si="2"/>
        <v>0.13778021888604092</v>
      </c>
      <c r="F12" s="95">
        <f t="shared" si="2"/>
        <v>0.26283960968300124</v>
      </c>
      <c r="G12" s="95">
        <f t="shared" si="2"/>
        <v>0.29334172882559978</v>
      </c>
      <c r="H12" s="95">
        <f t="shared" si="2"/>
        <v>0.35648740127867617</v>
      </c>
      <c r="I12" s="95">
        <f t="shared" si="2"/>
        <v>0.47870784492443352</v>
      </c>
      <c r="J12" s="95">
        <f t="shared" si="2"/>
        <v>0.43415547490811585</v>
      </c>
      <c r="K12" s="95">
        <f t="shared" si="2"/>
        <v>0.35574526881985741</v>
      </c>
      <c r="L12" s="95">
        <f t="shared" si="2"/>
        <v>0.18295321373839357</v>
      </c>
      <c r="M12" s="95">
        <f t="shared" si="2"/>
        <v>0.20340728030395883</v>
      </c>
      <c r="N12" s="95">
        <f t="shared" si="2"/>
        <v>0.88643668309406476</v>
      </c>
      <c r="O12" s="101">
        <f>+O10/O11</f>
        <v>0.28252602458861931</v>
      </c>
    </row>
    <row r="13" spans="1:16" s="74" customFormat="1" ht="12.75" customHeight="1">
      <c r="A13" s="127" t="s">
        <v>50</v>
      </c>
      <c r="B13" s="97" t="str">
        <f>B10</f>
        <v>令和2年度</v>
      </c>
      <c r="C13" s="98">
        <v>234</v>
      </c>
      <c r="D13" s="99">
        <v>0</v>
      </c>
      <c r="E13" s="99">
        <v>0</v>
      </c>
      <c r="F13" s="99">
        <v>0</v>
      </c>
      <c r="G13" s="99">
        <v>3273</v>
      </c>
      <c r="H13" s="99">
        <v>554</v>
      </c>
      <c r="I13" s="99">
        <v>2356</v>
      </c>
      <c r="J13" s="99">
        <v>175</v>
      </c>
      <c r="K13" s="99">
        <v>365</v>
      </c>
      <c r="L13" s="99">
        <v>143</v>
      </c>
      <c r="M13" s="99">
        <v>0</v>
      </c>
      <c r="N13" s="99">
        <v>0</v>
      </c>
      <c r="O13" s="102">
        <f>SUM(C13:N13)</f>
        <v>7100</v>
      </c>
      <c r="P13" s="87"/>
    </row>
    <row r="14" spans="1:16" s="74" customFormat="1" ht="12.75" customHeight="1">
      <c r="A14" s="125"/>
      <c r="B14" s="88" t="str">
        <f>B11</f>
        <v>令和元年度</v>
      </c>
      <c r="C14" s="89">
        <v>3533</v>
      </c>
      <c r="D14" s="90">
        <v>5272</v>
      </c>
      <c r="E14" s="90">
        <v>8249</v>
      </c>
      <c r="F14" s="90">
        <v>9502</v>
      </c>
      <c r="G14" s="90">
        <v>11013</v>
      </c>
      <c r="H14" s="90">
        <v>9843</v>
      </c>
      <c r="I14" s="90">
        <v>5386</v>
      </c>
      <c r="J14" s="90">
        <v>2658</v>
      </c>
      <c r="K14" s="90">
        <v>2100</v>
      </c>
      <c r="L14" s="90">
        <v>1756</v>
      </c>
      <c r="M14" s="90">
        <v>1922</v>
      </c>
      <c r="N14" s="90">
        <v>865</v>
      </c>
      <c r="O14" s="92">
        <f>SUM(C14:N14)</f>
        <v>62099</v>
      </c>
    </row>
    <row r="15" spans="1:16" s="74" customFormat="1" ht="12.75" customHeight="1">
      <c r="A15" s="128"/>
      <c r="B15" s="93" t="s">
        <v>6</v>
      </c>
      <c r="C15" s="94">
        <f t="shared" ref="C15:N15" si="3">+C13/C14</f>
        <v>6.6232663458816871E-2</v>
      </c>
      <c r="D15" s="95">
        <f t="shared" si="3"/>
        <v>0</v>
      </c>
      <c r="E15" s="95">
        <f t="shared" si="3"/>
        <v>0</v>
      </c>
      <c r="F15" s="95">
        <f t="shared" si="3"/>
        <v>0</v>
      </c>
      <c r="G15" s="95">
        <f t="shared" si="3"/>
        <v>0.29719422500681014</v>
      </c>
      <c r="H15" s="95">
        <f t="shared" si="3"/>
        <v>5.6283653357716144E-2</v>
      </c>
      <c r="I15" s="95">
        <f t="shared" si="3"/>
        <v>0.43743037504641663</v>
      </c>
      <c r="J15" s="95">
        <f t="shared" si="3"/>
        <v>6.5838976674191127E-2</v>
      </c>
      <c r="K15" s="95">
        <f t="shared" si="3"/>
        <v>0.1738095238095238</v>
      </c>
      <c r="L15" s="95">
        <f t="shared" si="3"/>
        <v>8.1435079726651483E-2</v>
      </c>
      <c r="M15" s="95">
        <f t="shared" si="3"/>
        <v>0</v>
      </c>
      <c r="N15" s="95">
        <f t="shared" si="3"/>
        <v>0</v>
      </c>
      <c r="O15" s="96">
        <f>+O13/O14</f>
        <v>0.11433356414757082</v>
      </c>
    </row>
    <row r="16" spans="1:16" s="74" customFormat="1" ht="12.75" customHeight="1">
      <c r="A16" s="125" t="s">
        <v>51</v>
      </c>
      <c r="B16" s="97" t="str">
        <f>B13</f>
        <v>令和2年度</v>
      </c>
      <c r="C16" s="98">
        <v>220</v>
      </c>
      <c r="D16" s="99">
        <v>0</v>
      </c>
      <c r="E16" s="99">
        <v>0</v>
      </c>
      <c r="F16" s="99">
        <v>0</v>
      </c>
      <c r="G16" s="99">
        <v>2012</v>
      </c>
      <c r="H16" s="99">
        <v>71</v>
      </c>
      <c r="I16" s="99">
        <v>0</v>
      </c>
      <c r="J16" s="99">
        <v>225</v>
      </c>
      <c r="K16" s="99">
        <v>546</v>
      </c>
      <c r="L16" s="99">
        <v>172</v>
      </c>
      <c r="M16" s="99">
        <v>39</v>
      </c>
      <c r="N16" s="99">
        <v>0</v>
      </c>
      <c r="O16" s="100">
        <f>SUM(C16:N16)</f>
        <v>3285</v>
      </c>
      <c r="P16" s="87"/>
    </row>
    <row r="17" spans="1:16" s="74" customFormat="1" ht="12.75" customHeight="1">
      <c r="A17" s="125"/>
      <c r="B17" s="88" t="str">
        <f>B14</f>
        <v>令和元年度</v>
      </c>
      <c r="C17" s="89">
        <v>2785</v>
      </c>
      <c r="D17" s="90">
        <v>3558</v>
      </c>
      <c r="E17" s="90">
        <v>4293</v>
      </c>
      <c r="F17" s="90">
        <v>4551</v>
      </c>
      <c r="G17" s="90">
        <v>6835</v>
      </c>
      <c r="H17" s="90">
        <v>5377</v>
      </c>
      <c r="I17" s="90">
        <v>4323</v>
      </c>
      <c r="J17" s="90">
        <v>3101</v>
      </c>
      <c r="K17" s="90">
        <v>2794</v>
      </c>
      <c r="L17" s="90">
        <v>2738</v>
      </c>
      <c r="M17" s="90">
        <v>3204</v>
      </c>
      <c r="N17" s="90">
        <v>994</v>
      </c>
      <c r="O17" s="92">
        <f>SUM(C17:N17)</f>
        <v>44553</v>
      </c>
    </row>
    <row r="18" spans="1:16" s="74" customFormat="1" ht="12.75" customHeight="1">
      <c r="A18" s="125"/>
      <c r="B18" s="93" t="s">
        <v>6</v>
      </c>
      <c r="C18" s="94">
        <f t="shared" ref="C18:N18" si="4">+C16/C17</f>
        <v>7.899461400359066E-2</v>
      </c>
      <c r="D18" s="95">
        <f t="shared" si="4"/>
        <v>0</v>
      </c>
      <c r="E18" s="95">
        <f t="shared" si="4"/>
        <v>0</v>
      </c>
      <c r="F18" s="95">
        <f t="shared" si="4"/>
        <v>0</v>
      </c>
      <c r="G18" s="95">
        <f t="shared" si="4"/>
        <v>0.29436722750548644</v>
      </c>
      <c r="H18" s="95">
        <f t="shared" si="4"/>
        <v>1.3204389064534127E-2</v>
      </c>
      <c r="I18" s="95">
        <f t="shared" si="4"/>
        <v>0</v>
      </c>
      <c r="J18" s="95">
        <f t="shared" si="4"/>
        <v>7.2557239600128984E-2</v>
      </c>
      <c r="K18" s="95">
        <f t="shared" si="4"/>
        <v>0.19541875447387258</v>
      </c>
      <c r="L18" s="95">
        <f t="shared" si="4"/>
        <v>6.2819576333089849E-2</v>
      </c>
      <c r="M18" s="95">
        <f t="shared" si="4"/>
        <v>1.2172284644194757E-2</v>
      </c>
      <c r="N18" s="95">
        <f t="shared" si="4"/>
        <v>0</v>
      </c>
      <c r="O18" s="101">
        <f>+O16/O17</f>
        <v>7.3732408592014007E-2</v>
      </c>
    </row>
    <row r="19" spans="1:16" s="74" customFormat="1" ht="12.75" customHeight="1">
      <c r="A19" s="127" t="s">
        <v>52</v>
      </c>
      <c r="B19" s="97" t="str">
        <f>B16</f>
        <v>令和2年度</v>
      </c>
      <c r="C19" s="98">
        <v>3087</v>
      </c>
      <c r="D19" s="99">
        <v>1760</v>
      </c>
      <c r="E19" s="99">
        <v>4702</v>
      </c>
      <c r="F19" s="99">
        <v>9052</v>
      </c>
      <c r="G19" s="99">
        <v>10429</v>
      </c>
      <c r="H19" s="99">
        <v>11371</v>
      </c>
      <c r="I19" s="99">
        <v>15054</v>
      </c>
      <c r="J19" s="99">
        <v>13125</v>
      </c>
      <c r="K19" s="99">
        <v>10900</v>
      </c>
      <c r="L19" s="99">
        <v>5456</v>
      </c>
      <c r="M19" s="99">
        <v>5790</v>
      </c>
      <c r="N19" s="99">
        <v>8399</v>
      </c>
      <c r="O19" s="102">
        <f>SUM(C19:N19)</f>
        <v>99125</v>
      </c>
      <c r="P19" s="87"/>
    </row>
    <row r="20" spans="1:16" s="74" customFormat="1" ht="12.75" customHeight="1">
      <c r="A20" s="125"/>
      <c r="B20" s="88" t="str">
        <f>B17</f>
        <v>令和元年度</v>
      </c>
      <c r="C20" s="89">
        <v>25180</v>
      </c>
      <c r="D20" s="90">
        <v>26529</v>
      </c>
      <c r="E20" s="90">
        <v>29242</v>
      </c>
      <c r="F20" s="90">
        <v>30864</v>
      </c>
      <c r="G20" s="90">
        <v>37848</v>
      </c>
      <c r="H20" s="90">
        <v>32920</v>
      </c>
      <c r="I20" s="90">
        <v>29904</v>
      </c>
      <c r="J20" s="90">
        <v>28161</v>
      </c>
      <c r="K20" s="90">
        <v>26151</v>
      </c>
      <c r="L20" s="90">
        <v>27267</v>
      </c>
      <c r="M20" s="90">
        <v>25173</v>
      </c>
      <c r="N20" s="90">
        <v>9809</v>
      </c>
      <c r="O20" s="92">
        <f>SUM(C20:N20)</f>
        <v>329048</v>
      </c>
    </row>
    <row r="21" spans="1:16" s="74" customFormat="1" ht="12.75" customHeight="1">
      <c r="A21" s="128"/>
      <c r="B21" s="93" t="s">
        <v>6</v>
      </c>
      <c r="C21" s="94">
        <f t="shared" ref="C21:N21" si="5">+C19/C20</f>
        <v>0.12259729944400317</v>
      </c>
      <c r="D21" s="95">
        <f t="shared" si="5"/>
        <v>6.6342493120735799E-2</v>
      </c>
      <c r="E21" s="95">
        <f t="shared" si="5"/>
        <v>0.16079611517680048</v>
      </c>
      <c r="F21" s="95">
        <f t="shared" si="5"/>
        <v>0.29328667703473305</v>
      </c>
      <c r="G21" s="95">
        <f t="shared" si="5"/>
        <v>0.27554956668780384</v>
      </c>
      <c r="H21" s="95">
        <f t="shared" si="5"/>
        <v>0.34541312272174968</v>
      </c>
      <c r="I21" s="95">
        <f t="shared" si="5"/>
        <v>0.5034109149277689</v>
      </c>
      <c r="J21" s="95">
        <f t="shared" si="5"/>
        <v>0.46607009694258017</v>
      </c>
      <c r="K21" s="95">
        <f t="shared" si="5"/>
        <v>0.41681006462467973</v>
      </c>
      <c r="L21" s="95">
        <f t="shared" si="5"/>
        <v>0.20009535335753842</v>
      </c>
      <c r="M21" s="95">
        <f t="shared" si="5"/>
        <v>0.23000834227148134</v>
      </c>
      <c r="N21" s="95">
        <f t="shared" si="5"/>
        <v>0.85625446018962181</v>
      </c>
      <c r="O21" s="96">
        <f>+O19/O20</f>
        <v>0.30124784226009577</v>
      </c>
    </row>
    <row r="22" spans="1:16" s="74" customFormat="1" ht="12.75" customHeight="1">
      <c r="A22" s="125" t="s">
        <v>53</v>
      </c>
      <c r="B22" s="97" t="str">
        <f>B19</f>
        <v>令和2年度</v>
      </c>
      <c r="C22" s="245">
        <v>2836</v>
      </c>
      <c r="D22" s="246">
        <v>2039</v>
      </c>
      <c r="E22" s="246">
        <v>4766</v>
      </c>
      <c r="F22" s="246">
        <v>8011</v>
      </c>
      <c r="G22" s="246">
        <v>11699</v>
      </c>
      <c r="H22" s="246">
        <v>10893</v>
      </c>
      <c r="I22" s="246">
        <v>14551</v>
      </c>
      <c r="J22" s="246">
        <v>11168</v>
      </c>
      <c r="K22" s="246">
        <v>8161</v>
      </c>
      <c r="L22" s="246">
        <v>4062</v>
      </c>
      <c r="M22" s="246">
        <v>4818</v>
      </c>
      <c r="N22" s="246">
        <v>6810</v>
      </c>
      <c r="O22" s="100">
        <f>SUM(C22:N22)</f>
        <v>89814</v>
      </c>
      <c r="P22" s="87"/>
    </row>
    <row r="23" spans="1:16" s="74" customFormat="1" ht="12.75" customHeight="1">
      <c r="A23" s="125"/>
      <c r="B23" s="88" t="str">
        <f>B20</f>
        <v>令和元年度</v>
      </c>
      <c r="C23" s="235">
        <v>19121</v>
      </c>
      <c r="D23" s="90">
        <v>21673</v>
      </c>
      <c r="E23" s="90">
        <v>24518</v>
      </c>
      <c r="F23" s="90">
        <v>26474</v>
      </c>
      <c r="G23" s="90">
        <v>37374</v>
      </c>
      <c r="H23" s="90">
        <v>29060</v>
      </c>
      <c r="I23" s="90">
        <v>25617</v>
      </c>
      <c r="J23" s="90">
        <v>21171</v>
      </c>
      <c r="K23" s="90">
        <v>20868</v>
      </c>
      <c r="L23" s="90">
        <v>20035</v>
      </c>
      <c r="M23" s="90">
        <v>20194</v>
      </c>
      <c r="N23" s="90">
        <v>7598</v>
      </c>
      <c r="O23" s="92">
        <f>SUM(C23:N23)</f>
        <v>273703</v>
      </c>
    </row>
    <row r="24" spans="1:16" s="74" customFormat="1" ht="12.75" customHeight="1">
      <c r="A24" s="125"/>
      <c r="B24" s="93" t="s">
        <v>6</v>
      </c>
      <c r="C24" s="94">
        <f t="shared" ref="C24:N24" si="6">+C22/C23</f>
        <v>0.1483186025835469</v>
      </c>
      <c r="D24" s="95">
        <f t="shared" si="6"/>
        <v>9.4080191943893318E-2</v>
      </c>
      <c r="E24" s="95">
        <f t="shared" si="6"/>
        <v>0.19438779672077658</v>
      </c>
      <c r="F24" s="95">
        <f t="shared" si="6"/>
        <v>0.30259877615773967</v>
      </c>
      <c r="G24" s="95">
        <f t="shared" si="6"/>
        <v>0.3130250976614759</v>
      </c>
      <c r="H24" s="95">
        <f t="shared" si="6"/>
        <v>0.37484514796971785</v>
      </c>
      <c r="I24" s="95">
        <f t="shared" si="6"/>
        <v>0.56802123589803644</v>
      </c>
      <c r="J24" s="95">
        <f t="shared" si="6"/>
        <v>0.52751405224127346</v>
      </c>
      <c r="K24" s="95">
        <f t="shared" si="6"/>
        <v>0.39107724746022621</v>
      </c>
      <c r="L24" s="95">
        <f t="shared" si="6"/>
        <v>0.20274519590716247</v>
      </c>
      <c r="M24" s="95">
        <f t="shared" si="6"/>
        <v>0.23858571853025651</v>
      </c>
      <c r="N24" s="95">
        <f t="shared" si="6"/>
        <v>0.89628849697288759</v>
      </c>
      <c r="O24" s="101">
        <f>+O22/O23</f>
        <v>0.32814401011315186</v>
      </c>
    </row>
    <row r="25" spans="1:16" s="74" customFormat="1" ht="12.75" customHeight="1">
      <c r="A25" s="127" t="s">
        <v>54</v>
      </c>
      <c r="B25" s="97" t="str">
        <f>B22</f>
        <v>令和2年度</v>
      </c>
      <c r="C25" s="98">
        <v>2816</v>
      </c>
      <c r="D25" s="99">
        <v>1507</v>
      </c>
      <c r="E25" s="99">
        <v>3742</v>
      </c>
      <c r="F25" s="99">
        <v>7760</v>
      </c>
      <c r="G25" s="99">
        <v>12658</v>
      </c>
      <c r="H25" s="99">
        <v>14811</v>
      </c>
      <c r="I25" s="99">
        <v>15380</v>
      </c>
      <c r="J25" s="99">
        <v>8906</v>
      </c>
      <c r="K25" s="99">
        <v>6788</v>
      </c>
      <c r="L25" s="99">
        <v>3795</v>
      </c>
      <c r="M25" s="99">
        <v>5680</v>
      </c>
      <c r="N25" s="99">
        <v>7126</v>
      </c>
      <c r="O25" s="102">
        <f>SUM(C25:N25)</f>
        <v>90969</v>
      </c>
      <c r="P25" s="87"/>
    </row>
    <row r="26" spans="1:16" s="74" customFormat="1" ht="12.75" customHeight="1">
      <c r="A26" s="125"/>
      <c r="B26" s="88" t="str">
        <f>B23</f>
        <v>令和元年度</v>
      </c>
      <c r="C26" s="89">
        <v>20137</v>
      </c>
      <c r="D26" s="90">
        <v>21691</v>
      </c>
      <c r="E26" s="90">
        <v>27629</v>
      </c>
      <c r="F26" s="90">
        <v>32620</v>
      </c>
      <c r="G26" s="90">
        <v>41482</v>
      </c>
      <c r="H26" s="90">
        <v>33297</v>
      </c>
      <c r="I26" s="90">
        <v>25114</v>
      </c>
      <c r="J26" s="90">
        <v>21268</v>
      </c>
      <c r="K26" s="90">
        <v>18170</v>
      </c>
      <c r="L26" s="90">
        <v>19044</v>
      </c>
      <c r="M26" s="90">
        <v>23517</v>
      </c>
      <c r="N26" s="90">
        <v>7355</v>
      </c>
      <c r="O26" s="92">
        <f>SUM(C26:N26)</f>
        <v>291324</v>
      </c>
    </row>
    <row r="27" spans="1:16" s="74" customFormat="1" ht="12.75" customHeight="1">
      <c r="A27" s="128"/>
      <c r="B27" s="93" t="s">
        <v>6</v>
      </c>
      <c r="C27" s="94">
        <f t="shared" ref="C27:N27" si="7">+C25/C26</f>
        <v>0.13984208174008045</v>
      </c>
      <c r="D27" s="95">
        <f t="shared" si="7"/>
        <v>6.9475819464293945E-2</v>
      </c>
      <c r="E27" s="95">
        <f t="shared" si="7"/>
        <v>0.13543740272901661</v>
      </c>
      <c r="F27" s="95">
        <f t="shared" si="7"/>
        <v>0.23789086450030655</v>
      </c>
      <c r="G27" s="95">
        <f t="shared" si="7"/>
        <v>0.30514439998071452</v>
      </c>
      <c r="H27" s="95">
        <f t="shared" si="7"/>
        <v>0.44481484818452111</v>
      </c>
      <c r="I27" s="95">
        <f t="shared" si="7"/>
        <v>0.61240742215497335</v>
      </c>
      <c r="J27" s="95">
        <f t="shared" si="7"/>
        <v>0.41875117547489188</v>
      </c>
      <c r="K27" s="95">
        <f t="shared" si="7"/>
        <v>0.37358282883874516</v>
      </c>
      <c r="L27" s="95">
        <f t="shared" si="7"/>
        <v>0.19927536231884058</v>
      </c>
      <c r="M27" s="95">
        <f t="shared" si="7"/>
        <v>0.24152740570651018</v>
      </c>
      <c r="N27" s="95">
        <f t="shared" si="7"/>
        <v>0.96886471787899386</v>
      </c>
      <c r="O27" s="96">
        <f>+O25/O26</f>
        <v>0.31226057585368866</v>
      </c>
    </row>
    <row r="28" spans="1:16" s="74" customFormat="1" ht="12.75" customHeight="1">
      <c r="A28" s="125" t="s">
        <v>55</v>
      </c>
      <c r="B28" s="97" t="str">
        <f>B25</f>
        <v>令和2年度</v>
      </c>
      <c r="C28" s="98">
        <v>359</v>
      </c>
      <c r="D28" s="99">
        <v>197</v>
      </c>
      <c r="E28" s="99">
        <v>568</v>
      </c>
      <c r="F28" s="99">
        <v>876</v>
      </c>
      <c r="G28" s="99">
        <v>1351</v>
      </c>
      <c r="H28" s="99">
        <v>1707</v>
      </c>
      <c r="I28" s="99">
        <v>2233</v>
      </c>
      <c r="J28" s="99">
        <v>1878</v>
      </c>
      <c r="K28" s="99">
        <v>1176</v>
      </c>
      <c r="L28" s="99">
        <v>486</v>
      </c>
      <c r="M28" s="99">
        <v>802</v>
      </c>
      <c r="N28" s="99">
        <v>746</v>
      </c>
      <c r="O28" s="100">
        <f>SUM(C28:N28)</f>
        <v>12379</v>
      </c>
      <c r="P28" s="87"/>
    </row>
    <row r="29" spans="1:16" s="74" customFormat="1" ht="12.75" customHeight="1">
      <c r="A29" s="125"/>
      <c r="B29" s="88" t="str">
        <f>B26</f>
        <v>令和元年度</v>
      </c>
      <c r="C29" s="89">
        <v>2681</v>
      </c>
      <c r="D29" s="90">
        <v>3529</v>
      </c>
      <c r="E29" s="90">
        <v>2943</v>
      </c>
      <c r="F29" s="90">
        <v>3092</v>
      </c>
      <c r="G29" s="90">
        <v>4027</v>
      </c>
      <c r="H29" s="90">
        <v>3576</v>
      </c>
      <c r="I29" s="90">
        <v>4084</v>
      </c>
      <c r="J29" s="90">
        <v>3459</v>
      </c>
      <c r="K29" s="90">
        <v>3503</v>
      </c>
      <c r="L29" s="90">
        <v>3384</v>
      </c>
      <c r="M29" s="90">
        <v>3783</v>
      </c>
      <c r="N29" s="90">
        <v>944</v>
      </c>
      <c r="O29" s="92">
        <f>SUM(C29:N29)</f>
        <v>39005</v>
      </c>
    </row>
    <row r="30" spans="1:16" s="74" customFormat="1" ht="12.75" customHeight="1" thickBot="1">
      <c r="A30" s="125"/>
      <c r="B30" s="103" t="s">
        <v>6</v>
      </c>
      <c r="C30" s="104">
        <f>+C28/C29</f>
        <v>0.13390525923162999</v>
      </c>
      <c r="D30" s="105">
        <f t="shared" ref="D30:N30" si="8">+D28/D29</f>
        <v>5.5823179370926609E-2</v>
      </c>
      <c r="E30" s="105">
        <f t="shared" si="8"/>
        <v>0.19300033978933062</v>
      </c>
      <c r="F30" s="105">
        <f t="shared" si="8"/>
        <v>0.2833117723156533</v>
      </c>
      <c r="G30" s="105">
        <f t="shared" si="8"/>
        <v>0.33548547305686616</v>
      </c>
      <c r="H30" s="105">
        <f t="shared" si="8"/>
        <v>0.4773489932885906</v>
      </c>
      <c r="I30" s="105">
        <f t="shared" si="8"/>
        <v>0.54676787463271304</v>
      </c>
      <c r="J30" s="222">
        <f t="shared" si="8"/>
        <v>0.54293148308759753</v>
      </c>
      <c r="K30" s="222">
        <f t="shared" si="8"/>
        <v>0.33571224664573224</v>
      </c>
      <c r="L30" s="222">
        <f t="shared" si="8"/>
        <v>0.14361702127659576</v>
      </c>
      <c r="M30" s="105">
        <f t="shared" si="8"/>
        <v>0.2120010573618821</v>
      </c>
      <c r="N30" s="105">
        <f t="shared" si="8"/>
        <v>0.7902542372881356</v>
      </c>
      <c r="O30" s="96">
        <f>+O28/O29</f>
        <v>0.31736956800410204</v>
      </c>
    </row>
    <row r="31" spans="1:16" s="74" customFormat="1" ht="12.75" customHeight="1">
      <c r="A31" s="124" t="s">
        <v>56</v>
      </c>
      <c r="B31" s="97" t="str">
        <f>B28</f>
        <v>令和2年度</v>
      </c>
      <c r="C31" s="109">
        <f t="shared" ref="C31:O32" si="9">SUM(C7,C10,C13,C16,C19,C22,C25,C28)</f>
        <v>20399</v>
      </c>
      <c r="D31" s="206">
        <f t="shared" si="9"/>
        <v>11092</v>
      </c>
      <c r="E31" s="206">
        <f t="shared" si="9"/>
        <v>30355</v>
      </c>
      <c r="F31" s="206">
        <f t="shared" si="9"/>
        <v>59581</v>
      </c>
      <c r="G31" s="206">
        <f t="shared" si="9"/>
        <v>85247</v>
      </c>
      <c r="H31" s="206">
        <f t="shared" si="9"/>
        <v>89808</v>
      </c>
      <c r="I31" s="206">
        <f t="shared" si="9"/>
        <v>118184</v>
      </c>
      <c r="J31" s="206">
        <f t="shared" si="9"/>
        <v>101343</v>
      </c>
      <c r="K31" s="206">
        <f t="shared" si="9"/>
        <v>73173</v>
      </c>
      <c r="L31" s="206">
        <f t="shared" si="9"/>
        <v>31001</v>
      </c>
      <c r="M31" s="206">
        <f t="shared" si="9"/>
        <v>34804</v>
      </c>
      <c r="N31" s="206">
        <f t="shared" si="9"/>
        <v>54244</v>
      </c>
      <c r="O31" s="86">
        <f t="shared" si="9"/>
        <v>709231</v>
      </c>
    </row>
    <row r="32" spans="1:16" s="74" customFormat="1" ht="12.75" customHeight="1">
      <c r="A32" s="125"/>
      <c r="B32" s="88" t="str">
        <f>B29</f>
        <v>令和元年度</v>
      </c>
      <c r="C32" s="110">
        <f t="shared" si="9"/>
        <v>166698</v>
      </c>
      <c r="D32" s="207">
        <f t="shared" si="9"/>
        <v>191142</v>
      </c>
      <c r="E32" s="207">
        <f t="shared" si="9"/>
        <v>211527</v>
      </c>
      <c r="F32" s="207">
        <f t="shared" si="9"/>
        <v>230390</v>
      </c>
      <c r="G32" s="207">
        <f t="shared" si="9"/>
        <v>278068</v>
      </c>
      <c r="H32" s="207">
        <f t="shared" si="9"/>
        <v>243300</v>
      </c>
      <c r="I32" s="207">
        <f t="shared" si="9"/>
        <v>209387</v>
      </c>
      <c r="J32" s="207">
        <f t="shared" si="9"/>
        <v>184314</v>
      </c>
      <c r="K32" s="207">
        <f t="shared" si="9"/>
        <v>172580</v>
      </c>
      <c r="L32" s="207">
        <f t="shared" si="9"/>
        <v>168785</v>
      </c>
      <c r="M32" s="207">
        <f t="shared" si="9"/>
        <v>159699</v>
      </c>
      <c r="N32" s="207">
        <f t="shared" si="9"/>
        <v>58617</v>
      </c>
      <c r="O32" s="92">
        <f t="shared" si="9"/>
        <v>2274507</v>
      </c>
    </row>
    <row r="33" spans="1:17" s="74" customFormat="1" ht="12.75" customHeight="1" thickBot="1">
      <c r="A33" s="126"/>
      <c r="B33" s="103" t="s">
        <v>6</v>
      </c>
      <c r="C33" s="106">
        <f t="shared" ref="C33:N33" si="10">+C31/C32</f>
        <v>0.12237099425308041</v>
      </c>
      <c r="D33" s="105">
        <f t="shared" si="10"/>
        <v>5.8030155591131199E-2</v>
      </c>
      <c r="E33" s="105">
        <f t="shared" si="10"/>
        <v>0.14350413895152864</v>
      </c>
      <c r="F33" s="105">
        <f t="shared" si="10"/>
        <v>0.25860931464039238</v>
      </c>
      <c r="G33" s="105">
        <f t="shared" si="10"/>
        <v>0.30656889681660598</v>
      </c>
      <c r="H33" s="105">
        <f t="shared" si="10"/>
        <v>0.36912453760789149</v>
      </c>
      <c r="I33" s="105">
        <f t="shared" si="10"/>
        <v>0.56442854618481564</v>
      </c>
      <c r="J33" s="105">
        <f t="shared" si="10"/>
        <v>0.5498388619421205</v>
      </c>
      <c r="K33" s="105">
        <f t="shared" si="10"/>
        <v>0.42399466913895006</v>
      </c>
      <c r="L33" s="105">
        <f t="shared" si="10"/>
        <v>0.18367153479278372</v>
      </c>
      <c r="M33" s="105">
        <f t="shared" si="10"/>
        <v>0.21793499020031434</v>
      </c>
      <c r="N33" s="105">
        <f t="shared" si="10"/>
        <v>0.92539706910964392</v>
      </c>
      <c r="O33" s="107">
        <f>+O31/O32</f>
        <v>0.31181746198187121</v>
      </c>
    </row>
    <row r="34" spans="1:17" s="74" customFormat="1" ht="12.75" customHeight="1">
      <c r="A34" s="124" t="s">
        <v>57</v>
      </c>
      <c r="B34" s="97" t="str">
        <f>B31</f>
        <v>令和2年度</v>
      </c>
      <c r="C34" s="109">
        <f t="shared" ref="C34:O35" si="11">SUM(,C4,C7,C10,C13,C16,C19,C22,C25,C28)</f>
        <v>110804</v>
      </c>
      <c r="D34" s="206">
        <f t="shared" si="11"/>
        <v>64167</v>
      </c>
      <c r="E34" s="206">
        <f t="shared" si="11"/>
        <v>179744</v>
      </c>
      <c r="F34" s="206">
        <f t="shared" si="11"/>
        <v>340815</v>
      </c>
      <c r="G34" s="206">
        <f t="shared" si="11"/>
        <v>430365</v>
      </c>
      <c r="H34" s="206">
        <f t="shared" si="11"/>
        <v>471193</v>
      </c>
      <c r="I34" s="206">
        <f t="shared" si="11"/>
        <v>589346</v>
      </c>
      <c r="J34" s="206">
        <f t="shared" si="11"/>
        <v>485300</v>
      </c>
      <c r="K34" s="206">
        <f t="shared" si="11"/>
        <v>341783</v>
      </c>
      <c r="L34" s="206">
        <f t="shared" si="11"/>
        <v>200761</v>
      </c>
      <c r="M34" s="206">
        <f t="shared" si="11"/>
        <v>207260</v>
      </c>
      <c r="N34" s="206">
        <f t="shared" si="11"/>
        <v>397018</v>
      </c>
      <c r="O34" s="86">
        <f t="shared" si="11"/>
        <v>3818556</v>
      </c>
      <c r="P34" s="87"/>
    </row>
    <row r="35" spans="1:17" s="74" customFormat="1" ht="12.75" customHeight="1">
      <c r="A35" s="125"/>
      <c r="B35" s="88" t="str">
        <f>B32</f>
        <v>令和元年度</v>
      </c>
      <c r="C35" s="110">
        <f t="shared" si="11"/>
        <v>870330</v>
      </c>
      <c r="D35" s="207">
        <f t="shared" si="11"/>
        <v>1014758</v>
      </c>
      <c r="E35" s="207">
        <f t="shared" si="11"/>
        <v>1048487</v>
      </c>
      <c r="F35" s="207">
        <f t="shared" si="11"/>
        <v>1110237</v>
      </c>
      <c r="G35" s="207">
        <f t="shared" si="11"/>
        <v>1267952</v>
      </c>
      <c r="H35" s="207">
        <f t="shared" si="11"/>
        <v>1159813</v>
      </c>
      <c r="I35" s="207">
        <f t="shared" si="11"/>
        <v>1036934</v>
      </c>
      <c r="J35" s="207">
        <f t="shared" si="11"/>
        <v>973424</v>
      </c>
      <c r="K35" s="207">
        <f t="shared" si="11"/>
        <v>948906</v>
      </c>
      <c r="L35" s="207">
        <f t="shared" si="11"/>
        <v>914102</v>
      </c>
      <c r="M35" s="207">
        <f t="shared" si="11"/>
        <v>838754</v>
      </c>
      <c r="N35" s="207">
        <f t="shared" si="11"/>
        <v>326536</v>
      </c>
      <c r="O35" s="92">
        <f t="shared" si="11"/>
        <v>11510233</v>
      </c>
    </row>
    <row r="36" spans="1:17" s="74" customFormat="1" ht="12.75" customHeight="1" thickBot="1">
      <c r="A36" s="126"/>
      <c r="B36" s="103" t="s">
        <v>6</v>
      </c>
      <c r="C36" s="106">
        <f t="shared" ref="C36" si="12">+C34/C35</f>
        <v>0.12731262854319625</v>
      </c>
      <c r="D36" s="105">
        <f t="shared" ref="D36:N36" si="13">IF(D35=0,"",+D34/D35)</f>
        <v>6.3233795643887508E-2</v>
      </c>
      <c r="E36" s="105">
        <f t="shared" si="13"/>
        <v>0.17143178694633315</v>
      </c>
      <c r="F36" s="105">
        <f t="shared" si="13"/>
        <v>0.30697499723032107</v>
      </c>
      <c r="G36" s="105">
        <f t="shared" si="13"/>
        <v>0.3394174227415549</v>
      </c>
      <c r="H36" s="105">
        <f t="shared" si="13"/>
        <v>0.40626635500722963</v>
      </c>
      <c r="I36" s="105">
        <f t="shared" si="13"/>
        <v>0.56835439864060777</v>
      </c>
      <c r="J36" s="105">
        <f t="shared" si="13"/>
        <v>0.49854945018820163</v>
      </c>
      <c r="K36" s="105">
        <f t="shared" si="13"/>
        <v>0.3601863619789526</v>
      </c>
      <c r="L36" s="105">
        <f t="shared" si="13"/>
        <v>0.21962647494480922</v>
      </c>
      <c r="M36" s="105">
        <f t="shared" si="13"/>
        <v>0.24710463377819958</v>
      </c>
      <c r="N36" s="105">
        <f t="shared" si="13"/>
        <v>1.215847563515202</v>
      </c>
      <c r="O36" s="107">
        <f>+O34/O35</f>
        <v>0.33175314522303762</v>
      </c>
    </row>
    <row r="37" spans="1:17" ht="12.75" customHeight="1">
      <c r="B37" s="186" t="s">
        <v>75</v>
      </c>
      <c r="P37" s="87"/>
      <c r="Q37" s="111"/>
    </row>
    <row r="59" spans="2:3" ht="12.75" customHeight="1">
      <c r="B59" s="112"/>
      <c r="C59" s="112"/>
    </row>
    <row r="60" spans="2:3" ht="12.75" customHeight="1">
      <c r="B60" s="112"/>
    </row>
    <row r="61" spans="2:3" ht="12.75" customHeight="1">
      <c r="B61" s="112"/>
    </row>
    <row r="62" spans="2:3" ht="12.75" customHeight="1">
      <c r="B62" s="112"/>
    </row>
    <row r="63" spans="2:3" ht="12.75" customHeight="1">
      <c r="B63" s="112"/>
    </row>
    <row r="64" spans="2:3" ht="12.75" customHeight="1">
      <c r="B64" s="112"/>
    </row>
    <row r="65" spans="2:3" ht="12.75" customHeight="1">
      <c r="B65" s="112"/>
    </row>
    <row r="66" spans="2:3" ht="12.75" customHeight="1">
      <c r="B66" s="112"/>
      <c r="C66" s="112"/>
    </row>
    <row r="67" spans="2:3" ht="12.75" customHeight="1">
      <c r="B67" s="112"/>
    </row>
    <row r="68" spans="2:3" ht="12.75" customHeight="1">
      <c r="B68" s="112"/>
    </row>
    <row r="69" spans="2:3" ht="12.75" customHeight="1">
      <c r="B69" s="112"/>
    </row>
  </sheetData>
  <phoneticPr fontId="3"/>
  <pageMargins left="0.75" right="0.68" top="0.87" bottom="0.48" header="0.68" footer="0.39"/>
  <pageSetup paperSize="9" scale="83" orientation="landscape" r:id="rId1"/>
  <headerFooter alignWithMargins="0">
    <oddHeader>&amp;R&amp;20資料２－３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P50"/>
  <sheetViews>
    <sheetView showZeros="0" view="pageBreakPreview" topLeftCell="A4" zoomScale="70" zoomScaleNormal="85" zoomScaleSheetLayoutView="70" workbookViewId="0">
      <selection activeCell="N36" sqref="N36"/>
    </sheetView>
  </sheetViews>
  <sheetFormatPr defaultColWidth="9" defaultRowHeight="13.5"/>
  <cols>
    <col min="1" max="1" width="3" style="5" customWidth="1"/>
    <col min="2" max="2" width="11.75" style="5" customWidth="1"/>
    <col min="3" max="14" width="9.5" style="5" customWidth="1"/>
    <col min="15" max="15" width="11" style="5" customWidth="1"/>
    <col min="16" max="16" width="10.5" style="5" hidden="1" customWidth="1"/>
    <col min="17" max="18" width="1.5" style="5" customWidth="1"/>
    <col min="19" max="16384" width="9" style="5"/>
  </cols>
  <sheetData>
    <row r="1" spans="2:15" s="1" customFormat="1" ht="33" customHeight="1">
      <c r="B1" s="132" t="s">
        <v>156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</row>
    <row r="2" spans="2:15" s="1" customForma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s="1" customFormat="1">
      <c r="B4" s="2"/>
      <c r="C4" s="3"/>
      <c r="D4" s="3"/>
      <c r="E4" s="3"/>
      <c r="F4" s="3">
        <v>522904</v>
      </c>
      <c r="G4" s="3"/>
      <c r="H4" s="3"/>
      <c r="I4" s="3"/>
      <c r="J4" s="3"/>
      <c r="K4" s="3"/>
      <c r="L4" s="3"/>
      <c r="M4" s="3"/>
      <c r="N4" s="3"/>
      <c r="O4" s="3"/>
    </row>
    <row r="5" spans="2:15" s="1" customFormat="1">
      <c r="B5" s="2"/>
      <c r="C5" s="3"/>
      <c r="D5" s="3"/>
      <c r="E5" s="3"/>
      <c r="F5" s="3">
        <v>497201</v>
      </c>
      <c r="G5" s="3"/>
      <c r="H5" s="3"/>
      <c r="I5" s="3"/>
      <c r="J5" s="3"/>
      <c r="K5" s="3"/>
      <c r="L5" s="3"/>
      <c r="M5" s="3"/>
      <c r="N5" s="3"/>
      <c r="O5" s="3"/>
    </row>
    <row r="6" spans="2:15" s="1" customForma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1" customFormat="1">
      <c r="B7" s="2"/>
      <c r="C7" s="3"/>
      <c r="D7" s="3"/>
      <c r="E7" s="3"/>
      <c r="F7" s="3">
        <v>128958</v>
      </c>
      <c r="G7" s="3"/>
      <c r="H7" s="3"/>
      <c r="I7" s="3"/>
      <c r="J7" s="3"/>
      <c r="K7" s="3"/>
      <c r="L7" s="3"/>
      <c r="M7" s="3"/>
      <c r="N7" s="3"/>
      <c r="O7" s="3"/>
    </row>
    <row r="8" spans="2:15" s="1" customFormat="1">
      <c r="B8" s="2"/>
      <c r="C8" s="3"/>
      <c r="D8" s="3"/>
      <c r="E8" s="3"/>
      <c r="F8" s="3">
        <v>116036</v>
      </c>
      <c r="G8" s="3"/>
      <c r="H8" s="3"/>
      <c r="I8" s="3"/>
      <c r="J8" s="3"/>
      <c r="K8" s="3"/>
      <c r="L8" s="3"/>
      <c r="M8" s="3"/>
      <c r="N8" s="3"/>
      <c r="O8" s="3"/>
    </row>
    <row r="9" spans="2:15" s="1" customForma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s="1" customFormat="1">
      <c r="B10" s="2"/>
      <c r="C10" s="3"/>
      <c r="D10" s="3"/>
      <c r="E10" s="3"/>
      <c r="F10" s="3">
        <v>63521</v>
      </c>
      <c r="G10" s="3"/>
      <c r="H10" s="3"/>
      <c r="I10" s="3"/>
      <c r="J10" s="3"/>
      <c r="K10" s="3"/>
      <c r="L10" s="3"/>
      <c r="M10" s="3"/>
      <c r="N10" s="3"/>
      <c r="O10" s="3"/>
    </row>
    <row r="11" spans="2:15" s="1" customFormat="1">
      <c r="B11" s="2"/>
      <c r="C11" s="3">
        <v>0</v>
      </c>
      <c r="D11" s="3"/>
      <c r="E11" s="3"/>
      <c r="F11" s="3">
        <v>63867</v>
      </c>
      <c r="G11" s="3">
        <v>0</v>
      </c>
      <c r="H11" s="3"/>
      <c r="I11" s="3"/>
      <c r="J11" s="3"/>
      <c r="K11" s="3">
        <v>0</v>
      </c>
      <c r="L11" s="3"/>
      <c r="M11" s="3"/>
      <c r="N11" s="3"/>
      <c r="O11" s="3"/>
    </row>
    <row r="12" spans="2:15" s="1" customFormat="1">
      <c r="B12" s="2"/>
      <c r="C12" s="3">
        <v>0</v>
      </c>
      <c r="D12" s="3"/>
      <c r="E12" s="3"/>
      <c r="F12" s="3"/>
      <c r="G12" s="3">
        <v>0</v>
      </c>
      <c r="H12" s="3"/>
      <c r="I12" s="3"/>
      <c r="J12" s="3"/>
      <c r="K12" s="3">
        <v>0</v>
      </c>
      <c r="L12" s="3"/>
      <c r="M12" s="3"/>
      <c r="N12" s="3"/>
      <c r="O12" s="3">
        <v>0</v>
      </c>
    </row>
    <row r="13" spans="2:15" s="1" customFormat="1">
      <c r="B13" s="2"/>
      <c r="C13" s="3"/>
      <c r="D13" s="3"/>
      <c r="E13" s="3"/>
      <c r="F13" s="3">
        <v>22771</v>
      </c>
      <c r="G13" s="3"/>
      <c r="H13" s="3"/>
      <c r="I13" s="3"/>
      <c r="J13" s="3"/>
      <c r="K13" s="3"/>
      <c r="L13" s="3"/>
      <c r="M13" s="3"/>
      <c r="N13" s="3"/>
      <c r="O13" s="3"/>
    </row>
    <row r="14" spans="2:15" s="1" customFormat="1">
      <c r="B14" s="2"/>
      <c r="C14" s="3"/>
      <c r="D14" s="3"/>
      <c r="E14" s="3"/>
      <c r="F14" s="3">
        <v>21128</v>
      </c>
      <c r="G14" s="3"/>
      <c r="H14" s="3"/>
      <c r="I14" s="3"/>
      <c r="J14" s="3"/>
      <c r="K14" s="3"/>
      <c r="L14" s="3"/>
      <c r="M14" s="3"/>
      <c r="N14" s="3"/>
      <c r="O14" s="3"/>
    </row>
    <row r="15" spans="2:15" s="1" customForma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1" customFormat="1">
      <c r="B16" s="2"/>
      <c r="C16" s="3"/>
      <c r="D16" s="3"/>
      <c r="E16" s="3"/>
      <c r="F16" s="3">
        <v>36770</v>
      </c>
      <c r="G16" s="3"/>
      <c r="H16" s="3"/>
      <c r="I16" s="3"/>
      <c r="J16" s="3"/>
      <c r="K16" s="3"/>
      <c r="L16" s="3"/>
      <c r="M16" s="3"/>
      <c r="N16" s="3"/>
      <c r="O16" s="3"/>
    </row>
    <row r="17" spans="2:16" s="1" customFormat="1">
      <c r="B17" s="2"/>
      <c r="C17" s="3"/>
      <c r="D17" s="3"/>
      <c r="E17" s="3"/>
      <c r="F17" s="3">
        <v>38881</v>
      </c>
      <c r="G17" s="3"/>
      <c r="H17" s="3"/>
      <c r="I17" s="3"/>
      <c r="J17" s="3"/>
      <c r="K17" s="3"/>
      <c r="L17" s="3"/>
      <c r="M17" s="3"/>
      <c r="N17" s="3"/>
      <c r="O17" s="3"/>
    </row>
    <row r="18" spans="2:16" s="1" customFormat="1">
      <c r="B18" s="2"/>
      <c r="C18" s="3"/>
      <c r="D18" s="3"/>
      <c r="E18" s="3"/>
      <c r="F18" s="3"/>
      <c r="G18" s="217"/>
      <c r="H18" s="218"/>
      <c r="I18" s="3"/>
      <c r="J18" s="3"/>
      <c r="K18" s="3"/>
      <c r="L18" s="3"/>
      <c r="M18" s="3"/>
      <c r="N18" s="3"/>
      <c r="O18" s="3"/>
    </row>
    <row r="19" spans="2:16" s="1" customFormat="1">
      <c r="B19" s="2"/>
      <c r="C19" s="3"/>
      <c r="D19" s="3"/>
      <c r="E19" s="3"/>
      <c r="F19" s="3">
        <v>829779</v>
      </c>
      <c r="G19" s="3"/>
      <c r="H19" s="3"/>
      <c r="I19" s="3"/>
      <c r="J19" s="3"/>
      <c r="K19" s="3"/>
      <c r="L19" s="3"/>
      <c r="M19" s="3"/>
      <c r="N19" s="3"/>
      <c r="O19" s="3"/>
    </row>
    <row r="20" spans="2:16" s="1" customFormat="1">
      <c r="B20" s="2"/>
      <c r="C20" s="3"/>
      <c r="D20" s="3"/>
      <c r="E20" s="3"/>
      <c r="F20" s="3">
        <v>795254</v>
      </c>
      <c r="G20" s="3"/>
      <c r="H20" s="3"/>
      <c r="I20" s="3"/>
      <c r="J20" s="3"/>
      <c r="K20" s="3"/>
      <c r="L20" s="3"/>
      <c r="M20" s="3"/>
      <c r="N20" s="3"/>
      <c r="O20" s="3"/>
    </row>
    <row r="21" spans="2:16" s="1" customFormat="1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2:16" s="1" customFormat="1">
      <c r="B22" s="2"/>
      <c r="C22" s="3"/>
      <c r="D22" s="3"/>
      <c r="E22" s="3"/>
      <c r="F22" s="3">
        <v>67928</v>
      </c>
      <c r="G22" s="3"/>
      <c r="H22" s="3"/>
      <c r="I22" s="3"/>
      <c r="J22" s="3"/>
      <c r="K22" s="3"/>
      <c r="L22" s="3"/>
      <c r="M22" s="3"/>
      <c r="N22" s="3"/>
      <c r="O22" s="3"/>
    </row>
    <row r="23" spans="2:16" s="1" customFormat="1">
      <c r="B23" s="2"/>
      <c r="C23" s="3"/>
      <c r="D23" s="3"/>
      <c r="E23" s="3"/>
      <c r="F23" s="3">
        <v>64560</v>
      </c>
      <c r="G23" s="3"/>
      <c r="H23" s="3"/>
      <c r="I23" s="3"/>
      <c r="J23" s="3"/>
      <c r="K23" s="3"/>
      <c r="L23" s="3"/>
      <c r="M23" s="3"/>
      <c r="N23" s="3"/>
      <c r="O23" s="3"/>
    </row>
    <row r="24" spans="2:16" s="1" customFormat="1"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2:16" s="1" customFormat="1">
      <c r="B25" s="2"/>
      <c r="C25" s="3"/>
      <c r="D25" s="3"/>
      <c r="E25" s="3"/>
      <c r="F25" s="3">
        <v>54213</v>
      </c>
      <c r="G25" s="3"/>
      <c r="H25" s="3"/>
      <c r="I25" s="3"/>
      <c r="J25" s="3"/>
      <c r="K25" s="3"/>
      <c r="L25" s="3"/>
      <c r="M25" s="3"/>
      <c r="N25" s="3"/>
      <c r="O25" s="3"/>
    </row>
    <row r="26" spans="2:16" s="1" customFormat="1">
      <c r="B26" s="2"/>
      <c r="C26" s="3"/>
      <c r="D26" s="3"/>
      <c r="E26" s="3"/>
      <c r="F26" s="3">
        <v>52259</v>
      </c>
      <c r="G26" s="3"/>
      <c r="H26" s="3"/>
      <c r="I26" s="3"/>
      <c r="J26" s="3"/>
      <c r="K26" s="3"/>
      <c r="L26" s="3"/>
      <c r="M26" s="3"/>
      <c r="N26" s="3"/>
      <c r="O26" s="3"/>
    </row>
    <row r="27" spans="2:16" s="1" customFormat="1"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2:16" s="1" customFormat="1">
      <c r="B28" s="2"/>
      <c r="C28" s="3"/>
      <c r="D28" s="3"/>
      <c r="E28" s="3"/>
      <c r="F28" s="3">
        <v>9586</v>
      </c>
      <c r="G28" s="3"/>
      <c r="H28" s="3"/>
      <c r="I28" s="3"/>
      <c r="J28" s="3"/>
      <c r="K28" s="3"/>
      <c r="L28" s="3"/>
      <c r="M28" s="3"/>
      <c r="N28" s="3"/>
      <c r="O28" s="3"/>
    </row>
    <row r="29" spans="2:16" s="1" customFormat="1">
      <c r="B29" s="2"/>
      <c r="C29" s="3"/>
      <c r="D29" s="3"/>
      <c r="E29" s="3"/>
      <c r="F29" s="3">
        <v>9971</v>
      </c>
      <c r="G29" s="3"/>
      <c r="H29" s="3"/>
      <c r="I29" s="3"/>
      <c r="J29" s="3"/>
      <c r="K29" s="3"/>
      <c r="L29" s="3"/>
      <c r="M29" s="3"/>
      <c r="N29" s="3"/>
      <c r="O29" s="3"/>
    </row>
    <row r="30" spans="2:16" s="7" customFormat="1" ht="28.5" customHeight="1">
      <c r="O30" s="8" t="s">
        <v>58</v>
      </c>
    </row>
    <row r="31" spans="2:16" s="9" customFormat="1" ht="20.25" customHeight="1">
      <c r="B31" s="11" t="s">
        <v>60</v>
      </c>
      <c r="C31" s="11" t="s">
        <v>8</v>
      </c>
      <c r="D31" s="11" t="s">
        <v>9</v>
      </c>
      <c r="E31" s="11" t="s">
        <v>10</v>
      </c>
      <c r="F31" s="11" t="s">
        <v>11</v>
      </c>
      <c r="G31" s="11" t="s">
        <v>12</v>
      </c>
      <c r="H31" s="11" t="s">
        <v>13</v>
      </c>
      <c r="I31" s="11" t="s">
        <v>14</v>
      </c>
      <c r="J31" s="11" t="s">
        <v>15</v>
      </c>
      <c r="K31" s="11" t="s">
        <v>16</v>
      </c>
      <c r="L31" s="11" t="s">
        <v>17</v>
      </c>
      <c r="M31" s="11" t="s">
        <v>18</v>
      </c>
      <c r="N31" s="11" t="s">
        <v>19</v>
      </c>
      <c r="O31" s="11" t="s">
        <v>59</v>
      </c>
      <c r="P31" s="223" t="str">
        <f>合計!P19</f>
        <v>4～2月計</v>
      </c>
    </row>
    <row r="32" spans="2:16" s="9" customFormat="1" ht="20.25" customHeight="1">
      <c r="B32" s="11" t="s">
        <v>101</v>
      </c>
      <c r="C32" s="14">
        <v>808.06899999999996</v>
      </c>
      <c r="D32" s="12">
        <v>977.43</v>
      </c>
      <c r="E32" s="12">
        <v>1024.1020000000001</v>
      </c>
      <c r="F32" s="12">
        <v>1112.319</v>
      </c>
      <c r="G32" s="12">
        <v>1248.759</v>
      </c>
      <c r="H32" s="12">
        <v>1131.4490000000001</v>
      </c>
      <c r="I32" s="12">
        <v>1072.7660000000001</v>
      </c>
      <c r="J32" s="12">
        <v>926.98299999999995</v>
      </c>
      <c r="K32" s="12">
        <v>901.42100000000005</v>
      </c>
      <c r="L32" s="12">
        <v>869.76199999999994</v>
      </c>
      <c r="M32" s="12">
        <v>910.71500000000003</v>
      </c>
      <c r="N32" s="12">
        <v>980.12699999999995</v>
      </c>
      <c r="O32" s="12">
        <f t="shared" ref="O32" si="0">SUM(C32:N32)</f>
        <v>11963.902000000002</v>
      </c>
      <c r="P32" s="12">
        <f>SUM(C32:M32)</f>
        <v>10983.775000000001</v>
      </c>
    </row>
    <row r="33" spans="2:16" s="9" customFormat="1" ht="20.25" customHeight="1">
      <c r="B33" s="11" t="s">
        <v>151</v>
      </c>
      <c r="C33" s="14">
        <v>854.70399999999995</v>
      </c>
      <c r="D33" s="12">
        <v>958.60199999999998</v>
      </c>
      <c r="E33" s="12">
        <v>1044.146</v>
      </c>
      <c r="F33" s="12">
        <v>1111.6400000000001</v>
      </c>
      <c r="G33" s="12">
        <v>1258.056</v>
      </c>
      <c r="H33" s="12">
        <v>869.8</v>
      </c>
      <c r="I33" s="12">
        <v>1000.894</v>
      </c>
      <c r="J33" s="12">
        <v>938.64800000000002</v>
      </c>
      <c r="K33" s="12">
        <v>940.90200000000004</v>
      </c>
      <c r="L33" s="12">
        <v>909.86699999999996</v>
      </c>
      <c r="M33" s="12">
        <v>904.69500000000005</v>
      </c>
      <c r="N33" s="12">
        <v>1009.7670000000001</v>
      </c>
      <c r="O33" s="12">
        <f>SUM(C33:N33)</f>
        <v>11801.721000000001</v>
      </c>
      <c r="P33" s="12">
        <f t="shared" ref="P33:P35" si="1">SUM(C33:M33)</f>
        <v>10791.954000000002</v>
      </c>
    </row>
    <row r="34" spans="2:16" s="9" customFormat="1" ht="20.25" customHeight="1">
      <c r="B34" s="11" t="s">
        <v>149</v>
      </c>
      <c r="C34" s="14">
        <v>870.33</v>
      </c>
      <c r="D34" s="12">
        <v>1014.758</v>
      </c>
      <c r="E34" s="12">
        <v>1048.4870000000001</v>
      </c>
      <c r="F34" s="12">
        <v>1110.2370000000001</v>
      </c>
      <c r="G34" s="12">
        <v>1267.952</v>
      </c>
      <c r="H34" s="12">
        <v>1159.8130000000001</v>
      </c>
      <c r="I34" s="12">
        <v>1036.934</v>
      </c>
      <c r="J34" s="12">
        <v>973.42399999999998</v>
      </c>
      <c r="K34" s="12">
        <v>948.94600000000003</v>
      </c>
      <c r="L34" s="12">
        <v>914.10199999999998</v>
      </c>
      <c r="M34" s="12">
        <v>838.75400000000002</v>
      </c>
      <c r="N34" s="12">
        <v>326.60500000000002</v>
      </c>
      <c r="O34" s="12">
        <f>SUM(C34:N34)</f>
        <v>11510.342000000002</v>
      </c>
      <c r="P34" s="12">
        <f t="shared" si="1"/>
        <v>11183.737000000003</v>
      </c>
    </row>
    <row r="35" spans="2:16" s="9" customFormat="1" ht="20.25" customHeight="1">
      <c r="B35" s="11" t="s">
        <v>150</v>
      </c>
      <c r="C35" s="14">
        <v>110.804</v>
      </c>
      <c r="D35" s="12">
        <v>64.167000000000002</v>
      </c>
      <c r="E35" s="12">
        <v>179.744</v>
      </c>
      <c r="F35" s="12">
        <v>340.815</v>
      </c>
      <c r="G35" s="12">
        <v>430.36500000000001</v>
      </c>
      <c r="H35" s="12">
        <v>471.19299999999998</v>
      </c>
      <c r="I35" s="12">
        <v>530.76599999999996</v>
      </c>
      <c r="J35" s="12">
        <v>485.3</v>
      </c>
      <c r="K35" s="12">
        <v>341.78300000000002</v>
      </c>
      <c r="L35" s="12">
        <v>200.761</v>
      </c>
      <c r="M35" s="12">
        <v>207.2</v>
      </c>
      <c r="N35" s="12">
        <v>397</v>
      </c>
      <c r="O35" s="12">
        <f>SUM(C35:N35)</f>
        <v>3759.8979999999997</v>
      </c>
      <c r="P35" s="12">
        <f t="shared" si="1"/>
        <v>3362.8979999999997</v>
      </c>
    </row>
    <row r="36" spans="2:16" s="7" customFormat="1" ht="17.25" customHeight="1">
      <c r="C36" s="186" t="s">
        <v>75</v>
      </c>
    </row>
    <row r="37" spans="2:16" s="7" customFormat="1" ht="14.25"/>
    <row r="38" spans="2:16" s="7" customFormat="1" ht="14.25"/>
    <row r="46" spans="2:16"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</row>
    <row r="47" spans="2:16"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</row>
    <row r="49" spans="4:14"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4:14"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</row>
  </sheetData>
  <phoneticPr fontId="3"/>
  <pageMargins left="0.86614173228346458" right="0.74803149606299213" top="0.78740157480314965" bottom="0" header="0.51181102362204722" footer="0.51181102362204722"/>
  <pageSetup paperSize="9" scale="85" orientation="landscape" r:id="rId1"/>
  <headerFooter alignWithMargins="0">
    <oddHeader>&amp;R&amp;20資料２－４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P50"/>
  <sheetViews>
    <sheetView showZeros="0" view="pageBreakPreview" zoomScale="70" zoomScaleNormal="85" zoomScaleSheetLayoutView="70" workbookViewId="0">
      <selection activeCell="N22" sqref="N22"/>
    </sheetView>
  </sheetViews>
  <sheetFormatPr defaultColWidth="9" defaultRowHeight="13.5"/>
  <cols>
    <col min="1" max="1" width="5.125" style="5" customWidth="1"/>
    <col min="2" max="2" width="11.75" style="5" customWidth="1"/>
    <col min="3" max="14" width="9.625" style="5" customWidth="1"/>
    <col min="15" max="15" width="9" style="5" customWidth="1"/>
    <col min="16" max="16" width="9.75" style="5" hidden="1" customWidth="1"/>
    <col min="17" max="17" width="1.5" style="5" customWidth="1"/>
    <col min="18" max="18" width="1.875" style="5" customWidth="1"/>
    <col min="19" max="16384" width="9" style="5"/>
  </cols>
  <sheetData>
    <row r="1" spans="2:15" s="1" customFormat="1" ht="30.75" customHeight="1">
      <c r="B1" s="132" t="s">
        <v>157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</row>
    <row r="2" spans="2:15" s="1" customFormat="1" ht="27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 ht="27.7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s="1" customFormat="1" ht="27.75" customHeight="1">
      <c r="B4" s="2"/>
      <c r="C4" s="3"/>
      <c r="D4" s="3"/>
      <c r="E4" s="3"/>
      <c r="F4" s="3">
        <v>522904</v>
      </c>
      <c r="G4" s="3"/>
      <c r="H4" s="3"/>
      <c r="I4" s="3"/>
      <c r="J4" s="3"/>
      <c r="K4" s="3"/>
      <c r="L4" s="3"/>
      <c r="M4" s="3"/>
      <c r="N4" s="3"/>
      <c r="O4" s="3"/>
    </row>
    <row r="5" spans="2:15" s="1" customFormat="1" ht="27.75" customHeight="1">
      <c r="B5" s="2"/>
      <c r="C5" s="3"/>
      <c r="D5" s="3"/>
      <c r="E5" s="3"/>
      <c r="F5" s="3">
        <v>497201</v>
      </c>
      <c r="G5" s="3"/>
      <c r="H5" s="3"/>
      <c r="I5" s="3"/>
      <c r="J5" s="3"/>
      <c r="K5" s="3"/>
      <c r="L5" s="3"/>
      <c r="M5" s="3"/>
      <c r="N5" s="3"/>
      <c r="O5" s="3"/>
    </row>
    <row r="6" spans="2:15" s="1" customFormat="1" ht="27.7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1" customFormat="1" ht="27.75" customHeight="1">
      <c r="B7" s="2"/>
      <c r="C7" s="3"/>
      <c r="D7" s="3"/>
      <c r="E7" s="3"/>
      <c r="F7" s="3">
        <v>128958</v>
      </c>
      <c r="G7" s="3"/>
      <c r="H7" s="3"/>
      <c r="I7" s="3"/>
      <c r="J7" s="3"/>
      <c r="K7" s="3"/>
      <c r="L7" s="3"/>
      <c r="M7" s="3"/>
      <c r="N7" s="3"/>
      <c r="O7" s="3"/>
    </row>
    <row r="8" spans="2:15" s="1" customFormat="1" ht="27.75" customHeight="1">
      <c r="B8" s="2"/>
      <c r="C8" s="3"/>
      <c r="D8" s="3"/>
      <c r="E8" s="3"/>
      <c r="F8" s="3">
        <v>116036</v>
      </c>
      <c r="G8" s="3"/>
      <c r="H8" s="3"/>
      <c r="I8" s="3"/>
      <c r="J8" s="3"/>
      <c r="K8" s="3"/>
      <c r="L8" s="3"/>
      <c r="M8" s="3"/>
      <c r="N8" s="3"/>
      <c r="O8" s="3"/>
    </row>
    <row r="9" spans="2:15" s="1" customFormat="1" ht="27.75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s="1" customFormat="1" ht="27.75" customHeight="1">
      <c r="B10" s="2"/>
      <c r="C10" s="3"/>
      <c r="D10" s="3"/>
      <c r="E10" s="3"/>
      <c r="F10" s="3">
        <v>63521</v>
      </c>
      <c r="G10" s="3"/>
      <c r="H10" s="3"/>
      <c r="I10" s="3"/>
      <c r="J10" s="3"/>
      <c r="K10" s="3"/>
      <c r="L10" s="3"/>
      <c r="M10" s="3"/>
      <c r="N10" s="3"/>
      <c r="O10" s="3"/>
    </row>
    <row r="11" spans="2:15" s="1" customFormat="1" ht="27.75" customHeight="1">
      <c r="B11" s="2"/>
      <c r="C11" s="3" t="s">
        <v>161</v>
      </c>
      <c r="D11" s="3"/>
      <c r="E11" s="3"/>
      <c r="F11" s="3">
        <v>63867</v>
      </c>
      <c r="G11" s="3">
        <v>13159</v>
      </c>
      <c r="H11" s="3"/>
      <c r="I11" s="3"/>
      <c r="J11" s="3"/>
      <c r="K11" s="3">
        <v>0</v>
      </c>
      <c r="L11" s="3"/>
      <c r="M11" s="3"/>
      <c r="N11" s="3"/>
      <c r="O11" s="3"/>
    </row>
    <row r="12" spans="2:15" s="1" customFormat="1" ht="27.75" customHeight="1">
      <c r="B12" s="2"/>
      <c r="C12" s="3" t="s">
        <v>162</v>
      </c>
      <c r="D12" s="3"/>
      <c r="E12" s="3"/>
      <c r="F12" s="3"/>
      <c r="G12" s="3">
        <v>68842</v>
      </c>
      <c r="H12" s="3"/>
      <c r="I12" s="3"/>
      <c r="J12" s="3"/>
      <c r="K12" s="3">
        <v>73221</v>
      </c>
      <c r="L12" s="3"/>
      <c r="M12" s="3"/>
      <c r="N12" s="3"/>
      <c r="O12" s="3">
        <v>64444</v>
      </c>
    </row>
    <row r="13" spans="2:15" s="1" customFormat="1" ht="27.75" customHeight="1">
      <c r="B13" s="2"/>
      <c r="C13" s="3"/>
      <c r="D13" s="3"/>
      <c r="E13" s="3"/>
      <c r="F13" s="3">
        <v>22771</v>
      </c>
      <c r="G13" s="3"/>
      <c r="H13" s="3"/>
      <c r="I13" s="3"/>
      <c r="J13" s="3"/>
      <c r="K13" s="3"/>
      <c r="L13" s="3"/>
      <c r="M13" s="3"/>
      <c r="N13" s="3"/>
      <c r="O13" s="3"/>
    </row>
    <row r="14" spans="2:15" s="1" customFormat="1" ht="27.75" customHeight="1">
      <c r="B14" s="2"/>
      <c r="C14" s="3"/>
      <c r="D14" s="3"/>
      <c r="E14" s="3"/>
      <c r="F14" s="3">
        <v>21128</v>
      </c>
      <c r="G14" s="3"/>
      <c r="H14" s="3"/>
      <c r="I14" s="3"/>
      <c r="J14" s="3"/>
      <c r="K14" s="3"/>
      <c r="L14" s="3"/>
      <c r="M14" s="3"/>
      <c r="N14" s="3"/>
      <c r="O14" s="3"/>
    </row>
    <row r="15" spans="2:15" s="1" customFormat="1" ht="27.75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15" customFormat="1" ht="27.75" customHeight="1"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8" t="s">
        <v>58</v>
      </c>
    </row>
    <row r="17" spans="2:16" s="9" customFormat="1" ht="19.5" customHeight="1">
      <c r="B17" s="11" t="s">
        <v>61</v>
      </c>
      <c r="C17" s="11" t="s">
        <v>8</v>
      </c>
      <c r="D17" s="11" t="s">
        <v>9</v>
      </c>
      <c r="E17" s="11" t="s">
        <v>10</v>
      </c>
      <c r="F17" s="11" t="s">
        <v>11</v>
      </c>
      <c r="G17" s="11" t="s">
        <v>12</v>
      </c>
      <c r="H17" s="11" t="s">
        <v>13</v>
      </c>
      <c r="I17" s="11" t="s">
        <v>14</v>
      </c>
      <c r="J17" s="11" t="s">
        <v>15</v>
      </c>
      <c r="K17" s="11" t="s">
        <v>16</v>
      </c>
      <c r="L17" s="11" t="s">
        <v>17</v>
      </c>
      <c r="M17" s="11" t="s">
        <v>18</v>
      </c>
      <c r="N17" s="11" t="s">
        <v>19</v>
      </c>
      <c r="O17" s="11" t="s">
        <v>59</v>
      </c>
      <c r="P17" s="223" t="str">
        <f>合計!P19</f>
        <v>4～2月計</v>
      </c>
    </row>
    <row r="18" spans="2:16" s="9" customFormat="1" ht="22.5" customHeight="1">
      <c r="B18" s="11" t="s">
        <v>101</v>
      </c>
      <c r="C18" s="12">
        <v>70.2</v>
      </c>
      <c r="D18" s="12">
        <v>91.2</v>
      </c>
      <c r="E18" s="12">
        <v>97.1</v>
      </c>
      <c r="F18" s="12">
        <v>92.1</v>
      </c>
      <c r="G18" s="12">
        <v>119.9</v>
      </c>
      <c r="H18" s="12">
        <v>91.4</v>
      </c>
      <c r="I18" s="12">
        <v>80.099999999999994</v>
      </c>
      <c r="J18" s="12">
        <v>61</v>
      </c>
      <c r="K18" s="12">
        <v>63.6</v>
      </c>
      <c r="L18" s="12">
        <v>48.3</v>
      </c>
      <c r="M18" s="12">
        <v>50.9</v>
      </c>
      <c r="N18" s="12">
        <v>52.4</v>
      </c>
      <c r="O18" s="12">
        <v>1153</v>
      </c>
      <c r="P18" s="12">
        <f t="shared" ref="P18:P20" si="0">SUM(C18:M18)</f>
        <v>865.8</v>
      </c>
    </row>
    <row r="19" spans="2:16" s="9" customFormat="1" ht="22.5" customHeight="1">
      <c r="B19" s="11" t="s">
        <v>151</v>
      </c>
      <c r="C19" s="12">
        <v>63.5</v>
      </c>
      <c r="D19" s="12">
        <v>78.900000000000006</v>
      </c>
      <c r="E19" s="12">
        <v>86.1</v>
      </c>
      <c r="F19" s="12">
        <v>81.400000000000006</v>
      </c>
      <c r="G19" s="12">
        <v>116.7</v>
      </c>
      <c r="H19" s="12">
        <v>66.2</v>
      </c>
      <c r="I19" s="12">
        <v>65.5</v>
      </c>
      <c r="J19" s="12">
        <v>59.3</v>
      </c>
      <c r="K19" s="12">
        <v>67.8</v>
      </c>
      <c r="L19" s="12">
        <v>50.3</v>
      </c>
      <c r="M19" s="12">
        <v>51.1</v>
      </c>
      <c r="N19" s="12">
        <v>58.4</v>
      </c>
      <c r="O19" s="12">
        <f t="shared" ref="O19:O21" si="1">SUM(C19:N19)</f>
        <v>845.19999999999982</v>
      </c>
      <c r="P19" s="12">
        <f t="shared" si="0"/>
        <v>786.79999999999984</v>
      </c>
    </row>
    <row r="20" spans="2:16" s="9" customFormat="1" ht="22.5" customHeight="1">
      <c r="B20" s="11" t="s">
        <v>149</v>
      </c>
      <c r="C20" s="12">
        <v>71.8</v>
      </c>
      <c r="D20" s="12">
        <v>82.3</v>
      </c>
      <c r="E20" s="12">
        <v>84</v>
      </c>
      <c r="F20" s="12">
        <v>76.2</v>
      </c>
      <c r="G20" s="12">
        <v>104.1</v>
      </c>
      <c r="H20" s="12">
        <v>93.7</v>
      </c>
      <c r="I20" s="12">
        <v>71</v>
      </c>
      <c r="J20" s="12">
        <v>59.8</v>
      </c>
      <c r="K20" s="12">
        <v>65.7</v>
      </c>
      <c r="L20" s="12">
        <v>50.3</v>
      </c>
      <c r="M20" s="12">
        <v>44.3</v>
      </c>
      <c r="N20" s="12">
        <v>17</v>
      </c>
      <c r="O20" s="12">
        <f t="shared" si="1"/>
        <v>820.19999999999993</v>
      </c>
      <c r="P20" s="12">
        <f t="shared" si="0"/>
        <v>803.19999999999993</v>
      </c>
    </row>
    <row r="21" spans="2:16" s="9" customFormat="1" ht="22.5" customHeight="1">
      <c r="B21" s="11" t="s">
        <v>150</v>
      </c>
      <c r="C21" s="12">
        <v>8.1999999999999993</v>
      </c>
      <c r="D21" s="12">
        <v>5.7</v>
      </c>
      <c r="E21" s="12">
        <v>12.2</v>
      </c>
      <c r="F21" s="12">
        <v>20.399999999999999</v>
      </c>
      <c r="G21" s="12">
        <v>28.4</v>
      </c>
      <c r="H21" s="12">
        <v>42.5</v>
      </c>
      <c r="I21" s="12">
        <v>47.8</v>
      </c>
      <c r="J21" s="12">
        <v>45.8</v>
      </c>
      <c r="K21" s="12">
        <v>25.5</v>
      </c>
      <c r="L21" s="12">
        <v>13.6</v>
      </c>
      <c r="M21" s="12">
        <v>11.7</v>
      </c>
      <c r="N21" s="12">
        <v>23.2</v>
      </c>
      <c r="O21" s="12">
        <f t="shared" si="1"/>
        <v>285</v>
      </c>
      <c r="P21" s="12">
        <f>SUM(C21:N21)</f>
        <v>285</v>
      </c>
    </row>
    <row r="22" spans="2:16" s="7" customFormat="1" ht="10.5" customHeight="1">
      <c r="C22" s="186" t="s">
        <v>75</v>
      </c>
    </row>
    <row r="23" spans="2:16">
      <c r="C23" s="229" t="s">
        <v>97</v>
      </c>
    </row>
    <row r="46" spans="4:14"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</row>
    <row r="47" spans="4:14"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</row>
    <row r="49" spans="4:14"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4:14"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</row>
  </sheetData>
  <phoneticPr fontId="3"/>
  <pageMargins left="0.78740157480314965" right="0" top="0.98425196850393704" bottom="0" header="0.51181102362204722" footer="0.51181102362204722"/>
  <pageSetup paperSize="9" scale="88" orientation="landscape" r:id="rId1"/>
  <headerFooter alignWithMargins="0">
    <oddHeader>&amp;R&amp;20資料２－５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P50"/>
  <sheetViews>
    <sheetView showZeros="0" view="pageBreakPreview" zoomScale="70" zoomScaleNormal="85" zoomScaleSheetLayoutView="70" workbookViewId="0">
      <selection activeCell="N26" sqref="N26"/>
    </sheetView>
  </sheetViews>
  <sheetFormatPr defaultColWidth="9" defaultRowHeight="13.5"/>
  <cols>
    <col min="1" max="1" width="5.125" style="5" customWidth="1"/>
    <col min="2" max="2" width="11.875" style="5" customWidth="1"/>
    <col min="3" max="14" width="9.125" style="5" customWidth="1"/>
    <col min="15" max="15" width="9.625" style="5" customWidth="1"/>
    <col min="16" max="16" width="10.75" style="5" hidden="1" customWidth="1"/>
    <col min="17" max="17" width="1.5" style="5" customWidth="1"/>
    <col min="18" max="24" width="9.75" style="5" customWidth="1"/>
    <col min="25" max="16384" width="9" style="5"/>
  </cols>
  <sheetData>
    <row r="1" spans="2:15" s="1" customFormat="1" ht="30.75" customHeight="1">
      <c r="B1" s="132" t="s">
        <v>158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</row>
    <row r="2" spans="2:15" s="1" customFormat="1" ht="20.2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 ht="20.2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s="1" customFormat="1" ht="20.25" customHeight="1">
      <c r="B4" s="2"/>
      <c r="C4" s="3"/>
      <c r="D4" s="3"/>
      <c r="E4" s="3"/>
      <c r="F4" s="3">
        <v>522904</v>
      </c>
      <c r="G4" s="3"/>
      <c r="H4" s="3"/>
      <c r="I4" s="3"/>
      <c r="J4" s="3"/>
      <c r="K4" s="3"/>
      <c r="L4" s="3"/>
      <c r="M4" s="3"/>
      <c r="N4" s="3"/>
      <c r="O4" s="3"/>
    </row>
    <row r="5" spans="2:15" s="1" customFormat="1" ht="20.25" customHeight="1">
      <c r="B5" s="2"/>
      <c r="C5" s="3"/>
      <c r="D5" s="3"/>
      <c r="E5" s="3"/>
      <c r="F5" s="3">
        <v>497201</v>
      </c>
      <c r="G5" s="3"/>
      <c r="H5" s="3"/>
      <c r="I5" s="3"/>
      <c r="J5" s="3"/>
      <c r="K5" s="3"/>
      <c r="L5" s="3"/>
      <c r="M5" s="3"/>
      <c r="N5" s="3"/>
      <c r="O5" s="3"/>
    </row>
    <row r="6" spans="2:15" s="1" customFormat="1" ht="20.2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1" customFormat="1" ht="20.25" customHeight="1">
      <c r="B7" s="2"/>
      <c r="C7" s="3"/>
      <c r="D7" s="3"/>
      <c r="E7" s="3"/>
      <c r="F7" s="3">
        <v>128958</v>
      </c>
      <c r="G7" s="3"/>
      <c r="H7" s="3"/>
      <c r="I7" s="3"/>
      <c r="J7" s="3"/>
      <c r="K7" s="3"/>
      <c r="L7" s="3"/>
      <c r="M7" s="3"/>
      <c r="N7" s="3"/>
      <c r="O7" s="3"/>
    </row>
    <row r="8" spans="2:15" s="1" customFormat="1" ht="20.25" customHeight="1">
      <c r="B8" s="2"/>
      <c r="C8" s="3"/>
      <c r="D8" s="3"/>
      <c r="E8" s="3"/>
      <c r="F8" s="3">
        <v>116036</v>
      </c>
      <c r="G8" s="3"/>
      <c r="H8" s="3"/>
      <c r="I8" s="3"/>
      <c r="J8" s="3"/>
      <c r="K8" s="3"/>
      <c r="L8" s="3"/>
      <c r="M8" s="3"/>
      <c r="N8" s="3"/>
      <c r="O8" s="3"/>
    </row>
    <row r="9" spans="2:15" s="1" customFormat="1" ht="20.25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s="1" customFormat="1" ht="20.25" customHeight="1">
      <c r="B10" s="2"/>
      <c r="C10" s="3"/>
      <c r="D10" s="3"/>
      <c r="E10" s="3"/>
      <c r="F10" s="3">
        <v>63521</v>
      </c>
      <c r="G10" s="3"/>
      <c r="H10" s="3"/>
      <c r="I10" s="3"/>
      <c r="J10" s="3"/>
      <c r="K10" s="3"/>
      <c r="L10" s="3"/>
      <c r="M10" s="3"/>
      <c r="N10" s="3"/>
      <c r="O10" s="3"/>
    </row>
    <row r="11" spans="2:15" s="1" customFormat="1" ht="20.25" customHeight="1">
      <c r="B11" s="2"/>
      <c r="C11" s="3"/>
      <c r="D11" s="3"/>
      <c r="E11" s="3"/>
      <c r="F11" s="3">
        <v>63867</v>
      </c>
      <c r="G11" s="3"/>
      <c r="H11" s="3"/>
      <c r="I11" s="3"/>
      <c r="J11" s="3"/>
      <c r="K11" s="3"/>
      <c r="L11" s="3"/>
      <c r="M11" s="3"/>
      <c r="N11" s="3"/>
      <c r="O11" s="3"/>
    </row>
    <row r="12" spans="2:15" s="1" customFormat="1" ht="20.25" customHeigh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s="1" customFormat="1" ht="20.25" customHeight="1">
      <c r="B13" s="2"/>
      <c r="C13" s="3"/>
      <c r="D13" s="3"/>
      <c r="E13" s="3"/>
      <c r="F13" s="3">
        <v>22771</v>
      </c>
      <c r="G13" s="3"/>
      <c r="H13" s="3"/>
      <c r="I13" s="3"/>
      <c r="J13" s="3"/>
      <c r="K13" s="3"/>
      <c r="L13" s="3"/>
      <c r="M13" s="3"/>
      <c r="N13" s="3"/>
      <c r="O13" s="3"/>
    </row>
    <row r="14" spans="2:15" s="1" customFormat="1" ht="20.25" customHeight="1">
      <c r="B14" s="2"/>
      <c r="C14" s="3"/>
      <c r="D14" s="3"/>
      <c r="E14" s="3"/>
      <c r="F14" s="3">
        <v>21128</v>
      </c>
      <c r="G14" s="3"/>
      <c r="H14" s="3"/>
      <c r="I14" s="3"/>
      <c r="J14" s="3"/>
      <c r="K14" s="3"/>
      <c r="L14" s="3"/>
      <c r="M14" s="3"/>
      <c r="N14" s="3"/>
      <c r="O14" s="3"/>
    </row>
    <row r="15" spans="2:15" s="1" customFormat="1" ht="20.25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1" customFormat="1" ht="20.25" customHeight="1">
      <c r="B16" s="2"/>
      <c r="C16" s="3"/>
      <c r="D16" s="3"/>
      <c r="E16" s="3"/>
      <c r="F16" s="3">
        <v>36770</v>
      </c>
      <c r="G16" s="3"/>
      <c r="H16" s="3"/>
      <c r="I16" s="3"/>
      <c r="J16" s="3"/>
      <c r="K16" s="3"/>
      <c r="L16" s="3"/>
      <c r="M16" s="3"/>
      <c r="N16" s="3"/>
      <c r="O16" s="3"/>
    </row>
    <row r="17" spans="2:16" s="1" customFormat="1" ht="20.25" customHeight="1">
      <c r="B17" s="2"/>
      <c r="C17" s="3"/>
      <c r="D17" s="3"/>
      <c r="E17" s="3"/>
      <c r="F17" s="3">
        <v>38881</v>
      </c>
      <c r="G17" s="3"/>
      <c r="H17" s="3"/>
      <c r="I17" s="3"/>
      <c r="J17" s="3"/>
      <c r="K17" s="3"/>
      <c r="L17" s="3"/>
      <c r="M17" s="3"/>
      <c r="N17" s="3"/>
      <c r="O17" s="3"/>
    </row>
    <row r="18" spans="2:16" s="1" customFormat="1" ht="20.25" customHeight="1">
      <c r="B18" s="2"/>
      <c r="C18" s="3"/>
      <c r="D18" s="3"/>
      <c r="E18" s="3"/>
      <c r="F18" s="3"/>
      <c r="G18" s="217"/>
      <c r="H18" s="218"/>
      <c r="I18" s="3"/>
      <c r="J18" s="3"/>
      <c r="K18" s="3"/>
      <c r="L18" s="3"/>
      <c r="M18" s="3"/>
      <c r="N18" s="3"/>
      <c r="O18" s="3"/>
    </row>
    <row r="19" spans="2:16" s="1" customFormat="1" ht="20.25" customHeight="1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6" s="7" customFormat="1" ht="19.5" customHeight="1">
      <c r="O20" s="8" t="s">
        <v>58</v>
      </c>
    </row>
    <row r="21" spans="2:16" s="9" customFormat="1" ht="18.75" customHeight="1">
      <c r="B21" s="11" t="s">
        <v>62</v>
      </c>
      <c r="C21" s="11" t="s">
        <v>8</v>
      </c>
      <c r="D21" s="11" t="s">
        <v>9</v>
      </c>
      <c r="E21" s="11" t="s">
        <v>10</v>
      </c>
      <c r="F21" s="11" t="s">
        <v>11</v>
      </c>
      <c r="G21" s="11" t="s">
        <v>12</v>
      </c>
      <c r="H21" s="11" t="s">
        <v>13</v>
      </c>
      <c r="I21" s="11" t="s">
        <v>14</v>
      </c>
      <c r="J21" s="11" t="s">
        <v>15</v>
      </c>
      <c r="K21" s="11" t="s">
        <v>16</v>
      </c>
      <c r="L21" s="11" t="s">
        <v>17</v>
      </c>
      <c r="M21" s="11" t="s">
        <v>18</v>
      </c>
      <c r="N21" s="11" t="s">
        <v>19</v>
      </c>
      <c r="O21" s="11" t="s">
        <v>59</v>
      </c>
      <c r="P21" s="223" t="str">
        <f>合計!P19</f>
        <v>4～2月計</v>
      </c>
    </row>
    <row r="22" spans="2:16" s="9" customFormat="1" ht="20.25" customHeight="1">
      <c r="B22" s="11" t="s">
        <v>101</v>
      </c>
      <c r="C22" s="12">
        <v>68.105999999999995</v>
      </c>
      <c r="D22" s="12">
        <v>88.363</v>
      </c>
      <c r="E22" s="12">
        <v>74.710999999999999</v>
      </c>
      <c r="F22" s="12">
        <v>107.996</v>
      </c>
      <c r="G22" s="12">
        <v>160.97200000000001</v>
      </c>
      <c r="H22" s="12">
        <v>83.706999999999994</v>
      </c>
      <c r="I22" s="12">
        <v>68.537999999999997</v>
      </c>
      <c r="J22" s="13">
        <v>51.853000000000002</v>
      </c>
      <c r="K22" s="13">
        <v>54.756999999999998</v>
      </c>
      <c r="L22" s="12">
        <v>41.585000000000001</v>
      </c>
      <c r="M22" s="12">
        <v>37.106999999999999</v>
      </c>
      <c r="N22" s="12">
        <v>57.116</v>
      </c>
      <c r="O22" s="12">
        <f t="shared" ref="O22:O24" si="0">SUM(C22:N22)</f>
        <v>894.81099999999992</v>
      </c>
      <c r="P22" s="12">
        <f t="shared" ref="P22:P24" si="1">SUM(C22:M22)</f>
        <v>837.69499999999994</v>
      </c>
    </row>
    <row r="23" spans="2:16" s="9" customFormat="1" ht="20.25" customHeight="1">
      <c r="B23" s="11" t="s">
        <v>151</v>
      </c>
      <c r="C23" s="12">
        <v>72.555000000000007</v>
      </c>
      <c r="D23" s="12">
        <v>79.441000000000003</v>
      </c>
      <c r="E23" s="12">
        <v>77.685000000000002</v>
      </c>
      <c r="F23" s="12">
        <v>106.7865</v>
      </c>
      <c r="G23" s="12">
        <v>158.0575</v>
      </c>
      <c r="H23" s="12">
        <v>81.351500000000001</v>
      </c>
      <c r="I23" s="12">
        <v>65.686499999999995</v>
      </c>
      <c r="J23" s="13">
        <v>55.082000000000001</v>
      </c>
      <c r="K23" s="13">
        <v>57.450499999999998</v>
      </c>
      <c r="L23" s="12">
        <v>43.727499999999999</v>
      </c>
      <c r="M23" s="12">
        <v>40.534500000000001</v>
      </c>
      <c r="N23" s="12">
        <v>61.143000000000001</v>
      </c>
      <c r="O23" s="12">
        <f t="shared" si="0"/>
        <v>899.5005000000001</v>
      </c>
      <c r="P23" s="12">
        <f t="shared" si="1"/>
        <v>838.35750000000007</v>
      </c>
    </row>
    <row r="24" spans="2:16" s="9" customFormat="1" ht="20.25" customHeight="1">
      <c r="B24" s="11" t="s">
        <v>149</v>
      </c>
      <c r="C24" s="12">
        <v>94.834999999999994</v>
      </c>
      <c r="D24" s="12">
        <v>98.742999999999995</v>
      </c>
      <c r="E24" s="12">
        <v>77.316999999999993</v>
      </c>
      <c r="F24" s="12">
        <v>112.58199999999999</v>
      </c>
      <c r="G24" s="12">
        <v>158.83099999999999</v>
      </c>
      <c r="H24" s="12">
        <v>89.61</v>
      </c>
      <c r="I24" s="12">
        <v>69.051000000000002</v>
      </c>
      <c r="J24" s="13">
        <v>54.975000000000001</v>
      </c>
      <c r="K24" s="13">
        <v>57.384999999999998</v>
      </c>
      <c r="L24" s="12">
        <v>43.69</v>
      </c>
      <c r="M24" s="12">
        <v>38.81</v>
      </c>
      <c r="N24" s="12">
        <v>40.405999999999999</v>
      </c>
      <c r="O24" s="12">
        <f t="shared" si="0"/>
        <v>936.2349999999999</v>
      </c>
      <c r="P24" s="12">
        <f t="shared" si="1"/>
        <v>895.82899999999995</v>
      </c>
    </row>
    <row r="25" spans="2:16" s="9" customFormat="1" ht="20.25" customHeight="1">
      <c r="B25" s="11" t="s">
        <v>150</v>
      </c>
      <c r="C25" s="12">
        <v>44.790999999999997</v>
      </c>
      <c r="D25" s="12">
        <v>35.015999999999998</v>
      </c>
      <c r="E25" s="12">
        <v>48.151000000000003</v>
      </c>
      <c r="F25" s="12">
        <v>68.498000000000005</v>
      </c>
      <c r="G25" s="12">
        <v>94.01</v>
      </c>
      <c r="H25" s="12">
        <v>73.778999999999996</v>
      </c>
      <c r="I25" s="12">
        <v>67.811000000000007</v>
      </c>
      <c r="J25" s="13">
        <v>51.686</v>
      </c>
      <c r="K25" s="13">
        <v>47.959000000000003</v>
      </c>
      <c r="L25" s="12">
        <v>35.515999999999998</v>
      </c>
      <c r="M25" s="12">
        <v>27.7</v>
      </c>
      <c r="N25" s="12">
        <v>44.6</v>
      </c>
      <c r="O25" s="12">
        <f t="shared" ref="O25" si="2">SUM(C25:N25)</f>
        <v>639.51700000000005</v>
      </c>
      <c r="P25" s="12">
        <f>SUM(C25:M25)</f>
        <v>594.91700000000003</v>
      </c>
    </row>
    <row r="26" spans="2:16" s="7" customFormat="1" ht="14.25" customHeight="1">
      <c r="C26" s="186" t="s">
        <v>75</v>
      </c>
      <c r="D26" s="118"/>
      <c r="E26" s="118"/>
      <c r="F26" s="118"/>
      <c r="G26" s="119"/>
      <c r="H26" s="119"/>
      <c r="I26" s="119"/>
      <c r="J26" s="119"/>
    </row>
    <row r="27" spans="2:16" s="7" customFormat="1" ht="14.25"/>
    <row r="28" spans="2:16" s="7" customFormat="1" ht="14.25"/>
    <row r="29" spans="2:16" s="7" customFormat="1" ht="14.25"/>
    <row r="46" spans="4:14"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</row>
    <row r="47" spans="4:14"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</row>
    <row r="49" spans="4:14"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4:14"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</row>
  </sheetData>
  <phoneticPr fontId="3"/>
  <pageMargins left="0.59055118110236227" right="0" top="0.98425196850393704" bottom="0" header="0.6" footer="0.51181102362204722"/>
  <pageSetup paperSize="9" scale="95" orientation="landscape" r:id="rId1"/>
  <headerFooter alignWithMargins="0">
    <oddHeader>&amp;R&amp;20資料２－６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DY104"/>
  <sheetViews>
    <sheetView tabSelected="1" view="pageBreakPreview" zoomScale="98" zoomScaleNormal="75" zoomScaleSheetLayoutView="98" workbookViewId="0">
      <pane xSplit="1" ySplit="3" topLeftCell="DF67" activePane="bottomRight" state="frozen"/>
      <selection pane="topRight"/>
      <selection pane="bottomLeft"/>
      <selection pane="bottomRight" activeCell="DT97" sqref="DT97"/>
    </sheetView>
  </sheetViews>
  <sheetFormatPr defaultColWidth="9" defaultRowHeight="13.5"/>
  <cols>
    <col min="1" max="1" width="9.5" style="18" customWidth="1"/>
    <col min="2" max="13" width="7.375" style="18" customWidth="1"/>
    <col min="14" max="14" width="7.875" style="18" customWidth="1"/>
    <col min="15" max="15" width="7.5" style="18" customWidth="1"/>
    <col min="16" max="16" width="7.875" style="18" customWidth="1"/>
    <col min="17" max="25" width="7.75" style="18" customWidth="1"/>
    <col min="26" max="26" width="8" style="18" customWidth="1"/>
    <col min="27" max="31" width="8.125" style="18" customWidth="1"/>
    <col min="32" max="32" width="9.625" style="18" customWidth="1"/>
    <col min="33" max="39" width="8.125" style="18" customWidth="1"/>
    <col min="40" max="49" width="9" style="18" customWidth="1"/>
    <col min="50" max="124" width="8.875" style="18" customWidth="1"/>
    <col min="125" max="125" width="7.375" style="18" customWidth="1"/>
    <col min="126" max="126" width="11.25" style="18" customWidth="1"/>
    <col min="127" max="129" width="7.5" style="18" customWidth="1"/>
    <col min="130" max="130" width="8.5" style="18" customWidth="1"/>
    <col min="131" max="16384" width="9" style="18"/>
  </cols>
  <sheetData>
    <row r="1" spans="1:129" ht="33.75" customHeight="1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  <c r="BM1" s="244"/>
      <c r="BN1" s="244"/>
      <c r="BO1" s="244"/>
      <c r="BP1" s="244"/>
      <c r="BQ1" s="244"/>
      <c r="BR1" s="244"/>
      <c r="BS1" s="244"/>
      <c r="BT1" s="244"/>
      <c r="BU1" s="244"/>
      <c r="BV1" s="264" t="s">
        <v>142</v>
      </c>
      <c r="BW1" s="264"/>
      <c r="BX1" s="264"/>
      <c r="BY1" s="264"/>
      <c r="BZ1" s="264"/>
      <c r="CA1" s="264"/>
      <c r="CB1" s="264"/>
      <c r="CC1" s="264"/>
      <c r="CD1" s="264"/>
      <c r="CE1" s="264"/>
      <c r="CF1" s="264"/>
      <c r="CG1" s="264"/>
      <c r="CH1" s="264"/>
      <c r="CI1" s="264"/>
      <c r="CJ1" s="264"/>
      <c r="CK1" s="264"/>
      <c r="CL1" s="264"/>
      <c r="CM1" s="264"/>
      <c r="CN1" s="264"/>
      <c r="CO1" s="264"/>
      <c r="CP1" s="264"/>
      <c r="CQ1" s="264"/>
      <c r="CR1" s="264"/>
      <c r="CS1" s="264"/>
      <c r="CT1" s="264"/>
      <c r="CU1" s="264"/>
      <c r="CV1" s="264"/>
      <c r="CW1" s="264"/>
      <c r="CX1" s="264"/>
      <c r="CY1" s="264"/>
      <c r="CZ1" s="264"/>
      <c r="DA1" s="264"/>
      <c r="DB1" s="264"/>
      <c r="DC1" s="264"/>
      <c r="DD1" s="264"/>
      <c r="DE1" s="264"/>
      <c r="DF1" s="264"/>
      <c r="DG1" s="264"/>
      <c r="DH1" s="264"/>
      <c r="DI1" s="264"/>
      <c r="DJ1" s="264"/>
      <c r="DK1" s="264"/>
      <c r="DL1" s="264"/>
      <c r="DM1" s="264"/>
      <c r="DN1" s="264"/>
      <c r="DO1" s="264"/>
      <c r="DP1" s="264"/>
      <c r="DQ1" s="264"/>
      <c r="DR1" s="264"/>
      <c r="DS1" s="264"/>
      <c r="DT1" s="264"/>
      <c r="DU1" s="264"/>
    </row>
    <row r="2" spans="1:129">
      <c r="AB2" s="19"/>
      <c r="AC2" s="19"/>
      <c r="AD2" s="19"/>
      <c r="AF2" s="19"/>
      <c r="AH2" s="19"/>
      <c r="AI2" s="19"/>
      <c r="AJ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S2" s="19"/>
      <c r="BT2" s="19"/>
      <c r="BU2" s="19"/>
      <c r="BV2" s="19"/>
      <c r="BW2" s="19"/>
      <c r="BX2" s="19"/>
      <c r="BY2" s="19"/>
      <c r="CA2" s="19"/>
      <c r="CB2" s="19"/>
      <c r="CC2" s="19"/>
      <c r="CE2" s="19"/>
      <c r="CG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DU2" s="251" t="s">
        <v>160</v>
      </c>
      <c r="DX2" s="19"/>
      <c r="DY2" s="19"/>
    </row>
    <row r="3" spans="1:129" s="21" customFormat="1" ht="30.75" customHeight="1">
      <c r="A3" s="20"/>
      <c r="B3" s="181" t="s">
        <v>81</v>
      </c>
      <c r="C3" s="20" t="s">
        <v>18</v>
      </c>
      <c r="D3" s="20" t="s">
        <v>19</v>
      </c>
      <c r="E3" s="20" t="s">
        <v>8</v>
      </c>
      <c r="F3" s="20" t="s">
        <v>9</v>
      </c>
      <c r="G3" s="20" t="s">
        <v>10</v>
      </c>
      <c r="H3" s="20" t="s">
        <v>11</v>
      </c>
      <c r="I3" s="113" t="s">
        <v>12</v>
      </c>
      <c r="J3" s="113" t="s">
        <v>82</v>
      </c>
      <c r="K3" s="20" t="s">
        <v>14</v>
      </c>
      <c r="L3" s="20" t="s">
        <v>15</v>
      </c>
      <c r="M3" s="113" t="s">
        <v>71</v>
      </c>
      <c r="N3" s="181" t="s">
        <v>83</v>
      </c>
      <c r="O3" s="20" t="s">
        <v>18</v>
      </c>
      <c r="P3" s="113" t="s">
        <v>73</v>
      </c>
      <c r="Q3" s="20" t="s">
        <v>8</v>
      </c>
      <c r="R3" s="113" t="s">
        <v>9</v>
      </c>
      <c r="S3" s="113" t="s">
        <v>10</v>
      </c>
      <c r="T3" s="113" t="s">
        <v>11</v>
      </c>
      <c r="U3" s="113" t="s">
        <v>12</v>
      </c>
      <c r="V3" s="113" t="s">
        <v>13</v>
      </c>
      <c r="W3" s="20" t="s">
        <v>14</v>
      </c>
      <c r="X3" s="113" t="s">
        <v>15</v>
      </c>
      <c r="Y3" s="20" t="s">
        <v>16</v>
      </c>
      <c r="Z3" s="181" t="s">
        <v>80</v>
      </c>
      <c r="AA3" s="20" t="s">
        <v>18</v>
      </c>
      <c r="AB3" s="20" t="s">
        <v>19</v>
      </c>
      <c r="AC3" s="20" t="s">
        <v>8</v>
      </c>
      <c r="AD3" s="20" t="s">
        <v>9</v>
      </c>
      <c r="AE3" s="20" t="s">
        <v>10</v>
      </c>
      <c r="AF3" s="181" t="s">
        <v>84</v>
      </c>
      <c r="AG3" s="181" t="s">
        <v>79</v>
      </c>
      <c r="AH3" s="181" t="s">
        <v>13</v>
      </c>
      <c r="AI3" s="181" t="s">
        <v>14</v>
      </c>
      <c r="AJ3" s="181" t="s">
        <v>15</v>
      </c>
      <c r="AK3" s="181" t="s">
        <v>16</v>
      </c>
      <c r="AL3" s="181" t="s">
        <v>88</v>
      </c>
      <c r="AM3" s="20" t="s">
        <v>18</v>
      </c>
      <c r="AN3" s="20" t="s">
        <v>19</v>
      </c>
      <c r="AO3" s="20" t="s">
        <v>8</v>
      </c>
      <c r="AP3" s="20" t="s">
        <v>9</v>
      </c>
      <c r="AQ3" s="20" t="s">
        <v>10</v>
      </c>
      <c r="AR3" s="20" t="s">
        <v>11</v>
      </c>
      <c r="AS3" s="20" t="s">
        <v>12</v>
      </c>
      <c r="AT3" s="20" t="s">
        <v>13</v>
      </c>
      <c r="AU3" s="20" t="s">
        <v>14</v>
      </c>
      <c r="AV3" s="20" t="s">
        <v>15</v>
      </c>
      <c r="AW3" s="20" t="s">
        <v>16</v>
      </c>
      <c r="AX3" s="181" t="s">
        <v>92</v>
      </c>
      <c r="AY3" s="20" t="s">
        <v>18</v>
      </c>
      <c r="AZ3" s="20" t="s">
        <v>19</v>
      </c>
      <c r="BA3" s="20" t="s">
        <v>8</v>
      </c>
      <c r="BB3" s="20" t="s">
        <v>9</v>
      </c>
      <c r="BC3" s="20" t="s">
        <v>10</v>
      </c>
      <c r="BD3" s="20" t="s">
        <v>11</v>
      </c>
      <c r="BE3" s="20" t="s">
        <v>12</v>
      </c>
      <c r="BF3" s="20" t="s">
        <v>13</v>
      </c>
      <c r="BG3" s="20" t="s">
        <v>14</v>
      </c>
      <c r="BH3" s="20" t="s">
        <v>15</v>
      </c>
      <c r="BI3" s="20" t="s">
        <v>16</v>
      </c>
      <c r="BJ3" s="181" t="s">
        <v>95</v>
      </c>
      <c r="BK3" s="20" t="s">
        <v>18</v>
      </c>
      <c r="BL3" s="20" t="s">
        <v>19</v>
      </c>
      <c r="BM3" s="20" t="s">
        <v>8</v>
      </c>
      <c r="BN3" s="20" t="s">
        <v>9</v>
      </c>
      <c r="BO3" s="20" t="s">
        <v>10</v>
      </c>
      <c r="BP3" s="20" t="s">
        <v>11</v>
      </c>
      <c r="BQ3" s="20" t="s">
        <v>12</v>
      </c>
      <c r="BR3" s="20" t="s">
        <v>13</v>
      </c>
      <c r="BS3" s="20" t="s">
        <v>14</v>
      </c>
      <c r="BT3" s="20" t="s">
        <v>15</v>
      </c>
      <c r="BU3" s="20" t="s">
        <v>16</v>
      </c>
      <c r="BV3" s="181" t="s">
        <v>96</v>
      </c>
      <c r="BW3" s="181" t="s">
        <v>98</v>
      </c>
      <c r="BX3" s="181" t="s">
        <v>99</v>
      </c>
      <c r="BY3" s="181" t="s">
        <v>103</v>
      </c>
      <c r="BZ3" s="181" t="s">
        <v>9</v>
      </c>
      <c r="CA3" s="181" t="s">
        <v>10</v>
      </c>
      <c r="CB3" s="181" t="s">
        <v>11</v>
      </c>
      <c r="CC3" s="181" t="s">
        <v>12</v>
      </c>
      <c r="CD3" s="181" t="s">
        <v>13</v>
      </c>
      <c r="CE3" s="181" t="s">
        <v>14</v>
      </c>
      <c r="CF3" s="181" t="s">
        <v>15</v>
      </c>
      <c r="CG3" s="181" t="s">
        <v>16</v>
      </c>
      <c r="CH3" s="181" t="s">
        <v>105</v>
      </c>
      <c r="CI3" s="181" t="s">
        <v>98</v>
      </c>
      <c r="CJ3" s="181" t="s">
        <v>19</v>
      </c>
      <c r="CK3" s="181" t="s">
        <v>8</v>
      </c>
      <c r="CL3" s="181" t="s">
        <v>110</v>
      </c>
      <c r="CM3" s="181" t="s">
        <v>111</v>
      </c>
      <c r="CN3" s="181" t="s">
        <v>11</v>
      </c>
      <c r="CO3" s="181" t="s">
        <v>12</v>
      </c>
      <c r="CP3" s="181" t="s">
        <v>13</v>
      </c>
      <c r="CQ3" s="181" t="s">
        <v>114</v>
      </c>
      <c r="CR3" s="181" t="s">
        <v>115</v>
      </c>
      <c r="CS3" s="181" t="s">
        <v>16</v>
      </c>
      <c r="CT3" s="181" t="s">
        <v>119</v>
      </c>
      <c r="CU3" s="181" t="s">
        <v>120</v>
      </c>
      <c r="CV3" s="181" t="s">
        <v>19</v>
      </c>
      <c r="CW3" s="181" t="s">
        <v>103</v>
      </c>
      <c r="CX3" s="181" t="s">
        <v>127</v>
      </c>
      <c r="CY3" s="181" t="s">
        <v>128</v>
      </c>
      <c r="CZ3" s="181" t="s">
        <v>11</v>
      </c>
      <c r="DA3" s="181" t="s">
        <v>12</v>
      </c>
      <c r="DB3" s="181" t="s">
        <v>13</v>
      </c>
      <c r="DC3" s="181" t="s">
        <v>14</v>
      </c>
      <c r="DD3" s="181" t="s">
        <v>129</v>
      </c>
      <c r="DE3" s="181" t="s">
        <v>16</v>
      </c>
      <c r="DF3" s="181" t="s">
        <v>130</v>
      </c>
      <c r="DG3" s="181" t="s">
        <v>98</v>
      </c>
      <c r="DH3" s="181" t="s">
        <v>19</v>
      </c>
      <c r="DI3" s="181" t="s">
        <v>152</v>
      </c>
      <c r="DJ3" s="181" t="s">
        <v>9</v>
      </c>
      <c r="DK3" s="181" t="s">
        <v>159</v>
      </c>
      <c r="DL3" s="181" t="s">
        <v>11</v>
      </c>
      <c r="DM3" s="181" t="s">
        <v>12</v>
      </c>
      <c r="DN3" s="181" t="s">
        <v>13</v>
      </c>
      <c r="DO3" s="181" t="s">
        <v>14</v>
      </c>
      <c r="DP3" s="181" t="s">
        <v>15</v>
      </c>
      <c r="DQ3" s="181" t="s">
        <v>16</v>
      </c>
      <c r="DR3" s="181" t="s">
        <v>165</v>
      </c>
      <c r="DS3" s="181" t="s">
        <v>169</v>
      </c>
      <c r="DT3" s="181" t="s">
        <v>167</v>
      </c>
      <c r="DU3" s="20"/>
      <c r="DV3" s="189"/>
      <c r="DW3" s="189"/>
    </row>
    <row r="4" spans="1:129">
      <c r="A4" s="22" t="s">
        <v>41</v>
      </c>
      <c r="B4" s="23">
        <v>99131</v>
      </c>
      <c r="C4" s="23">
        <v>105362</v>
      </c>
      <c r="D4" s="23">
        <v>6245</v>
      </c>
      <c r="E4" s="23">
        <v>76164</v>
      </c>
      <c r="F4" s="23">
        <v>58608</v>
      </c>
      <c r="G4" s="23">
        <v>61419</v>
      </c>
      <c r="H4" s="23">
        <v>86963</v>
      </c>
      <c r="I4" s="23">
        <v>102640</v>
      </c>
      <c r="J4" s="23">
        <v>112498</v>
      </c>
      <c r="K4" s="23">
        <v>106174</v>
      </c>
      <c r="L4" s="23">
        <v>92154</v>
      </c>
      <c r="M4" s="23">
        <v>79688</v>
      </c>
      <c r="N4" s="23">
        <v>138351</v>
      </c>
      <c r="O4" s="23">
        <v>82667</v>
      </c>
      <c r="P4" s="23">
        <v>130293</v>
      </c>
      <c r="Q4" s="23">
        <v>149542</v>
      </c>
      <c r="R4" s="23">
        <v>113349</v>
      </c>
      <c r="S4" s="23">
        <v>125943</v>
      </c>
      <c r="T4" s="23">
        <v>204152</v>
      </c>
      <c r="U4" s="23">
        <v>190143</v>
      </c>
      <c r="V4" s="23">
        <v>121550</v>
      </c>
      <c r="W4" s="23">
        <v>69631</v>
      </c>
      <c r="X4" s="23">
        <v>51898</v>
      </c>
      <c r="Y4" s="23">
        <v>52336</v>
      </c>
      <c r="Z4" s="23">
        <v>72301</v>
      </c>
      <c r="AA4" s="23">
        <v>80903</v>
      </c>
      <c r="AB4" s="23">
        <v>102265</v>
      </c>
      <c r="AC4" s="23">
        <v>100160</v>
      </c>
      <c r="AD4" s="23">
        <v>81571</v>
      </c>
      <c r="AE4" s="23">
        <v>98996</v>
      </c>
      <c r="AF4" s="23">
        <v>139905</v>
      </c>
      <c r="AG4" s="23">
        <v>162288</v>
      </c>
      <c r="AH4" s="23">
        <v>156201</v>
      </c>
      <c r="AI4" s="23">
        <v>121335</v>
      </c>
      <c r="AJ4" s="23">
        <v>101940</v>
      </c>
      <c r="AK4" s="23">
        <v>96572</v>
      </c>
      <c r="AL4" s="23">
        <v>155605</v>
      </c>
      <c r="AM4" s="23">
        <v>138236</v>
      </c>
      <c r="AN4" s="23">
        <v>184064</v>
      </c>
      <c r="AO4" s="23">
        <v>190558</v>
      </c>
      <c r="AP4" s="23">
        <v>165784</v>
      </c>
      <c r="AQ4" s="23">
        <v>173046</v>
      </c>
      <c r="AR4" s="23">
        <v>281309</v>
      </c>
      <c r="AS4" s="23">
        <v>253900</v>
      </c>
      <c r="AT4" s="23">
        <v>246100</v>
      </c>
      <c r="AU4" s="23">
        <v>223300</v>
      </c>
      <c r="AV4" s="23">
        <v>207500</v>
      </c>
      <c r="AW4" s="23">
        <v>190400</v>
      </c>
      <c r="AX4" s="23">
        <v>226300</v>
      </c>
      <c r="AY4" s="23">
        <v>359100</v>
      </c>
      <c r="AZ4" s="23">
        <v>338200</v>
      </c>
      <c r="BA4" s="23">
        <v>405800</v>
      </c>
      <c r="BB4" s="23">
        <v>387200</v>
      </c>
      <c r="BC4" s="23">
        <v>462300</v>
      </c>
      <c r="BD4" s="23">
        <v>576900</v>
      </c>
      <c r="BE4" s="23">
        <v>591500</v>
      </c>
      <c r="BF4" s="23">
        <v>491200</v>
      </c>
      <c r="BG4" s="23">
        <v>445600</v>
      </c>
      <c r="BH4" s="23">
        <v>363000</v>
      </c>
      <c r="BI4" s="23">
        <v>347100</v>
      </c>
      <c r="BJ4" s="23">
        <v>475000</v>
      </c>
      <c r="BK4" s="23">
        <v>498900</v>
      </c>
      <c r="BL4" s="23">
        <v>498100</v>
      </c>
      <c r="BM4" s="23">
        <v>514900</v>
      </c>
      <c r="BN4" s="23">
        <v>507200</v>
      </c>
      <c r="BO4" s="23">
        <v>582500</v>
      </c>
      <c r="BP4" s="23">
        <v>731400</v>
      </c>
      <c r="BQ4" s="23">
        <v>677000</v>
      </c>
      <c r="BR4" s="23">
        <v>522300</v>
      </c>
      <c r="BS4" s="23">
        <v>506200</v>
      </c>
      <c r="BT4" s="23">
        <v>432800</v>
      </c>
      <c r="BU4" s="23">
        <v>427500</v>
      </c>
      <c r="BV4" s="23">
        <v>630600</v>
      </c>
      <c r="BW4" s="23">
        <v>509100</v>
      </c>
      <c r="BX4" s="23">
        <v>509000</v>
      </c>
      <c r="BY4" s="23">
        <v>528800</v>
      </c>
      <c r="BZ4" s="23">
        <v>517100</v>
      </c>
      <c r="CA4" s="23">
        <v>587200</v>
      </c>
      <c r="CB4" s="23">
        <v>780800</v>
      </c>
      <c r="CC4" s="23">
        <v>819700</v>
      </c>
      <c r="CD4" s="23">
        <v>678300</v>
      </c>
      <c r="CE4" s="23">
        <v>663800</v>
      </c>
      <c r="CF4" s="23">
        <v>567100</v>
      </c>
      <c r="CG4" s="23">
        <v>564300</v>
      </c>
      <c r="CH4" s="23">
        <v>632300</v>
      </c>
      <c r="CI4" s="23">
        <v>716400</v>
      </c>
      <c r="CJ4" s="23">
        <v>594900</v>
      </c>
      <c r="CK4" s="23">
        <v>683400</v>
      </c>
      <c r="CL4" s="23">
        <v>668600</v>
      </c>
      <c r="CM4" s="23">
        <v>760900</v>
      </c>
      <c r="CN4" s="23">
        <v>879100</v>
      </c>
      <c r="CO4" s="23">
        <v>860000</v>
      </c>
      <c r="CP4" s="23">
        <v>652700</v>
      </c>
      <c r="CQ4" s="23">
        <v>715300</v>
      </c>
      <c r="CR4" s="23">
        <v>617300</v>
      </c>
      <c r="CS4" s="23">
        <v>599100</v>
      </c>
      <c r="CT4" s="23">
        <v>754400</v>
      </c>
      <c r="CU4" s="23">
        <v>723600</v>
      </c>
      <c r="CV4" s="23">
        <v>691300</v>
      </c>
      <c r="CW4" s="23">
        <v>726100</v>
      </c>
      <c r="CX4" s="23">
        <v>756400</v>
      </c>
      <c r="CY4" s="23">
        <v>880700</v>
      </c>
      <c r="CZ4" s="23">
        <v>1050420</v>
      </c>
      <c r="DA4" s="23">
        <v>1000639</v>
      </c>
      <c r="DB4" s="23">
        <v>819100</v>
      </c>
      <c r="DC4" s="23">
        <v>730600</v>
      </c>
      <c r="DD4" s="23">
        <v>750900</v>
      </c>
      <c r="DE4" s="23">
        <v>710234</v>
      </c>
      <c r="DF4" s="23">
        <v>924790</v>
      </c>
      <c r="DG4" s="23">
        <v>87220</v>
      </c>
      <c r="DH4" s="23">
        <v>10365</v>
      </c>
      <c r="DI4" s="23">
        <v>163</v>
      </c>
      <c r="DJ4" s="23">
        <v>25</v>
      </c>
      <c r="DK4" s="23">
        <v>334</v>
      </c>
      <c r="DL4" s="23">
        <v>785</v>
      </c>
      <c r="DM4" s="23">
        <v>1606</v>
      </c>
      <c r="DN4" s="23">
        <v>2954</v>
      </c>
      <c r="DO4" s="23">
        <v>4502</v>
      </c>
      <c r="DP4" s="23">
        <v>18147</v>
      </c>
      <c r="DQ4" s="23">
        <v>18365</v>
      </c>
      <c r="DR4" s="23">
        <v>10225</v>
      </c>
      <c r="DS4" s="23">
        <v>1700</v>
      </c>
      <c r="DT4" s="23">
        <v>4000</v>
      </c>
      <c r="DU4" s="22" t="s">
        <v>41</v>
      </c>
      <c r="DV4" s="189"/>
      <c r="DW4" s="189"/>
    </row>
    <row r="5" spans="1:129">
      <c r="A5" s="190" t="s">
        <v>64</v>
      </c>
      <c r="B5" s="191">
        <v>268368</v>
      </c>
      <c r="C5" s="191">
        <v>231640</v>
      </c>
      <c r="D5" s="191">
        <v>89121</v>
      </c>
      <c r="E5" s="191">
        <v>63790</v>
      </c>
      <c r="F5" s="191">
        <v>84014</v>
      </c>
      <c r="G5" s="191">
        <v>103817</v>
      </c>
      <c r="H5" s="191">
        <v>140053</v>
      </c>
      <c r="I5" s="191">
        <v>147030</v>
      </c>
      <c r="J5" s="191">
        <v>122436</v>
      </c>
      <c r="K5" s="191">
        <v>132259</v>
      </c>
      <c r="L5" s="191">
        <v>134009</v>
      </c>
      <c r="M5" s="191">
        <v>141536</v>
      </c>
      <c r="N5" s="191">
        <v>173397</v>
      </c>
      <c r="O5" s="191">
        <v>169206</v>
      </c>
      <c r="P5" s="191">
        <v>150615</v>
      </c>
      <c r="Q5" s="191">
        <v>152722</v>
      </c>
      <c r="R5" s="191">
        <v>157398</v>
      </c>
      <c r="S5" s="191">
        <v>152160</v>
      </c>
      <c r="T5" s="191">
        <v>189687</v>
      </c>
      <c r="U5" s="191">
        <v>201733</v>
      </c>
      <c r="V5" s="191">
        <v>145707</v>
      </c>
      <c r="W5" s="191">
        <v>168136</v>
      </c>
      <c r="X5" s="191">
        <v>183536</v>
      </c>
      <c r="Y5" s="191">
        <v>199950</v>
      </c>
      <c r="Z5" s="191">
        <v>234456</v>
      </c>
      <c r="AA5" s="191">
        <v>234390</v>
      </c>
      <c r="AB5" s="191">
        <v>206946</v>
      </c>
      <c r="AC5" s="191">
        <v>204220</v>
      </c>
      <c r="AD5" s="191">
        <v>228670</v>
      </c>
      <c r="AE5" s="191">
        <v>211465</v>
      </c>
      <c r="AF5" s="191">
        <v>243992</v>
      </c>
      <c r="AG5" s="191">
        <v>215498</v>
      </c>
      <c r="AH5" s="191">
        <v>164499</v>
      </c>
      <c r="AI5" s="191">
        <v>158273</v>
      </c>
      <c r="AJ5" s="191">
        <v>170901</v>
      </c>
      <c r="AK5" s="191">
        <v>182846</v>
      </c>
      <c r="AL5" s="191">
        <v>255517</v>
      </c>
      <c r="AM5" s="191">
        <v>231502</v>
      </c>
      <c r="AN5" s="191">
        <v>192078</v>
      </c>
      <c r="AO5" s="191">
        <v>193998</v>
      </c>
      <c r="AP5" s="191">
        <v>195263</v>
      </c>
      <c r="AQ5" s="191">
        <v>207588</v>
      </c>
      <c r="AR5" s="191">
        <v>250741</v>
      </c>
      <c r="AS5" s="191">
        <v>251400</v>
      </c>
      <c r="AT5" s="191">
        <v>217700</v>
      </c>
      <c r="AU5" s="191">
        <v>249600</v>
      </c>
      <c r="AV5" s="191">
        <v>239000</v>
      </c>
      <c r="AW5" s="191">
        <v>270900</v>
      </c>
      <c r="AX5" s="191">
        <v>358100</v>
      </c>
      <c r="AY5" s="191">
        <v>321600</v>
      </c>
      <c r="AZ5" s="191">
        <v>268200</v>
      </c>
      <c r="BA5" s="191">
        <v>304600</v>
      </c>
      <c r="BB5" s="191">
        <v>315400</v>
      </c>
      <c r="BC5" s="191">
        <v>251500</v>
      </c>
      <c r="BD5" s="191">
        <v>343800</v>
      </c>
      <c r="BE5" s="191">
        <v>391000</v>
      </c>
      <c r="BF5" s="191">
        <v>301700</v>
      </c>
      <c r="BG5" s="191">
        <v>370800</v>
      </c>
      <c r="BH5" s="191">
        <v>359800</v>
      </c>
      <c r="BI5" s="191">
        <v>415700</v>
      </c>
      <c r="BJ5" s="191">
        <v>514900</v>
      </c>
      <c r="BK5" s="191">
        <v>490800</v>
      </c>
      <c r="BL5" s="191">
        <v>374100</v>
      </c>
      <c r="BM5" s="191">
        <v>353700</v>
      </c>
      <c r="BN5" s="191">
        <v>302100</v>
      </c>
      <c r="BO5" s="191">
        <v>347400</v>
      </c>
      <c r="BP5" s="191">
        <v>447000</v>
      </c>
      <c r="BQ5" s="191">
        <v>458900</v>
      </c>
      <c r="BR5" s="191">
        <v>430600</v>
      </c>
      <c r="BS5" s="191">
        <v>449600</v>
      </c>
      <c r="BT5" s="191">
        <v>426900</v>
      </c>
      <c r="BU5" s="191">
        <v>494400</v>
      </c>
      <c r="BV5" s="191">
        <v>625400</v>
      </c>
      <c r="BW5" s="191">
        <v>600000</v>
      </c>
      <c r="BX5" s="191">
        <v>488400</v>
      </c>
      <c r="BY5" s="191">
        <v>554600</v>
      </c>
      <c r="BZ5" s="191">
        <v>558900</v>
      </c>
      <c r="CA5" s="191">
        <v>568900</v>
      </c>
      <c r="CB5" s="191">
        <v>644000</v>
      </c>
      <c r="CC5" s="191">
        <v>620900</v>
      </c>
      <c r="CD5" s="191">
        <v>556900</v>
      </c>
      <c r="CE5" s="191">
        <v>620900</v>
      </c>
      <c r="CF5" s="191">
        <v>622600</v>
      </c>
      <c r="CG5" s="191">
        <v>678900</v>
      </c>
      <c r="CH5" s="191">
        <v>803800</v>
      </c>
      <c r="CI5" s="191">
        <v>708300</v>
      </c>
      <c r="CJ5" s="191">
        <v>619200</v>
      </c>
      <c r="CK5" s="191">
        <v>638500</v>
      </c>
      <c r="CL5" s="191">
        <v>640400</v>
      </c>
      <c r="CM5" s="191">
        <v>606100</v>
      </c>
      <c r="CN5" s="191">
        <v>608000</v>
      </c>
      <c r="CO5" s="191">
        <v>593900</v>
      </c>
      <c r="CP5" s="191">
        <v>479700</v>
      </c>
      <c r="CQ5" s="191">
        <v>571200</v>
      </c>
      <c r="CR5" s="191">
        <v>588200</v>
      </c>
      <c r="CS5" s="191">
        <v>681600</v>
      </c>
      <c r="CT5" s="191">
        <v>779400</v>
      </c>
      <c r="CU5" s="191">
        <v>715800</v>
      </c>
      <c r="CV5" s="191">
        <v>585600</v>
      </c>
      <c r="CW5" s="191">
        <v>566600</v>
      </c>
      <c r="CX5" s="191">
        <v>603400</v>
      </c>
      <c r="CY5" s="191">
        <v>611900</v>
      </c>
      <c r="CZ5" s="191">
        <v>561675</v>
      </c>
      <c r="DA5" s="191">
        <v>308730</v>
      </c>
      <c r="DB5" s="191">
        <v>201200</v>
      </c>
      <c r="DC5" s="191">
        <v>197300</v>
      </c>
      <c r="DD5" s="191">
        <v>205000</v>
      </c>
      <c r="DE5" s="191">
        <v>247959</v>
      </c>
      <c r="DF5" s="191">
        <v>316812</v>
      </c>
      <c r="DG5" s="191">
        <v>143896</v>
      </c>
      <c r="DH5" s="191">
        <v>16669</v>
      </c>
      <c r="DI5" s="191">
        <v>299</v>
      </c>
      <c r="DJ5" s="191">
        <v>18</v>
      </c>
      <c r="DK5" s="191">
        <v>122</v>
      </c>
      <c r="DL5" s="191">
        <v>294</v>
      </c>
      <c r="DM5" s="191">
        <v>749</v>
      </c>
      <c r="DN5" s="191">
        <v>1426</v>
      </c>
      <c r="DO5" s="191">
        <v>2021</v>
      </c>
      <c r="DP5" s="191">
        <v>2825</v>
      </c>
      <c r="DQ5" s="191">
        <v>2808</v>
      </c>
      <c r="DR5" s="191">
        <v>2535</v>
      </c>
      <c r="DS5" s="191">
        <v>900</v>
      </c>
      <c r="DT5" s="191">
        <v>2000</v>
      </c>
      <c r="DU5" s="190" t="s">
        <v>64</v>
      </c>
      <c r="DV5" s="189"/>
      <c r="DW5" s="189"/>
    </row>
    <row r="6" spans="1:129">
      <c r="A6" s="24" t="s">
        <v>65</v>
      </c>
      <c r="B6" s="25">
        <v>97115</v>
      </c>
      <c r="C6" s="25">
        <v>93446</v>
      </c>
      <c r="D6" s="25">
        <v>42095</v>
      </c>
      <c r="E6" s="25">
        <v>35800</v>
      </c>
      <c r="F6" s="25">
        <v>67958</v>
      </c>
      <c r="G6" s="25">
        <v>87693</v>
      </c>
      <c r="H6" s="25">
        <v>113460</v>
      </c>
      <c r="I6" s="25">
        <v>99126</v>
      </c>
      <c r="J6" s="25">
        <v>84756</v>
      </c>
      <c r="K6" s="25">
        <v>108403</v>
      </c>
      <c r="L6" s="25">
        <v>86207</v>
      </c>
      <c r="M6" s="25">
        <v>77915</v>
      </c>
      <c r="N6" s="25">
        <v>125029</v>
      </c>
      <c r="O6" s="25">
        <v>86275</v>
      </c>
      <c r="P6" s="25">
        <v>92143</v>
      </c>
      <c r="Q6" s="25">
        <v>138855</v>
      </c>
      <c r="R6" s="25">
        <v>121055</v>
      </c>
      <c r="S6" s="25">
        <v>125834</v>
      </c>
      <c r="T6" s="25">
        <v>160349</v>
      </c>
      <c r="U6" s="25">
        <v>128667</v>
      </c>
      <c r="V6" s="25">
        <v>118113</v>
      </c>
      <c r="W6" s="25">
        <v>135161</v>
      </c>
      <c r="X6" s="25">
        <v>123292</v>
      </c>
      <c r="Y6" s="25">
        <v>111015</v>
      </c>
      <c r="Z6" s="25">
        <v>111345</v>
      </c>
      <c r="AA6" s="25">
        <v>150273</v>
      </c>
      <c r="AB6" s="25">
        <v>147438</v>
      </c>
      <c r="AC6" s="25">
        <v>197932</v>
      </c>
      <c r="AD6" s="25">
        <v>195715</v>
      </c>
      <c r="AE6" s="25">
        <v>226974</v>
      </c>
      <c r="AF6" s="25">
        <v>238502</v>
      </c>
      <c r="AG6" s="25">
        <v>194944</v>
      </c>
      <c r="AH6" s="25">
        <v>206844</v>
      </c>
      <c r="AI6" s="25">
        <v>213501</v>
      </c>
      <c r="AJ6" s="25">
        <v>177949</v>
      </c>
      <c r="AK6" s="25">
        <v>149404</v>
      </c>
      <c r="AL6" s="25">
        <v>196923</v>
      </c>
      <c r="AM6" s="25">
        <v>191235</v>
      </c>
      <c r="AN6" s="25">
        <v>208610</v>
      </c>
      <c r="AO6" s="25">
        <v>257894</v>
      </c>
      <c r="AP6" s="25">
        <v>281997</v>
      </c>
      <c r="AQ6" s="25">
        <v>254274</v>
      </c>
      <c r="AR6" s="25">
        <v>279316</v>
      </c>
      <c r="AS6" s="25">
        <v>229900</v>
      </c>
      <c r="AT6" s="25">
        <v>220800</v>
      </c>
      <c r="AU6" s="25">
        <v>260300</v>
      </c>
      <c r="AV6" s="25">
        <v>236500</v>
      </c>
      <c r="AW6" s="25">
        <v>212000</v>
      </c>
      <c r="AX6" s="25">
        <v>217000</v>
      </c>
      <c r="AY6" s="25">
        <v>277600</v>
      </c>
      <c r="AZ6" s="25">
        <v>277900</v>
      </c>
      <c r="BA6" s="25">
        <v>335100</v>
      </c>
      <c r="BB6" s="25">
        <v>339700</v>
      </c>
      <c r="BC6" s="25">
        <v>345200</v>
      </c>
      <c r="BD6" s="25">
        <v>361700</v>
      </c>
      <c r="BE6" s="25">
        <v>313900</v>
      </c>
      <c r="BF6" s="25">
        <v>302900</v>
      </c>
      <c r="BG6" s="25">
        <v>343600</v>
      </c>
      <c r="BH6" s="25">
        <v>296500</v>
      </c>
      <c r="BI6" s="25">
        <v>265800</v>
      </c>
      <c r="BJ6" s="25">
        <v>321000</v>
      </c>
      <c r="BK6" s="25">
        <v>349000</v>
      </c>
      <c r="BL6" s="25">
        <v>328400</v>
      </c>
      <c r="BM6" s="25">
        <v>384200</v>
      </c>
      <c r="BN6" s="25">
        <v>375500</v>
      </c>
      <c r="BO6" s="25">
        <v>397800</v>
      </c>
      <c r="BP6" s="25">
        <v>397000</v>
      </c>
      <c r="BQ6" s="25">
        <v>333200</v>
      </c>
      <c r="BR6" s="25">
        <v>347500</v>
      </c>
      <c r="BS6" s="25">
        <v>354500</v>
      </c>
      <c r="BT6" s="25">
        <v>300700</v>
      </c>
      <c r="BU6" s="25">
        <v>278700</v>
      </c>
      <c r="BV6" s="25">
        <v>350800</v>
      </c>
      <c r="BW6" s="25">
        <v>343000</v>
      </c>
      <c r="BX6" s="25">
        <v>339900</v>
      </c>
      <c r="BY6" s="25">
        <v>413300</v>
      </c>
      <c r="BZ6" s="25">
        <v>407500</v>
      </c>
      <c r="CA6" s="25">
        <v>433600</v>
      </c>
      <c r="CB6" s="25">
        <v>446600</v>
      </c>
      <c r="CC6" s="25">
        <v>377800</v>
      </c>
      <c r="CD6" s="25">
        <v>347800</v>
      </c>
      <c r="CE6" s="25">
        <v>421100</v>
      </c>
      <c r="CF6" s="25">
        <v>363200</v>
      </c>
      <c r="CG6" s="25">
        <v>319500</v>
      </c>
      <c r="CH6" s="25">
        <v>350500</v>
      </c>
      <c r="CI6" s="25">
        <v>400900</v>
      </c>
      <c r="CJ6" s="25">
        <v>387300</v>
      </c>
      <c r="CK6" s="25">
        <v>470000</v>
      </c>
      <c r="CL6" s="25">
        <v>440100</v>
      </c>
      <c r="CM6" s="25">
        <v>456900</v>
      </c>
      <c r="CN6" s="25">
        <v>460500</v>
      </c>
      <c r="CO6" s="25">
        <v>394500</v>
      </c>
      <c r="CP6" s="25">
        <v>329100</v>
      </c>
      <c r="CQ6" s="25">
        <v>379600</v>
      </c>
      <c r="CR6" s="25">
        <v>351900</v>
      </c>
      <c r="CS6" s="25">
        <v>335800</v>
      </c>
      <c r="CT6" s="25">
        <v>387500</v>
      </c>
      <c r="CU6" s="25">
        <v>399800</v>
      </c>
      <c r="CV6" s="25">
        <v>402400</v>
      </c>
      <c r="CW6" s="25">
        <v>403500</v>
      </c>
      <c r="CX6" s="25">
        <v>426500</v>
      </c>
      <c r="CY6" s="25">
        <v>461100</v>
      </c>
      <c r="CZ6" s="25">
        <v>459216</v>
      </c>
      <c r="DA6" s="25">
        <v>420279</v>
      </c>
      <c r="DB6" s="25">
        <v>376200</v>
      </c>
      <c r="DC6" s="25">
        <v>413700</v>
      </c>
      <c r="DD6" s="25">
        <v>392100</v>
      </c>
      <c r="DE6" s="25">
        <v>348269</v>
      </c>
      <c r="DF6" s="25">
        <v>461239</v>
      </c>
      <c r="DG6" s="25">
        <v>220420</v>
      </c>
      <c r="DH6" s="25">
        <v>7700</v>
      </c>
      <c r="DI6" s="25">
        <v>337</v>
      </c>
      <c r="DJ6" s="247">
        <v>8</v>
      </c>
      <c r="DK6" s="247">
        <v>45</v>
      </c>
      <c r="DL6" s="247">
        <v>102</v>
      </c>
      <c r="DM6" s="247">
        <v>448</v>
      </c>
      <c r="DN6" s="247">
        <v>767</v>
      </c>
      <c r="DO6" s="247">
        <v>1258</v>
      </c>
      <c r="DP6" s="247">
        <v>1177</v>
      </c>
      <c r="DQ6" s="247">
        <v>975</v>
      </c>
      <c r="DR6" s="247">
        <v>592</v>
      </c>
      <c r="DS6" s="247">
        <v>400</v>
      </c>
      <c r="DT6" s="247">
        <v>600</v>
      </c>
      <c r="DU6" s="24" t="s">
        <v>65</v>
      </c>
      <c r="DV6" s="189"/>
      <c r="DW6" s="189"/>
    </row>
    <row r="7" spans="1:129">
      <c r="A7" s="24" t="s">
        <v>66</v>
      </c>
      <c r="B7" s="25">
        <v>34410</v>
      </c>
      <c r="C7" s="25">
        <v>49311</v>
      </c>
      <c r="D7" s="25">
        <v>14116</v>
      </c>
      <c r="E7" s="25">
        <v>5774</v>
      </c>
      <c r="F7" s="25">
        <v>11584</v>
      </c>
      <c r="G7" s="25">
        <v>28522</v>
      </c>
      <c r="H7" s="25">
        <v>40524</v>
      </c>
      <c r="I7" s="25">
        <v>38436</v>
      </c>
      <c r="J7" s="25">
        <v>28507</v>
      </c>
      <c r="K7" s="25">
        <v>35468</v>
      </c>
      <c r="L7" s="25">
        <v>33711</v>
      </c>
      <c r="M7" s="25">
        <v>44502</v>
      </c>
      <c r="N7" s="25">
        <v>48477</v>
      </c>
      <c r="O7" s="25">
        <v>28762</v>
      </c>
      <c r="P7" s="25">
        <v>36714</v>
      </c>
      <c r="Q7" s="25">
        <v>44241</v>
      </c>
      <c r="R7" s="25">
        <v>32506</v>
      </c>
      <c r="S7" s="25">
        <v>44190</v>
      </c>
      <c r="T7" s="25">
        <v>51465</v>
      </c>
      <c r="U7" s="25">
        <v>44337</v>
      </c>
      <c r="V7" s="25">
        <v>36352</v>
      </c>
      <c r="W7" s="25">
        <v>33819</v>
      </c>
      <c r="X7" s="25">
        <v>36210</v>
      </c>
      <c r="Y7" s="25">
        <v>44641</v>
      </c>
      <c r="Z7" s="25">
        <v>31237</v>
      </c>
      <c r="AA7" s="25">
        <v>56539</v>
      </c>
      <c r="AB7" s="25">
        <v>59405</v>
      </c>
      <c r="AC7" s="25">
        <v>55040</v>
      </c>
      <c r="AD7" s="25">
        <v>59182</v>
      </c>
      <c r="AE7" s="25">
        <v>74711</v>
      </c>
      <c r="AF7" s="25">
        <v>85335</v>
      </c>
      <c r="AG7" s="25">
        <v>71767</v>
      </c>
      <c r="AH7" s="25">
        <v>55379</v>
      </c>
      <c r="AI7" s="25">
        <v>62433</v>
      </c>
      <c r="AJ7" s="25">
        <v>62679</v>
      </c>
      <c r="AK7" s="25">
        <v>72174</v>
      </c>
      <c r="AL7" s="25">
        <v>63503</v>
      </c>
      <c r="AM7" s="25">
        <v>64809</v>
      </c>
      <c r="AN7" s="25">
        <v>64482</v>
      </c>
      <c r="AO7" s="25">
        <v>79357</v>
      </c>
      <c r="AP7" s="25">
        <v>70804</v>
      </c>
      <c r="AQ7" s="25">
        <v>78129</v>
      </c>
      <c r="AR7" s="25">
        <v>91224</v>
      </c>
      <c r="AS7" s="25">
        <v>74900</v>
      </c>
      <c r="AT7" s="25">
        <v>69800</v>
      </c>
      <c r="AU7" s="25">
        <v>77300</v>
      </c>
      <c r="AV7" s="25">
        <v>85200</v>
      </c>
      <c r="AW7" s="25">
        <v>106200</v>
      </c>
      <c r="AX7" s="25">
        <v>87700</v>
      </c>
      <c r="AY7" s="25">
        <v>109400</v>
      </c>
      <c r="AZ7" s="25">
        <v>117200</v>
      </c>
      <c r="BA7" s="25">
        <v>119600</v>
      </c>
      <c r="BB7" s="25">
        <v>120600</v>
      </c>
      <c r="BC7" s="25">
        <v>137000</v>
      </c>
      <c r="BD7" s="25">
        <v>158700</v>
      </c>
      <c r="BE7" s="25">
        <v>141500</v>
      </c>
      <c r="BF7" s="25">
        <v>115200</v>
      </c>
      <c r="BG7" s="25">
        <v>129100</v>
      </c>
      <c r="BH7" s="25">
        <v>130800</v>
      </c>
      <c r="BI7" s="25">
        <v>157400</v>
      </c>
      <c r="BJ7" s="25">
        <v>125000</v>
      </c>
      <c r="BK7" s="25">
        <v>151800</v>
      </c>
      <c r="BL7" s="25">
        <v>161000</v>
      </c>
      <c r="BM7" s="25">
        <v>127200</v>
      </c>
      <c r="BN7" s="25">
        <v>140000</v>
      </c>
      <c r="BO7" s="25">
        <v>163100</v>
      </c>
      <c r="BP7" s="25">
        <v>184600</v>
      </c>
      <c r="BQ7" s="25">
        <v>159300</v>
      </c>
      <c r="BR7" s="25">
        <v>130900</v>
      </c>
      <c r="BS7" s="25">
        <v>154000</v>
      </c>
      <c r="BT7" s="25">
        <v>152300</v>
      </c>
      <c r="BU7" s="25">
        <v>189800</v>
      </c>
      <c r="BV7" s="25">
        <v>185500</v>
      </c>
      <c r="BW7" s="25">
        <v>140600</v>
      </c>
      <c r="BX7" s="25">
        <v>164500</v>
      </c>
      <c r="BY7" s="25">
        <v>209400</v>
      </c>
      <c r="BZ7" s="25">
        <v>181600</v>
      </c>
      <c r="CA7" s="25">
        <v>201800</v>
      </c>
      <c r="CB7" s="25">
        <v>234600</v>
      </c>
      <c r="CC7" s="25">
        <v>196800</v>
      </c>
      <c r="CD7" s="25">
        <v>165500</v>
      </c>
      <c r="CE7" s="25">
        <v>171100</v>
      </c>
      <c r="CF7" s="25">
        <v>172900</v>
      </c>
      <c r="CG7" s="25">
        <v>207200</v>
      </c>
      <c r="CH7" s="25">
        <v>160500</v>
      </c>
      <c r="CI7" s="25">
        <v>178500</v>
      </c>
      <c r="CJ7" s="25">
        <v>195700</v>
      </c>
      <c r="CK7" s="25">
        <v>179900</v>
      </c>
      <c r="CL7" s="25">
        <v>190500</v>
      </c>
      <c r="CM7" s="25">
        <v>205500</v>
      </c>
      <c r="CN7" s="25">
        <v>226800</v>
      </c>
      <c r="CO7" s="25">
        <v>198100</v>
      </c>
      <c r="CP7" s="25">
        <v>126200</v>
      </c>
      <c r="CQ7" s="25">
        <v>169500</v>
      </c>
      <c r="CR7" s="25">
        <v>167200</v>
      </c>
      <c r="CS7" s="25">
        <v>209500</v>
      </c>
      <c r="CT7" s="25">
        <v>154300</v>
      </c>
      <c r="CU7" s="25">
        <v>179300</v>
      </c>
      <c r="CV7" s="25">
        <v>171400</v>
      </c>
      <c r="CW7" s="25">
        <v>194800</v>
      </c>
      <c r="CX7" s="25">
        <v>189000</v>
      </c>
      <c r="CY7" s="25">
        <v>209000</v>
      </c>
      <c r="CZ7" s="25">
        <v>216810</v>
      </c>
      <c r="DA7" s="25">
        <v>190260</v>
      </c>
      <c r="DB7" s="25">
        <v>155900</v>
      </c>
      <c r="DC7" s="25">
        <v>180600</v>
      </c>
      <c r="DD7" s="25">
        <v>199700</v>
      </c>
      <c r="DE7" s="25">
        <v>249642</v>
      </c>
      <c r="DF7" s="25">
        <v>219358</v>
      </c>
      <c r="DG7" s="25">
        <v>115613</v>
      </c>
      <c r="DH7" s="25">
        <v>9917</v>
      </c>
      <c r="DI7" s="25">
        <v>14</v>
      </c>
      <c r="DJ7" s="247">
        <v>1</v>
      </c>
      <c r="DK7" s="247">
        <v>7</v>
      </c>
      <c r="DL7" s="247">
        <v>19</v>
      </c>
      <c r="DM7" s="247">
        <v>41</v>
      </c>
      <c r="DN7" s="247">
        <v>89</v>
      </c>
      <c r="DO7" s="247">
        <v>221</v>
      </c>
      <c r="DP7" s="247">
        <v>453</v>
      </c>
      <c r="DQ7" s="247">
        <v>287</v>
      </c>
      <c r="DR7" s="247">
        <v>161</v>
      </c>
      <c r="DS7" s="247">
        <v>40</v>
      </c>
      <c r="DT7" s="247">
        <v>60</v>
      </c>
      <c r="DU7" s="24" t="s">
        <v>66</v>
      </c>
      <c r="DV7" s="189"/>
      <c r="DW7" s="189"/>
    </row>
    <row r="8" spans="1:129">
      <c r="A8" s="180" t="s">
        <v>85</v>
      </c>
      <c r="B8" s="25">
        <v>9034</v>
      </c>
      <c r="C8" s="25">
        <v>12474</v>
      </c>
      <c r="D8" s="25">
        <v>6290</v>
      </c>
      <c r="E8" s="25">
        <v>2360</v>
      </c>
      <c r="F8" s="25">
        <v>6999</v>
      </c>
      <c r="G8" s="25">
        <v>8947</v>
      </c>
      <c r="H8" s="25">
        <v>7870</v>
      </c>
      <c r="I8" s="25">
        <v>5502</v>
      </c>
      <c r="J8" s="25">
        <v>7671</v>
      </c>
      <c r="K8" s="25">
        <v>8787</v>
      </c>
      <c r="L8" s="25">
        <v>12552</v>
      </c>
      <c r="M8" s="25">
        <v>22868</v>
      </c>
      <c r="N8" s="25">
        <v>8991</v>
      </c>
      <c r="O8" s="25">
        <v>7725</v>
      </c>
      <c r="P8" s="25">
        <v>11616</v>
      </c>
      <c r="Q8" s="25">
        <v>12821</v>
      </c>
      <c r="R8" s="25">
        <v>13000</v>
      </c>
      <c r="S8" s="25">
        <v>13228</v>
      </c>
      <c r="T8" s="25">
        <v>8390</v>
      </c>
      <c r="U8" s="25">
        <v>5870</v>
      </c>
      <c r="V8" s="25">
        <v>8017</v>
      </c>
      <c r="W8" s="25">
        <v>10263</v>
      </c>
      <c r="X8" s="25">
        <v>14792</v>
      </c>
      <c r="Y8" s="25">
        <v>27450</v>
      </c>
      <c r="Z8" s="25">
        <v>7109</v>
      </c>
      <c r="AA8" s="25">
        <v>10134</v>
      </c>
      <c r="AB8" s="25">
        <v>13409</v>
      </c>
      <c r="AC8" s="25">
        <v>14583</v>
      </c>
      <c r="AD8" s="25">
        <v>16334</v>
      </c>
      <c r="AE8" s="25">
        <v>21735</v>
      </c>
      <c r="AF8" s="25">
        <v>11248</v>
      </c>
      <c r="AG8" s="25">
        <v>8831</v>
      </c>
      <c r="AH8" s="25">
        <v>11597</v>
      </c>
      <c r="AI8" s="25">
        <v>16146</v>
      </c>
      <c r="AJ8" s="25">
        <v>20003</v>
      </c>
      <c r="AK8" s="25">
        <v>38151</v>
      </c>
      <c r="AL8" s="25">
        <v>10888</v>
      </c>
      <c r="AM8" s="25">
        <v>10370</v>
      </c>
      <c r="AN8" s="25">
        <v>16378</v>
      </c>
      <c r="AO8" s="25">
        <v>18662</v>
      </c>
      <c r="AP8" s="25">
        <v>18256</v>
      </c>
      <c r="AQ8" s="25">
        <v>23298</v>
      </c>
      <c r="AR8" s="25">
        <v>13047</v>
      </c>
      <c r="AS8" s="25">
        <v>8300</v>
      </c>
      <c r="AT8" s="25">
        <v>14100</v>
      </c>
      <c r="AU8" s="25">
        <v>20100</v>
      </c>
      <c r="AV8" s="25">
        <v>26700</v>
      </c>
      <c r="AW8" s="25">
        <v>47800</v>
      </c>
      <c r="AX8" s="25">
        <v>11800</v>
      </c>
      <c r="AY8" s="25">
        <v>16300</v>
      </c>
      <c r="AZ8" s="25">
        <v>23100</v>
      </c>
      <c r="BA8" s="25">
        <v>24800</v>
      </c>
      <c r="BB8" s="25">
        <v>24600</v>
      </c>
      <c r="BC8" s="25">
        <v>29200</v>
      </c>
      <c r="BD8" s="25">
        <v>17200</v>
      </c>
      <c r="BE8" s="25">
        <v>12600</v>
      </c>
      <c r="BF8" s="25">
        <v>18700</v>
      </c>
      <c r="BG8" s="25">
        <v>25200</v>
      </c>
      <c r="BH8" s="25">
        <v>38200</v>
      </c>
      <c r="BI8" s="25">
        <v>67000</v>
      </c>
      <c r="BJ8" s="25">
        <v>15100</v>
      </c>
      <c r="BK8" s="25">
        <v>20400</v>
      </c>
      <c r="BL8" s="25">
        <v>33000</v>
      </c>
      <c r="BM8" s="25">
        <v>30600</v>
      </c>
      <c r="BN8" s="25">
        <v>29300</v>
      </c>
      <c r="BO8" s="25">
        <v>32600</v>
      </c>
      <c r="BP8" s="25">
        <v>18000</v>
      </c>
      <c r="BQ8" s="25">
        <v>12100</v>
      </c>
      <c r="BR8" s="25">
        <v>21900</v>
      </c>
      <c r="BS8" s="25">
        <v>29900</v>
      </c>
      <c r="BT8" s="25">
        <v>43300</v>
      </c>
      <c r="BU8" s="25">
        <v>75900</v>
      </c>
      <c r="BV8" s="25">
        <v>20400</v>
      </c>
      <c r="BW8" s="25">
        <v>17600</v>
      </c>
      <c r="BX8" s="25">
        <v>33800</v>
      </c>
      <c r="BY8" s="25">
        <v>35400</v>
      </c>
      <c r="BZ8" s="25">
        <v>34300</v>
      </c>
      <c r="CA8" s="25">
        <v>36300</v>
      </c>
      <c r="CB8" s="25">
        <v>19700</v>
      </c>
      <c r="CC8" s="25">
        <v>15300</v>
      </c>
      <c r="CD8" s="25">
        <v>22200</v>
      </c>
      <c r="CE8" s="25">
        <v>32100</v>
      </c>
      <c r="CF8" s="25">
        <v>50500</v>
      </c>
      <c r="CG8" s="25">
        <v>86400</v>
      </c>
      <c r="CH8" s="25">
        <v>21200</v>
      </c>
      <c r="CI8" s="25">
        <v>23500</v>
      </c>
      <c r="CJ8" s="25">
        <v>38100</v>
      </c>
      <c r="CK8" s="25">
        <v>37600</v>
      </c>
      <c r="CL8" s="25">
        <v>39400</v>
      </c>
      <c r="CM8" s="25">
        <v>40000</v>
      </c>
      <c r="CN8" s="25">
        <v>21400</v>
      </c>
      <c r="CO8" s="25">
        <v>16300</v>
      </c>
      <c r="CP8" s="25">
        <v>23400</v>
      </c>
      <c r="CQ8" s="25">
        <v>35100</v>
      </c>
      <c r="CR8" s="25">
        <v>54300</v>
      </c>
      <c r="CS8" s="25">
        <v>87100</v>
      </c>
      <c r="CT8" s="25">
        <v>22700</v>
      </c>
      <c r="CU8" s="25">
        <v>26100</v>
      </c>
      <c r="CV8" s="25">
        <v>43700</v>
      </c>
      <c r="CW8" s="25">
        <v>36700</v>
      </c>
      <c r="CX8" s="25">
        <v>37700</v>
      </c>
      <c r="CY8" s="25">
        <v>47300</v>
      </c>
      <c r="CZ8" s="25">
        <v>21716</v>
      </c>
      <c r="DA8" s="25">
        <v>19698</v>
      </c>
      <c r="DB8" s="25">
        <v>29100</v>
      </c>
      <c r="DC8" s="25">
        <v>41900</v>
      </c>
      <c r="DD8" s="25">
        <v>65300</v>
      </c>
      <c r="DE8" s="25">
        <v>100376</v>
      </c>
      <c r="DF8" s="25">
        <v>30180</v>
      </c>
      <c r="DG8" s="25">
        <v>19551</v>
      </c>
      <c r="DH8" s="25">
        <v>5050</v>
      </c>
      <c r="DI8" s="247">
        <v>1</v>
      </c>
      <c r="DJ8" s="247">
        <v>0</v>
      </c>
      <c r="DK8" s="247">
        <v>5</v>
      </c>
      <c r="DL8" s="247">
        <v>20</v>
      </c>
      <c r="DM8" s="247">
        <v>21</v>
      </c>
      <c r="DN8" s="247">
        <v>30</v>
      </c>
      <c r="DO8" s="247">
        <v>140</v>
      </c>
      <c r="DP8" s="247">
        <v>161</v>
      </c>
      <c r="DQ8" s="247">
        <v>121</v>
      </c>
      <c r="DR8" s="247">
        <v>85</v>
      </c>
      <c r="DS8" s="247">
        <v>50</v>
      </c>
      <c r="DT8" s="247">
        <v>60</v>
      </c>
      <c r="DU8" s="180" t="s">
        <v>67</v>
      </c>
      <c r="DV8" s="189"/>
      <c r="DW8" s="189"/>
    </row>
    <row r="9" spans="1:129">
      <c r="A9" s="192" t="s">
        <v>86</v>
      </c>
      <c r="B9" s="25">
        <v>11412</v>
      </c>
      <c r="C9" s="25">
        <v>13597</v>
      </c>
      <c r="D9" s="25">
        <v>11718</v>
      </c>
      <c r="E9" s="25">
        <v>8001</v>
      </c>
      <c r="F9" s="25">
        <v>8457</v>
      </c>
      <c r="G9" s="25">
        <v>7507</v>
      </c>
      <c r="H9" s="25">
        <v>12180</v>
      </c>
      <c r="I9" s="25">
        <v>8631</v>
      </c>
      <c r="J9" s="25">
        <v>13701</v>
      </c>
      <c r="K9" s="25">
        <v>19517</v>
      </c>
      <c r="L9" s="25">
        <v>11488</v>
      </c>
      <c r="M9" s="25">
        <v>18760</v>
      </c>
      <c r="N9" s="25">
        <v>12104</v>
      </c>
      <c r="O9" s="25">
        <v>15351</v>
      </c>
      <c r="P9" s="25">
        <v>26341</v>
      </c>
      <c r="Q9" s="25">
        <v>40976</v>
      </c>
      <c r="R9" s="25">
        <v>24028</v>
      </c>
      <c r="S9" s="25">
        <v>13618</v>
      </c>
      <c r="T9" s="25">
        <v>16439</v>
      </c>
      <c r="U9" s="25">
        <v>11810</v>
      </c>
      <c r="V9" s="25">
        <v>18773</v>
      </c>
      <c r="W9" s="25">
        <v>31700</v>
      </c>
      <c r="X9" s="25">
        <v>24239</v>
      </c>
      <c r="Y9" s="25">
        <v>25571</v>
      </c>
      <c r="Z9" s="25">
        <v>16101</v>
      </c>
      <c r="AA9" s="25">
        <v>19890</v>
      </c>
      <c r="AB9" s="25">
        <v>44848</v>
      </c>
      <c r="AC9" s="25">
        <v>60212</v>
      </c>
      <c r="AD9" s="25">
        <v>40263</v>
      </c>
      <c r="AE9" s="25">
        <v>20502</v>
      </c>
      <c r="AF9" s="25">
        <v>30189</v>
      </c>
      <c r="AG9" s="25">
        <v>23849</v>
      </c>
      <c r="AH9" s="25">
        <v>29278</v>
      </c>
      <c r="AI9" s="25">
        <v>61306</v>
      </c>
      <c r="AJ9" s="25">
        <v>51185</v>
      </c>
      <c r="AK9" s="194">
        <v>56109</v>
      </c>
      <c r="AL9" s="25">
        <v>27161</v>
      </c>
      <c r="AM9" s="194">
        <v>34334</v>
      </c>
      <c r="AN9" s="194">
        <v>71122</v>
      </c>
      <c r="AO9" s="194">
        <v>99396</v>
      </c>
      <c r="AP9" s="194">
        <v>62254</v>
      </c>
      <c r="AQ9" s="194">
        <v>36323</v>
      </c>
      <c r="AR9" s="194">
        <v>42891</v>
      </c>
      <c r="AS9" s="194">
        <v>29400</v>
      </c>
      <c r="AT9" s="194">
        <v>31100</v>
      </c>
      <c r="AU9" s="194">
        <v>79400</v>
      </c>
      <c r="AV9" s="194">
        <v>68000</v>
      </c>
      <c r="AW9" s="194">
        <v>76300</v>
      </c>
      <c r="AX9" s="25">
        <v>44800</v>
      </c>
      <c r="AY9" s="194">
        <v>44000</v>
      </c>
      <c r="AZ9" s="194">
        <v>92400</v>
      </c>
      <c r="BA9" s="194">
        <v>117900</v>
      </c>
      <c r="BB9" s="194">
        <v>81000</v>
      </c>
      <c r="BC9" s="194">
        <v>43400</v>
      </c>
      <c r="BD9" s="194">
        <v>51900</v>
      </c>
      <c r="BE9" s="194">
        <v>31300</v>
      </c>
      <c r="BF9" s="194">
        <v>34400</v>
      </c>
      <c r="BG9" s="194">
        <v>86000</v>
      </c>
      <c r="BH9" s="194">
        <v>76100</v>
      </c>
      <c r="BI9" s="194">
        <v>93500</v>
      </c>
      <c r="BJ9" s="194">
        <v>61100</v>
      </c>
      <c r="BK9" s="194">
        <v>61300</v>
      </c>
      <c r="BL9" s="194">
        <v>99700</v>
      </c>
      <c r="BM9" s="194">
        <v>131000</v>
      </c>
      <c r="BN9" s="194">
        <v>84900</v>
      </c>
      <c r="BO9" s="194">
        <v>47900</v>
      </c>
      <c r="BP9" s="194">
        <v>61300</v>
      </c>
      <c r="BQ9" s="194">
        <v>34700</v>
      </c>
      <c r="BR9" s="194">
        <v>44700</v>
      </c>
      <c r="BS9" s="194">
        <v>98300</v>
      </c>
      <c r="BT9" s="194">
        <v>80300</v>
      </c>
      <c r="BU9" s="194">
        <v>96400</v>
      </c>
      <c r="BV9" s="194">
        <v>65200</v>
      </c>
      <c r="BW9" s="194">
        <v>75100</v>
      </c>
      <c r="BX9" s="194">
        <v>111500</v>
      </c>
      <c r="BY9" s="194">
        <v>138600</v>
      </c>
      <c r="BZ9" s="194">
        <v>88800</v>
      </c>
      <c r="CA9" s="194">
        <v>51800</v>
      </c>
      <c r="CB9" s="194">
        <v>56700</v>
      </c>
      <c r="CC9" s="194">
        <v>36200</v>
      </c>
      <c r="CD9" s="194">
        <v>49500</v>
      </c>
      <c r="CE9" s="194">
        <v>103500</v>
      </c>
      <c r="CF9" s="194">
        <v>94500</v>
      </c>
      <c r="CG9" s="194">
        <v>115800</v>
      </c>
      <c r="CH9" s="194">
        <v>82600</v>
      </c>
      <c r="CI9" s="194">
        <v>82000</v>
      </c>
      <c r="CJ9" s="194">
        <v>116200</v>
      </c>
      <c r="CK9" s="194">
        <v>148600</v>
      </c>
      <c r="CL9" s="194">
        <v>103600</v>
      </c>
      <c r="CM9" s="194">
        <v>73600</v>
      </c>
      <c r="CN9" s="194">
        <v>74400</v>
      </c>
      <c r="CO9" s="194">
        <v>47500</v>
      </c>
      <c r="CP9" s="194">
        <v>54400</v>
      </c>
      <c r="CQ9" s="194">
        <v>117900</v>
      </c>
      <c r="CR9" s="194">
        <v>102900</v>
      </c>
      <c r="CS9" s="194">
        <v>128300</v>
      </c>
      <c r="CT9" s="194">
        <v>92600</v>
      </c>
      <c r="CU9" s="194">
        <v>107800</v>
      </c>
      <c r="CV9" s="194">
        <v>147400</v>
      </c>
      <c r="CW9" s="194">
        <v>164800</v>
      </c>
      <c r="CX9" s="194">
        <v>107900</v>
      </c>
      <c r="CY9" s="194">
        <v>63000</v>
      </c>
      <c r="CZ9" s="194">
        <v>73202</v>
      </c>
      <c r="DA9" s="194">
        <v>49589</v>
      </c>
      <c r="DB9" s="194">
        <v>62100</v>
      </c>
      <c r="DC9" s="194">
        <v>145300</v>
      </c>
      <c r="DD9" s="194">
        <v>140300</v>
      </c>
      <c r="DE9" s="194">
        <v>164936</v>
      </c>
      <c r="DF9" s="194">
        <v>112534</v>
      </c>
      <c r="DG9" s="194">
        <v>97957</v>
      </c>
      <c r="DH9" s="194">
        <v>4805</v>
      </c>
      <c r="DI9" s="194">
        <v>25</v>
      </c>
      <c r="DJ9" s="247">
        <v>9</v>
      </c>
      <c r="DK9" s="250">
        <v>12</v>
      </c>
      <c r="DL9" s="250">
        <v>400</v>
      </c>
      <c r="DM9" s="250">
        <v>350</v>
      </c>
      <c r="DN9" s="250">
        <v>1038</v>
      </c>
      <c r="DO9" s="250">
        <v>1365</v>
      </c>
      <c r="DP9" s="250">
        <v>1035</v>
      </c>
      <c r="DQ9" s="250">
        <v>683</v>
      </c>
      <c r="DR9" s="250">
        <v>719</v>
      </c>
      <c r="DS9" s="250">
        <v>90</v>
      </c>
      <c r="DT9" s="250">
        <v>100</v>
      </c>
      <c r="DU9" s="192" t="s">
        <v>86</v>
      </c>
      <c r="DV9" s="189"/>
      <c r="DW9" s="189"/>
    </row>
    <row r="10" spans="1:129">
      <c r="A10" s="180" t="s">
        <v>87</v>
      </c>
      <c r="B10" s="25">
        <v>6789</v>
      </c>
      <c r="C10" s="25">
        <v>9133</v>
      </c>
      <c r="D10" s="25">
        <v>5483</v>
      </c>
      <c r="E10" s="25">
        <v>3462</v>
      </c>
      <c r="F10" s="25">
        <v>4139</v>
      </c>
      <c r="G10" s="25">
        <v>4683</v>
      </c>
      <c r="H10" s="25">
        <v>5730</v>
      </c>
      <c r="I10" s="25">
        <v>5219</v>
      </c>
      <c r="J10" s="25">
        <v>8540</v>
      </c>
      <c r="K10" s="25">
        <v>7042</v>
      </c>
      <c r="L10" s="25">
        <v>7724</v>
      </c>
      <c r="M10" s="25">
        <v>13572</v>
      </c>
      <c r="N10" s="25">
        <v>8900</v>
      </c>
      <c r="O10" s="25">
        <v>7369</v>
      </c>
      <c r="P10" s="25">
        <v>11778</v>
      </c>
      <c r="Q10" s="25">
        <v>12244</v>
      </c>
      <c r="R10" s="25">
        <v>12752</v>
      </c>
      <c r="S10" s="25">
        <v>8447</v>
      </c>
      <c r="T10" s="25">
        <v>7904</v>
      </c>
      <c r="U10" s="25">
        <v>7729</v>
      </c>
      <c r="V10" s="25">
        <v>9440</v>
      </c>
      <c r="W10" s="25">
        <v>11334</v>
      </c>
      <c r="X10" s="25">
        <v>15170</v>
      </c>
      <c r="Y10" s="25">
        <v>17221</v>
      </c>
      <c r="Z10" s="25">
        <v>7609</v>
      </c>
      <c r="AA10" s="25">
        <v>10982</v>
      </c>
      <c r="AB10" s="25">
        <v>13409</v>
      </c>
      <c r="AC10" s="25">
        <v>14716</v>
      </c>
      <c r="AD10" s="25">
        <v>15013</v>
      </c>
      <c r="AE10" s="25">
        <v>9802</v>
      </c>
      <c r="AF10" s="25">
        <v>9929</v>
      </c>
      <c r="AG10" s="25">
        <v>10951</v>
      </c>
      <c r="AH10" s="25">
        <v>11681</v>
      </c>
      <c r="AI10" s="25">
        <v>17760</v>
      </c>
      <c r="AJ10" s="25">
        <v>26453</v>
      </c>
      <c r="AK10" s="25">
        <v>28524</v>
      </c>
      <c r="AL10" s="25">
        <v>13961</v>
      </c>
      <c r="AM10" s="25">
        <v>14109</v>
      </c>
      <c r="AN10" s="25">
        <v>23372</v>
      </c>
      <c r="AO10" s="25">
        <v>25166</v>
      </c>
      <c r="AP10" s="25">
        <v>22607</v>
      </c>
      <c r="AQ10" s="25">
        <v>17029</v>
      </c>
      <c r="AR10" s="25">
        <v>16249</v>
      </c>
      <c r="AS10" s="25">
        <v>9900</v>
      </c>
      <c r="AT10" s="25">
        <v>16100</v>
      </c>
      <c r="AU10" s="25">
        <v>24000</v>
      </c>
      <c r="AV10" s="25">
        <v>27700</v>
      </c>
      <c r="AW10" s="25">
        <v>39300</v>
      </c>
      <c r="AX10" s="25">
        <v>12300</v>
      </c>
      <c r="AY10" s="25">
        <v>19300</v>
      </c>
      <c r="AZ10" s="25">
        <v>28200</v>
      </c>
      <c r="BA10" s="25">
        <v>29600</v>
      </c>
      <c r="BB10" s="25">
        <v>25800</v>
      </c>
      <c r="BC10" s="25">
        <v>18500</v>
      </c>
      <c r="BD10" s="25">
        <v>20000</v>
      </c>
      <c r="BE10" s="25">
        <v>12300</v>
      </c>
      <c r="BF10" s="25">
        <v>21300</v>
      </c>
      <c r="BG10" s="25">
        <v>28500</v>
      </c>
      <c r="BH10" s="25">
        <v>39500</v>
      </c>
      <c r="BI10" s="25">
        <v>50300</v>
      </c>
      <c r="BJ10" s="25">
        <v>19800</v>
      </c>
      <c r="BK10" s="25">
        <v>29900</v>
      </c>
      <c r="BL10" s="25">
        <v>38200</v>
      </c>
      <c r="BM10" s="25">
        <v>38000</v>
      </c>
      <c r="BN10" s="25">
        <v>36600</v>
      </c>
      <c r="BO10" s="25">
        <v>20900</v>
      </c>
      <c r="BP10" s="25">
        <v>25000</v>
      </c>
      <c r="BQ10" s="25">
        <v>15500</v>
      </c>
      <c r="BR10" s="25">
        <v>25900</v>
      </c>
      <c r="BS10" s="25">
        <v>36700</v>
      </c>
      <c r="BT10" s="25">
        <v>44400</v>
      </c>
      <c r="BU10" s="25">
        <v>63300</v>
      </c>
      <c r="BV10" s="25">
        <v>34500</v>
      </c>
      <c r="BW10" s="25">
        <v>26700</v>
      </c>
      <c r="BX10" s="25">
        <v>43700</v>
      </c>
      <c r="BY10" s="25">
        <v>43200</v>
      </c>
      <c r="BZ10" s="25">
        <v>36000</v>
      </c>
      <c r="CA10" s="25">
        <v>30000</v>
      </c>
      <c r="CB10" s="25">
        <v>21600</v>
      </c>
      <c r="CC10" s="25">
        <v>21100</v>
      </c>
      <c r="CD10" s="25">
        <v>26500</v>
      </c>
      <c r="CE10" s="25">
        <v>39400</v>
      </c>
      <c r="CF10" s="25">
        <v>52200</v>
      </c>
      <c r="CG10" s="25">
        <v>64700</v>
      </c>
      <c r="CH10" s="25">
        <v>31100</v>
      </c>
      <c r="CI10" s="25">
        <v>35300</v>
      </c>
      <c r="CJ10" s="25">
        <v>47700</v>
      </c>
      <c r="CK10" s="25">
        <v>49200</v>
      </c>
      <c r="CL10" s="25">
        <v>36400</v>
      </c>
      <c r="CM10" s="25">
        <v>36500</v>
      </c>
      <c r="CN10" s="25">
        <v>23100</v>
      </c>
      <c r="CO10" s="25">
        <v>20100</v>
      </c>
      <c r="CP10" s="25">
        <v>26700</v>
      </c>
      <c r="CQ10" s="25">
        <v>39100</v>
      </c>
      <c r="CR10" s="25">
        <v>55500</v>
      </c>
      <c r="CS10" s="25">
        <v>67600</v>
      </c>
      <c r="CT10" s="25">
        <v>31400</v>
      </c>
      <c r="CU10" s="25">
        <v>36700</v>
      </c>
      <c r="CV10" s="25">
        <v>50600</v>
      </c>
      <c r="CW10" s="25">
        <v>46100</v>
      </c>
      <c r="CX10" s="25">
        <v>42600</v>
      </c>
      <c r="CY10" s="25">
        <v>30500</v>
      </c>
      <c r="CZ10" s="25">
        <v>22957</v>
      </c>
      <c r="DA10" s="25">
        <v>19827</v>
      </c>
      <c r="DB10" s="25">
        <v>28800</v>
      </c>
      <c r="DC10" s="25">
        <v>48900</v>
      </c>
      <c r="DD10" s="25">
        <v>65000</v>
      </c>
      <c r="DE10" s="25">
        <v>78250</v>
      </c>
      <c r="DF10" s="25">
        <v>44829</v>
      </c>
      <c r="DG10" s="25">
        <v>26589</v>
      </c>
      <c r="DH10" s="25">
        <v>3287</v>
      </c>
      <c r="DI10" s="25">
        <v>20</v>
      </c>
      <c r="DJ10" s="247">
        <v>4</v>
      </c>
      <c r="DK10" s="247">
        <v>13</v>
      </c>
      <c r="DL10" s="247">
        <v>200</v>
      </c>
      <c r="DM10" s="247">
        <v>223</v>
      </c>
      <c r="DN10" s="247">
        <v>242</v>
      </c>
      <c r="DO10" s="247">
        <v>630</v>
      </c>
      <c r="DP10" s="247">
        <v>430</v>
      </c>
      <c r="DQ10" s="247">
        <v>300</v>
      </c>
      <c r="DR10" s="247">
        <v>242</v>
      </c>
      <c r="DS10" s="247">
        <v>70</v>
      </c>
      <c r="DT10" s="247">
        <v>100</v>
      </c>
      <c r="DU10" s="180" t="s">
        <v>87</v>
      </c>
      <c r="DV10" s="189"/>
      <c r="DW10" s="189"/>
    </row>
    <row r="11" spans="1:129">
      <c r="A11" s="24" t="s">
        <v>68</v>
      </c>
      <c r="B11" s="25">
        <v>30689</v>
      </c>
      <c r="C11" s="25">
        <v>21467</v>
      </c>
      <c r="D11" s="25">
        <v>10853</v>
      </c>
      <c r="E11" s="25">
        <v>6490</v>
      </c>
      <c r="F11" s="25">
        <v>7406</v>
      </c>
      <c r="G11" s="25">
        <v>9362</v>
      </c>
      <c r="H11" s="25">
        <v>10108</v>
      </c>
      <c r="I11" s="25">
        <v>7631</v>
      </c>
      <c r="J11" s="25">
        <v>13222</v>
      </c>
      <c r="K11" s="25">
        <v>14823</v>
      </c>
      <c r="L11" s="25">
        <v>12056</v>
      </c>
      <c r="M11" s="25">
        <v>18471</v>
      </c>
      <c r="N11" s="25">
        <v>22232</v>
      </c>
      <c r="O11" s="25">
        <v>17911</v>
      </c>
      <c r="P11" s="25">
        <v>18951</v>
      </c>
      <c r="Q11" s="25">
        <v>17486</v>
      </c>
      <c r="R11" s="25">
        <v>13161</v>
      </c>
      <c r="S11" s="25">
        <v>15713</v>
      </c>
      <c r="T11" s="25">
        <v>14030</v>
      </c>
      <c r="U11" s="25">
        <v>10861</v>
      </c>
      <c r="V11" s="25">
        <v>18918</v>
      </c>
      <c r="W11" s="25">
        <v>17890</v>
      </c>
      <c r="X11" s="25">
        <v>13964</v>
      </c>
      <c r="Y11" s="25">
        <v>25420</v>
      </c>
      <c r="Z11" s="25">
        <v>31669</v>
      </c>
      <c r="AA11" s="25">
        <v>21271</v>
      </c>
      <c r="AB11" s="25">
        <v>22557</v>
      </c>
      <c r="AC11" s="25">
        <v>22747</v>
      </c>
      <c r="AD11" s="25">
        <v>16050</v>
      </c>
      <c r="AE11" s="25">
        <v>17509</v>
      </c>
      <c r="AF11" s="25">
        <v>16190</v>
      </c>
      <c r="AG11" s="25">
        <v>10553</v>
      </c>
      <c r="AH11" s="25">
        <v>21505</v>
      </c>
      <c r="AI11" s="25">
        <v>18099</v>
      </c>
      <c r="AJ11" s="25">
        <v>16089</v>
      </c>
      <c r="AK11" s="25">
        <v>30330</v>
      </c>
      <c r="AL11" s="25">
        <v>37367</v>
      </c>
      <c r="AM11" s="25">
        <v>26589</v>
      </c>
      <c r="AN11" s="25">
        <v>21334</v>
      </c>
      <c r="AO11" s="25">
        <v>30174</v>
      </c>
      <c r="AP11" s="25">
        <v>18547</v>
      </c>
      <c r="AQ11" s="25">
        <v>21081</v>
      </c>
      <c r="AR11" s="25">
        <v>20086</v>
      </c>
      <c r="AS11" s="25">
        <v>13100</v>
      </c>
      <c r="AT11" s="25">
        <v>30600</v>
      </c>
      <c r="AU11" s="25">
        <v>24000</v>
      </c>
      <c r="AV11" s="25">
        <v>22200</v>
      </c>
      <c r="AW11" s="25">
        <v>37600</v>
      </c>
      <c r="AX11" s="25">
        <v>48600</v>
      </c>
      <c r="AY11" s="25">
        <v>30300</v>
      </c>
      <c r="AZ11" s="25">
        <v>29200</v>
      </c>
      <c r="BA11" s="25">
        <v>34100</v>
      </c>
      <c r="BB11" s="25">
        <v>24800</v>
      </c>
      <c r="BC11" s="25">
        <v>22700</v>
      </c>
      <c r="BD11" s="25">
        <v>25400</v>
      </c>
      <c r="BE11" s="25">
        <v>17900</v>
      </c>
      <c r="BF11" s="25">
        <v>34700</v>
      </c>
      <c r="BG11" s="25">
        <v>29600</v>
      </c>
      <c r="BH11" s="25">
        <v>29500</v>
      </c>
      <c r="BI11" s="25">
        <v>49400</v>
      </c>
      <c r="BJ11" s="25">
        <v>56100</v>
      </c>
      <c r="BK11" s="25">
        <v>35900</v>
      </c>
      <c r="BL11" s="25">
        <v>41800</v>
      </c>
      <c r="BM11" s="25">
        <v>39700</v>
      </c>
      <c r="BN11" s="25">
        <v>29800</v>
      </c>
      <c r="BO11" s="25">
        <v>30200</v>
      </c>
      <c r="BP11" s="25">
        <v>29100</v>
      </c>
      <c r="BQ11" s="25">
        <v>19400</v>
      </c>
      <c r="BR11" s="25">
        <v>41100</v>
      </c>
      <c r="BS11" s="25">
        <v>37700</v>
      </c>
      <c r="BT11" s="25">
        <v>33100</v>
      </c>
      <c r="BU11" s="25">
        <v>51500</v>
      </c>
      <c r="BV11" s="25">
        <v>61100</v>
      </c>
      <c r="BW11" s="25">
        <v>40700</v>
      </c>
      <c r="BX11" s="25">
        <v>40000</v>
      </c>
      <c r="BY11" s="25">
        <v>56200</v>
      </c>
      <c r="BZ11" s="25">
        <v>32000</v>
      </c>
      <c r="CA11" s="25">
        <v>32500</v>
      </c>
      <c r="CB11" s="25">
        <v>30400</v>
      </c>
      <c r="CC11" s="25">
        <v>22200</v>
      </c>
      <c r="CD11" s="25">
        <v>43800</v>
      </c>
      <c r="CE11" s="25">
        <v>39400</v>
      </c>
      <c r="CF11" s="25">
        <v>39200</v>
      </c>
      <c r="CG11" s="25">
        <v>57300</v>
      </c>
      <c r="CH11" s="25">
        <v>69900</v>
      </c>
      <c r="CI11" s="25">
        <v>45200</v>
      </c>
      <c r="CJ11" s="25">
        <v>47500</v>
      </c>
      <c r="CK11" s="25">
        <v>57400</v>
      </c>
      <c r="CL11" s="25">
        <v>39600</v>
      </c>
      <c r="CM11" s="25">
        <v>35800</v>
      </c>
      <c r="CN11" s="25">
        <v>33900</v>
      </c>
      <c r="CO11" s="25">
        <v>23700</v>
      </c>
      <c r="CP11" s="25">
        <v>48600</v>
      </c>
      <c r="CQ11" s="25">
        <v>47400</v>
      </c>
      <c r="CR11" s="25">
        <v>39800</v>
      </c>
      <c r="CS11" s="25">
        <v>63600</v>
      </c>
      <c r="CT11" s="25">
        <v>81100</v>
      </c>
      <c r="CU11" s="25">
        <v>47700</v>
      </c>
      <c r="CV11" s="25">
        <v>44200</v>
      </c>
      <c r="CW11" s="25">
        <v>70500</v>
      </c>
      <c r="CX11" s="25">
        <v>46200</v>
      </c>
      <c r="CY11" s="25">
        <v>37300</v>
      </c>
      <c r="CZ11" s="25">
        <v>34873</v>
      </c>
      <c r="DA11" s="25">
        <v>26951</v>
      </c>
      <c r="DB11" s="25">
        <v>60500</v>
      </c>
      <c r="DC11" s="25">
        <v>51600</v>
      </c>
      <c r="DD11" s="25">
        <v>48300</v>
      </c>
      <c r="DE11" s="25">
        <v>72653</v>
      </c>
      <c r="DF11" s="25">
        <v>85314</v>
      </c>
      <c r="DG11" s="25">
        <v>48522</v>
      </c>
      <c r="DH11" s="25">
        <v>8767</v>
      </c>
      <c r="DI11" s="25">
        <v>50</v>
      </c>
      <c r="DJ11" s="247">
        <v>2</v>
      </c>
      <c r="DK11" s="247">
        <v>11</v>
      </c>
      <c r="DL11" s="247">
        <v>45</v>
      </c>
      <c r="DM11" s="247">
        <v>90</v>
      </c>
      <c r="DN11" s="247">
        <v>88</v>
      </c>
      <c r="DO11" s="247">
        <v>200</v>
      </c>
      <c r="DP11" s="247">
        <v>255</v>
      </c>
      <c r="DQ11" s="247">
        <v>164</v>
      </c>
      <c r="DR11" s="247">
        <v>106</v>
      </c>
      <c r="DS11" s="247">
        <v>30</v>
      </c>
      <c r="DT11" s="247">
        <v>50</v>
      </c>
      <c r="DU11" s="24" t="s">
        <v>68</v>
      </c>
      <c r="DV11" s="189"/>
      <c r="DW11" s="189"/>
    </row>
    <row r="12" spans="1:129">
      <c r="A12" s="26" t="s">
        <v>69</v>
      </c>
      <c r="B12" s="27">
        <f>B13-SUM(B4:B11)</f>
        <v>157151</v>
      </c>
      <c r="C12" s="27">
        <f t="shared" ref="C12:AK12" si="0">C13-SUM(C4:C11)</f>
        <v>142963</v>
      </c>
      <c r="D12" s="27">
        <f t="shared" si="0"/>
        <v>166755</v>
      </c>
      <c r="E12" s="27">
        <f t="shared" si="0"/>
        <v>93985</v>
      </c>
      <c r="F12" s="27">
        <f t="shared" ref="F12" si="1">F13-SUM(F4:F11)</f>
        <v>108618</v>
      </c>
      <c r="G12" s="27">
        <f t="shared" si="0"/>
        <v>120933</v>
      </c>
      <c r="H12" s="27">
        <f t="shared" si="0"/>
        <v>144601</v>
      </c>
      <c r="I12" s="27">
        <f t="shared" si="0"/>
        <v>132288</v>
      </c>
      <c r="J12" s="27">
        <f t="shared" si="0"/>
        <v>147396</v>
      </c>
      <c r="K12" s="27">
        <f t="shared" si="0"/>
        <v>183228</v>
      </c>
      <c r="L12" s="27">
        <f t="shared" si="0"/>
        <v>161670</v>
      </c>
      <c r="M12" s="27">
        <f t="shared" si="0"/>
        <v>154789</v>
      </c>
      <c r="N12" s="27">
        <f t="shared" si="0"/>
        <v>147338</v>
      </c>
      <c r="O12" s="27">
        <f t="shared" si="0"/>
        <v>132682</v>
      </c>
      <c r="P12" s="27">
        <f t="shared" si="0"/>
        <v>200297</v>
      </c>
      <c r="Q12" s="27">
        <f t="shared" si="0"/>
        <v>212614</v>
      </c>
      <c r="R12" s="27">
        <f t="shared" si="0"/>
        <v>181812</v>
      </c>
      <c r="S12" s="27">
        <f t="shared" si="0"/>
        <v>183963</v>
      </c>
      <c r="T12" s="27">
        <f t="shared" si="0"/>
        <v>194551</v>
      </c>
      <c r="U12" s="27">
        <f t="shared" si="0"/>
        <v>172864</v>
      </c>
      <c r="V12" s="27">
        <f t="shared" si="0"/>
        <v>181141</v>
      </c>
      <c r="W12" s="27">
        <f t="shared" si="0"/>
        <v>227707</v>
      </c>
      <c r="X12" s="27">
        <f t="shared" si="0"/>
        <v>185286</v>
      </c>
      <c r="Y12" s="27">
        <f t="shared" si="0"/>
        <v>186075</v>
      </c>
      <c r="Z12" s="27">
        <f t="shared" si="0"/>
        <v>156783</v>
      </c>
      <c r="AA12" s="27">
        <f t="shared" si="0"/>
        <v>145078</v>
      </c>
      <c r="AB12" s="27">
        <f t="shared" si="0"/>
        <v>246747</v>
      </c>
      <c r="AC12" s="27">
        <f t="shared" si="0"/>
        <v>253407</v>
      </c>
      <c r="AD12" s="27">
        <f t="shared" si="0"/>
        <v>222610</v>
      </c>
      <c r="AE12" s="27">
        <f t="shared" si="0"/>
        <v>219372</v>
      </c>
      <c r="AF12" s="27">
        <f t="shared" si="0"/>
        <v>227742</v>
      </c>
      <c r="AG12" s="27">
        <f t="shared" si="0"/>
        <v>207698</v>
      </c>
      <c r="AH12" s="27">
        <f t="shared" si="0"/>
        <v>209982</v>
      </c>
      <c r="AI12" s="27">
        <f t="shared" si="0"/>
        <v>259707</v>
      </c>
      <c r="AJ12" s="27">
        <f t="shared" si="0"/>
        <v>212692</v>
      </c>
      <c r="AK12" s="27">
        <f t="shared" si="0"/>
        <v>210381</v>
      </c>
      <c r="AL12" s="27">
        <f t="shared" ref="AL12:AQ12" si="2">AL13-SUM(AL4:AL11)</f>
        <v>183084</v>
      </c>
      <c r="AM12" s="27">
        <f t="shared" si="2"/>
        <v>168836</v>
      </c>
      <c r="AN12" s="27">
        <f t="shared" si="2"/>
        <v>269119</v>
      </c>
      <c r="AO12" s="27">
        <f t="shared" si="2"/>
        <v>336266</v>
      </c>
      <c r="AP12" s="27">
        <f t="shared" si="2"/>
        <v>261699</v>
      </c>
      <c r="AQ12" s="27">
        <f t="shared" si="2"/>
        <v>244505</v>
      </c>
      <c r="AR12" s="27">
        <f t="shared" ref="AR12:AT12" si="3">AR13-SUM(AR4:AR11)</f>
        <v>275185</v>
      </c>
      <c r="AS12" s="27">
        <f t="shared" si="3"/>
        <v>238800</v>
      </c>
      <c r="AT12" s="27">
        <f t="shared" si="3"/>
        <v>252800</v>
      </c>
      <c r="AU12" s="27">
        <f t="shared" ref="AU12:AW12" si="4">AU13-SUM(AU4:AU11)</f>
        <v>313700</v>
      </c>
      <c r="AV12" s="27">
        <f t="shared" si="4"/>
        <v>255700</v>
      </c>
      <c r="AW12" s="27">
        <f t="shared" si="4"/>
        <v>255600</v>
      </c>
      <c r="AX12" s="27">
        <f t="shared" ref="AX12:BE12" si="5">AX13-SUM(AX4:AX11)</f>
        <v>211800</v>
      </c>
      <c r="AY12" s="27">
        <f t="shared" si="5"/>
        <v>209400</v>
      </c>
      <c r="AZ12" s="27">
        <f t="shared" si="5"/>
        <v>351600</v>
      </c>
      <c r="BA12" s="27">
        <f t="shared" si="5"/>
        <v>393200</v>
      </c>
      <c r="BB12" s="27">
        <f t="shared" si="5"/>
        <v>322700</v>
      </c>
      <c r="BC12" s="27">
        <f t="shared" si="5"/>
        <v>292400</v>
      </c>
      <c r="BD12" s="27">
        <f t="shared" si="5"/>
        <v>362800</v>
      </c>
      <c r="BE12" s="27">
        <f t="shared" si="5"/>
        <v>305100</v>
      </c>
      <c r="BF12" s="27">
        <f t="shared" ref="BF12:BG12" si="6">BF13-SUM(BF4:BF11)</f>
        <v>292200</v>
      </c>
      <c r="BG12" s="27">
        <f t="shared" si="6"/>
        <v>370900</v>
      </c>
      <c r="BH12" s="27">
        <f t="shared" ref="BH12:BN12" si="7">BH13-SUM(BH4:BH11)</f>
        <v>314200</v>
      </c>
      <c r="BI12" s="27">
        <f t="shared" si="7"/>
        <v>326900</v>
      </c>
      <c r="BJ12" s="27">
        <f t="shared" si="7"/>
        <v>263800</v>
      </c>
      <c r="BK12" s="27">
        <f t="shared" si="7"/>
        <v>253400</v>
      </c>
      <c r="BL12" s="27">
        <f t="shared" si="7"/>
        <v>435200</v>
      </c>
      <c r="BM12" s="27">
        <f t="shared" si="7"/>
        <v>462500</v>
      </c>
      <c r="BN12" s="27">
        <f t="shared" si="7"/>
        <v>388200</v>
      </c>
      <c r="BO12" s="27">
        <f t="shared" ref="BO12:BT12" si="8">BO13-SUM(BO4:BO11)</f>
        <v>363300</v>
      </c>
      <c r="BP12" s="27">
        <f t="shared" si="8"/>
        <v>403100</v>
      </c>
      <c r="BQ12" s="27">
        <f t="shared" si="8"/>
        <v>339100</v>
      </c>
      <c r="BR12" s="27">
        <f t="shared" si="8"/>
        <v>353300</v>
      </c>
      <c r="BS12" s="27">
        <f t="shared" si="8"/>
        <v>469000</v>
      </c>
      <c r="BT12" s="27">
        <f t="shared" si="8"/>
        <v>361600</v>
      </c>
      <c r="BU12" s="27">
        <f t="shared" ref="BU12:BV12" si="9">BU13-SUM(BU4:BU11)</f>
        <v>373100</v>
      </c>
      <c r="BV12" s="27">
        <f t="shared" si="9"/>
        <v>322200</v>
      </c>
      <c r="BW12" s="27">
        <f t="shared" ref="BW12:CB12" si="10">BW13-SUM(BW4:BW11)</f>
        <v>283000</v>
      </c>
      <c r="BX12" s="27">
        <f t="shared" si="10"/>
        <v>474900</v>
      </c>
      <c r="BY12" s="27">
        <f t="shared" si="10"/>
        <v>599400</v>
      </c>
      <c r="BZ12" s="27">
        <f t="shared" si="10"/>
        <v>438500</v>
      </c>
      <c r="CA12" s="27">
        <f t="shared" si="10"/>
        <v>404400</v>
      </c>
      <c r="CB12" s="27">
        <f t="shared" si="10"/>
        <v>447100</v>
      </c>
      <c r="CC12" s="27">
        <f t="shared" ref="CC12:CD12" si="11">CC13-SUM(CC4:CC11)</f>
        <v>367500</v>
      </c>
      <c r="CD12" s="27">
        <f t="shared" si="11"/>
        <v>389600</v>
      </c>
      <c r="CE12" s="27">
        <f t="shared" ref="CE12:CF12" si="12">CE13-SUM(CE4:CE11)</f>
        <v>503900</v>
      </c>
      <c r="CF12" s="27">
        <f t="shared" si="12"/>
        <v>415700</v>
      </c>
      <c r="CG12" s="27">
        <f t="shared" ref="CG12:CH12" si="13">CG13-SUM(CG4:CG11)</f>
        <v>427200</v>
      </c>
      <c r="CH12" s="27">
        <f t="shared" si="13"/>
        <v>349600</v>
      </c>
      <c r="CI12" s="27">
        <f t="shared" ref="CI12:CU12" si="14">CI13-SUM(CI4:CI11)</f>
        <v>319200</v>
      </c>
      <c r="CJ12" s="27">
        <f t="shared" si="14"/>
        <v>561300</v>
      </c>
      <c r="CK12" s="27">
        <f t="shared" si="14"/>
        <v>636100</v>
      </c>
      <c r="CL12" s="27">
        <f t="shared" ref="CL12" si="15">CL13-SUM(CL4:CL11)</f>
        <v>516400</v>
      </c>
      <c r="CM12" s="27">
        <f t="shared" si="14"/>
        <v>489200</v>
      </c>
      <c r="CN12" s="27">
        <f t="shared" si="14"/>
        <v>504800</v>
      </c>
      <c r="CO12" s="27">
        <f t="shared" si="14"/>
        <v>423700</v>
      </c>
      <c r="CP12" s="27">
        <f t="shared" si="14"/>
        <v>418800</v>
      </c>
      <c r="CQ12" s="27">
        <f t="shared" si="14"/>
        <v>565500</v>
      </c>
      <c r="CR12" s="27">
        <f t="shared" si="14"/>
        <v>473700</v>
      </c>
      <c r="CS12" s="27">
        <f t="shared" si="14"/>
        <v>459200</v>
      </c>
      <c r="CT12" s="27">
        <f t="shared" si="14"/>
        <v>386000</v>
      </c>
      <c r="CU12" s="27">
        <f t="shared" si="14"/>
        <v>367500</v>
      </c>
      <c r="CV12" s="27">
        <v>623500</v>
      </c>
      <c r="CW12" s="27">
        <v>717600</v>
      </c>
      <c r="CX12" s="27">
        <v>563400</v>
      </c>
      <c r="CY12" s="27">
        <v>539200</v>
      </c>
      <c r="CZ12" s="27">
        <f>CZ13-SUM(CZ4:CZ11)</f>
        <v>550320</v>
      </c>
      <c r="DA12" s="27">
        <f>DA13-SUM(DA4:DA11)</f>
        <v>484161</v>
      </c>
      <c r="DB12" s="27">
        <f>DB13-SUM(DB4:DB11)</f>
        <v>540000</v>
      </c>
      <c r="DC12" s="27">
        <f>DC13-SUM(DC4:DC11)</f>
        <v>686700</v>
      </c>
      <c r="DD12" s="27">
        <f>DD13-SUM(DD4:DD11)</f>
        <v>574700</v>
      </c>
      <c r="DE12" s="27">
        <f t="shared" ref="DE12:DR12" si="16">DE13-SUM(DE4:DE11)</f>
        <v>554068</v>
      </c>
      <c r="DF12" s="27">
        <f t="shared" si="16"/>
        <v>465966</v>
      </c>
      <c r="DG12" s="27">
        <f t="shared" si="16"/>
        <v>325379</v>
      </c>
      <c r="DH12" s="27">
        <f t="shared" si="16"/>
        <v>127098</v>
      </c>
      <c r="DI12" s="27">
        <f t="shared" si="16"/>
        <v>2008</v>
      </c>
      <c r="DJ12" s="27">
        <f t="shared" si="16"/>
        <v>1596</v>
      </c>
      <c r="DK12" s="27">
        <f t="shared" si="16"/>
        <v>2016</v>
      </c>
      <c r="DL12" s="27">
        <f t="shared" si="16"/>
        <v>1917</v>
      </c>
      <c r="DM12" s="27">
        <f t="shared" si="16"/>
        <v>5130</v>
      </c>
      <c r="DN12" s="27">
        <f t="shared" si="16"/>
        <v>7050</v>
      </c>
      <c r="DO12" s="27">
        <f t="shared" si="16"/>
        <v>17049</v>
      </c>
      <c r="DP12" s="27">
        <f t="shared" si="16"/>
        <v>32190</v>
      </c>
      <c r="DQ12" s="27">
        <v>34970</v>
      </c>
      <c r="DR12" s="27">
        <v>31857</v>
      </c>
      <c r="DS12" s="27">
        <v>2090</v>
      </c>
      <c r="DT12" s="27">
        <v>2600</v>
      </c>
      <c r="DU12" s="26" t="s">
        <v>69</v>
      </c>
      <c r="DV12" s="189"/>
      <c r="DW12" s="189"/>
    </row>
    <row r="13" spans="1:129">
      <c r="A13" s="28" t="s">
        <v>33</v>
      </c>
      <c r="B13" s="29">
        <v>714099</v>
      </c>
      <c r="C13" s="29">
        <v>679393</v>
      </c>
      <c r="D13" s="29">
        <v>352676</v>
      </c>
      <c r="E13" s="29">
        <v>295826</v>
      </c>
      <c r="F13" s="29">
        <v>357783</v>
      </c>
      <c r="G13" s="29">
        <v>432883</v>
      </c>
      <c r="H13" s="29">
        <v>561489</v>
      </c>
      <c r="I13" s="29">
        <v>546503</v>
      </c>
      <c r="J13" s="29">
        <v>538727</v>
      </c>
      <c r="K13" s="29">
        <v>615701</v>
      </c>
      <c r="L13" s="29">
        <v>551571</v>
      </c>
      <c r="M13" s="29">
        <v>572101</v>
      </c>
      <c r="N13" s="29">
        <v>684819</v>
      </c>
      <c r="O13" s="29">
        <v>547948</v>
      </c>
      <c r="P13" s="29">
        <v>678748</v>
      </c>
      <c r="Q13" s="29">
        <v>781501</v>
      </c>
      <c r="R13" s="29">
        <v>669061</v>
      </c>
      <c r="S13" s="29">
        <v>683096</v>
      </c>
      <c r="T13" s="29">
        <v>846967</v>
      </c>
      <c r="U13" s="29">
        <v>774014</v>
      </c>
      <c r="V13" s="29">
        <v>658011</v>
      </c>
      <c r="W13" s="29">
        <v>705641</v>
      </c>
      <c r="X13" s="29">
        <v>648387</v>
      </c>
      <c r="Y13" s="29">
        <v>689679</v>
      </c>
      <c r="Z13" s="29">
        <v>668610</v>
      </c>
      <c r="AA13" s="29">
        <v>729460</v>
      </c>
      <c r="AB13" s="29">
        <v>857024</v>
      </c>
      <c r="AC13" s="29">
        <v>923017</v>
      </c>
      <c r="AD13" s="29">
        <v>875408</v>
      </c>
      <c r="AE13" s="29">
        <v>901066</v>
      </c>
      <c r="AF13" s="29">
        <v>1003032</v>
      </c>
      <c r="AG13" s="29">
        <v>906379</v>
      </c>
      <c r="AH13" s="29">
        <v>866966</v>
      </c>
      <c r="AI13" s="29">
        <v>928560</v>
      </c>
      <c r="AJ13" s="29">
        <v>839891</v>
      </c>
      <c r="AK13" s="29">
        <v>864491</v>
      </c>
      <c r="AL13" s="29">
        <v>944009</v>
      </c>
      <c r="AM13" s="29">
        <v>880020</v>
      </c>
      <c r="AN13" s="29">
        <v>1050559</v>
      </c>
      <c r="AO13" s="29">
        <v>1231471</v>
      </c>
      <c r="AP13" s="29">
        <v>1097211</v>
      </c>
      <c r="AQ13" s="29">
        <v>1055273</v>
      </c>
      <c r="AR13" s="29">
        <v>1270048</v>
      </c>
      <c r="AS13" s="29">
        <v>1109600</v>
      </c>
      <c r="AT13" s="29">
        <v>1099100</v>
      </c>
      <c r="AU13" s="29">
        <v>1271700</v>
      </c>
      <c r="AV13" s="29">
        <v>1168500</v>
      </c>
      <c r="AW13" s="29">
        <v>1236100</v>
      </c>
      <c r="AX13" s="29">
        <v>1218400</v>
      </c>
      <c r="AY13" s="29">
        <v>1387000</v>
      </c>
      <c r="AZ13" s="29">
        <v>1526000</v>
      </c>
      <c r="BA13" s="29">
        <v>1764700</v>
      </c>
      <c r="BB13" s="29">
        <v>1641800</v>
      </c>
      <c r="BC13" s="29">
        <v>1602200</v>
      </c>
      <c r="BD13" s="29">
        <v>1918400</v>
      </c>
      <c r="BE13" s="29">
        <v>1817100</v>
      </c>
      <c r="BF13" s="29">
        <v>1612300</v>
      </c>
      <c r="BG13" s="29">
        <v>1829300</v>
      </c>
      <c r="BH13" s="29">
        <v>1647600</v>
      </c>
      <c r="BI13" s="29">
        <v>1773100</v>
      </c>
      <c r="BJ13" s="29">
        <v>1851800</v>
      </c>
      <c r="BK13" s="29">
        <v>1891400</v>
      </c>
      <c r="BL13" s="29">
        <v>2009500</v>
      </c>
      <c r="BM13" s="29">
        <v>2081800</v>
      </c>
      <c r="BN13" s="29">
        <v>1893600</v>
      </c>
      <c r="BO13" s="29">
        <v>1985700</v>
      </c>
      <c r="BP13" s="29">
        <v>2296500</v>
      </c>
      <c r="BQ13" s="29">
        <v>2049200</v>
      </c>
      <c r="BR13" s="29">
        <v>1918200</v>
      </c>
      <c r="BS13" s="29">
        <v>2135900</v>
      </c>
      <c r="BT13" s="29">
        <v>1875400</v>
      </c>
      <c r="BU13" s="29">
        <v>2050600</v>
      </c>
      <c r="BV13" s="29">
        <v>2295700</v>
      </c>
      <c r="BW13" s="29">
        <v>2035800</v>
      </c>
      <c r="BX13" s="29">
        <v>2205700</v>
      </c>
      <c r="BY13" s="29">
        <v>2578900</v>
      </c>
      <c r="BZ13" s="29">
        <v>2294700</v>
      </c>
      <c r="CA13" s="29">
        <v>2346500</v>
      </c>
      <c r="CB13" s="29">
        <v>2681500</v>
      </c>
      <c r="CC13" s="29">
        <v>2477500</v>
      </c>
      <c r="CD13" s="29">
        <v>2280100</v>
      </c>
      <c r="CE13" s="29">
        <v>2595200</v>
      </c>
      <c r="CF13" s="29">
        <v>2377900</v>
      </c>
      <c r="CG13" s="29">
        <v>2521300</v>
      </c>
      <c r="CH13" s="29">
        <v>2501500</v>
      </c>
      <c r="CI13" s="29">
        <v>2509300</v>
      </c>
      <c r="CJ13" s="29">
        <v>2607900</v>
      </c>
      <c r="CK13" s="29">
        <v>2900700</v>
      </c>
      <c r="CL13" s="29">
        <v>2675000</v>
      </c>
      <c r="CM13" s="29">
        <v>2704500</v>
      </c>
      <c r="CN13" s="29">
        <v>2832000</v>
      </c>
      <c r="CO13" s="29">
        <v>2577800</v>
      </c>
      <c r="CP13" s="29">
        <v>2159600</v>
      </c>
      <c r="CQ13" s="29">
        <v>2640600</v>
      </c>
      <c r="CR13" s="29">
        <v>2450800</v>
      </c>
      <c r="CS13" s="29">
        <v>2631800</v>
      </c>
      <c r="CT13" s="29">
        <v>2689400</v>
      </c>
      <c r="CU13" s="29">
        <v>2604300</v>
      </c>
      <c r="CV13" s="29">
        <f>SUM(CV4:CV12)</f>
        <v>2760100</v>
      </c>
      <c r="CW13" s="29">
        <f>SUM(CW4:CW12)</f>
        <v>2926700</v>
      </c>
      <c r="CX13" s="29">
        <f>SUM(CX4:CX12)</f>
        <v>2773100</v>
      </c>
      <c r="CY13" s="29">
        <f>SUM(CY4:CY12)</f>
        <v>2880000</v>
      </c>
      <c r="CZ13" s="29">
        <v>2991189</v>
      </c>
      <c r="DA13" s="29">
        <v>2520134</v>
      </c>
      <c r="DB13" s="29">
        <v>2272900</v>
      </c>
      <c r="DC13" s="29">
        <v>2496600</v>
      </c>
      <c r="DD13" s="29">
        <v>2441300</v>
      </c>
      <c r="DE13" s="29">
        <v>2526387</v>
      </c>
      <c r="DF13" s="29">
        <v>2661022</v>
      </c>
      <c r="DG13" s="29">
        <v>1085147</v>
      </c>
      <c r="DH13" s="29">
        <v>193658</v>
      </c>
      <c r="DI13" s="29">
        <v>2917</v>
      </c>
      <c r="DJ13" s="29">
        <v>1663</v>
      </c>
      <c r="DK13" s="29">
        <v>2565</v>
      </c>
      <c r="DL13" s="29">
        <v>3782</v>
      </c>
      <c r="DM13" s="29">
        <v>8658</v>
      </c>
      <c r="DN13" s="29">
        <v>13684</v>
      </c>
      <c r="DO13" s="29">
        <v>27386</v>
      </c>
      <c r="DP13" s="29">
        <v>56673</v>
      </c>
      <c r="DQ13" s="29">
        <v>58673</v>
      </c>
      <c r="DR13" s="29">
        <v>46522</v>
      </c>
      <c r="DS13" s="29">
        <f>SUM(DS4:DS12)</f>
        <v>5370</v>
      </c>
      <c r="DT13" s="29">
        <f>SUM(DT4:DT12)</f>
        <v>9570</v>
      </c>
      <c r="DU13" s="28" t="s">
        <v>33</v>
      </c>
      <c r="DV13" s="193"/>
      <c r="DW13" s="189"/>
    </row>
    <row r="14" spans="1:129">
      <c r="DV14" s="189"/>
      <c r="DW14" s="189"/>
    </row>
    <row r="15" spans="1:129">
      <c r="DV15" s="189"/>
      <c r="DW15" s="189"/>
    </row>
    <row r="16" spans="1:129">
      <c r="F16" s="18">
        <v>36770</v>
      </c>
      <c r="DV16" s="189"/>
      <c r="DW16" s="189"/>
    </row>
    <row r="17" spans="6:8">
      <c r="F17" s="18">
        <v>38881</v>
      </c>
    </row>
    <row r="18" spans="6:8">
      <c r="G18" s="215"/>
      <c r="H18" s="216"/>
    </row>
    <row r="19" spans="6:8">
      <c r="F19" s="18">
        <v>829779</v>
      </c>
    </row>
    <row r="20" spans="6:8">
      <c r="F20" s="18">
        <v>795254</v>
      </c>
    </row>
    <row r="22" spans="6:8">
      <c r="F22" s="18">
        <v>67928</v>
      </c>
    </row>
    <row r="23" spans="6:8">
      <c r="F23" s="18">
        <v>64560</v>
      </c>
    </row>
    <row r="25" spans="6:8">
      <c r="F25" s="18">
        <v>54213</v>
      </c>
    </row>
    <row r="26" spans="6:8">
      <c r="F26" s="18">
        <v>52259</v>
      </c>
    </row>
    <row r="28" spans="6:8">
      <c r="F28" s="18">
        <v>9586</v>
      </c>
    </row>
    <row r="29" spans="6:8">
      <c r="F29" s="18">
        <v>9971</v>
      </c>
    </row>
    <row r="31" spans="6:8">
      <c r="F31" s="18">
        <v>5784</v>
      </c>
    </row>
    <row r="32" spans="6:8">
      <c r="F32" s="18">
        <v>5411</v>
      </c>
    </row>
    <row r="34" spans="4:14">
      <c r="F34" s="18">
        <v>27117</v>
      </c>
    </row>
    <row r="35" spans="4:14">
      <c r="F35" s="18">
        <v>27243</v>
      </c>
    </row>
    <row r="37" spans="4:14">
      <c r="F37" s="18">
        <v>26665</v>
      </c>
    </row>
    <row r="38" spans="4:14">
      <c r="F38" s="18">
        <v>26063</v>
      </c>
    </row>
    <row r="40" spans="4:14">
      <c r="F40" s="18">
        <v>30204</v>
      </c>
    </row>
    <row r="41" spans="4:14">
      <c r="F41" s="18">
        <v>29651</v>
      </c>
    </row>
    <row r="43" spans="4:14">
      <c r="F43" s="18">
        <v>3509</v>
      </c>
    </row>
    <row r="44" spans="4:14">
      <c r="F44" s="18">
        <v>3182</v>
      </c>
    </row>
    <row r="46" spans="4:14"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</row>
    <row r="47" spans="4:14"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</row>
    <row r="49" spans="4:124"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</row>
    <row r="50" spans="4:124"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</row>
    <row r="59" spans="4:124" ht="226.5" customHeight="1"/>
    <row r="61" spans="4:124">
      <c r="AB61" s="30"/>
      <c r="AC61" s="30"/>
      <c r="AD61" s="30"/>
      <c r="AE61" s="30"/>
      <c r="AF61" s="30" t="s">
        <v>70</v>
      </c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</row>
    <row r="81" spans="1:127">
      <c r="B81" s="243" t="s">
        <v>141</v>
      </c>
      <c r="N81" s="243" t="s">
        <v>140</v>
      </c>
      <c r="Z81" s="243" t="s">
        <v>139</v>
      </c>
      <c r="AL81" s="243" t="s">
        <v>138</v>
      </c>
      <c r="AX81" s="243" t="s">
        <v>137</v>
      </c>
      <c r="BJ81" s="243" t="s">
        <v>136</v>
      </c>
      <c r="BV81" s="243" t="s">
        <v>135</v>
      </c>
      <c r="CH81" s="243" t="s">
        <v>134</v>
      </c>
      <c r="CT81" s="243" t="s">
        <v>131</v>
      </c>
      <c r="CX81" s="243" t="s">
        <v>132</v>
      </c>
      <c r="DF81" s="243" t="s">
        <v>133</v>
      </c>
    </row>
    <row r="82" spans="1:127">
      <c r="B82" s="181" t="s">
        <v>89</v>
      </c>
      <c r="C82" s="18" t="str">
        <f t="shared" ref="C82:AN82" si="17">C3</f>
        <v>2月</v>
      </c>
      <c r="D82" s="18" t="str">
        <f t="shared" si="17"/>
        <v>3月</v>
      </c>
      <c r="E82" s="18" t="str">
        <f t="shared" si="17"/>
        <v>4月</v>
      </c>
      <c r="F82" s="18" t="str">
        <f t="shared" si="17"/>
        <v>5月</v>
      </c>
      <c r="G82" s="18" t="str">
        <f t="shared" si="17"/>
        <v>6月</v>
      </c>
      <c r="H82" s="18" t="str">
        <f t="shared" si="17"/>
        <v>7月</v>
      </c>
      <c r="I82" s="18" t="str">
        <f t="shared" si="17"/>
        <v>8月</v>
      </c>
      <c r="J82" s="18" t="str">
        <f t="shared" si="17"/>
        <v>9月</v>
      </c>
      <c r="K82" s="18" t="str">
        <f t="shared" si="17"/>
        <v>10月</v>
      </c>
      <c r="L82" s="18" t="str">
        <f t="shared" si="17"/>
        <v>11月</v>
      </c>
      <c r="M82" s="18" t="str">
        <f t="shared" si="17"/>
        <v>12月</v>
      </c>
      <c r="N82" s="181" t="s">
        <v>89</v>
      </c>
      <c r="O82" s="18" t="str">
        <f t="shared" si="17"/>
        <v>2月</v>
      </c>
      <c r="P82" s="18" t="str">
        <f t="shared" si="17"/>
        <v>3月</v>
      </c>
      <c r="Q82" s="18" t="str">
        <f t="shared" si="17"/>
        <v>4月</v>
      </c>
      <c r="R82" s="18" t="str">
        <f t="shared" si="17"/>
        <v>5月</v>
      </c>
      <c r="S82" s="18" t="str">
        <f t="shared" si="17"/>
        <v>6月</v>
      </c>
      <c r="T82" s="18" t="str">
        <f t="shared" si="17"/>
        <v>7月</v>
      </c>
      <c r="U82" s="18" t="str">
        <f t="shared" si="17"/>
        <v>8月</v>
      </c>
      <c r="V82" s="18" t="str">
        <f t="shared" si="17"/>
        <v>9月</v>
      </c>
      <c r="W82" s="18" t="str">
        <f t="shared" si="17"/>
        <v>10月</v>
      </c>
      <c r="X82" s="18" t="str">
        <f t="shared" si="17"/>
        <v>11月</v>
      </c>
      <c r="Y82" s="18" t="str">
        <f t="shared" si="17"/>
        <v>12月</v>
      </c>
      <c r="Z82" s="181" t="s">
        <v>89</v>
      </c>
      <c r="AA82" s="18" t="str">
        <f t="shared" si="17"/>
        <v>2月</v>
      </c>
      <c r="AB82" s="18" t="str">
        <f t="shared" si="17"/>
        <v>3月</v>
      </c>
      <c r="AC82" s="18" t="str">
        <f t="shared" si="17"/>
        <v>4月</v>
      </c>
      <c r="AD82" s="18" t="str">
        <f t="shared" si="17"/>
        <v>5月</v>
      </c>
      <c r="AE82" s="18" t="str">
        <f t="shared" si="17"/>
        <v>6月</v>
      </c>
      <c r="AF82" s="18" t="str">
        <f t="shared" si="17"/>
        <v>7月</v>
      </c>
      <c r="AG82" s="18" t="str">
        <f t="shared" si="17"/>
        <v>8月</v>
      </c>
      <c r="AH82" s="18" t="str">
        <f t="shared" si="17"/>
        <v>9月</v>
      </c>
      <c r="AI82" s="18" t="str">
        <f t="shared" si="17"/>
        <v>10月</v>
      </c>
      <c r="AJ82" s="18" t="str">
        <f t="shared" si="17"/>
        <v>11月</v>
      </c>
      <c r="AK82" s="18" t="str">
        <f t="shared" si="17"/>
        <v>12月</v>
      </c>
      <c r="AL82" s="181" t="s">
        <v>89</v>
      </c>
      <c r="AM82" s="196" t="str">
        <f t="shared" si="17"/>
        <v>2月</v>
      </c>
      <c r="AN82" s="196" t="str">
        <f t="shared" si="17"/>
        <v>3月</v>
      </c>
      <c r="AO82" s="196" t="str">
        <f t="shared" ref="AO82:AP82" si="18">AO3</f>
        <v>4月</v>
      </c>
      <c r="AP82" s="196" t="str">
        <f t="shared" si="18"/>
        <v>5月</v>
      </c>
      <c r="AQ82" s="196" t="str">
        <f t="shared" ref="AQ82:AS82" si="19">AQ3</f>
        <v>6月</v>
      </c>
      <c r="AR82" s="196" t="str">
        <f t="shared" si="19"/>
        <v>7月</v>
      </c>
      <c r="AS82" s="196" t="str">
        <f t="shared" si="19"/>
        <v>8月</v>
      </c>
      <c r="AT82" s="196" t="str">
        <f t="shared" ref="AT82:AU82" si="20">AT3</f>
        <v>9月</v>
      </c>
      <c r="AU82" s="196" t="str">
        <f t="shared" si="20"/>
        <v>10月</v>
      </c>
      <c r="AV82" s="196" t="str">
        <f t="shared" ref="AV82:BC82" si="21">AV3</f>
        <v>11月</v>
      </c>
      <c r="AW82" s="196" t="str">
        <f t="shared" si="21"/>
        <v>12月</v>
      </c>
      <c r="AX82" s="224" t="s">
        <v>89</v>
      </c>
      <c r="AY82" s="225" t="str">
        <f t="shared" si="21"/>
        <v>2月</v>
      </c>
      <c r="AZ82" s="225" t="str">
        <f t="shared" ref="AZ82" si="22">AZ3</f>
        <v>3月</v>
      </c>
      <c r="BA82" s="225" t="str">
        <f t="shared" si="21"/>
        <v>4月</v>
      </c>
      <c r="BB82" s="225" t="str">
        <f t="shared" ref="BB82" si="23">BB3</f>
        <v>5月</v>
      </c>
      <c r="BC82" s="225" t="str">
        <f t="shared" si="21"/>
        <v>6月</v>
      </c>
      <c r="BD82" s="225" t="str">
        <f t="shared" ref="BD82:BE82" si="24">BD3</f>
        <v>7月</v>
      </c>
      <c r="BE82" s="225" t="str">
        <f t="shared" si="24"/>
        <v>8月</v>
      </c>
      <c r="BF82" s="225" t="str">
        <f t="shared" ref="BF82:BH82" si="25">BF3</f>
        <v>9月</v>
      </c>
      <c r="BG82" s="225" t="str">
        <f t="shared" si="25"/>
        <v>10月</v>
      </c>
      <c r="BH82" s="225" t="str">
        <f t="shared" si="25"/>
        <v>11月</v>
      </c>
      <c r="BI82" s="225" t="str">
        <f t="shared" ref="BI82" si="26">BI3</f>
        <v>12月</v>
      </c>
      <c r="BJ82" s="224" t="s">
        <v>89</v>
      </c>
      <c r="BK82" s="224" t="s">
        <v>18</v>
      </c>
      <c r="BL82" s="224" t="s">
        <v>19</v>
      </c>
      <c r="BM82" s="224" t="s">
        <v>8</v>
      </c>
      <c r="BN82" s="224" t="s">
        <v>9</v>
      </c>
      <c r="BO82" s="224" t="s">
        <v>10</v>
      </c>
      <c r="BP82" s="224" t="s">
        <v>11</v>
      </c>
      <c r="BQ82" s="224" t="s">
        <v>12</v>
      </c>
      <c r="BR82" s="224" t="s">
        <v>13</v>
      </c>
      <c r="BS82" s="224" t="s">
        <v>14</v>
      </c>
      <c r="BT82" s="224" t="s">
        <v>15</v>
      </c>
      <c r="BU82" s="224" t="s">
        <v>16</v>
      </c>
      <c r="BV82" s="224" t="s">
        <v>17</v>
      </c>
      <c r="BW82" s="224" t="s">
        <v>18</v>
      </c>
      <c r="BX82" s="224" t="s">
        <v>19</v>
      </c>
      <c r="BY82" s="224" t="s">
        <v>8</v>
      </c>
      <c r="BZ82" s="224" t="s">
        <v>9</v>
      </c>
      <c r="CA82" s="224" t="s">
        <v>10</v>
      </c>
      <c r="CB82" s="224" t="s">
        <v>11</v>
      </c>
      <c r="CC82" s="224" t="s">
        <v>12</v>
      </c>
      <c r="CD82" s="224" t="s">
        <v>13</v>
      </c>
      <c r="CE82" s="224" t="s">
        <v>14</v>
      </c>
      <c r="CF82" s="224" t="s">
        <v>15</v>
      </c>
      <c r="CG82" s="224" t="s">
        <v>16</v>
      </c>
      <c r="CH82" s="224" t="s">
        <v>17</v>
      </c>
      <c r="CI82" s="224" t="s">
        <v>18</v>
      </c>
      <c r="CJ82" s="224" t="s">
        <v>19</v>
      </c>
      <c r="CK82" s="224" t="s">
        <v>8</v>
      </c>
      <c r="CL82" s="224" t="s">
        <v>9</v>
      </c>
      <c r="CM82" s="224" t="s">
        <v>112</v>
      </c>
      <c r="CN82" s="224" t="s">
        <v>11</v>
      </c>
      <c r="CO82" s="224" t="s">
        <v>12</v>
      </c>
      <c r="CP82" s="224" t="s">
        <v>13</v>
      </c>
      <c r="CQ82" s="224" t="s">
        <v>114</v>
      </c>
      <c r="CR82" s="224" t="s">
        <v>115</v>
      </c>
      <c r="CS82" s="224" t="s">
        <v>16</v>
      </c>
      <c r="CT82" s="224" t="s">
        <v>17</v>
      </c>
      <c r="CU82" s="224" t="s">
        <v>18</v>
      </c>
      <c r="CV82" s="224" t="s">
        <v>122</v>
      </c>
      <c r="CW82" s="224" t="s">
        <v>123</v>
      </c>
      <c r="CX82" s="224" t="s">
        <v>124</v>
      </c>
      <c r="CY82" s="224" t="s">
        <v>128</v>
      </c>
      <c r="CZ82" s="224" t="s">
        <v>11</v>
      </c>
      <c r="DA82" s="224" t="s">
        <v>12</v>
      </c>
      <c r="DB82" s="224" t="s">
        <v>13</v>
      </c>
      <c r="DC82" s="224" t="s">
        <v>14</v>
      </c>
      <c r="DD82" s="224" t="s">
        <v>129</v>
      </c>
      <c r="DE82" s="224" t="s">
        <v>16</v>
      </c>
      <c r="DF82" s="224" t="s">
        <v>17</v>
      </c>
      <c r="DG82" s="224" t="s">
        <v>18</v>
      </c>
      <c r="DH82" s="224" t="s">
        <v>99</v>
      </c>
      <c r="DI82" s="224" t="s">
        <v>153</v>
      </c>
      <c r="DJ82" s="224" t="s">
        <v>9</v>
      </c>
      <c r="DK82" s="224" t="s">
        <v>159</v>
      </c>
      <c r="DL82" s="224" t="s">
        <v>11</v>
      </c>
      <c r="DM82" s="224" t="s">
        <v>12</v>
      </c>
      <c r="DN82" s="224" t="s">
        <v>13</v>
      </c>
      <c r="DO82" s="224" t="s">
        <v>14</v>
      </c>
      <c r="DP82" s="224" t="s">
        <v>15</v>
      </c>
      <c r="DQ82" s="224" t="s">
        <v>16</v>
      </c>
      <c r="DR82" s="224" t="s">
        <v>17</v>
      </c>
      <c r="DS82" s="224" t="s">
        <v>166</v>
      </c>
      <c r="DT82" s="224" t="s">
        <v>167</v>
      </c>
      <c r="DW82" s="226"/>
    </row>
    <row r="83" spans="1:127">
      <c r="A83" s="18" t="str">
        <f>A12</f>
        <v>その他</v>
      </c>
      <c r="B83" s="18">
        <f t="shared" ref="B83:DU83" si="27">B12</f>
        <v>157151</v>
      </c>
      <c r="C83" s="18">
        <f t="shared" si="27"/>
        <v>142963</v>
      </c>
      <c r="D83" s="18">
        <f t="shared" si="27"/>
        <v>166755</v>
      </c>
      <c r="E83" s="18">
        <f t="shared" si="27"/>
        <v>93985</v>
      </c>
      <c r="F83" s="18">
        <f t="shared" si="27"/>
        <v>108618</v>
      </c>
      <c r="G83" s="18">
        <f t="shared" si="27"/>
        <v>120933</v>
      </c>
      <c r="H83" s="18">
        <f t="shared" si="27"/>
        <v>144601</v>
      </c>
      <c r="I83" s="18">
        <f t="shared" si="27"/>
        <v>132288</v>
      </c>
      <c r="J83" s="18">
        <f t="shared" si="27"/>
        <v>147396</v>
      </c>
      <c r="K83" s="18">
        <f t="shared" si="27"/>
        <v>183228</v>
      </c>
      <c r="L83" s="18">
        <f t="shared" si="27"/>
        <v>161670</v>
      </c>
      <c r="M83" s="18">
        <f t="shared" si="27"/>
        <v>154789</v>
      </c>
      <c r="N83" s="18">
        <f t="shared" si="27"/>
        <v>147338</v>
      </c>
      <c r="O83" s="18">
        <f t="shared" si="27"/>
        <v>132682</v>
      </c>
      <c r="P83" s="18">
        <f t="shared" si="27"/>
        <v>200297</v>
      </c>
      <c r="Q83" s="18">
        <f t="shared" si="27"/>
        <v>212614</v>
      </c>
      <c r="R83" s="18">
        <f t="shared" si="27"/>
        <v>181812</v>
      </c>
      <c r="S83" s="18">
        <f t="shared" si="27"/>
        <v>183963</v>
      </c>
      <c r="T83" s="18">
        <f t="shared" si="27"/>
        <v>194551</v>
      </c>
      <c r="U83" s="18">
        <f t="shared" si="27"/>
        <v>172864</v>
      </c>
      <c r="V83" s="18">
        <f t="shared" si="27"/>
        <v>181141</v>
      </c>
      <c r="W83" s="18">
        <f t="shared" si="27"/>
        <v>227707</v>
      </c>
      <c r="X83" s="18">
        <f t="shared" si="27"/>
        <v>185286</v>
      </c>
      <c r="Y83" s="18">
        <f t="shared" si="27"/>
        <v>186075</v>
      </c>
      <c r="Z83" s="18">
        <f t="shared" si="27"/>
        <v>156783</v>
      </c>
      <c r="AA83" s="18">
        <f t="shared" si="27"/>
        <v>145078</v>
      </c>
      <c r="AB83" s="18">
        <f t="shared" si="27"/>
        <v>246747</v>
      </c>
      <c r="AC83" s="18">
        <f t="shared" si="27"/>
        <v>253407</v>
      </c>
      <c r="AD83" s="18">
        <f t="shared" si="27"/>
        <v>222610</v>
      </c>
      <c r="AE83" s="18">
        <f t="shared" si="27"/>
        <v>219372</v>
      </c>
      <c r="AF83" s="18">
        <f t="shared" si="27"/>
        <v>227742</v>
      </c>
      <c r="AG83" s="18">
        <f t="shared" si="27"/>
        <v>207698</v>
      </c>
      <c r="AH83" s="18">
        <f t="shared" si="27"/>
        <v>209982</v>
      </c>
      <c r="AI83" s="18">
        <f t="shared" si="27"/>
        <v>259707</v>
      </c>
      <c r="AJ83" s="18">
        <f t="shared" si="27"/>
        <v>212692</v>
      </c>
      <c r="AK83" s="18">
        <f t="shared" ref="AK83:AL83" si="28">AK12</f>
        <v>210381</v>
      </c>
      <c r="AL83" s="18">
        <f t="shared" si="28"/>
        <v>183084</v>
      </c>
      <c r="AM83" s="18">
        <f t="shared" ref="AM83:AN83" si="29">AM12</f>
        <v>168836</v>
      </c>
      <c r="AN83" s="18">
        <f t="shared" si="29"/>
        <v>269119</v>
      </c>
      <c r="AO83" s="18">
        <f t="shared" ref="AO83:AP83" si="30">AO12</f>
        <v>336266</v>
      </c>
      <c r="AP83" s="18">
        <f t="shared" si="30"/>
        <v>261699</v>
      </c>
      <c r="AQ83" s="18">
        <f t="shared" ref="AQ83:AR83" si="31">AQ12</f>
        <v>244505</v>
      </c>
      <c r="AR83" s="18">
        <f t="shared" si="31"/>
        <v>275185</v>
      </c>
      <c r="AS83" s="18">
        <f t="shared" ref="AS83:AT83" si="32">AS12</f>
        <v>238800</v>
      </c>
      <c r="AT83" s="18">
        <f t="shared" si="32"/>
        <v>252800</v>
      </c>
      <c r="AU83" s="18">
        <f t="shared" ref="AU83:AV83" si="33">AU12</f>
        <v>313700</v>
      </c>
      <c r="AV83" s="18">
        <f t="shared" si="33"/>
        <v>255700</v>
      </c>
      <c r="AW83" s="18">
        <f t="shared" ref="AW83:AX83" si="34">AW12</f>
        <v>255600</v>
      </c>
      <c r="AX83" s="226">
        <f t="shared" si="34"/>
        <v>211800</v>
      </c>
      <c r="AY83" s="226">
        <f t="shared" ref="AY83:AZ83" si="35">AY12</f>
        <v>209400</v>
      </c>
      <c r="AZ83" s="226">
        <f t="shared" si="35"/>
        <v>351600</v>
      </c>
      <c r="BA83" s="226">
        <f t="shared" ref="BA83:BB83" si="36">BA12</f>
        <v>393200</v>
      </c>
      <c r="BB83" s="226">
        <f t="shared" si="36"/>
        <v>322700</v>
      </c>
      <c r="BC83" s="226">
        <f t="shared" ref="BC83:BD83" si="37">BC12</f>
        <v>292400</v>
      </c>
      <c r="BD83" s="226">
        <f t="shared" si="37"/>
        <v>362800</v>
      </c>
      <c r="BE83" s="226">
        <f t="shared" ref="BE83:BF83" si="38">BE12</f>
        <v>305100</v>
      </c>
      <c r="BF83" s="226">
        <f t="shared" si="38"/>
        <v>292200</v>
      </c>
      <c r="BG83" s="226">
        <f t="shared" ref="BG83:BH83" si="39">BG12</f>
        <v>370900</v>
      </c>
      <c r="BH83" s="226">
        <f t="shared" si="39"/>
        <v>314200</v>
      </c>
      <c r="BI83" s="226">
        <f t="shared" ref="BI83:BJ83" si="40">BI12</f>
        <v>326900</v>
      </c>
      <c r="BJ83" s="226">
        <f t="shared" si="40"/>
        <v>263800</v>
      </c>
      <c r="BK83" s="226">
        <f t="shared" ref="BK83:BL83" si="41">BK12</f>
        <v>253400</v>
      </c>
      <c r="BL83" s="226">
        <f t="shared" si="41"/>
        <v>435200</v>
      </c>
      <c r="BM83" s="226">
        <f t="shared" ref="BM83:BN83" si="42">BM12</f>
        <v>462500</v>
      </c>
      <c r="BN83" s="226">
        <f t="shared" si="42"/>
        <v>388200</v>
      </c>
      <c r="BO83" s="226">
        <f t="shared" ref="BO83:BP83" si="43">BO12</f>
        <v>363300</v>
      </c>
      <c r="BP83" s="226">
        <f t="shared" si="43"/>
        <v>403100</v>
      </c>
      <c r="BQ83" s="226">
        <f t="shared" ref="BQ83:BR83" si="44">BQ12</f>
        <v>339100</v>
      </c>
      <c r="BR83" s="226">
        <f t="shared" si="44"/>
        <v>353300</v>
      </c>
      <c r="BS83" s="226">
        <f t="shared" ref="BS83:BT83" si="45">BS12</f>
        <v>469000</v>
      </c>
      <c r="BT83" s="226">
        <f t="shared" si="45"/>
        <v>361600</v>
      </c>
      <c r="BU83" s="226">
        <f t="shared" ref="BU83:BV83" si="46">BU12</f>
        <v>373100</v>
      </c>
      <c r="BV83" s="226">
        <f t="shared" si="46"/>
        <v>322200</v>
      </c>
      <c r="BW83" s="226">
        <f t="shared" ref="BW83:BX83" si="47">BW12</f>
        <v>283000</v>
      </c>
      <c r="BX83" s="226">
        <f t="shared" si="47"/>
        <v>474900</v>
      </c>
      <c r="BY83" s="226">
        <f t="shared" ref="BY83:BZ83" si="48">BY12</f>
        <v>599400</v>
      </c>
      <c r="BZ83" s="226">
        <f t="shared" si="48"/>
        <v>438500</v>
      </c>
      <c r="CA83" s="226">
        <f t="shared" ref="CA83:CB83" si="49">CA12</f>
        <v>404400</v>
      </c>
      <c r="CB83" s="226">
        <f t="shared" si="49"/>
        <v>447100</v>
      </c>
      <c r="CC83" s="226">
        <f t="shared" ref="CC83:CD83" si="50">CC12</f>
        <v>367500</v>
      </c>
      <c r="CD83" s="226">
        <f t="shared" si="50"/>
        <v>389600</v>
      </c>
      <c r="CE83" s="226">
        <f t="shared" ref="CE83:CF83" si="51">CE12</f>
        <v>503900</v>
      </c>
      <c r="CF83" s="226">
        <f t="shared" si="51"/>
        <v>415700</v>
      </c>
      <c r="CG83" s="226">
        <f t="shared" ref="CG83:CH83" si="52">CG12</f>
        <v>427200</v>
      </c>
      <c r="CH83" s="226">
        <f t="shared" si="52"/>
        <v>349600</v>
      </c>
      <c r="CI83" s="226">
        <f t="shared" ref="CI83:CJ83" si="53">CI12</f>
        <v>319200</v>
      </c>
      <c r="CJ83" s="226">
        <f t="shared" si="53"/>
        <v>561300</v>
      </c>
      <c r="CK83" s="226">
        <f t="shared" ref="CK83:CM83" si="54">CK12</f>
        <v>636100</v>
      </c>
      <c r="CL83" s="226">
        <f t="shared" ref="CL83" si="55">CL12</f>
        <v>516400</v>
      </c>
      <c r="CM83" s="226">
        <f t="shared" si="54"/>
        <v>489200</v>
      </c>
      <c r="CN83" s="226">
        <f t="shared" ref="CN83:CO83" si="56">CN12</f>
        <v>504800</v>
      </c>
      <c r="CO83" s="226">
        <f t="shared" si="56"/>
        <v>423700</v>
      </c>
      <c r="CP83" s="226">
        <f t="shared" ref="CP83:CR83" si="57">CP12</f>
        <v>418800</v>
      </c>
      <c r="CQ83" s="226">
        <f t="shared" si="57"/>
        <v>565500</v>
      </c>
      <c r="CR83" s="226">
        <f t="shared" si="57"/>
        <v>473700</v>
      </c>
      <c r="CS83" s="226">
        <f t="shared" ref="CS83:CT83" si="58">CS12</f>
        <v>459200</v>
      </c>
      <c r="CT83" s="226">
        <f t="shared" si="58"/>
        <v>386000</v>
      </c>
      <c r="CU83" s="226">
        <f t="shared" ref="CU83:CW83" si="59">CU12</f>
        <v>367500</v>
      </c>
      <c r="CV83" s="226">
        <f t="shared" si="59"/>
        <v>623500</v>
      </c>
      <c r="CW83" s="226">
        <f t="shared" si="59"/>
        <v>717600</v>
      </c>
      <c r="CX83" s="226">
        <v>563400</v>
      </c>
      <c r="CY83" s="226">
        <v>539200</v>
      </c>
      <c r="CZ83" s="226">
        <v>550320</v>
      </c>
      <c r="DA83" s="226">
        <v>484161</v>
      </c>
      <c r="DB83" s="226">
        <v>540000</v>
      </c>
      <c r="DC83" s="226">
        <v>686700</v>
      </c>
      <c r="DD83" s="226">
        <v>574700</v>
      </c>
      <c r="DE83" s="226">
        <v>554068</v>
      </c>
      <c r="DF83" s="226">
        <v>465966</v>
      </c>
      <c r="DG83" s="226">
        <v>325300</v>
      </c>
      <c r="DH83" s="226">
        <v>127000</v>
      </c>
      <c r="DI83" s="226">
        <v>1990</v>
      </c>
      <c r="DJ83" s="226">
        <v>1650</v>
      </c>
      <c r="DK83" s="226">
        <v>1150</v>
      </c>
      <c r="DL83" s="226">
        <v>1917</v>
      </c>
      <c r="DM83" s="226">
        <v>5130</v>
      </c>
      <c r="DN83" s="226">
        <v>7090</v>
      </c>
      <c r="DO83" s="226">
        <v>17100</v>
      </c>
      <c r="DP83" s="226">
        <v>32200</v>
      </c>
      <c r="DQ83" s="226">
        <v>34970</v>
      </c>
      <c r="DR83" s="226">
        <v>31857</v>
      </c>
      <c r="DS83" s="226">
        <v>2090</v>
      </c>
      <c r="DT83" s="226">
        <v>2600</v>
      </c>
      <c r="DU83" s="18" t="str">
        <f t="shared" si="27"/>
        <v>その他</v>
      </c>
      <c r="DW83" s="238"/>
    </row>
    <row r="84" spans="1:127">
      <c r="A84" s="18" t="str">
        <f>A11</f>
        <v>豪州</v>
      </c>
      <c r="B84" s="18">
        <f t="shared" ref="B84:DU84" si="60">B11</f>
        <v>30689</v>
      </c>
      <c r="C84" s="18">
        <f t="shared" si="60"/>
        <v>21467</v>
      </c>
      <c r="D84" s="18">
        <f t="shared" si="60"/>
        <v>10853</v>
      </c>
      <c r="E84" s="18">
        <f t="shared" si="60"/>
        <v>6490</v>
      </c>
      <c r="F84" s="18">
        <f t="shared" si="60"/>
        <v>7406</v>
      </c>
      <c r="G84" s="18">
        <f t="shared" si="60"/>
        <v>9362</v>
      </c>
      <c r="H84" s="18">
        <f t="shared" si="60"/>
        <v>10108</v>
      </c>
      <c r="I84" s="18">
        <f t="shared" si="60"/>
        <v>7631</v>
      </c>
      <c r="J84" s="18">
        <f t="shared" si="60"/>
        <v>13222</v>
      </c>
      <c r="K84" s="18">
        <f t="shared" si="60"/>
        <v>14823</v>
      </c>
      <c r="L84" s="18">
        <f t="shared" si="60"/>
        <v>12056</v>
      </c>
      <c r="M84" s="18">
        <f t="shared" si="60"/>
        <v>18471</v>
      </c>
      <c r="N84" s="18">
        <f t="shared" si="60"/>
        <v>22232</v>
      </c>
      <c r="O84" s="18">
        <f t="shared" si="60"/>
        <v>17911</v>
      </c>
      <c r="P84" s="18">
        <f t="shared" si="60"/>
        <v>18951</v>
      </c>
      <c r="Q84" s="18">
        <f t="shared" si="60"/>
        <v>17486</v>
      </c>
      <c r="R84" s="18">
        <f t="shared" si="60"/>
        <v>13161</v>
      </c>
      <c r="S84" s="18">
        <f t="shared" si="60"/>
        <v>15713</v>
      </c>
      <c r="T84" s="18">
        <f t="shared" si="60"/>
        <v>14030</v>
      </c>
      <c r="U84" s="18">
        <f t="shared" si="60"/>
        <v>10861</v>
      </c>
      <c r="V84" s="18">
        <f t="shared" si="60"/>
        <v>18918</v>
      </c>
      <c r="W84" s="18">
        <f t="shared" si="60"/>
        <v>17890</v>
      </c>
      <c r="X84" s="18">
        <f t="shared" si="60"/>
        <v>13964</v>
      </c>
      <c r="Y84" s="18">
        <f t="shared" si="60"/>
        <v>25420</v>
      </c>
      <c r="Z84" s="18">
        <f t="shared" si="60"/>
        <v>31669</v>
      </c>
      <c r="AA84" s="18">
        <f t="shared" si="60"/>
        <v>21271</v>
      </c>
      <c r="AB84" s="18">
        <f t="shared" si="60"/>
        <v>22557</v>
      </c>
      <c r="AC84" s="18">
        <f t="shared" si="60"/>
        <v>22747</v>
      </c>
      <c r="AD84" s="18">
        <f t="shared" si="60"/>
        <v>16050</v>
      </c>
      <c r="AE84" s="18">
        <f t="shared" si="60"/>
        <v>17509</v>
      </c>
      <c r="AF84" s="18">
        <f t="shared" si="60"/>
        <v>16190</v>
      </c>
      <c r="AG84" s="18">
        <f t="shared" si="60"/>
        <v>10553</v>
      </c>
      <c r="AH84" s="18">
        <f t="shared" si="60"/>
        <v>21505</v>
      </c>
      <c r="AI84" s="18">
        <f t="shared" si="60"/>
        <v>18099</v>
      </c>
      <c r="AJ84" s="18">
        <f t="shared" si="60"/>
        <v>16089</v>
      </c>
      <c r="AK84" s="18">
        <f t="shared" ref="AK84:AL84" si="61">AK11</f>
        <v>30330</v>
      </c>
      <c r="AL84" s="18">
        <f t="shared" si="61"/>
        <v>37367</v>
      </c>
      <c r="AM84" s="18">
        <f t="shared" ref="AM84:AN84" si="62">AM11</f>
        <v>26589</v>
      </c>
      <c r="AN84" s="18">
        <f t="shared" si="62"/>
        <v>21334</v>
      </c>
      <c r="AO84" s="18">
        <f t="shared" ref="AO84:AP84" si="63">AO11</f>
        <v>30174</v>
      </c>
      <c r="AP84" s="18">
        <f t="shared" si="63"/>
        <v>18547</v>
      </c>
      <c r="AQ84" s="18">
        <f t="shared" ref="AQ84:AR84" si="64">AQ11</f>
        <v>21081</v>
      </c>
      <c r="AR84" s="18">
        <f t="shared" si="64"/>
        <v>20086</v>
      </c>
      <c r="AS84" s="18">
        <f t="shared" ref="AS84:AT84" si="65">AS11</f>
        <v>13100</v>
      </c>
      <c r="AT84" s="18">
        <f t="shared" si="65"/>
        <v>30600</v>
      </c>
      <c r="AU84" s="18">
        <f t="shared" ref="AU84:AV84" si="66">AU11</f>
        <v>24000</v>
      </c>
      <c r="AV84" s="18">
        <f t="shared" si="66"/>
        <v>22200</v>
      </c>
      <c r="AW84" s="18">
        <f t="shared" ref="AW84:AX84" si="67">AW11</f>
        <v>37600</v>
      </c>
      <c r="AX84" s="226">
        <f t="shared" si="67"/>
        <v>48600</v>
      </c>
      <c r="AY84" s="226">
        <f t="shared" ref="AY84:AZ84" si="68">AY11</f>
        <v>30300</v>
      </c>
      <c r="AZ84" s="226">
        <f t="shared" si="68"/>
        <v>29200</v>
      </c>
      <c r="BA84" s="226">
        <f t="shared" ref="BA84:BB84" si="69">BA11</f>
        <v>34100</v>
      </c>
      <c r="BB84" s="226">
        <f t="shared" si="69"/>
        <v>24800</v>
      </c>
      <c r="BC84" s="226">
        <f t="shared" ref="BC84:BD84" si="70">BC11</f>
        <v>22700</v>
      </c>
      <c r="BD84" s="226">
        <f t="shared" si="70"/>
        <v>25400</v>
      </c>
      <c r="BE84" s="226">
        <f t="shared" ref="BE84:BF84" si="71">BE11</f>
        <v>17900</v>
      </c>
      <c r="BF84" s="226">
        <f t="shared" si="71"/>
        <v>34700</v>
      </c>
      <c r="BG84" s="226">
        <f t="shared" ref="BG84:BH84" si="72">BG11</f>
        <v>29600</v>
      </c>
      <c r="BH84" s="226">
        <f t="shared" si="72"/>
        <v>29500</v>
      </c>
      <c r="BI84" s="226">
        <f t="shared" ref="BI84:BJ84" si="73">BI11</f>
        <v>49400</v>
      </c>
      <c r="BJ84" s="226">
        <f t="shared" si="73"/>
        <v>56100</v>
      </c>
      <c r="BK84" s="226">
        <f t="shared" ref="BK84:BL84" si="74">BK11</f>
        <v>35900</v>
      </c>
      <c r="BL84" s="226">
        <f t="shared" si="74"/>
        <v>41800</v>
      </c>
      <c r="BM84" s="226">
        <f t="shared" ref="BM84:BN84" si="75">BM11</f>
        <v>39700</v>
      </c>
      <c r="BN84" s="226">
        <f t="shared" si="75"/>
        <v>29800</v>
      </c>
      <c r="BO84" s="226">
        <f t="shared" ref="BO84:BP84" si="76">BO11</f>
        <v>30200</v>
      </c>
      <c r="BP84" s="226">
        <f t="shared" si="76"/>
        <v>29100</v>
      </c>
      <c r="BQ84" s="226">
        <f t="shared" ref="BQ84:BR84" si="77">BQ11</f>
        <v>19400</v>
      </c>
      <c r="BR84" s="226">
        <f t="shared" si="77"/>
        <v>41100</v>
      </c>
      <c r="BS84" s="226">
        <f t="shared" ref="BS84:BT84" si="78">BS11</f>
        <v>37700</v>
      </c>
      <c r="BT84" s="226">
        <f t="shared" si="78"/>
        <v>33100</v>
      </c>
      <c r="BU84" s="226">
        <f t="shared" ref="BU84:BV84" si="79">BU11</f>
        <v>51500</v>
      </c>
      <c r="BV84" s="226">
        <f t="shared" si="79"/>
        <v>61100</v>
      </c>
      <c r="BW84" s="226">
        <f t="shared" ref="BW84:BX84" si="80">BW11</f>
        <v>40700</v>
      </c>
      <c r="BX84" s="226">
        <f t="shared" si="80"/>
        <v>40000</v>
      </c>
      <c r="BY84" s="226">
        <f t="shared" ref="BY84:BZ84" si="81">BY11</f>
        <v>56200</v>
      </c>
      <c r="BZ84" s="226">
        <f t="shared" si="81"/>
        <v>32000</v>
      </c>
      <c r="CA84" s="226">
        <f t="shared" ref="CA84:CB84" si="82">CA11</f>
        <v>32500</v>
      </c>
      <c r="CB84" s="226">
        <f t="shared" si="82"/>
        <v>30400</v>
      </c>
      <c r="CC84" s="226">
        <f t="shared" ref="CC84:CD84" si="83">CC11</f>
        <v>22200</v>
      </c>
      <c r="CD84" s="226">
        <f t="shared" si="83"/>
        <v>43800</v>
      </c>
      <c r="CE84" s="226">
        <f t="shared" ref="CE84:CF84" si="84">CE11</f>
        <v>39400</v>
      </c>
      <c r="CF84" s="226">
        <f t="shared" si="84"/>
        <v>39200</v>
      </c>
      <c r="CG84" s="226">
        <f t="shared" ref="CG84:CH84" si="85">CG11</f>
        <v>57300</v>
      </c>
      <c r="CH84" s="226">
        <f t="shared" si="85"/>
        <v>69900</v>
      </c>
      <c r="CI84" s="226">
        <f t="shared" ref="CI84:CJ84" si="86">CI11</f>
        <v>45200</v>
      </c>
      <c r="CJ84" s="226">
        <f t="shared" si="86"/>
        <v>47500</v>
      </c>
      <c r="CK84" s="226">
        <f t="shared" ref="CK84:CM84" si="87">CK11</f>
        <v>57400</v>
      </c>
      <c r="CL84" s="226">
        <f t="shared" ref="CL84" si="88">CL11</f>
        <v>39600</v>
      </c>
      <c r="CM84" s="226">
        <f t="shared" si="87"/>
        <v>35800</v>
      </c>
      <c r="CN84" s="226">
        <f t="shared" ref="CN84:CO84" si="89">CN11</f>
        <v>33900</v>
      </c>
      <c r="CO84" s="226">
        <f t="shared" si="89"/>
        <v>23700</v>
      </c>
      <c r="CP84" s="226">
        <f t="shared" ref="CP84:CR84" si="90">CP11</f>
        <v>48600</v>
      </c>
      <c r="CQ84" s="226">
        <f t="shared" si="90"/>
        <v>47400</v>
      </c>
      <c r="CR84" s="226">
        <f t="shared" si="90"/>
        <v>39800</v>
      </c>
      <c r="CS84" s="226">
        <f t="shared" ref="CS84:CT84" si="91">CS11</f>
        <v>63600</v>
      </c>
      <c r="CT84" s="226">
        <f t="shared" si="91"/>
        <v>81100</v>
      </c>
      <c r="CU84" s="226">
        <f t="shared" ref="CU84:CW84" si="92">CU11</f>
        <v>47700</v>
      </c>
      <c r="CV84" s="226">
        <f t="shared" si="92"/>
        <v>44200</v>
      </c>
      <c r="CW84" s="226">
        <f t="shared" si="92"/>
        <v>70500</v>
      </c>
      <c r="CX84" s="226">
        <v>46200</v>
      </c>
      <c r="CY84" s="226">
        <v>37300</v>
      </c>
      <c r="CZ84" s="226">
        <v>34873</v>
      </c>
      <c r="DA84" s="226">
        <v>26951</v>
      </c>
      <c r="DB84" s="226">
        <v>60500</v>
      </c>
      <c r="DC84" s="226">
        <v>51600</v>
      </c>
      <c r="DD84" s="226">
        <v>48300</v>
      </c>
      <c r="DE84" s="226">
        <v>72653</v>
      </c>
      <c r="DF84" s="226">
        <v>85314</v>
      </c>
      <c r="DG84" s="226">
        <v>48500</v>
      </c>
      <c r="DH84" s="226">
        <v>8800</v>
      </c>
      <c r="DI84" s="226">
        <v>50</v>
      </c>
      <c r="DJ84" s="226">
        <v>0</v>
      </c>
      <c r="DK84" s="226">
        <v>10</v>
      </c>
      <c r="DL84" s="226">
        <v>45</v>
      </c>
      <c r="DM84" s="226">
        <v>90</v>
      </c>
      <c r="DN84" s="226">
        <v>90</v>
      </c>
      <c r="DO84" s="226">
        <v>200</v>
      </c>
      <c r="DP84" s="226">
        <v>300</v>
      </c>
      <c r="DQ84" s="226">
        <v>164</v>
      </c>
      <c r="DR84" s="226">
        <v>106</v>
      </c>
      <c r="DS84" s="226">
        <v>30</v>
      </c>
      <c r="DT84" s="226">
        <v>50</v>
      </c>
      <c r="DU84" s="18" t="str">
        <f t="shared" si="60"/>
        <v>豪州</v>
      </c>
      <c r="DW84" s="238"/>
    </row>
    <row r="85" spans="1:127">
      <c r="A85" s="18" t="str">
        <f>A10</f>
        <v>マレーシア</v>
      </c>
      <c r="B85" s="18">
        <f t="shared" ref="B85:DU85" si="93">B10</f>
        <v>6789</v>
      </c>
      <c r="C85" s="18">
        <f t="shared" si="93"/>
        <v>9133</v>
      </c>
      <c r="D85" s="18">
        <f t="shared" si="93"/>
        <v>5483</v>
      </c>
      <c r="E85" s="18">
        <f t="shared" si="93"/>
        <v>3462</v>
      </c>
      <c r="F85" s="18">
        <f t="shared" si="93"/>
        <v>4139</v>
      </c>
      <c r="G85" s="18">
        <f t="shared" si="93"/>
        <v>4683</v>
      </c>
      <c r="H85" s="18">
        <f t="shared" si="93"/>
        <v>5730</v>
      </c>
      <c r="I85" s="18">
        <f t="shared" si="93"/>
        <v>5219</v>
      </c>
      <c r="J85" s="18">
        <f t="shared" si="93"/>
        <v>8540</v>
      </c>
      <c r="K85" s="18">
        <f t="shared" si="93"/>
        <v>7042</v>
      </c>
      <c r="L85" s="18">
        <f t="shared" si="93"/>
        <v>7724</v>
      </c>
      <c r="M85" s="18">
        <f t="shared" si="93"/>
        <v>13572</v>
      </c>
      <c r="N85" s="18">
        <f t="shared" si="93"/>
        <v>8900</v>
      </c>
      <c r="O85" s="18">
        <f t="shared" si="93"/>
        <v>7369</v>
      </c>
      <c r="P85" s="18">
        <f t="shared" si="93"/>
        <v>11778</v>
      </c>
      <c r="Q85" s="18">
        <f t="shared" si="93"/>
        <v>12244</v>
      </c>
      <c r="R85" s="18">
        <f t="shared" si="93"/>
        <v>12752</v>
      </c>
      <c r="S85" s="18">
        <f t="shared" si="93"/>
        <v>8447</v>
      </c>
      <c r="T85" s="18">
        <f t="shared" si="93"/>
        <v>7904</v>
      </c>
      <c r="U85" s="18">
        <f t="shared" si="93"/>
        <v>7729</v>
      </c>
      <c r="V85" s="18">
        <f t="shared" si="93"/>
        <v>9440</v>
      </c>
      <c r="W85" s="18">
        <f t="shared" si="93"/>
        <v>11334</v>
      </c>
      <c r="X85" s="18">
        <f t="shared" si="93"/>
        <v>15170</v>
      </c>
      <c r="Y85" s="18">
        <f t="shared" si="93"/>
        <v>17221</v>
      </c>
      <c r="Z85" s="18">
        <f t="shared" si="93"/>
        <v>7609</v>
      </c>
      <c r="AA85" s="18">
        <f t="shared" si="93"/>
        <v>10982</v>
      </c>
      <c r="AB85" s="18">
        <f t="shared" si="93"/>
        <v>13409</v>
      </c>
      <c r="AC85" s="18">
        <f t="shared" si="93"/>
        <v>14716</v>
      </c>
      <c r="AD85" s="18">
        <f t="shared" si="93"/>
        <v>15013</v>
      </c>
      <c r="AE85" s="18">
        <f t="shared" si="93"/>
        <v>9802</v>
      </c>
      <c r="AF85" s="18">
        <f t="shared" si="93"/>
        <v>9929</v>
      </c>
      <c r="AG85" s="18">
        <f t="shared" si="93"/>
        <v>10951</v>
      </c>
      <c r="AH85" s="18">
        <f t="shared" si="93"/>
        <v>11681</v>
      </c>
      <c r="AI85" s="18">
        <f t="shared" si="93"/>
        <v>17760</v>
      </c>
      <c r="AJ85" s="18">
        <f t="shared" si="93"/>
        <v>26453</v>
      </c>
      <c r="AK85" s="18">
        <f t="shared" ref="AK85:AL85" si="94">AK10</f>
        <v>28524</v>
      </c>
      <c r="AL85" s="18">
        <f t="shared" si="94"/>
        <v>13961</v>
      </c>
      <c r="AM85" s="18">
        <f t="shared" ref="AM85:AN85" si="95">AM10</f>
        <v>14109</v>
      </c>
      <c r="AN85" s="18">
        <f t="shared" si="95"/>
        <v>23372</v>
      </c>
      <c r="AO85" s="18">
        <f t="shared" ref="AO85:AP85" si="96">AO10</f>
        <v>25166</v>
      </c>
      <c r="AP85" s="18">
        <f t="shared" si="96"/>
        <v>22607</v>
      </c>
      <c r="AQ85" s="18">
        <f t="shared" ref="AQ85:AR85" si="97">AQ10</f>
        <v>17029</v>
      </c>
      <c r="AR85" s="18">
        <f t="shared" si="97"/>
        <v>16249</v>
      </c>
      <c r="AS85" s="18">
        <f t="shared" ref="AS85:AT85" si="98">AS10</f>
        <v>9900</v>
      </c>
      <c r="AT85" s="18">
        <f t="shared" si="98"/>
        <v>16100</v>
      </c>
      <c r="AU85" s="18">
        <f t="shared" ref="AU85:AV85" si="99">AU10</f>
        <v>24000</v>
      </c>
      <c r="AV85" s="18">
        <f t="shared" si="99"/>
        <v>27700</v>
      </c>
      <c r="AW85" s="18">
        <f t="shared" ref="AW85:AX85" si="100">AW10</f>
        <v>39300</v>
      </c>
      <c r="AX85" s="226">
        <f t="shared" si="100"/>
        <v>12300</v>
      </c>
      <c r="AY85" s="226">
        <f t="shared" ref="AY85:AZ85" si="101">AY10</f>
        <v>19300</v>
      </c>
      <c r="AZ85" s="226">
        <f t="shared" si="101"/>
        <v>28200</v>
      </c>
      <c r="BA85" s="226">
        <f t="shared" ref="BA85:BB85" si="102">BA10</f>
        <v>29600</v>
      </c>
      <c r="BB85" s="226">
        <f t="shared" si="102"/>
        <v>25800</v>
      </c>
      <c r="BC85" s="226">
        <f t="shared" ref="BC85:BD85" si="103">BC10</f>
        <v>18500</v>
      </c>
      <c r="BD85" s="226">
        <f t="shared" si="103"/>
        <v>20000</v>
      </c>
      <c r="BE85" s="226">
        <f t="shared" ref="BE85:BF85" si="104">BE10</f>
        <v>12300</v>
      </c>
      <c r="BF85" s="226">
        <f t="shared" si="104"/>
        <v>21300</v>
      </c>
      <c r="BG85" s="226">
        <f t="shared" ref="BG85:BH85" si="105">BG10</f>
        <v>28500</v>
      </c>
      <c r="BH85" s="226">
        <f t="shared" si="105"/>
        <v>39500</v>
      </c>
      <c r="BI85" s="226">
        <f t="shared" ref="BI85:BJ85" si="106">BI10</f>
        <v>50300</v>
      </c>
      <c r="BJ85" s="226">
        <f t="shared" si="106"/>
        <v>19800</v>
      </c>
      <c r="BK85" s="226">
        <f t="shared" ref="BK85:BL85" si="107">BK10</f>
        <v>29900</v>
      </c>
      <c r="BL85" s="226">
        <f t="shared" si="107"/>
        <v>38200</v>
      </c>
      <c r="BM85" s="226">
        <f t="shared" ref="BM85:BN85" si="108">BM10</f>
        <v>38000</v>
      </c>
      <c r="BN85" s="226">
        <f t="shared" si="108"/>
        <v>36600</v>
      </c>
      <c r="BO85" s="226">
        <f t="shared" ref="BO85:BP85" si="109">BO10</f>
        <v>20900</v>
      </c>
      <c r="BP85" s="226">
        <f t="shared" si="109"/>
        <v>25000</v>
      </c>
      <c r="BQ85" s="226">
        <f t="shared" ref="BQ85:BR85" si="110">BQ10</f>
        <v>15500</v>
      </c>
      <c r="BR85" s="226">
        <f t="shared" si="110"/>
        <v>25900</v>
      </c>
      <c r="BS85" s="226">
        <f t="shared" ref="BS85:BT85" si="111">BS10</f>
        <v>36700</v>
      </c>
      <c r="BT85" s="226">
        <f t="shared" si="111"/>
        <v>44400</v>
      </c>
      <c r="BU85" s="226">
        <f t="shared" ref="BU85:BV85" si="112">BU10</f>
        <v>63300</v>
      </c>
      <c r="BV85" s="226">
        <f t="shared" si="112"/>
        <v>34500</v>
      </c>
      <c r="BW85" s="226">
        <f t="shared" ref="BW85:BX85" si="113">BW10</f>
        <v>26700</v>
      </c>
      <c r="BX85" s="226">
        <f t="shared" si="113"/>
        <v>43700</v>
      </c>
      <c r="BY85" s="226">
        <f t="shared" ref="BY85:BZ85" si="114">BY10</f>
        <v>43200</v>
      </c>
      <c r="BZ85" s="226">
        <f t="shared" si="114"/>
        <v>36000</v>
      </c>
      <c r="CA85" s="226">
        <f t="shared" ref="CA85:CB85" si="115">CA10</f>
        <v>30000</v>
      </c>
      <c r="CB85" s="226">
        <f t="shared" si="115"/>
        <v>21600</v>
      </c>
      <c r="CC85" s="226">
        <f t="shared" ref="CC85:CD85" si="116">CC10</f>
        <v>21100</v>
      </c>
      <c r="CD85" s="226">
        <f t="shared" si="116"/>
        <v>26500</v>
      </c>
      <c r="CE85" s="226">
        <f t="shared" ref="CE85:CF85" si="117">CE10</f>
        <v>39400</v>
      </c>
      <c r="CF85" s="226">
        <f t="shared" si="117"/>
        <v>52200</v>
      </c>
      <c r="CG85" s="226">
        <f t="shared" ref="CG85:CH85" si="118">CG10</f>
        <v>64700</v>
      </c>
      <c r="CH85" s="226">
        <f t="shared" si="118"/>
        <v>31100</v>
      </c>
      <c r="CI85" s="226">
        <f t="shared" ref="CI85:CJ85" si="119">CI10</f>
        <v>35300</v>
      </c>
      <c r="CJ85" s="226">
        <f t="shared" si="119"/>
        <v>47700</v>
      </c>
      <c r="CK85" s="226">
        <f t="shared" ref="CK85:CM85" si="120">CK10</f>
        <v>49200</v>
      </c>
      <c r="CL85" s="226">
        <f t="shared" ref="CL85" si="121">CL10</f>
        <v>36400</v>
      </c>
      <c r="CM85" s="226">
        <f t="shared" si="120"/>
        <v>36500</v>
      </c>
      <c r="CN85" s="226">
        <f t="shared" ref="CN85:CO85" si="122">CN10</f>
        <v>23100</v>
      </c>
      <c r="CO85" s="226">
        <f t="shared" si="122"/>
        <v>20100</v>
      </c>
      <c r="CP85" s="226">
        <f t="shared" ref="CP85:CR85" si="123">CP10</f>
        <v>26700</v>
      </c>
      <c r="CQ85" s="226">
        <f t="shared" si="123"/>
        <v>39100</v>
      </c>
      <c r="CR85" s="226">
        <f t="shared" si="123"/>
        <v>55500</v>
      </c>
      <c r="CS85" s="226">
        <f t="shared" ref="CS85:CT85" si="124">CS10</f>
        <v>67600</v>
      </c>
      <c r="CT85" s="226">
        <f t="shared" si="124"/>
        <v>31400</v>
      </c>
      <c r="CU85" s="226">
        <f t="shared" ref="CU85:CW85" si="125">CU10</f>
        <v>36700</v>
      </c>
      <c r="CV85" s="226">
        <f t="shared" si="125"/>
        <v>50600</v>
      </c>
      <c r="CW85" s="226">
        <f t="shared" si="125"/>
        <v>46100</v>
      </c>
      <c r="CX85" s="226">
        <v>42600</v>
      </c>
      <c r="CY85" s="226">
        <v>30500</v>
      </c>
      <c r="CZ85" s="226">
        <v>22957</v>
      </c>
      <c r="DA85" s="226">
        <v>19827</v>
      </c>
      <c r="DB85" s="226">
        <v>28800</v>
      </c>
      <c r="DC85" s="226">
        <v>48900</v>
      </c>
      <c r="DD85" s="226">
        <v>65000</v>
      </c>
      <c r="DE85" s="226">
        <v>78250</v>
      </c>
      <c r="DF85" s="226">
        <v>44829</v>
      </c>
      <c r="DG85" s="226">
        <v>26600</v>
      </c>
      <c r="DH85" s="226">
        <v>3300</v>
      </c>
      <c r="DI85" s="226">
        <v>20</v>
      </c>
      <c r="DJ85" s="226">
        <v>0</v>
      </c>
      <c r="DK85" s="226">
        <v>10</v>
      </c>
      <c r="DL85" s="226">
        <v>200</v>
      </c>
      <c r="DM85" s="226">
        <v>223</v>
      </c>
      <c r="DN85" s="226">
        <v>200</v>
      </c>
      <c r="DO85" s="226">
        <v>600</v>
      </c>
      <c r="DP85" s="226">
        <v>400</v>
      </c>
      <c r="DQ85" s="226">
        <v>300</v>
      </c>
      <c r="DR85" s="226">
        <v>242</v>
      </c>
      <c r="DS85" s="226">
        <v>70</v>
      </c>
      <c r="DT85" s="226">
        <v>100</v>
      </c>
      <c r="DU85" s="18" t="str">
        <f t="shared" si="93"/>
        <v>マレーシア</v>
      </c>
      <c r="DW85" s="256"/>
    </row>
    <row r="86" spans="1:127">
      <c r="A86" s="18" t="str">
        <f>A9</f>
        <v>タイ</v>
      </c>
      <c r="B86" s="18">
        <f t="shared" ref="B86:DU86" si="126">B9</f>
        <v>11412</v>
      </c>
      <c r="C86" s="18">
        <f t="shared" si="126"/>
        <v>13597</v>
      </c>
      <c r="D86" s="18">
        <f t="shared" si="126"/>
        <v>11718</v>
      </c>
      <c r="E86" s="18">
        <f t="shared" si="126"/>
        <v>8001</v>
      </c>
      <c r="F86" s="18">
        <f t="shared" si="126"/>
        <v>8457</v>
      </c>
      <c r="G86" s="18">
        <f t="shared" si="126"/>
        <v>7507</v>
      </c>
      <c r="H86" s="18">
        <f t="shared" si="126"/>
        <v>12180</v>
      </c>
      <c r="I86" s="18">
        <f t="shared" si="126"/>
        <v>8631</v>
      </c>
      <c r="J86" s="18">
        <f t="shared" si="126"/>
        <v>13701</v>
      </c>
      <c r="K86" s="18">
        <f t="shared" si="126"/>
        <v>19517</v>
      </c>
      <c r="L86" s="18">
        <f t="shared" si="126"/>
        <v>11488</v>
      </c>
      <c r="M86" s="18">
        <f t="shared" si="126"/>
        <v>18760</v>
      </c>
      <c r="N86" s="18">
        <f t="shared" si="126"/>
        <v>12104</v>
      </c>
      <c r="O86" s="18">
        <f t="shared" si="126"/>
        <v>15351</v>
      </c>
      <c r="P86" s="18">
        <f t="shared" si="126"/>
        <v>26341</v>
      </c>
      <c r="Q86" s="18">
        <f t="shared" si="126"/>
        <v>40976</v>
      </c>
      <c r="R86" s="18">
        <f t="shared" si="126"/>
        <v>24028</v>
      </c>
      <c r="S86" s="18">
        <f t="shared" si="126"/>
        <v>13618</v>
      </c>
      <c r="T86" s="18">
        <f t="shared" si="126"/>
        <v>16439</v>
      </c>
      <c r="U86" s="18">
        <f t="shared" si="126"/>
        <v>11810</v>
      </c>
      <c r="V86" s="18">
        <f t="shared" si="126"/>
        <v>18773</v>
      </c>
      <c r="W86" s="18">
        <f t="shared" si="126"/>
        <v>31700</v>
      </c>
      <c r="X86" s="18">
        <f t="shared" si="126"/>
        <v>24239</v>
      </c>
      <c r="Y86" s="18">
        <f t="shared" si="126"/>
        <v>25571</v>
      </c>
      <c r="Z86" s="18">
        <f t="shared" si="126"/>
        <v>16101</v>
      </c>
      <c r="AA86" s="18">
        <f t="shared" si="126"/>
        <v>19890</v>
      </c>
      <c r="AB86" s="18">
        <f t="shared" si="126"/>
        <v>44848</v>
      </c>
      <c r="AC86" s="18">
        <f t="shared" si="126"/>
        <v>60212</v>
      </c>
      <c r="AD86" s="18">
        <f t="shared" si="126"/>
        <v>40263</v>
      </c>
      <c r="AE86" s="18">
        <f t="shared" si="126"/>
        <v>20502</v>
      </c>
      <c r="AF86" s="18">
        <f t="shared" si="126"/>
        <v>30189</v>
      </c>
      <c r="AG86" s="18">
        <f t="shared" si="126"/>
        <v>23849</v>
      </c>
      <c r="AH86" s="18">
        <f t="shared" si="126"/>
        <v>29278</v>
      </c>
      <c r="AI86" s="18">
        <f t="shared" si="126"/>
        <v>61306</v>
      </c>
      <c r="AJ86" s="18">
        <f t="shared" si="126"/>
        <v>51185</v>
      </c>
      <c r="AK86" s="18">
        <f t="shared" ref="AK86:AL86" si="127">AK9</f>
        <v>56109</v>
      </c>
      <c r="AL86" s="18">
        <f t="shared" si="127"/>
        <v>27161</v>
      </c>
      <c r="AM86" s="18">
        <f t="shared" ref="AM86:AN86" si="128">AM9</f>
        <v>34334</v>
      </c>
      <c r="AN86" s="18">
        <f t="shared" si="128"/>
        <v>71122</v>
      </c>
      <c r="AO86" s="18">
        <f t="shared" ref="AO86:AP86" si="129">AO9</f>
        <v>99396</v>
      </c>
      <c r="AP86" s="18">
        <f t="shared" si="129"/>
        <v>62254</v>
      </c>
      <c r="AQ86" s="18">
        <f t="shared" ref="AQ86:AR86" si="130">AQ9</f>
        <v>36323</v>
      </c>
      <c r="AR86" s="18">
        <f t="shared" si="130"/>
        <v>42891</v>
      </c>
      <c r="AS86" s="18">
        <f t="shared" ref="AS86:AT86" si="131">AS9</f>
        <v>29400</v>
      </c>
      <c r="AT86" s="18">
        <f t="shared" si="131"/>
        <v>31100</v>
      </c>
      <c r="AU86" s="18">
        <f t="shared" ref="AU86:AV86" si="132">AU9</f>
        <v>79400</v>
      </c>
      <c r="AV86" s="18">
        <f t="shared" si="132"/>
        <v>68000</v>
      </c>
      <c r="AW86" s="18">
        <f t="shared" ref="AW86:AX86" si="133">AW9</f>
        <v>76300</v>
      </c>
      <c r="AX86" s="226">
        <f t="shared" si="133"/>
        <v>44800</v>
      </c>
      <c r="AY86" s="226">
        <f t="shared" ref="AY86:AZ86" si="134">AY9</f>
        <v>44000</v>
      </c>
      <c r="AZ86" s="226">
        <f t="shared" si="134"/>
        <v>92400</v>
      </c>
      <c r="BA86" s="226">
        <f t="shared" ref="BA86:BB86" si="135">BA9</f>
        <v>117900</v>
      </c>
      <c r="BB86" s="226">
        <f t="shared" si="135"/>
        <v>81000</v>
      </c>
      <c r="BC86" s="226">
        <f t="shared" ref="BC86:BD86" si="136">BC9</f>
        <v>43400</v>
      </c>
      <c r="BD86" s="226">
        <f t="shared" si="136"/>
        <v>51900</v>
      </c>
      <c r="BE86" s="226">
        <f t="shared" ref="BE86:BF86" si="137">BE9</f>
        <v>31300</v>
      </c>
      <c r="BF86" s="226">
        <f t="shared" si="137"/>
        <v>34400</v>
      </c>
      <c r="BG86" s="226">
        <f t="shared" ref="BG86:BH86" si="138">BG9</f>
        <v>86000</v>
      </c>
      <c r="BH86" s="226">
        <f t="shared" si="138"/>
        <v>76100</v>
      </c>
      <c r="BI86" s="226">
        <f t="shared" ref="BI86:BJ86" si="139">BI9</f>
        <v>93500</v>
      </c>
      <c r="BJ86" s="226">
        <f t="shared" si="139"/>
        <v>61100</v>
      </c>
      <c r="BK86" s="226">
        <f t="shared" ref="BK86:BL86" si="140">BK9</f>
        <v>61300</v>
      </c>
      <c r="BL86" s="226">
        <f t="shared" si="140"/>
        <v>99700</v>
      </c>
      <c r="BM86" s="226">
        <f t="shared" ref="BM86:BN86" si="141">BM9</f>
        <v>131000</v>
      </c>
      <c r="BN86" s="226">
        <f t="shared" si="141"/>
        <v>84900</v>
      </c>
      <c r="BO86" s="226">
        <f t="shared" ref="BO86:BP86" si="142">BO9</f>
        <v>47900</v>
      </c>
      <c r="BP86" s="226">
        <f t="shared" si="142"/>
        <v>61300</v>
      </c>
      <c r="BQ86" s="226">
        <f t="shared" ref="BQ86:BR86" si="143">BQ9</f>
        <v>34700</v>
      </c>
      <c r="BR86" s="226">
        <f t="shared" si="143"/>
        <v>44700</v>
      </c>
      <c r="BS86" s="226">
        <f t="shared" ref="BS86:BT86" si="144">BS9</f>
        <v>98300</v>
      </c>
      <c r="BT86" s="226">
        <f t="shared" si="144"/>
        <v>80300</v>
      </c>
      <c r="BU86" s="226">
        <f t="shared" ref="BU86:BV86" si="145">BU9</f>
        <v>96400</v>
      </c>
      <c r="BV86" s="226">
        <f t="shared" si="145"/>
        <v>65200</v>
      </c>
      <c r="BW86" s="226">
        <f t="shared" ref="BW86:BX86" si="146">BW9</f>
        <v>75100</v>
      </c>
      <c r="BX86" s="226">
        <f t="shared" si="146"/>
        <v>111500</v>
      </c>
      <c r="BY86" s="226">
        <f t="shared" ref="BY86:BZ86" si="147">BY9</f>
        <v>138600</v>
      </c>
      <c r="BZ86" s="226">
        <f t="shared" si="147"/>
        <v>88800</v>
      </c>
      <c r="CA86" s="226">
        <f t="shared" ref="CA86:CB86" si="148">CA9</f>
        <v>51800</v>
      </c>
      <c r="CB86" s="226">
        <f t="shared" si="148"/>
        <v>56700</v>
      </c>
      <c r="CC86" s="226">
        <f t="shared" ref="CC86:CD86" si="149">CC9</f>
        <v>36200</v>
      </c>
      <c r="CD86" s="226">
        <f t="shared" si="149"/>
        <v>49500</v>
      </c>
      <c r="CE86" s="226">
        <f t="shared" ref="CE86:CF86" si="150">CE9</f>
        <v>103500</v>
      </c>
      <c r="CF86" s="226">
        <f t="shared" si="150"/>
        <v>94500</v>
      </c>
      <c r="CG86" s="226">
        <f t="shared" ref="CG86:CH86" si="151">CG9</f>
        <v>115800</v>
      </c>
      <c r="CH86" s="226">
        <f t="shared" si="151"/>
        <v>82600</v>
      </c>
      <c r="CI86" s="226">
        <f t="shared" ref="CI86:CJ86" si="152">CI9</f>
        <v>82000</v>
      </c>
      <c r="CJ86" s="226">
        <f t="shared" si="152"/>
        <v>116200</v>
      </c>
      <c r="CK86" s="226">
        <f t="shared" ref="CK86:CM86" si="153">CK9</f>
        <v>148600</v>
      </c>
      <c r="CL86" s="226">
        <f t="shared" ref="CL86" si="154">CL9</f>
        <v>103600</v>
      </c>
      <c r="CM86" s="226">
        <f t="shared" si="153"/>
        <v>73600</v>
      </c>
      <c r="CN86" s="226">
        <f t="shared" ref="CN86:CO86" si="155">CN9</f>
        <v>74400</v>
      </c>
      <c r="CO86" s="226">
        <f t="shared" si="155"/>
        <v>47500</v>
      </c>
      <c r="CP86" s="226">
        <f t="shared" ref="CP86:CR86" si="156">CP9</f>
        <v>54400</v>
      </c>
      <c r="CQ86" s="226">
        <f t="shared" si="156"/>
        <v>117900</v>
      </c>
      <c r="CR86" s="226">
        <f t="shared" si="156"/>
        <v>102900</v>
      </c>
      <c r="CS86" s="226">
        <f t="shared" ref="CS86:CT86" si="157">CS9</f>
        <v>128300</v>
      </c>
      <c r="CT86" s="226">
        <f t="shared" si="157"/>
        <v>92600</v>
      </c>
      <c r="CU86" s="226">
        <f t="shared" ref="CU86:CW86" si="158">CU9</f>
        <v>107800</v>
      </c>
      <c r="CV86" s="226">
        <f t="shared" si="158"/>
        <v>147400</v>
      </c>
      <c r="CW86" s="226">
        <f t="shared" si="158"/>
        <v>164800</v>
      </c>
      <c r="CX86" s="226">
        <v>107900</v>
      </c>
      <c r="CY86" s="226">
        <v>63000</v>
      </c>
      <c r="CZ86" s="226">
        <v>73202</v>
      </c>
      <c r="DA86" s="226">
        <v>49589</v>
      </c>
      <c r="DB86" s="226">
        <v>62100</v>
      </c>
      <c r="DC86" s="226">
        <v>145300</v>
      </c>
      <c r="DD86" s="226">
        <v>140300</v>
      </c>
      <c r="DE86" s="226">
        <v>164936</v>
      </c>
      <c r="DF86" s="226">
        <v>112534</v>
      </c>
      <c r="DG86" s="226">
        <v>98000</v>
      </c>
      <c r="DH86" s="226">
        <v>4800</v>
      </c>
      <c r="DI86" s="226">
        <v>30</v>
      </c>
      <c r="DJ86" s="226">
        <v>0</v>
      </c>
      <c r="DK86" s="226">
        <v>10</v>
      </c>
      <c r="DL86" s="226">
        <v>400</v>
      </c>
      <c r="DM86" s="226">
        <v>350</v>
      </c>
      <c r="DN86" s="226">
        <v>1000</v>
      </c>
      <c r="DO86" s="226">
        <v>1400</v>
      </c>
      <c r="DP86" s="226">
        <v>1000</v>
      </c>
      <c r="DQ86" s="226">
        <v>683</v>
      </c>
      <c r="DR86" s="226">
        <v>719</v>
      </c>
      <c r="DS86" s="226">
        <v>90</v>
      </c>
      <c r="DT86" s="226">
        <v>100</v>
      </c>
      <c r="DU86" s="18" t="str">
        <f t="shared" si="126"/>
        <v>タイ</v>
      </c>
      <c r="DW86" s="256"/>
    </row>
    <row r="87" spans="1:127">
      <c r="A87" s="18" t="str">
        <f>A8</f>
        <v>シンガポール</v>
      </c>
      <c r="B87" s="18">
        <f t="shared" ref="B87:DU87" si="159">B8</f>
        <v>9034</v>
      </c>
      <c r="C87" s="18">
        <f t="shared" si="159"/>
        <v>12474</v>
      </c>
      <c r="D87" s="18">
        <f t="shared" si="159"/>
        <v>6290</v>
      </c>
      <c r="E87" s="18">
        <f t="shared" si="159"/>
        <v>2360</v>
      </c>
      <c r="F87" s="18">
        <f t="shared" si="159"/>
        <v>6999</v>
      </c>
      <c r="G87" s="18">
        <f t="shared" si="159"/>
        <v>8947</v>
      </c>
      <c r="H87" s="18">
        <f t="shared" si="159"/>
        <v>7870</v>
      </c>
      <c r="I87" s="18">
        <f t="shared" si="159"/>
        <v>5502</v>
      </c>
      <c r="J87" s="18">
        <f t="shared" si="159"/>
        <v>7671</v>
      </c>
      <c r="K87" s="18">
        <f t="shared" si="159"/>
        <v>8787</v>
      </c>
      <c r="L87" s="18">
        <f t="shared" si="159"/>
        <v>12552</v>
      </c>
      <c r="M87" s="18">
        <f t="shared" si="159"/>
        <v>22868</v>
      </c>
      <c r="N87" s="18">
        <f t="shared" si="159"/>
        <v>8991</v>
      </c>
      <c r="O87" s="18">
        <f t="shared" si="159"/>
        <v>7725</v>
      </c>
      <c r="P87" s="18">
        <f t="shared" si="159"/>
        <v>11616</v>
      </c>
      <c r="Q87" s="18">
        <f t="shared" si="159"/>
        <v>12821</v>
      </c>
      <c r="R87" s="18">
        <f t="shared" si="159"/>
        <v>13000</v>
      </c>
      <c r="S87" s="18">
        <f t="shared" si="159"/>
        <v>13228</v>
      </c>
      <c r="T87" s="18">
        <f t="shared" si="159"/>
        <v>8390</v>
      </c>
      <c r="U87" s="18">
        <f t="shared" si="159"/>
        <v>5870</v>
      </c>
      <c r="V87" s="18">
        <f t="shared" si="159"/>
        <v>8017</v>
      </c>
      <c r="W87" s="18">
        <f t="shared" si="159"/>
        <v>10263</v>
      </c>
      <c r="X87" s="18">
        <f t="shared" si="159"/>
        <v>14792</v>
      </c>
      <c r="Y87" s="18">
        <f t="shared" si="159"/>
        <v>27450</v>
      </c>
      <c r="Z87" s="18">
        <f t="shared" si="159"/>
        <v>7109</v>
      </c>
      <c r="AA87" s="18">
        <f t="shared" si="159"/>
        <v>10134</v>
      </c>
      <c r="AB87" s="18">
        <f t="shared" si="159"/>
        <v>13409</v>
      </c>
      <c r="AC87" s="18">
        <f t="shared" si="159"/>
        <v>14583</v>
      </c>
      <c r="AD87" s="18">
        <f t="shared" si="159"/>
        <v>16334</v>
      </c>
      <c r="AE87" s="18">
        <f t="shared" si="159"/>
        <v>21735</v>
      </c>
      <c r="AF87" s="18">
        <f t="shared" si="159"/>
        <v>11248</v>
      </c>
      <c r="AG87" s="18">
        <f t="shared" si="159"/>
        <v>8831</v>
      </c>
      <c r="AH87" s="18">
        <f t="shared" si="159"/>
        <v>11597</v>
      </c>
      <c r="AI87" s="18">
        <f t="shared" si="159"/>
        <v>16146</v>
      </c>
      <c r="AJ87" s="18">
        <f t="shared" si="159"/>
        <v>20003</v>
      </c>
      <c r="AK87" s="18">
        <f t="shared" ref="AK87:AL87" si="160">AK8</f>
        <v>38151</v>
      </c>
      <c r="AL87" s="18">
        <f t="shared" si="160"/>
        <v>10888</v>
      </c>
      <c r="AM87" s="18">
        <f t="shared" ref="AM87:AN87" si="161">AM8</f>
        <v>10370</v>
      </c>
      <c r="AN87" s="18">
        <f t="shared" si="161"/>
        <v>16378</v>
      </c>
      <c r="AO87" s="18">
        <f t="shared" ref="AO87:AP87" si="162">AO8</f>
        <v>18662</v>
      </c>
      <c r="AP87" s="18">
        <f t="shared" si="162"/>
        <v>18256</v>
      </c>
      <c r="AQ87" s="18">
        <f t="shared" ref="AQ87:AR87" si="163">AQ8</f>
        <v>23298</v>
      </c>
      <c r="AR87" s="18">
        <f t="shared" si="163"/>
        <v>13047</v>
      </c>
      <c r="AS87" s="18">
        <f t="shared" ref="AS87:AT87" si="164">AS8</f>
        <v>8300</v>
      </c>
      <c r="AT87" s="18">
        <f t="shared" si="164"/>
        <v>14100</v>
      </c>
      <c r="AU87" s="18">
        <f t="shared" ref="AU87:AV87" si="165">AU8</f>
        <v>20100</v>
      </c>
      <c r="AV87" s="18">
        <f t="shared" si="165"/>
        <v>26700</v>
      </c>
      <c r="AW87" s="18">
        <f t="shared" ref="AW87:AX87" si="166">AW8</f>
        <v>47800</v>
      </c>
      <c r="AX87" s="226">
        <f t="shared" si="166"/>
        <v>11800</v>
      </c>
      <c r="AY87" s="226">
        <f t="shared" ref="AY87:AZ87" si="167">AY8</f>
        <v>16300</v>
      </c>
      <c r="AZ87" s="226">
        <f t="shared" si="167"/>
        <v>23100</v>
      </c>
      <c r="BA87" s="226">
        <f t="shared" ref="BA87:BB87" si="168">BA8</f>
        <v>24800</v>
      </c>
      <c r="BB87" s="226">
        <f t="shared" si="168"/>
        <v>24600</v>
      </c>
      <c r="BC87" s="226">
        <f t="shared" ref="BC87:BD87" si="169">BC8</f>
        <v>29200</v>
      </c>
      <c r="BD87" s="226">
        <f t="shared" si="169"/>
        <v>17200</v>
      </c>
      <c r="BE87" s="226">
        <f t="shared" ref="BE87:BF87" si="170">BE8</f>
        <v>12600</v>
      </c>
      <c r="BF87" s="226">
        <f t="shared" si="170"/>
        <v>18700</v>
      </c>
      <c r="BG87" s="226">
        <f t="shared" ref="BG87:BH87" si="171">BG8</f>
        <v>25200</v>
      </c>
      <c r="BH87" s="226">
        <f t="shared" si="171"/>
        <v>38200</v>
      </c>
      <c r="BI87" s="226">
        <f t="shared" ref="BI87:BJ87" si="172">BI8</f>
        <v>67000</v>
      </c>
      <c r="BJ87" s="226">
        <f t="shared" si="172"/>
        <v>15100</v>
      </c>
      <c r="BK87" s="226">
        <f t="shared" ref="BK87:BL87" si="173">BK8</f>
        <v>20400</v>
      </c>
      <c r="BL87" s="226">
        <f t="shared" si="173"/>
        <v>33000</v>
      </c>
      <c r="BM87" s="226">
        <f t="shared" ref="BM87:BN87" si="174">BM8</f>
        <v>30600</v>
      </c>
      <c r="BN87" s="226">
        <f t="shared" si="174"/>
        <v>29300</v>
      </c>
      <c r="BO87" s="226">
        <f t="shared" ref="BO87:BP87" si="175">BO8</f>
        <v>32600</v>
      </c>
      <c r="BP87" s="226">
        <f t="shared" si="175"/>
        <v>18000</v>
      </c>
      <c r="BQ87" s="226">
        <f t="shared" ref="BQ87:BR87" si="176">BQ8</f>
        <v>12100</v>
      </c>
      <c r="BR87" s="226">
        <f t="shared" si="176"/>
        <v>21900</v>
      </c>
      <c r="BS87" s="226">
        <f t="shared" ref="BS87:BT87" si="177">BS8</f>
        <v>29900</v>
      </c>
      <c r="BT87" s="226">
        <f t="shared" si="177"/>
        <v>43300</v>
      </c>
      <c r="BU87" s="226">
        <f t="shared" ref="BU87:BV87" si="178">BU8</f>
        <v>75900</v>
      </c>
      <c r="BV87" s="226">
        <f t="shared" si="178"/>
        <v>20400</v>
      </c>
      <c r="BW87" s="226">
        <f t="shared" ref="BW87:BX87" si="179">BW8</f>
        <v>17600</v>
      </c>
      <c r="BX87" s="226">
        <f t="shared" si="179"/>
        <v>33800</v>
      </c>
      <c r="BY87" s="226">
        <f t="shared" ref="BY87:BZ87" si="180">BY8</f>
        <v>35400</v>
      </c>
      <c r="BZ87" s="226">
        <f t="shared" si="180"/>
        <v>34300</v>
      </c>
      <c r="CA87" s="226">
        <f t="shared" ref="CA87:CB87" si="181">CA8</f>
        <v>36300</v>
      </c>
      <c r="CB87" s="226">
        <f t="shared" si="181"/>
        <v>19700</v>
      </c>
      <c r="CC87" s="226">
        <f t="shared" ref="CC87:CD87" si="182">CC8</f>
        <v>15300</v>
      </c>
      <c r="CD87" s="226">
        <f t="shared" si="182"/>
        <v>22200</v>
      </c>
      <c r="CE87" s="226">
        <f t="shared" ref="CE87:CF87" si="183">CE8</f>
        <v>32100</v>
      </c>
      <c r="CF87" s="226">
        <f t="shared" si="183"/>
        <v>50500</v>
      </c>
      <c r="CG87" s="226">
        <f t="shared" ref="CG87:CH87" si="184">CG8</f>
        <v>86400</v>
      </c>
      <c r="CH87" s="226">
        <f t="shared" si="184"/>
        <v>21200</v>
      </c>
      <c r="CI87" s="226">
        <f t="shared" ref="CI87:CJ87" si="185">CI8</f>
        <v>23500</v>
      </c>
      <c r="CJ87" s="226">
        <f t="shared" si="185"/>
        <v>38100</v>
      </c>
      <c r="CK87" s="226">
        <f t="shared" ref="CK87:CM87" si="186">CK8</f>
        <v>37600</v>
      </c>
      <c r="CL87" s="226">
        <f t="shared" ref="CL87" si="187">CL8</f>
        <v>39400</v>
      </c>
      <c r="CM87" s="226">
        <f t="shared" si="186"/>
        <v>40000</v>
      </c>
      <c r="CN87" s="226">
        <f t="shared" ref="CN87:CO87" si="188">CN8</f>
        <v>21400</v>
      </c>
      <c r="CO87" s="226">
        <f t="shared" si="188"/>
        <v>16300</v>
      </c>
      <c r="CP87" s="226">
        <f t="shared" ref="CP87:CR87" si="189">CP8</f>
        <v>23400</v>
      </c>
      <c r="CQ87" s="226">
        <f t="shared" si="189"/>
        <v>35100</v>
      </c>
      <c r="CR87" s="226">
        <f t="shared" si="189"/>
        <v>54300</v>
      </c>
      <c r="CS87" s="226">
        <f t="shared" ref="CS87:CT87" si="190">CS8</f>
        <v>87100</v>
      </c>
      <c r="CT87" s="226">
        <f t="shared" si="190"/>
        <v>22700</v>
      </c>
      <c r="CU87" s="226">
        <f t="shared" ref="CU87:CW87" si="191">CU8</f>
        <v>26100</v>
      </c>
      <c r="CV87" s="226">
        <f t="shared" si="191"/>
        <v>43700</v>
      </c>
      <c r="CW87" s="226">
        <f t="shared" si="191"/>
        <v>36700</v>
      </c>
      <c r="CX87" s="226">
        <v>37700</v>
      </c>
      <c r="CY87" s="226">
        <v>47300</v>
      </c>
      <c r="CZ87" s="226">
        <v>21716</v>
      </c>
      <c r="DA87" s="226">
        <v>19698</v>
      </c>
      <c r="DB87" s="226">
        <v>29100</v>
      </c>
      <c r="DC87" s="226">
        <v>41900</v>
      </c>
      <c r="DD87" s="226">
        <v>65300</v>
      </c>
      <c r="DE87" s="226">
        <v>100376</v>
      </c>
      <c r="DF87" s="226">
        <v>30180</v>
      </c>
      <c r="DG87" s="226">
        <v>19600</v>
      </c>
      <c r="DH87" s="226">
        <v>5100</v>
      </c>
      <c r="DI87" s="226">
        <v>0</v>
      </c>
      <c r="DJ87" s="226">
        <v>0</v>
      </c>
      <c r="DK87" s="226">
        <v>0</v>
      </c>
      <c r="DL87" s="226">
        <v>20</v>
      </c>
      <c r="DM87" s="226">
        <v>21</v>
      </c>
      <c r="DN87" s="226">
        <v>30</v>
      </c>
      <c r="DO87" s="226">
        <v>100</v>
      </c>
      <c r="DP87" s="226">
        <v>200</v>
      </c>
      <c r="DQ87" s="226">
        <v>121</v>
      </c>
      <c r="DR87" s="226">
        <v>85</v>
      </c>
      <c r="DS87" s="226">
        <v>50</v>
      </c>
      <c r="DT87" s="226">
        <v>60</v>
      </c>
      <c r="DU87" s="18" t="str">
        <f t="shared" si="159"/>
        <v>ｼﾝｶﾞﾎﾟｰﾙ</v>
      </c>
      <c r="DW87" s="256"/>
    </row>
    <row r="88" spans="1:127">
      <c r="A88" s="18" t="str">
        <f>A7</f>
        <v>香港</v>
      </c>
      <c r="B88" s="18">
        <f t="shared" ref="B88:DU88" si="192">B7</f>
        <v>34410</v>
      </c>
      <c r="C88" s="18">
        <f t="shared" si="192"/>
        <v>49311</v>
      </c>
      <c r="D88" s="18">
        <f t="shared" si="192"/>
        <v>14116</v>
      </c>
      <c r="E88" s="18">
        <f t="shared" si="192"/>
        <v>5774</v>
      </c>
      <c r="F88" s="18">
        <f t="shared" si="192"/>
        <v>11584</v>
      </c>
      <c r="G88" s="18">
        <f t="shared" si="192"/>
        <v>28522</v>
      </c>
      <c r="H88" s="18">
        <f t="shared" si="192"/>
        <v>40524</v>
      </c>
      <c r="I88" s="18">
        <f t="shared" si="192"/>
        <v>38436</v>
      </c>
      <c r="J88" s="18">
        <f t="shared" si="192"/>
        <v>28507</v>
      </c>
      <c r="K88" s="18">
        <f t="shared" si="192"/>
        <v>35468</v>
      </c>
      <c r="L88" s="18">
        <f t="shared" si="192"/>
        <v>33711</v>
      </c>
      <c r="M88" s="18">
        <f t="shared" si="192"/>
        <v>44502</v>
      </c>
      <c r="N88" s="18">
        <f t="shared" si="192"/>
        <v>48477</v>
      </c>
      <c r="O88" s="18">
        <f t="shared" si="192"/>
        <v>28762</v>
      </c>
      <c r="P88" s="18">
        <f t="shared" si="192"/>
        <v>36714</v>
      </c>
      <c r="Q88" s="18">
        <f t="shared" si="192"/>
        <v>44241</v>
      </c>
      <c r="R88" s="18">
        <f t="shared" si="192"/>
        <v>32506</v>
      </c>
      <c r="S88" s="18">
        <f t="shared" si="192"/>
        <v>44190</v>
      </c>
      <c r="T88" s="18">
        <f t="shared" si="192"/>
        <v>51465</v>
      </c>
      <c r="U88" s="18">
        <f t="shared" si="192"/>
        <v>44337</v>
      </c>
      <c r="V88" s="18">
        <f t="shared" si="192"/>
        <v>36352</v>
      </c>
      <c r="W88" s="18">
        <f t="shared" si="192"/>
        <v>33819</v>
      </c>
      <c r="X88" s="18">
        <f t="shared" si="192"/>
        <v>36210</v>
      </c>
      <c r="Y88" s="18">
        <f t="shared" si="192"/>
        <v>44641</v>
      </c>
      <c r="Z88" s="18">
        <f t="shared" si="192"/>
        <v>31237</v>
      </c>
      <c r="AA88" s="18">
        <f t="shared" si="192"/>
        <v>56539</v>
      </c>
      <c r="AB88" s="18">
        <f t="shared" si="192"/>
        <v>59405</v>
      </c>
      <c r="AC88" s="18">
        <f t="shared" si="192"/>
        <v>55040</v>
      </c>
      <c r="AD88" s="18">
        <f t="shared" si="192"/>
        <v>59182</v>
      </c>
      <c r="AE88" s="18">
        <f t="shared" si="192"/>
        <v>74711</v>
      </c>
      <c r="AF88" s="18">
        <f t="shared" si="192"/>
        <v>85335</v>
      </c>
      <c r="AG88" s="18">
        <f t="shared" si="192"/>
        <v>71767</v>
      </c>
      <c r="AH88" s="18">
        <f t="shared" si="192"/>
        <v>55379</v>
      </c>
      <c r="AI88" s="18">
        <f t="shared" si="192"/>
        <v>62433</v>
      </c>
      <c r="AJ88" s="18">
        <f t="shared" si="192"/>
        <v>62679</v>
      </c>
      <c r="AK88" s="18">
        <f t="shared" ref="AK88:AL88" si="193">AK7</f>
        <v>72174</v>
      </c>
      <c r="AL88" s="18">
        <f t="shared" si="193"/>
        <v>63503</v>
      </c>
      <c r="AM88" s="18">
        <f t="shared" ref="AM88:AN88" si="194">AM7</f>
        <v>64809</v>
      </c>
      <c r="AN88" s="18">
        <f t="shared" si="194"/>
        <v>64482</v>
      </c>
      <c r="AO88" s="18">
        <f t="shared" ref="AO88:AP88" si="195">AO7</f>
        <v>79357</v>
      </c>
      <c r="AP88" s="18">
        <f t="shared" si="195"/>
        <v>70804</v>
      </c>
      <c r="AQ88" s="18">
        <f t="shared" ref="AQ88:AR88" si="196">AQ7</f>
        <v>78129</v>
      </c>
      <c r="AR88" s="18">
        <f t="shared" si="196"/>
        <v>91224</v>
      </c>
      <c r="AS88" s="18">
        <f t="shared" ref="AS88:AT88" si="197">AS7</f>
        <v>74900</v>
      </c>
      <c r="AT88" s="18">
        <f t="shared" si="197"/>
        <v>69800</v>
      </c>
      <c r="AU88" s="18">
        <f t="shared" ref="AU88:AV88" si="198">AU7</f>
        <v>77300</v>
      </c>
      <c r="AV88" s="18">
        <f t="shared" si="198"/>
        <v>85200</v>
      </c>
      <c r="AW88" s="18">
        <f t="shared" ref="AW88:AX88" si="199">AW7</f>
        <v>106200</v>
      </c>
      <c r="AX88" s="226">
        <f t="shared" si="199"/>
        <v>87700</v>
      </c>
      <c r="AY88" s="226">
        <f t="shared" ref="AY88:AZ88" si="200">AY7</f>
        <v>109400</v>
      </c>
      <c r="AZ88" s="226">
        <f t="shared" si="200"/>
        <v>117200</v>
      </c>
      <c r="BA88" s="226">
        <f t="shared" ref="BA88:BB88" si="201">BA7</f>
        <v>119600</v>
      </c>
      <c r="BB88" s="226">
        <f t="shared" si="201"/>
        <v>120600</v>
      </c>
      <c r="BC88" s="226">
        <f t="shared" ref="BC88:BD88" si="202">BC7</f>
        <v>137000</v>
      </c>
      <c r="BD88" s="226">
        <f t="shared" si="202"/>
        <v>158700</v>
      </c>
      <c r="BE88" s="226">
        <f t="shared" ref="BE88:BF88" si="203">BE7</f>
        <v>141500</v>
      </c>
      <c r="BF88" s="226">
        <f t="shared" si="203"/>
        <v>115200</v>
      </c>
      <c r="BG88" s="226">
        <f t="shared" ref="BG88:BH88" si="204">BG7</f>
        <v>129100</v>
      </c>
      <c r="BH88" s="226">
        <f t="shared" si="204"/>
        <v>130800</v>
      </c>
      <c r="BI88" s="226">
        <f t="shared" ref="BI88:BJ88" si="205">BI7</f>
        <v>157400</v>
      </c>
      <c r="BJ88" s="226">
        <f t="shared" si="205"/>
        <v>125000</v>
      </c>
      <c r="BK88" s="226">
        <f t="shared" ref="BK88:BL88" si="206">BK7</f>
        <v>151800</v>
      </c>
      <c r="BL88" s="226">
        <f t="shared" si="206"/>
        <v>161000</v>
      </c>
      <c r="BM88" s="226">
        <f t="shared" ref="BM88:BN88" si="207">BM7</f>
        <v>127200</v>
      </c>
      <c r="BN88" s="226">
        <f t="shared" si="207"/>
        <v>140000</v>
      </c>
      <c r="BO88" s="226">
        <f t="shared" ref="BO88:BP88" si="208">BO7</f>
        <v>163100</v>
      </c>
      <c r="BP88" s="226">
        <f t="shared" si="208"/>
        <v>184600</v>
      </c>
      <c r="BQ88" s="226">
        <f t="shared" ref="BQ88:BR88" si="209">BQ7</f>
        <v>159300</v>
      </c>
      <c r="BR88" s="226">
        <f t="shared" si="209"/>
        <v>130900</v>
      </c>
      <c r="BS88" s="226">
        <f t="shared" ref="BS88:BT88" si="210">BS7</f>
        <v>154000</v>
      </c>
      <c r="BT88" s="226">
        <f t="shared" si="210"/>
        <v>152300</v>
      </c>
      <c r="BU88" s="226">
        <f t="shared" ref="BU88:BV88" si="211">BU7</f>
        <v>189800</v>
      </c>
      <c r="BV88" s="226">
        <f t="shared" si="211"/>
        <v>185500</v>
      </c>
      <c r="BW88" s="226">
        <f t="shared" ref="BW88:BX88" si="212">BW7</f>
        <v>140600</v>
      </c>
      <c r="BX88" s="226">
        <f t="shared" si="212"/>
        <v>164500</v>
      </c>
      <c r="BY88" s="226">
        <f t="shared" ref="BY88:BZ88" si="213">BY7</f>
        <v>209400</v>
      </c>
      <c r="BZ88" s="226">
        <f t="shared" si="213"/>
        <v>181600</v>
      </c>
      <c r="CA88" s="226">
        <f t="shared" ref="CA88:CB88" si="214">CA7</f>
        <v>201800</v>
      </c>
      <c r="CB88" s="226">
        <f t="shared" si="214"/>
        <v>234600</v>
      </c>
      <c r="CC88" s="226">
        <f t="shared" ref="CC88:CD88" si="215">CC7</f>
        <v>196800</v>
      </c>
      <c r="CD88" s="226">
        <f t="shared" si="215"/>
        <v>165500</v>
      </c>
      <c r="CE88" s="226">
        <f t="shared" ref="CE88:CF88" si="216">CE7</f>
        <v>171100</v>
      </c>
      <c r="CF88" s="226">
        <f t="shared" si="216"/>
        <v>172900</v>
      </c>
      <c r="CG88" s="226">
        <f t="shared" ref="CG88:CH88" si="217">CG7</f>
        <v>207200</v>
      </c>
      <c r="CH88" s="226">
        <f t="shared" si="217"/>
        <v>160500</v>
      </c>
      <c r="CI88" s="226">
        <f t="shared" ref="CI88:CJ88" si="218">CI7</f>
        <v>178500</v>
      </c>
      <c r="CJ88" s="226">
        <f t="shared" si="218"/>
        <v>195700</v>
      </c>
      <c r="CK88" s="226">
        <f t="shared" ref="CK88:CM88" si="219">CK7</f>
        <v>179900</v>
      </c>
      <c r="CL88" s="226">
        <f t="shared" ref="CL88" si="220">CL7</f>
        <v>190500</v>
      </c>
      <c r="CM88" s="226">
        <f t="shared" si="219"/>
        <v>205500</v>
      </c>
      <c r="CN88" s="226">
        <f t="shared" ref="CN88:CO88" si="221">CN7</f>
        <v>226800</v>
      </c>
      <c r="CO88" s="226">
        <f t="shared" si="221"/>
        <v>198100</v>
      </c>
      <c r="CP88" s="226">
        <f t="shared" ref="CP88:CR88" si="222">CP7</f>
        <v>126200</v>
      </c>
      <c r="CQ88" s="226">
        <f t="shared" si="222"/>
        <v>169500</v>
      </c>
      <c r="CR88" s="226">
        <f t="shared" si="222"/>
        <v>167200</v>
      </c>
      <c r="CS88" s="226">
        <f t="shared" ref="CS88:CT88" si="223">CS7</f>
        <v>209500</v>
      </c>
      <c r="CT88" s="226">
        <f t="shared" si="223"/>
        <v>154300</v>
      </c>
      <c r="CU88" s="226">
        <f t="shared" ref="CU88:CW88" si="224">CU7</f>
        <v>179300</v>
      </c>
      <c r="CV88" s="226">
        <f t="shared" si="224"/>
        <v>171400</v>
      </c>
      <c r="CW88" s="226">
        <f t="shared" si="224"/>
        <v>194800</v>
      </c>
      <c r="CX88" s="226">
        <v>189000</v>
      </c>
      <c r="CY88" s="226">
        <v>209000</v>
      </c>
      <c r="CZ88" s="226">
        <v>216810</v>
      </c>
      <c r="DA88" s="226">
        <v>190260</v>
      </c>
      <c r="DB88" s="226">
        <v>155900</v>
      </c>
      <c r="DC88" s="226">
        <v>180600</v>
      </c>
      <c r="DD88" s="226">
        <v>199700</v>
      </c>
      <c r="DE88" s="226">
        <v>249642</v>
      </c>
      <c r="DF88" s="226">
        <v>219358</v>
      </c>
      <c r="DG88" s="226">
        <v>115600</v>
      </c>
      <c r="DH88" s="226">
        <v>9900</v>
      </c>
      <c r="DI88" s="226">
        <v>10</v>
      </c>
      <c r="DJ88" s="226">
        <v>0</v>
      </c>
      <c r="DK88" s="226">
        <v>0</v>
      </c>
      <c r="DL88" s="226">
        <v>19</v>
      </c>
      <c r="DM88" s="226">
        <v>41</v>
      </c>
      <c r="DN88" s="226">
        <v>90</v>
      </c>
      <c r="DO88" s="226">
        <v>200</v>
      </c>
      <c r="DP88" s="226">
        <v>500</v>
      </c>
      <c r="DQ88" s="226">
        <v>287</v>
      </c>
      <c r="DR88" s="226">
        <v>161</v>
      </c>
      <c r="DS88" s="226">
        <v>40</v>
      </c>
      <c r="DT88" s="226">
        <v>60</v>
      </c>
      <c r="DU88" s="18" t="str">
        <f t="shared" si="192"/>
        <v>香港</v>
      </c>
      <c r="DW88" s="256"/>
    </row>
    <row r="89" spans="1:127">
      <c r="A89" s="18" t="str">
        <f>A6</f>
        <v>台湾</v>
      </c>
      <c r="B89" s="18">
        <f t="shared" ref="B89:DU89" si="225">B6</f>
        <v>97115</v>
      </c>
      <c r="C89" s="18">
        <f t="shared" si="225"/>
        <v>93446</v>
      </c>
      <c r="D89" s="18">
        <f t="shared" si="225"/>
        <v>42095</v>
      </c>
      <c r="E89" s="18">
        <f t="shared" si="225"/>
        <v>35800</v>
      </c>
      <c r="F89" s="18">
        <f t="shared" si="225"/>
        <v>67958</v>
      </c>
      <c r="G89" s="18">
        <f t="shared" si="225"/>
        <v>87693</v>
      </c>
      <c r="H89" s="18">
        <f t="shared" si="225"/>
        <v>113460</v>
      </c>
      <c r="I89" s="18">
        <f t="shared" si="225"/>
        <v>99126</v>
      </c>
      <c r="J89" s="18">
        <f t="shared" si="225"/>
        <v>84756</v>
      </c>
      <c r="K89" s="18">
        <f t="shared" si="225"/>
        <v>108403</v>
      </c>
      <c r="L89" s="18">
        <f t="shared" si="225"/>
        <v>86207</v>
      </c>
      <c r="M89" s="18">
        <f t="shared" si="225"/>
        <v>77915</v>
      </c>
      <c r="N89" s="18">
        <f t="shared" si="225"/>
        <v>125029</v>
      </c>
      <c r="O89" s="18">
        <f t="shared" si="225"/>
        <v>86275</v>
      </c>
      <c r="P89" s="18">
        <f t="shared" si="225"/>
        <v>92143</v>
      </c>
      <c r="Q89" s="18">
        <f t="shared" si="225"/>
        <v>138855</v>
      </c>
      <c r="R89" s="18">
        <f t="shared" si="225"/>
        <v>121055</v>
      </c>
      <c r="S89" s="18">
        <f t="shared" si="225"/>
        <v>125834</v>
      </c>
      <c r="T89" s="18">
        <f t="shared" si="225"/>
        <v>160349</v>
      </c>
      <c r="U89" s="18">
        <f t="shared" si="225"/>
        <v>128667</v>
      </c>
      <c r="V89" s="18">
        <f t="shared" si="225"/>
        <v>118113</v>
      </c>
      <c r="W89" s="18">
        <f t="shared" si="225"/>
        <v>135161</v>
      </c>
      <c r="X89" s="18">
        <f t="shared" si="225"/>
        <v>123292</v>
      </c>
      <c r="Y89" s="18">
        <f t="shared" si="225"/>
        <v>111015</v>
      </c>
      <c r="Z89" s="18">
        <f t="shared" si="225"/>
        <v>111345</v>
      </c>
      <c r="AA89" s="18">
        <f t="shared" si="225"/>
        <v>150273</v>
      </c>
      <c r="AB89" s="18">
        <f t="shared" si="225"/>
        <v>147438</v>
      </c>
      <c r="AC89" s="18">
        <f t="shared" si="225"/>
        <v>197932</v>
      </c>
      <c r="AD89" s="18">
        <f t="shared" si="225"/>
        <v>195715</v>
      </c>
      <c r="AE89" s="18">
        <f t="shared" si="225"/>
        <v>226974</v>
      </c>
      <c r="AF89" s="18">
        <f t="shared" si="225"/>
        <v>238502</v>
      </c>
      <c r="AG89" s="18">
        <f t="shared" si="225"/>
        <v>194944</v>
      </c>
      <c r="AH89" s="18">
        <f t="shared" si="225"/>
        <v>206844</v>
      </c>
      <c r="AI89" s="18">
        <f t="shared" si="225"/>
        <v>213501</v>
      </c>
      <c r="AJ89" s="18">
        <f t="shared" si="225"/>
        <v>177949</v>
      </c>
      <c r="AK89" s="18">
        <f t="shared" ref="AK89:AL89" si="226">AK6</f>
        <v>149404</v>
      </c>
      <c r="AL89" s="18">
        <f t="shared" si="226"/>
        <v>196923</v>
      </c>
      <c r="AM89" s="18">
        <f t="shared" ref="AM89:AN89" si="227">AM6</f>
        <v>191235</v>
      </c>
      <c r="AN89" s="18">
        <f t="shared" si="227"/>
        <v>208610</v>
      </c>
      <c r="AO89" s="18">
        <f t="shared" ref="AO89:AP89" si="228">AO6</f>
        <v>257894</v>
      </c>
      <c r="AP89" s="18">
        <f t="shared" si="228"/>
        <v>281997</v>
      </c>
      <c r="AQ89" s="18">
        <f t="shared" ref="AQ89:AR89" si="229">AQ6</f>
        <v>254274</v>
      </c>
      <c r="AR89" s="18">
        <f t="shared" si="229"/>
        <v>279316</v>
      </c>
      <c r="AS89" s="18">
        <f t="shared" ref="AS89:AT89" si="230">AS6</f>
        <v>229900</v>
      </c>
      <c r="AT89" s="18">
        <f t="shared" si="230"/>
        <v>220800</v>
      </c>
      <c r="AU89" s="18">
        <f t="shared" ref="AU89:AV89" si="231">AU6</f>
        <v>260300</v>
      </c>
      <c r="AV89" s="18">
        <f t="shared" si="231"/>
        <v>236500</v>
      </c>
      <c r="AW89" s="18">
        <f t="shared" ref="AW89:AX89" si="232">AW6</f>
        <v>212000</v>
      </c>
      <c r="AX89" s="226">
        <f t="shared" si="232"/>
        <v>217000</v>
      </c>
      <c r="AY89" s="226">
        <f t="shared" ref="AY89:AZ89" si="233">AY6</f>
        <v>277600</v>
      </c>
      <c r="AZ89" s="226">
        <f t="shared" si="233"/>
        <v>277900</v>
      </c>
      <c r="BA89" s="226">
        <f t="shared" ref="BA89:BB89" si="234">BA6</f>
        <v>335100</v>
      </c>
      <c r="BB89" s="226">
        <f t="shared" si="234"/>
        <v>339700</v>
      </c>
      <c r="BC89" s="226">
        <f t="shared" ref="BC89:BD89" si="235">BC6</f>
        <v>345200</v>
      </c>
      <c r="BD89" s="226">
        <f t="shared" si="235"/>
        <v>361700</v>
      </c>
      <c r="BE89" s="226">
        <f t="shared" ref="BE89:BF89" si="236">BE6</f>
        <v>313900</v>
      </c>
      <c r="BF89" s="226">
        <f t="shared" si="236"/>
        <v>302900</v>
      </c>
      <c r="BG89" s="226">
        <f t="shared" ref="BG89:BH89" si="237">BG6</f>
        <v>343600</v>
      </c>
      <c r="BH89" s="226">
        <f t="shared" si="237"/>
        <v>296500</v>
      </c>
      <c r="BI89" s="226">
        <f t="shared" ref="BI89:BJ89" si="238">BI6</f>
        <v>265800</v>
      </c>
      <c r="BJ89" s="226">
        <f t="shared" si="238"/>
        <v>321000</v>
      </c>
      <c r="BK89" s="226">
        <f t="shared" ref="BK89:BL89" si="239">BK6</f>
        <v>349000</v>
      </c>
      <c r="BL89" s="226">
        <f t="shared" si="239"/>
        <v>328400</v>
      </c>
      <c r="BM89" s="226">
        <f t="shared" ref="BM89:BN89" si="240">BM6</f>
        <v>384200</v>
      </c>
      <c r="BN89" s="226">
        <f t="shared" si="240"/>
        <v>375500</v>
      </c>
      <c r="BO89" s="226">
        <f t="shared" ref="BO89:BP89" si="241">BO6</f>
        <v>397800</v>
      </c>
      <c r="BP89" s="226">
        <f t="shared" si="241"/>
        <v>397000</v>
      </c>
      <c r="BQ89" s="226">
        <f t="shared" ref="BQ89:BR89" si="242">BQ6</f>
        <v>333200</v>
      </c>
      <c r="BR89" s="226">
        <f t="shared" si="242"/>
        <v>347500</v>
      </c>
      <c r="BS89" s="226">
        <f t="shared" ref="BS89:BT89" si="243">BS6</f>
        <v>354500</v>
      </c>
      <c r="BT89" s="226">
        <f t="shared" si="243"/>
        <v>300700</v>
      </c>
      <c r="BU89" s="226">
        <f t="shared" ref="BU89:BV89" si="244">BU6</f>
        <v>278700</v>
      </c>
      <c r="BV89" s="226">
        <f t="shared" si="244"/>
        <v>350800</v>
      </c>
      <c r="BW89" s="226">
        <f t="shared" ref="BW89:BX89" si="245">BW6</f>
        <v>343000</v>
      </c>
      <c r="BX89" s="226">
        <f t="shared" si="245"/>
        <v>339900</v>
      </c>
      <c r="BY89" s="226">
        <f t="shared" ref="BY89:BZ89" si="246">BY6</f>
        <v>413300</v>
      </c>
      <c r="BZ89" s="226">
        <f t="shared" si="246"/>
        <v>407500</v>
      </c>
      <c r="CA89" s="226">
        <f t="shared" ref="CA89:CB89" si="247">CA6</f>
        <v>433600</v>
      </c>
      <c r="CB89" s="226">
        <f t="shared" si="247"/>
        <v>446600</v>
      </c>
      <c r="CC89" s="226">
        <f t="shared" ref="CC89:CD89" si="248">CC6</f>
        <v>377800</v>
      </c>
      <c r="CD89" s="226">
        <f t="shared" si="248"/>
        <v>347800</v>
      </c>
      <c r="CE89" s="226">
        <f t="shared" ref="CE89:CF89" si="249">CE6</f>
        <v>421100</v>
      </c>
      <c r="CF89" s="226">
        <f t="shared" si="249"/>
        <v>363200</v>
      </c>
      <c r="CG89" s="226">
        <f t="shared" ref="CG89:CH89" si="250">CG6</f>
        <v>319500</v>
      </c>
      <c r="CH89" s="226">
        <f t="shared" si="250"/>
        <v>350500</v>
      </c>
      <c r="CI89" s="226">
        <f t="shared" ref="CI89:CJ89" si="251">CI6</f>
        <v>400900</v>
      </c>
      <c r="CJ89" s="226">
        <f t="shared" si="251"/>
        <v>387300</v>
      </c>
      <c r="CK89" s="226">
        <f t="shared" ref="CK89:CM89" si="252">CK6</f>
        <v>470000</v>
      </c>
      <c r="CL89" s="226">
        <f t="shared" ref="CL89" si="253">CL6</f>
        <v>440100</v>
      </c>
      <c r="CM89" s="226">
        <f t="shared" si="252"/>
        <v>456900</v>
      </c>
      <c r="CN89" s="226">
        <f t="shared" ref="CN89:CO89" si="254">CN6</f>
        <v>460500</v>
      </c>
      <c r="CO89" s="226">
        <f t="shared" si="254"/>
        <v>394500</v>
      </c>
      <c r="CP89" s="226">
        <f t="shared" ref="CP89:CR89" si="255">CP6</f>
        <v>329100</v>
      </c>
      <c r="CQ89" s="226">
        <f t="shared" si="255"/>
        <v>379600</v>
      </c>
      <c r="CR89" s="226">
        <f t="shared" si="255"/>
        <v>351900</v>
      </c>
      <c r="CS89" s="226">
        <f t="shared" ref="CS89:CT89" si="256">CS6</f>
        <v>335800</v>
      </c>
      <c r="CT89" s="226">
        <f t="shared" si="256"/>
        <v>387500</v>
      </c>
      <c r="CU89" s="226">
        <f t="shared" ref="CU89:CW89" si="257">CU6</f>
        <v>399800</v>
      </c>
      <c r="CV89" s="226">
        <f t="shared" si="257"/>
        <v>402400</v>
      </c>
      <c r="CW89" s="226">
        <f t="shared" si="257"/>
        <v>403500</v>
      </c>
      <c r="CX89" s="226">
        <v>426500</v>
      </c>
      <c r="CY89" s="226">
        <v>461100</v>
      </c>
      <c r="CZ89" s="226">
        <v>459216</v>
      </c>
      <c r="DA89" s="226">
        <v>420279</v>
      </c>
      <c r="DB89" s="226">
        <v>376200</v>
      </c>
      <c r="DC89" s="226">
        <v>413700</v>
      </c>
      <c r="DD89" s="226">
        <v>392100</v>
      </c>
      <c r="DE89" s="226">
        <v>348269</v>
      </c>
      <c r="DF89" s="226">
        <v>461239</v>
      </c>
      <c r="DG89" s="226">
        <v>220400</v>
      </c>
      <c r="DH89" s="226">
        <v>7700</v>
      </c>
      <c r="DI89" s="226">
        <v>300</v>
      </c>
      <c r="DJ89" s="226">
        <v>0</v>
      </c>
      <c r="DK89" s="226">
        <v>50</v>
      </c>
      <c r="DL89" s="226">
        <v>102</v>
      </c>
      <c r="DM89" s="226">
        <v>448</v>
      </c>
      <c r="DN89" s="226">
        <v>800</v>
      </c>
      <c r="DO89" s="226">
        <v>1300</v>
      </c>
      <c r="DP89" s="226">
        <v>1200</v>
      </c>
      <c r="DQ89" s="226">
        <v>975</v>
      </c>
      <c r="DR89" s="226">
        <v>592</v>
      </c>
      <c r="DS89" s="226">
        <v>400</v>
      </c>
      <c r="DT89" s="226">
        <v>600</v>
      </c>
      <c r="DU89" s="18" t="str">
        <f t="shared" si="225"/>
        <v>台湾</v>
      </c>
      <c r="DW89" s="256"/>
    </row>
    <row r="90" spans="1:127">
      <c r="A90" s="18" t="str">
        <f>A5</f>
        <v>韓国</v>
      </c>
      <c r="B90" s="18">
        <f t="shared" ref="B90:DU90" si="258">B5</f>
        <v>268368</v>
      </c>
      <c r="C90" s="18">
        <f t="shared" si="258"/>
        <v>231640</v>
      </c>
      <c r="D90" s="18">
        <f t="shared" si="258"/>
        <v>89121</v>
      </c>
      <c r="E90" s="18">
        <f t="shared" si="258"/>
        <v>63790</v>
      </c>
      <c r="F90" s="18">
        <f t="shared" si="258"/>
        <v>84014</v>
      </c>
      <c r="G90" s="18">
        <f t="shared" si="258"/>
        <v>103817</v>
      </c>
      <c r="H90" s="18">
        <f t="shared" si="258"/>
        <v>140053</v>
      </c>
      <c r="I90" s="18">
        <f t="shared" si="258"/>
        <v>147030</v>
      </c>
      <c r="J90" s="18">
        <f t="shared" si="258"/>
        <v>122436</v>
      </c>
      <c r="K90" s="18">
        <f t="shared" si="258"/>
        <v>132259</v>
      </c>
      <c r="L90" s="18">
        <f t="shared" si="258"/>
        <v>134009</v>
      </c>
      <c r="M90" s="18">
        <f t="shared" si="258"/>
        <v>141536</v>
      </c>
      <c r="N90" s="18">
        <f t="shared" si="258"/>
        <v>173397</v>
      </c>
      <c r="O90" s="18">
        <f t="shared" si="258"/>
        <v>169206</v>
      </c>
      <c r="P90" s="18">
        <f t="shared" si="258"/>
        <v>150615</v>
      </c>
      <c r="Q90" s="18">
        <f t="shared" si="258"/>
        <v>152722</v>
      </c>
      <c r="R90" s="18">
        <f t="shared" si="258"/>
        <v>157398</v>
      </c>
      <c r="S90" s="18">
        <f t="shared" si="258"/>
        <v>152160</v>
      </c>
      <c r="T90" s="18">
        <f t="shared" si="258"/>
        <v>189687</v>
      </c>
      <c r="U90" s="18">
        <f t="shared" si="258"/>
        <v>201733</v>
      </c>
      <c r="V90" s="18">
        <f t="shared" si="258"/>
        <v>145707</v>
      </c>
      <c r="W90" s="18">
        <f t="shared" si="258"/>
        <v>168136</v>
      </c>
      <c r="X90" s="18">
        <f t="shared" si="258"/>
        <v>183536</v>
      </c>
      <c r="Y90" s="18">
        <f t="shared" si="258"/>
        <v>199950</v>
      </c>
      <c r="Z90" s="18">
        <f t="shared" si="258"/>
        <v>234456</v>
      </c>
      <c r="AA90" s="18">
        <f t="shared" si="258"/>
        <v>234390</v>
      </c>
      <c r="AB90" s="18">
        <f t="shared" si="258"/>
        <v>206946</v>
      </c>
      <c r="AC90" s="18">
        <f t="shared" si="258"/>
        <v>204220</v>
      </c>
      <c r="AD90" s="18">
        <f t="shared" si="258"/>
        <v>228670</v>
      </c>
      <c r="AE90" s="18">
        <f t="shared" si="258"/>
        <v>211465</v>
      </c>
      <c r="AF90" s="18">
        <f t="shared" si="258"/>
        <v>243992</v>
      </c>
      <c r="AG90" s="18">
        <f t="shared" si="258"/>
        <v>215498</v>
      </c>
      <c r="AH90" s="18">
        <f t="shared" si="258"/>
        <v>164499</v>
      </c>
      <c r="AI90" s="18">
        <f t="shared" si="258"/>
        <v>158273</v>
      </c>
      <c r="AJ90" s="18">
        <f t="shared" si="258"/>
        <v>170901</v>
      </c>
      <c r="AK90" s="18">
        <f t="shared" ref="AK90:AL90" si="259">AK5</f>
        <v>182846</v>
      </c>
      <c r="AL90" s="18">
        <f t="shared" si="259"/>
        <v>255517</v>
      </c>
      <c r="AM90" s="18">
        <f t="shared" ref="AM90:AN90" si="260">AM5</f>
        <v>231502</v>
      </c>
      <c r="AN90" s="18">
        <f t="shared" si="260"/>
        <v>192078</v>
      </c>
      <c r="AO90" s="18">
        <f t="shared" ref="AO90:AP90" si="261">AO5</f>
        <v>193998</v>
      </c>
      <c r="AP90" s="18">
        <f t="shared" si="261"/>
        <v>195263</v>
      </c>
      <c r="AQ90" s="18">
        <f t="shared" ref="AQ90:AR90" si="262">AQ5</f>
        <v>207588</v>
      </c>
      <c r="AR90" s="18">
        <f t="shared" si="262"/>
        <v>250741</v>
      </c>
      <c r="AS90" s="18">
        <f t="shared" ref="AS90:AT90" si="263">AS5</f>
        <v>251400</v>
      </c>
      <c r="AT90" s="18">
        <f t="shared" si="263"/>
        <v>217700</v>
      </c>
      <c r="AU90" s="18">
        <f t="shared" ref="AU90:AV90" si="264">AU5</f>
        <v>249600</v>
      </c>
      <c r="AV90" s="18">
        <f t="shared" si="264"/>
        <v>239000</v>
      </c>
      <c r="AW90" s="18">
        <f t="shared" ref="AW90:AX90" si="265">AW5</f>
        <v>270900</v>
      </c>
      <c r="AX90" s="226">
        <f t="shared" si="265"/>
        <v>358100</v>
      </c>
      <c r="AY90" s="226">
        <f t="shared" ref="AY90:AZ90" si="266">AY5</f>
        <v>321600</v>
      </c>
      <c r="AZ90" s="226">
        <f t="shared" si="266"/>
        <v>268200</v>
      </c>
      <c r="BA90" s="226">
        <f t="shared" ref="BA90:BB90" si="267">BA5</f>
        <v>304600</v>
      </c>
      <c r="BB90" s="226">
        <f t="shared" si="267"/>
        <v>315400</v>
      </c>
      <c r="BC90" s="226">
        <f t="shared" ref="BC90:BD90" si="268">BC5</f>
        <v>251500</v>
      </c>
      <c r="BD90" s="226">
        <f t="shared" si="268"/>
        <v>343800</v>
      </c>
      <c r="BE90" s="226">
        <f t="shared" ref="BE90:BF90" si="269">BE5</f>
        <v>391000</v>
      </c>
      <c r="BF90" s="226">
        <f t="shared" si="269"/>
        <v>301700</v>
      </c>
      <c r="BG90" s="226">
        <f t="shared" ref="BG90:BH90" si="270">BG5</f>
        <v>370800</v>
      </c>
      <c r="BH90" s="226">
        <f t="shared" si="270"/>
        <v>359800</v>
      </c>
      <c r="BI90" s="226">
        <f t="shared" ref="BI90:BJ90" si="271">BI5</f>
        <v>415700</v>
      </c>
      <c r="BJ90" s="226">
        <f t="shared" si="271"/>
        <v>514900</v>
      </c>
      <c r="BK90" s="226">
        <f t="shared" ref="BK90:BL90" si="272">BK5</f>
        <v>490800</v>
      </c>
      <c r="BL90" s="226">
        <f t="shared" si="272"/>
        <v>374100</v>
      </c>
      <c r="BM90" s="226">
        <f t="shared" ref="BM90:BN90" si="273">BM5</f>
        <v>353700</v>
      </c>
      <c r="BN90" s="226">
        <f t="shared" si="273"/>
        <v>302100</v>
      </c>
      <c r="BO90" s="226">
        <f t="shared" ref="BO90:BP90" si="274">BO5</f>
        <v>347400</v>
      </c>
      <c r="BP90" s="226">
        <f t="shared" si="274"/>
        <v>447000</v>
      </c>
      <c r="BQ90" s="226">
        <f t="shared" ref="BQ90:BR90" si="275">BQ5</f>
        <v>458900</v>
      </c>
      <c r="BR90" s="226">
        <f t="shared" si="275"/>
        <v>430600</v>
      </c>
      <c r="BS90" s="226">
        <f t="shared" ref="BS90:BT90" si="276">BS5</f>
        <v>449600</v>
      </c>
      <c r="BT90" s="226">
        <f t="shared" si="276"/>
        <v>426900</v>
      </c>
      <c r="BU90" s="226">
        <f t="shared" ref="BU90:BV90" si="277">BU5</f>
        <v>494400</v>
      </c>
      <c r="BV90" s="226">
        <f t="shared" si="277"/>
        <v>625400</v>
      </c>
      <c r="BW90" s="226">
        <f t="shared" ref="BW90:BX90" si="278">BW5</f>
        <v>600000</v>
      </c>
      <c r="BX90" s="226">
        <f t="shared" si="278"/>
        <v>488400</v>
      </c>
      <c r="BY90" s="226">
        <f t="shared" ref="BY90:BZ90" si="279">BY5</f>
        <v>554600</v>
      </c>
      <c r="BZ90" s="226">
        <f t="shared" si="279"/>
        <v>558900</v>
      </c>
      <c r="CA90" s="226">
        <f t="shared" ref="CA90:CB90" si="280">CA5</f>
        <v>568900</v>
      </c>
      <c r="CB90" s="226">
        <f t="shared" si="280"/>
        <v>644000</v>
      </c>
      <c r="CC90" s="226">
        <f t="shared" ref="CC90:CD90" si="281">CC5</f>
        <v>620900</v>
      </c>
      <c r="CD90" s="226">
        <f t="shared" si="281"/>
        <v>556900</v>
      </c>
      <c r="CE90" s="226">
        <f t="shared" ref="CE90:CF90" si="282">CE5</f>
        <v>620900</v>
      </c>
      <c r="CF90" s="226">
        <f t="shared" si="282"/>
        <v>622600</v>
      </c>
      <c r="CG90" s="226">
        <f t="shared" ref="CG90:CH90" si="283">CG5</f>
        <v>678900</v>
      </c>
      <c r="CH90" s="226">
        <f t="shared" si="283"/>
        <v>803800</v>
      </c>
      <c r="CI90" s="226">
        <f t="shared" ref="CI90:CJ90" si="284">CI5</f>
        <v>708300</v>
      </c>
      <c r="CJ90" s="226">
        <f t="shared" si="284"/>
        <v>619200</v>
      </c>
      <c r="CK90" s="226">
        <f t="shared" ref="CK90:CM90" si="285">CK5</f>
        <v>638500</v>
      </c>
      <c r="CL90" s="226">
        <f t="shared" ref="CL90" si="286">CL5</f>
        <v>640400</v>
      </c>
      <c r="CM90" s="226">
        <f t="shared" si="285"/>
        <v>606100</v>
      </c>
      <c r="CN90" s="226">
        <f t="shared" ref="CN90:CO90" si="287">CN5</f>
        <v>608000</v>
      </c>
      <c r="CO90" s="226">
        <f t="shared" si="287"/>
        <v>593900</v>
      </c>
      <c r="CP90" s="226">
        <f t="shared" ref="CP90:CR90" si="288">CP5</f>
        <v>479700</v>
      </c>
      <c r="CQ90" s="226">
        <f t="shared" si="288"/>
        <v>571200</v>
      </c>
      <c r="CR90" s="226">
        <f t="shared" si="288"/>
        <v>588200</v>
      </c>
      <c r="CS90" s="226">
        <f t="shared" ref="CS90:CT90" si="289">CS5</f>
        <v>681600</v>
      </c>
      <c r="CT90" s="226">
        <f t="shared" si="289"/>
        <v>779400</v>
      </c>
      <c r="CU90" s="226">
        <f t="shared" ref="CU90:CW90" si="290">CU5</f>
        <v>715800</v>
      </c>
      <c r="CV90" s="226">
        <f t="shared" si="290"/>
        <v>585600</v>
      </c>
      <c r="CW90" s="226">
        <f t="shared" si="290"/>
        <v>566600</v>
      </c>
      <c r="CX90" s="226">
        <v>603400</v>
      </c>
      <c r="CY90" s="226">
        <v>611900</v>
      </c>
      <c r="CZ90" s="226">
        <v>561675</v>
      </c>
      <c r="DA90" s="226">
        <v>308730</v>
      </c>
      <c r="DB90" s="226">
        <v>201200</v>
      </c>
      <c r="DC90" s="226">
        <v>197300</v>
      </c>
      <c r="DD90" s="226">
        <v>205000</v>
      </c>
      <c r="DE90" s="226">
        <v>247959</v>
      </c>
      <c r="DF90" s="226">
        <v>316812</v>
      </c>
      <c r="DG90" s="226">
        <v>143900</v>
      </c>
      <c r="DH90" s="226">
        <v>16700</v>
      </c>
      <c r="DI90" s="226">
        <v>300</v>
      </c>
      <c r="DJ90" s="226">
        <v>20</v>
      </c>
      <c r="DK90" s="226">
        <v>100</v>
      </c>
      <c r="DL90" s="226">
        <v>294</v>
      </c>
      <c r="DM90" s="226">
        <v>749</v>
      </c>
      <c r="DN90" s="226">
        <v>1400</v>
      </c>
      <c r="DO90" s="226">
        <v>2000</v>
      </c>
      <c r="DP90" s="226">
        <v>2800</v>
      </c>
      <c r="DQ90" s="226">
        <v>2808</v>
      </c>
      <c r="DR90" s="226">
        <v>2535</v>
      </c>
      <c r="DS90" s="226">
        <v>900</v>
      </c>
      <c r="DT90" s="226">
        <v>2000</v>
      </c>
      <c r="DU90" s="18" t="str">
        <f t="shared" si="258"/>
        <v>韓国</v>
      </c>
      <c r="DW90" s="256"/>
    </row>
    <row r="91" spans="1:127">
      <c r="A91" s="18" t="str">
        <f>A4</f>
        <v>中国</v>
      </c>
      <c r="B91" s="18">
        <f t="shared" ref="B91:DU91" si="291">B4</f>
        <v>99131</v>
      </c>
      <c r="C91" s="18">
        <f t="shared" si="291"/>
        <v>105362</v>
      </c>
      <c r="D91" s="18">
        <f t="shared" si="291"/>
        <v>6245</v>
      </c>
      <c r="E91" s="18">
        <f t="shared" si="291"/>
        <v>76164</v>
      </c>
      <c r="F91" s="18">
        <f t="shared" si="291"/>
        <v>58608</v>
      </c>
      <c r="G91" s="18">
        <f t="shared" si="291"/>
        <v>61419</v>
      </c>
      <c r="H91" s="18">
        <f t="shared" si="291"/>
        <v>86963</v>
      </c>
      <c r="I91" s="18">
        <f t="shared" si="291"/>
        <v>102640</v>
      </c>
      <c r="J91" s="18">
        <f t="shared" si="291"/>
        <v>112498</v>
      </c>
      <c r="K91" s="18">
        <f t="shared" si="291"/>
        <v>106174</v>
      </c>
      <c r="L91" s="18">
        <f t="shared" si="291"/>
        <v>92154</v>
      </c>
      <c r="M91" s="18">
        <f t="shared" si="291"/>
        <v>79688</v>
      </c>
      <c r="N91" s="18">
        <f t="shared" si="291"/>
        <v>138351</v>
      </c>
      <c r="O91" s="18">
        <f t="shared" si="291"/>
        <v>82667</v>
      </c>
      <c r="P91" s="18">
        <f t="shared" si="291"/>
        <v>130293</v>
      </c>
      <c r="Q91" s="18">
        <f t="shared" si="291"/>
        <v>149542</v>
      </c>
      <c r="R91" s="18">
        <f t="shared" si="291"/>
        <v>113349</v>
      </c>
      <c r="S91" s="18">
        <f t="shared" si="291"/>
        <v>125943</v>
      </c>
      <c r="T91" s="18">
        <f t="shared" si="291"/>
        <v>204152</v>
      </c>
      <c r="U91" s="18">
        <f t="shared" si="291"/>
        <v>190143</v>
      </c>
      <c r="V91" s="18">
        <f t="shared" si="291"/>
        <v>121550</v>
      </c>
      <c r="W91" s="18">
        <f t="shared" si="291"/>
        <v>69631</v>
      </c>
      <c r="X91" s="18">
        <f t="shared" si="291"/>
        <v>51898</v>
      </c>
      <c r="Y91" s="18">
        <f t="shared" si="291"/>
        <v>52336</v>
      </c>
      <c r="Z91" s="18">
        <f t="shared" si="291"/>
        <v>72301</v>
      </c>
      <c r="AA91" s="18">
        <f t="shared" si="291"/>
        <v>80903</v>
      </c>
      <c r="AB91" s="18">
        <f t="shared" si="291"/>
        <v>102265</v>
      </c>
      <c r="AC91" s="18">
        <f t="shared" si="291"/>
        <v>100160</v>
      </c>
      <c r="AD91" s="18">
        <f t="shared" si="291"/>
        <v>81571</v>
      </c>
      <c r="AE91" s="18">
        <f t="shared" si="291"/>
        <v>98996</v>
      </c>
      <c r="AF91" s="18">
        <f t="shared" si="291"/>
        <v>139905</v>
      </c>
      <c r="AG91" s="18">
        <f t="shared" si="291"/>
        <v>162288</v>
      </c>
      <c r="AH91" s="18">
        <f t="shared" si="291"/>
        <v>156201</v>
      </c>
      <c r="AI91" s="18">
        <f t="shared" si="291"/>
        <v>121335</v>
      </c>
      <c r="AJ91" s="18">
        <f t="shared" si="291"/>
        <v>101940</v>
      </c>
      <c r="AK91" s="18">
        <f t="shared" ref="AK91:AL91" si="292">AK4</f>
        <v>96572</v>
      </c>
      <c r="AL91" s="18">
        <f t="shared" si="292"/>
        <v>155605</v>
      </c>
      <c r="AM91" s="18">
        <f t="shared" ref="AM91:AN91" si="293">AM4</f>
        <v>138236</v>
      </c>
      <c r="AN91" s="18">
        <f t="shared" si="293"/>
        <v>184064</v>
      </c>
      <c r="AO91" s="18">
        <f t="shared" ref="AO91:AP91" si="294">AO4</f>
        <v>190558</v>
      </c>
      <c r="AP91" s="18">
        <f t="shared" si="294"/>
        <v>165784</v>
      </c>
      <c r="AQ91" s="18">
        <f t="shared" ref="AQ91:AR91" si="295">AQ4</f>
        <v>173046</v>
      </c>
      <c r="AR91" s="18">
        <f t="shared" si="295"/>
        <v>281309</v>
      </c>
      <c r="AS91" s="18">
        <f t="shared" ref="AS91:AT91" si="296">AS4</f>
        <v>253900</v>
      </c>
      <c r="AT91" s="18">
        <f t="shared" si="296"/>
        <v>246100</v>
      </c>
      <c r="AU91" s="18">
        <f t="shared" ref="AU91:AV91" si="297">AU4</f>
        <v>223300</v>
      </c>
      <c r="AV91" s="18">
        <f t="shared" si="297"/>
        <v>207500</v>
      </c>
      <c r="AW91" s="18">
        <f t="shared" ref="AW91:AX91" si="298">AW4</f>
        <v>190400</v>
      </c>
      <c r="AX91" s="226">
        <f t="shared" si="298"/>
        <v>226300</v>
      </c>
      <c r="AY91" s="226">
        <f t="shared" ref="AY91:AZ91" si="299">AY4</f>
        <v>359100</v>
      </c>
      <c r="AZ91" s="226">
        <f t="shared" si="299"/>
        <v>338200</v>
      </c>
      <c r="BA91" s="226">
        <f t="shared" ref="BA91:BB91" si="300">BA4</f>
        <v>405800</v>
      </c>
      <c r="BB91" s="226">
        <f t="shared" si="300"/>
        <v>387200</v>
      </c>
      <c r="BC91" s="226">
        <f t="shared" ref="BC91:BD91" si="301">BC4</f>
        <v>462300</v>
      </c>
      <c r="BD91" s="226">
        <f t="shared" si="301"/>
        <v>576900</v>
      </c>
      <c r="BE91" s="226">
        <f t="shared" ref="BE91:BF91" si="302">BE4</f>
        <v>591500</v>
      </c>
      <c r="BF91" s="226">
        <f t="shared" si="302"/>
        <v>491200</v>
      </c>
      <c r="BG91" s="226">
        <f t="shared" ref="BG91:BH91" si="303">BG4</f>
        <v>445600</v>
      </c>
      <c r="BH91" s="226">
        <f t="shared" si="303"/>
        <v>363000</v>
      </c>
      <c r="BI91" s="226">
        <f t="shared" ref="BI91:BJ91" si="304">BI4</f>
        <v>347100</v>
      </c>
      <c r="BJ91" s="226">
        <f t="shared" si="304"/>
        <v>475000</v>
      </c>
      <c r="BK91" s="226">
        <f t="shared" ref="BK91:BL91" si="305">BK4</f>
        <v>498900</v>
      </c>
      <c r="BL91" s="226">
        <f t="shared" si="305"/>
        <v>498100</v>
      </c>
      <c r="BM91" s="226">
        <f t="shared" ref="BM91:BN91" si="306">BM4</f>
        <v>514900</v>
      </c>
      <c r="BN91" s="226">
        <f t="shared" si="306"/>
        <v>507200</v>
      </c>
      <c r="BO91" s="226">
        <f t="shared" ref="BO91:BP91" si="307">BO4</f>
        <v>582500</v>
      </c>
      <c r="BP91" s="226">
        <f t="shared" si="307"/>
        <v>731400</v>
      </c>
      <c r="BQ91" s="226">
        <f t="shared" ref="BQ91:BR91" si="308">BQ4</f>
        <v>677000</v>
      </c>
      <c r="BR91" s="226">
        <f t="shared" si="308"/>
        <v>522300</v>
      </c>
      <c r="BS91" s="226">
        <f t="shared" ref="BS91:BT91" si="309">BS4</f>
        <v>506200</v>
      </c>
      <c r="BT91" s="226">
        <f t="shared" si="309"/>
        <v>432800</v>
      </c>
      <c r="BU91" s="226">
        <f t="shared" ref="BU91:BV91" si="310">BU4</f>
        <v>427500</v>
      </c>
      <c r="BV91" s="226">
        <f t="shared" si="310"/>
        <v>630600</v>
      </c>
      <c r="BW91" s="226">
        <f t="shared" ref="BW91:BX91" si="311">BW4</f>
        <v>509100</v>
      </c>
      <c r="BX91" s="226">
        <f t="shared" si="311"/>
        <v>509000</v>
      </c>
      <c r="BY91" s="226">
        <f t="shared" ref="BY91:BZ91" si="312">BY4</f>
        <v>528800</v>
      </c>
      <c r="BZ91" s="226">
        <f t="shared" si="312"/>
        <v>517100</v>
      </c>
      <c r="CA91" s="226">
        <f t="shared" ref="CA91:CB91" si="313">CA4</f>
        <v>587200</v>
      </c>
      <c r="CB91" s="226">
        <f t="shared" si="313"/>
        <v>780800</v>
      </c>
      <c r="CC91" s="226">
        <f t="shared" ref="CC91:CD91" si="314">CC4</f>
        <v>819700</v>
      </c>
      <c r="CD91" s="226">
        <f t="shared" si="314"/>
        <v>678300</v>
      </c>
      <c r="CE91" s="226">
        <f t="shared" ref="CE91:CF91" si="315">CE4</f>
        <v>663800</v>
      </c>
      <c r="CF91" s="226">
        <f t="shared" si="315"/>
        <v>567100</v>
      </c>
      <c r="CG91" s="226">
        <f t="shared" ref="CG91:CH91" si="316">CG4</f>
        <v>564300</v>
      </c>
      <c r="CH91" s="226">
        <f t="shared" si="316"/>
        <v>632300</v>
      </c>
      <c r="CI91" s="226">
        <f t="shared" ref="CI91:CJ91" si="317">CI4</f>
        <v>716400</v>
      </c>
      <c r="CJ91" s="226">
        <f t="shared" si="317"/>
        <v>594900</v>
      </c>
      <c r="CK91" s="226">
        <f t="shared" ref="CK91:CM91" si="318">CK4</f>
        <v>683400</v>
      </c>
      <c r="CL91" s="226">
        <f t="shared" ref="CL91" si="319">CL4</f>
        <v>668600</v>
      </c>
      <c r="CM91" s="226">
        <f t="shared" si="318"/>
        <v>760900</v>
      </c>
      <c r="CN91" s="226">
        <f t="shared" ref="CN91:CO91" si="320">CN4</f>
        <v>879100</v>
      </c>
      <c r="CO91" s="226">
        <f t="shared" si="320"/>
        <v>860000</v>
      </c>
      <c r="CP91" s="226">
        <f t="shared" ref="CP91:CR91" si="321">CP4</f>
        <v>652700</v>
      </c>
      <c r="CQ91" s="226">
        <f t="shared" si="321"/>
        <v>715300</v>
      </c>
      <c r="CR91" s="226">
        <f t="shared" si="321"/>
        <v>617300</v>
      </c>
      <c r="CS91" s="226">
        <f t="shared" ref="CS91:CT91" si="322">CS4</f>
        <v>599100</v>
      </c>
      <c r="CT91" s="226">
        <f t="shared" si="322"/>
        <v>754400</v>
      </c>
      <c r="CU91" s="226">
        <f t="shared" ref="CU91:CW91" si="323">CU4</f>
        <v>723600</v>
      </c>
      <c r="CV91" s="226">
        <f t="shared" si="323"/>
        <v>691300</v>
      </c>
      <c r="CW91" s="226">
        <f t="shared" si="323"/>
        <v>726100</v>
      </c>
      <c r="CX91" s="226">
        <v>756400</v>
      </c>
      <c r="CY91" s="226">
        <v>880700</v>
      </c>
      <c r="CZ91" s="226">
        <v>1050420</v>
      </c>
      <c r="DA91" s="226">
        <v>1000639</v>
      </c>
      <c r="DB91" s="226">
        <v>819100</v>
      </c>
      <c r="DC91" s="226">
        <v>730600</v>
      </c>
      <c r="DD91" s="226">
        <v>750900</v>
      </c>
      <c r="DE91" s="226">
        <v>710234</v>
      </c>
      <c r="DF91" s="226">
        <v>924790</v>
      </c>
      <c r="DG91" s="226">
        <v>87200</v>
      </c>
      <c r="DH91" s="226">
        <v>10400</v>
      </c>
      <c r="DI91" s="226">
        <v>200</v>
      </c>
      <c r="DJ91" s="226">
        <v>30</v>
      </c>
      <c r="DK91" s="226">
        <v>300</v>
      </c>
      <c r="DL91" s="226">
        <v>785</v>
      </c>
      <c r="DM91" s="226">
        <v>1606</v>
      </c>
      <c r="DN91" s="226">
        <v>3000</v>
      </c>
      <c r="DO91" s="226">
        <v>4500</v>
      </c>
      <c r="DP91" s="226">
        <v>18100</v>
      </c>
      <c r="DQ91" s="226">
        <v>18365</v>
      </c>
      <c r="DR91" s="226">
        <v>10225</v>
      </c>
      <c r="DS91" s="226">
        <v>1700</v>
      </c>
      <c r="DT91" s="226">
        <v>4000</v>
      </c>
      <c r="DU91" s="18" t="str">
        <f t="shared" si="291"/>
        <v>中国</v>
      </c>
      <c r="DW91" s="238"/>
    </row>
    <row r="92" spans="1:127" ht="27">
      <c r="A92" s="18">
        <f>A3</f>
        <v>0</v>
      </c>
      <c r="B92" s="181" t="s">
        <v>81</v>
      </c>
      <c r="C92" s="18" t="str">
        <f t="shared" ref="C92:AN92" si="324">C3</f>
        <v>2月</v>
      </c>
      <c r="D92" s="18" t="str">
        <f t="shared" si="324"/>
        <v>3月</v>
      </c>
      <c r="E92" s="18" t="str">
        <f t="shared" si="324"/>
        <v>4月</v>
      </c>
      <c r="F92" s="18" t="str">
        <f t="shared" si="324"/>
        <v>5月</v>
      </c>
      <c r="G92" s="18" t="str">
        <f t="shared" si="324"/>
        <v>6月</v>
      </c>
      <c r="H92" s="18" t="str">
        <f t="shared" si="324"/>
        <v>7月</v>
      </c>
      <c r="I92" s="18" t="str">
        <f t="shared" si="324"/>
        <v>8月</v>
      </c>
      <c r="J92" s="18" t="str">
        <f t="shared" si="324"/>
        <v>9月</v>
      </c>
      <c r="K92" s="18" t="str">
        <f t="shared" si="324"/>
        <v>10月</v>
      </c>
      <c r="L92" s="18" t="str">
        <f t="shared" si="324"/>
        <v>11月</v>
      </c>
      <c r="M92" s="18" t="str">
        <f t="shared" si="324"/>
        <v>12月</v>
      </c>
      <c r="N92" s="181" t="s">
        <v>83</v>
      </c>
      <c r="O92" s="18" t="str">
        <f t="shared" si="324"/>
        <v>2月</v>
      </c>
      <c r="P92" s="18" t="str">
        <f t="shared" si="324"/>
        <v>3月</v>
      </c>
      <c r="Q92" s="18" t="str">
        <f t="shared" si="324"/>
        <v>4月</v>
      </c>
      <c r="R92" s="18" t="str">
        <f t="shared" si="324"/>
        <v>5月</v>
      </c>
      <c r="S92" s="18" t="str">
        <f t="shared" si="324"/>
        <v>6月</v>
      </c>
      <c r="T92" s="18" t="str">
        <f t="shared" si="324"/>
        <v>7月</v>
      </c>
      <c r="U92" s="18" t="str">
        <f t="shared" si="324"/>
        <v>8月</v>
      </c>
      <c r="V92" s="18" t="str">
        <f t="shared" si="324"/>
        <v>9月</v>
      </c>
      <c r="W92" s="18" t="str">
        <f t="shared" si="324"/>
        <v>10月</v>
      </c>
      <c r="X92" s="18" t="str">
        <f t="shared" si="324"/>
        <v>11月</v>
      </c>
      <c r="Y92" s="18" t="str">
        <f t="shared" si="324"/>
        <v>12月</v>
      </c>
      <c r="Z92" s="181" t="s">
        <v>80</v>
      </c>
      <c r="AA92" s="18" t="str">
        <f t="shared" si="324"/>
        <v>2月</v>
      </c>
      <c r="AB92" s="18" t="str">
        <f t="shared" si="324"/>
        <v>3月</v>
      </c>
      <c r="AC92" s="18" t="str">
        <f t="shared" si="324"/>
        <v>4月</v>
      </c>
      <c r="AD92" s="18" t="str">
        <f t="shared" si="324"/>
        <v>5月</v>
      </c>
      <c r="AE92" s="18" t="str">
        <f t="shared" si="324"/>
        <v>6月</v>
      </c>
      <c r="AF92" s="18" t="str">
        <f t="shared" si="324"/>
        <v>7月</v>
      </c>
      <c r="AG92" s="18" t="str">
        <f t="shared" si="324"/>
        <v>8月</v>
      </c>
      <c r="AH92" s="18" t="str">
        <f t="shared" si="324"/>
        <v>9月</v>
      </c>
      <c r="AI92" s="18" t="str">
        <f t="shared" si="324"/>
        <v>10月</v>
      </c>
      <c r="AJ92" s="18" t="str">
        <f t="shared" si="324"/>
        <v>11月</v>
      </c>
      <c r="AK92" s="18" t="str">
        <f t="shared" si="324"/>
        <v>12月</v>
      </c>
      <c r="AL92" s="181" t="s">
        <v>88</v>
      </c>
      <c r="AM92" s="196" t="str">
        <f t="shared" si="324"/>
        <v>2月</v>
      </c>
      <c r="AN92" s="196" t="str">
        <f t="shared" si="324"/>
        <v>3月</v>
      </c>
      <c r="AO92" s="196" t="str">
        <f t="shared" ref="AO92:AP92" si="325">AO3</f>
        <v>4月</v>
      </c>
      <c r="AP92" s="196" t="str">
        <f t="shared" si="325"/>
        <v>5月</v>
      </c>
      <c r="AQ92" s="196" t="str">
        <f t="shared" ref="AQ92:AT92" si="326">AQ3</f>
        <v>6月</v>
      </c>
      <c r="AR92" s="196" t="str">
        <f t="shared" si="326"/>
        <v>7月</v>
      </c>
      <c r="AS92" s="196" t="str">
        <f t="shared" ref="AS92" si="327">AS3</f>
        <v>8月</v>
      </c>
      <c r="AT92" s="196" t="str">
        <f t="shared" si="326"/>
        <v>9月</v>
      </c>
      <c r="AU92" s="196" t="str">
        <f t="shared" ref="AU92:AV92" si="328">AU3</f>
        <v>10月</v>
      </c>
      <c r="AV92" s="196" t="str">
        <f t="shared" si="328"/>
        <v>11月</v>
      </c>
      <c r="AW92" s="196" t="str">
        <f t="shared" ref="AW92:AY92" si="329">AW3</f>
        <v>12月</v>
      </c>
      <c r="AX92" s="224" t="s">
        <v>92</v>
      </c>
      <c r="AY92" s="225" t="str">
        <f t="shared" si="329"/>
        <v>2月</v>
      </c>
      <c r="AZ92" s="225" t="str">
        <f t="shared" ref="AZ92:BA92" si="330">AZ3</f>
        <v>3月</v>
      </c>
      <c r="BA92" s="225" t="str">
        <f t="shared" si="330"/>
        <v>4月</v>
      </c>
      <c r="BB92" s="225" t="str">
        <f t="shared" ref="BB92:BC92" si="331">BB3</f>
        <v>5月</v>
      </c>
      <c r="BC92" s="225" t="str">
        <f t="shared" si="331"/>
        <v>6月</v>
      </c>
      <c r="BD92" s="225" t="str">
        <f t="shared" ref="BD92:BE92" si="332">BD3</f>
        <v>7月</v>
      </c>
      <c r="BE92" s="225" t="str">
        <f t="shared" si="332"/>
        <v>8月</v>
      </c>
      <c r="BF92" s="225" t="str">
        <f t="shared" ref="BF92:BG92" si="333">BF3</f>
        <v>9月</v>
      </c>
      <c r="BG92" s="225" t="str">
        <f t="shared" si="333"/>
        <v>10月</v>
      </c>
      <c r="BH92" s="225" t="str">
        <f t="shared" ref="BH92:BI92" si="334">BH3</f>
        <v>11月</v>
      </c>
      <c r="BI92" s="225" t="str">
        <f t="shared" si="334"/>
        <v>12月</v>
      </c>
      <c r="BJ92" s="225" t="str">
        <f t="shared" ref="BJ92:BL92" si="335">BJ3</f>
        <v>H28年
1月</v>
      </c>
      <c r="BK92" s="225" t="str">
        <f t="shared" si="335"/>
        <v>2月</v>
      </c>
      <c r="BL92" s="225" t="str">
        <f t="shared" si="335"/>
        <v>3月</v>
      </c>
      <c r="BM92" s="225" t="str">
        <f t="shared" ref="BM92:BN92" si="336">BM3</f>
        <v>4月</v>
      </c>
      <c r="BN92" s="225" t="str">
        <f t="shared" si="336"/>
        <v>5月</v>
      </c>
      <c r="BO92" s="225" t="str">
        <f t="shared" ref="BO92:BP92" si="337">BO3</f>
        <v>6月</v>
      </c>
      <c r="BP92" s="225" t="str">
        <f t="shared" si="337"/>
        <v>7月</v>
      </c>
      <c r="BQ92" s="225" t="str">
        <f t="shared" ref="BQ92:BR92" si="338">BQ3</f>
        <v>8月</v>
      </c>
      <c r="BR92" s="225" t="str">
        <f t="shared" si="338"/>
        <v>9月</v>
      </c>
      <c r="BS92" s="225" t="str">
        <f t="shared" ref="BS92:BT92" si="339">BS3</f>
        <v>10月</v>
      </c>
      <c r="BT92" s="225" t="str">
        <f t="shared" si="339"/>
        <v>11月</v>
      </c>
      <c r="BU92" s="225" t="str">
        <f t="shared" ref="BU92:BV92" si="340">BU3</f>
        <v>12月</v>
      </c>
      <c r="BV92" s="225" t="str">
        <f t="shared" si="340"/>
        <v>H29年
1月</v>
      </c>
      <c r="BW92" s="225" t="str">
        <f t="shared" ref="BW92:BX92" si="341">BW3</f>
        <v>2月</v>
      </c>
      <c r="BX92" s="225" t="str">
        <f t="shared" si="341"/>
        <v>3月</v>
      </c>
      <c r="BY92" s="225" t="str">
        <f t="shared" ref="BY92:CB92" si="342">BY3</f>
        <v>4月</v>
      </c>
      <c r="BZ92" s="225" t="str">
        <f t="shared" si="342"/>
        <v>5月</v>
      </c>
      <c r="CA92" s="225" t="str">
        <f t="shared" ref="CA92" si="343">CA3</f>
        <v>6月</v>
      </c>
      <c r="CB92" s="225" t="str">
        <f t="shared" si="342"/>
        <v>7月</v>
      </c>
      <c r="CC92" s="225" t="str">
        <f t="shared" ref="CC92:CD92" si="344">CC3</f>
        <v>8月</v>
      </c>
      <c r="CD92" s="225" t="str">
        <f t="shared" si="344"/>
        <v>9月</v>
      </c>
      <c r="CE92" s="225" t="str">
        <f t="shared" ref="CE92:CF92" si="345">CE3</f>
        <v>10月</v>
      </c>
      <c r="CF92" s="225" t="str">
        <f t="shared" si="345"/>
        <v>11月</v>
      </c>
      <c r="CG92" s="225" t="str">
        <f t="shared" ref="CG92:CH92" si="346">CG3</f>
        <v>12月</v>
      </c>
      <c r="CH92" s="225" t="str">
        <f t="shared" si="346"/>
        <v>H30年
1月</v>
      </c>
      <c r="CI92" s="225" t="str">
        <f t="shared" ref="CI92:CJ92" si="347">CI3</f>
        <v>2月</v>
      </c>
      <c r="CJ92" s="225" t="str">
        <f t="shared" si="347"/>
        <v>3月</v>
      </c>
      <c r="CK92" s="225" t="str">
        <f t="shared" ref="CK92:CO92" si="348">CK3</f>
        <v>4月</v>
      </c>
      <c r="CL92" s="225" t="str">
        <f t="shared" si="348"/>
        <v>5月</v>
      </c>
      <c r="CM92" s="225" t="str">
        <f t="shared" si="348"/>
        <v>6月</v>
      </c>
      <c r="CN92" s="225" t="str">
        <f t="shared" si="348"/>
        <v>7月</v>
      </c>
      <c r="CO92" s="225" t="str">
        <f t="shared" si="348"/>
        <v>8月</v>
      </c>
      <c r="CP92" s="225" t="str">
        <f t="shared" ref="CP92:CQ92" si="349">CP3</f>
        <v>9月</v>
      </c>
      <c r="CQ92" s="225" t="str">
        <f t="shared" si="349"/>
        <v>10月</v>
      </c>
      <c r="CR92" s="236" t="s">
        <v>116</v>
      </c>
      <c r="CS92" s="236" t="s">
        <v>117</v>
      </c>
      <c r="CT92" s="236" t="s">
        <v>118</v>
      </c>
      <c r="CU92" s="236" t="s">
        <v>121</v>
      </c>
      <c r="CV92" s="236" t="s">
        <v>125</v>
      </c>
      <c r="CW92" s="225" t="str">
        <f t="shared" ref="CW92" si="350">CW3</f>
        <v>4月</v>
      </c>
      <c r="CX92" s="236" t="s">
        <v>124</v>
      </c>
      <c r="CY92" s="236" t="s">
        <v>128</v>
      </c>
      <c r="CZ92" s="236" t="s">
        <v>11</v>
      </c>
      <c r="DA92" s="236" t="s">
        <v>12</v>
      </c>
      <c r="DB92" s="236" t="s">
        <v>13</v>
      </c>
      <c r="DC92" s="236" t="s">
        <v>14</v>
      </c>
      <c r="DD92" s="236" t="s">
        <v>115</v>
      </c>
      <c r="DE92" s="236" t="s">
        <v>16</v>
      </c>
      <c r="DF92" s="236" t="s">
        <v>17</v>
      </c>
      <c r="DG92" s="236" t="s">
        <v>18</v>
      </c>
      <c r="DH92" s="236" t="s">
        <v>19</v>
      </c>
      <c r="DI92" s="236" t="s">
        <v>153</v>
      </c>
      <c r="DJ92" s="236" t="s">
        <v>9</v>
      </c>
      <c r="DK92" s="236" t="s">
        <v>10</v>
      </c>
      <c r="DL92" s="236" t="s">
        <v>11</v>
      </c>
      <c r="DM92" s="236" t="s">
        <v>12</v>
      </c>
      <c r="DN92" s="236" t="s">
        <v>13</v>
      </c>
      <c r="DO92" s="236" t="s">
        <v>14</v>
      </c>
      <c r="DP92" s="236" t="s">
        <v>15</v>
      </c>
      <c r="DQ92" s="236" t="s">
        <v>16</v>
      </c>
      <c r="DR92" s="236" t="s">
        <v>17</v>
      </c>
      <c r="DS92" s="236" t="s">
        <v>166</v>
      </c>
      <c r="DT92" s="236" t="s">
        <v>168</v>
      </c>
    </row>
    <row r="95" spans="1:127">
      <c r="CZ95" s="238"/>
      <c r="DA95" s="239"/>
    </row>
    <row r="96" spans="1:127">
      <c r="CZ96" s="238"/>
      <c r="DA96" s="239"/>
    </row>
    <row r="97" spans="104:105">
      <c r="CZ97" s="238"/>
      <c r="DA97" s="239"/>
    </row>
    <row r="98" spans="104:105">
      <c r="CZ98" s="238"/>
      <c r="DA98" s="239"/>
    </row>
    <row r="99" spans="104:105">
      <c r="CZ99" s="238"/>
      <c r="DA99" s="240"/>
    </row>
    <row r="100" spans="104:105">
      <c r="CZ100" s="238"/>
      <c r="DA100" s="240"/>
    </row>
    <row r="101" spans="104:105">
      <c r="CZ101" s="238"/>
      <c r="DA101" s="240"/>
    </row>
    <row r="102" spans="104:105">
      <c r="CZ102" s="238"/>
      <c r="DA102" s="239"/>
    </row>
    <row r="103" spans="104:105">
      <c r="CZ103" s="238"/>
      <c r="DA103" s="239"/>
    </row>
    <row r="104" spans="104:105">
      <c r="CZ104" s="238"/>
      <c r="DA104" s="239"/>
    </row>
  </sheetData>
  <mergeCells count="1">
    <mergeCell ref="BV1:DU1"/>
  </mergeCells>
  <phoneticPr fontId="3"/>
  <printOptions horizontalCentered="1" verticalCentered="1"/>
  <pageMargins left="0.55118110236220474" right="0.11811023622047245" top="0.78740157480314965" bottom="0.39370078740157483" header="0.78740157480314965" footer="0.51181102362204722"/>
  <pageSetup paperSize="8" scale="64" orientation="landscape" r:id="rId1"/>
  <headerFooter alignWithMargins="0">
    <oddHeader>&amp;R&amp;20資料２－７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合計</vt:lpstr>
      <vt:lpstr>直接入国外国人の推移（北海道）</vt:lpstr>
      <vt:lpstr>来道者輸送実績</vt:lpstr>
      <vt:lpstr>発地空港別来道者数</vt:lpstr>
      <vt:lpstr>着地空港別来道者数</vt:lpstr>
      <vt:lpstr>航空機</vt:lpstr>
      <vt:lpstr>ＪＲ</vt:lpstr>
      <vt:lpstr>フェリー</vt:lpstr>
      <vt:lpstr>訪日外国人の推移（全国）</vt:lpstr>
      <vt:lpstr>ＪＲ!Print_Area</vt:lpstr>
      <vt:lpstr>フェリー!Print_Area</vt:lpstr>
      <vt:lpstr>航空機!Print_Area</vt:lpstr>
      <vt:lpstr>合計!Print_Area</vt:lpstr>
      <vt:lpstr>着地空港別来道者数!Print_Area</vt:lpstr>
      <vt:lpstr>'直接入国外国人の推移（北海道）'!Print_Area</vt:lpstr>
      <vt:lpstr>発地空港別来道者数!Print_Area</vt:lpstr>
      <vt:lpstr>'訪日外国人の推移（全国）'!Print_Area</vt:lpstr>
      <vt:lpstr>来道者輸送実績!Print_Area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046516</dc:creator>
  <cp:lastModifiedBy>小尾＿勇太</cp:lastModifiedBy>
  <cp:lastPrinted>2021-04-28T00:53:49Z</cp:lastPrinted>
  <dcterms:created xsi:type="dcterms:W3CDTF">2011-09-21T08:36:18Z</dcterms:created>
  <dcterms:modified xsi:type="dcterms:W3CDTF">2021-04-28T00:54:08Z</dcterms:modified>
</cp:coreProperties>
</file>