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975"/>
  </bookViews>
  <sheets>
    <sheet name="（R5年度(R4年度実績)以前の報告用）算定シート" sheetId="21" r:id="rId1"/>
    <sheet name="【参考１】電気事業者別排出係数一覧" sheetId="22" r:id="rId2"/>
    <sheet name="【参考】業種（産業分類）" sheetId="23" r:id="rId3"/>
  </sheets>
  <externalReferences>
    <externalReference r:id="rId4"/>
    <externalReference r:id="rId5"/>
  </externalReferences>
  <definedNames>
    <definedName name="_1表月計Q" localSheetId="0">#REF!</definedName>
    <definedName name="_1表月計Q" localSheetId="2">#REF!</definedName>
    <definedName name="_1表月計Q" localSheetId="1">#REF!</definedName>
    <definedName name="_1表月計Q">#REF!</definedName>
    <definedName name="_3表Ｐ月計q" localSheetId="0">#REF!</definedName>
    <definedName name="_3表Ｐ月計q" localSheetId="1">#REF!</definedName>
    <definedName name="_3表Ｐ月計q">#REF!</definedName>
    <definedName name="_3表一月計q" localSheetId="0">#REF!</definedName>
    <definedName name="_3表一月計q" localSheetId="1">#REF!</definedName>
    <definedName name="_3表一月計q">#REF!</definedName>
    <definedName name="_3表共月計q" localSheetId="0">#REF!</definedName>
    <definedName name="_3表共月計q">#REF!</definedName>
    <definedName name="_4自家発月計q" localSheetId="0">#REF!</definedName>
    <definedName name="_4自家発月計q">#REF!</definedName>
    <definedName name="_5大口合計Q" localSheetId="0">#REF!</definedName>
    <definedName name="_5大口合計Q">#REF!</definedName>
    <definedName name="_8自家発出力" localSheetId="0">#REF!</definedName>
    <definedName name="_8自家発出力">#REF!</definedName>
    <definedName name="_9下ﾃﾞｰﾀ" localSheetId="0">#REF!</definedName>
    <definedName name="_9下ﾃﾞｰﾀ">#REF!</definedName>
    <definedName name="_Fill" hidden="1">[1]昨年!$B$2:$J$2</definedName>
    <definedName name="_xlnm._FilterDatabase" localSheetId="1" hidden="1">【参考１】電気事業者別排出係数一覧!$A$9:$I$1228</definedName>
    <definedName name="HTML_CodePage" hidden="1">932</definedName>
    <definedName name="HTML_Control" localSheetId="2" hidden="1">{"'第２表'!$W$27:$AA$68"}</definedName>
    <definedName name="HTML_Control" localSheetId="1"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0">#REF!</definedName>
    <definedName name="karui" localSheetId="2">#REF!</definedName>
    <definedName name="karui" localSheetId="1">#REF!</definedName>
    <definedName name="karui">#REF!</definedName>
    <definedName name="pps推移" localSheetId="2" hidden="1">{"'第２表'!$W$27:$AA$68"}</definedName>
    <definedName name="pps推移" localSheetId="1" hidden="1">{"'第２表'!$W$27:$AA$68"}</definedName>
    <definedName name="pps推移" hidden="1">{"'第２表'!$W$27:$AA$68"}</definedName>
    <definedName name="_xlnm.Print_Area" localSheetId="2">#REF!</definedName>
    <definedName name="_xlnm.Print_Area" localSheetId="1">【参考１】電気事業者別排出係数一覧!$A$1:$G$1254</definedName>
    <definedName name="_xlnm.Print_Area">#REF!</definedName>
    <definedName name="PRINT_AREA_MI" localSheetId="0">#REF!</definedName>
    <definedName name="PRINT_AREA_MI" localSheetId="2">#REF!</definedName>
    <definedName name="PRINT_AREA_MI" localSheetId="1">#REF!</definedName>
    <definedName name="PRINT_AREA_MI">#REF!</definedName>
    <definedName name="_xlnm.Print_Titles" localSheetId="1">【参考１】電気事業者別排出係数一覧!$6:$8</definedName>
    <definedName name="ああああ">[2]発電設備!$A$1:$G$93</definedName>
    <definedName name="プリント" localSheetId="0">#REF!</definedName>
    <definedName name="プリント" localSheetId="2">#REF!</definedName>
    <definedName name="プリント" localSheetId="1">#REF!</definedName>
    <definedName name="プリント">#REF!</definedName>
    <definedName name="算出シート" localSheetId="0">#REF!</definedName>
    <definedName name="算出シート">#REF!</definedName>
  </definedNames>
  <calcPr calcId="162913"/>
</workbook>
</file>

<file path=xl/calcChain.xml><?xml version="1.0" encoding="utf-8"?>
<calcChain xmlns="http://schemas.openxmlformats.org/spreadsheetml/2006/main">
  <c r="D30" i="23" l="1"/>
  <c r="J63" i="21"/>
  <c r="J64" i="21"/>
  <c r="J62" i="21" l="1"/>
  <c r="J44" i="21"/>
  <c r="J41" i="21"/>
  <c r="J40" i="21"/>
  <c r="J37" i="21"/>
  <c r="J31" i="21"/>
  <c r="J36" i="21"/>
  <c r="J14" i="21"/>
  <c r="J13" i="21"/>
  <c r="J12" i="21"/>
  <c r="J11" i="21"/>
  <c r="J10" i="21"/>
  <c r="J9" i="21"/>
  <c r="J8" i="21"/>
  <c r="J7" i="21"/>
  <c r="L29" i="21"/>
  <c r="L28" i="21"/>
  <c r="L27" i="21"/>
  <c r="L26" i="21"/>
  <c r="L25" i="21"/>
  <c r="L24" i="21"/>
  <c r="L23" i="21"/>
  <c r="L22" i="21"/>
  <c r="L21" i="21"/>
  <c r="L19" i="21"/>
  <c r="L18" i="21"/>
  <c r="L17" i="21"/>
  <c r="L16" i="21"/>
  <c r="L15" i="21"/>
  <c r="L20" i="21"/>
  <c r="J46" i="21" l="1"/>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29" i="23"/>
  <c r="D28" i="23"/>
  <c r="D27" i="23"/>
  <c r="D26" i="23"/>
  <c r="D25" i="23"/>
  <c r="D24" i="23"/>
  <c r="D23" i="23"/>
  <c r="D22" i="23"/>
  <c r="D21" i="23"/>
  <c r="D20" i="23"/>
  <c r="D19" i="23"/>
  <c r="D18" i="23"/>
  <c r="D17" i="23"/>
  <c r="D16" i="23"/>
  <c r="D15" i="23"/>
  <c r="D14" i="23"/>
  <c r="D13" i="23"/>
  <c r="D12" i="23"/>
  <c r="D11" i="23"/>
  <c r="D10" i="23"/>
  <c r="D9" i="23"/>
  <c r="D8" i="23"/>
  <c r="D7" i="23"/>
  <c r="D6" i="23"/>
  <c r="D5" i="23"/>
  <c r="D4" i="23"/>
  <c r="D3" i="23"/>
  <c r="D2" i="23"/>
  <c r="Q61" i="21" l="1"/>
  <c r="J61" i="21" s="1"/>
  <c r="K67" i="21" l="1"/>
  <c r="L67" i="21" l="1"/>
  <c r="J58" i="21"/>
  <c r="L57" i="21"/>
  <c r="L56" i="21"/>
  <c r="L55" i="21"/>
  <c r="L54" i="21"/>
  <c r="L53" i="21"/>
  <c r="L52" i="21"/>
  <c r="L51" i="21"/>
  <c r="F45" i="21"/>
  <c r="L45" i="21" s="1"/>
  <c r="F44" i="21"/>
  <c r="L44" i="21" s="1"/>
  <c r="F43" i="21"/>
  <c r="F42" i="21"/>
  <c r="F41" i="21"/>
  <c r="L43" i="21" s="1"/>
  <c r="F40" i="21"/>
  <c r="L40" i="21" s="1"/>
  <c r="F39" i="21"/>
  <c r="F38" i="21"/>
  <c r="F37" i="21"/>
  <c r="F36" i="21"/>
  <c r="J34" i="21"/>
  <c r="F34" i="21"/>
  <c r="L34" i="21" s="1"/>
  <c r="J33" i="21"/>
  <c r="F33" i="21"/>
  <c r="L33" i="21" s="1"/>
  <c r="J32" i="21"/>
  <c r="F32" i="21"/>
  <c r="L32" i="21" s="1"/>
  <c r="F31" i="21"/>
  <c r="L31" i="21" s="1"/>
  <c r="J29" i="21"/>
  <c r="F29" i="21"/>
  <c r="J28" i="21"/>
  <c r="F28" i="21"/>
  <c r="J27" i="21"/>
  <c r="F27" i="21"/>
  <c r="J26" i="21"/>
  <c r="F26" i="21"/>
  <c r="J25" i="21"/>
  <c r="F25" i="21"/>
  <c r="J24" i="21"/>
  <c r="F24" i="21"/>
  <c r="J23" i="21"/>
  <c r="F23" i="21"/>
  <c r="J22" i="21"/>
  <c r="F22" i="21"/>
  <c r="J21" i="21"/>
  <c r="F21" i="21"/>
  <c r="J20" i="21"/>
  <c r="F20" i="21"/>
  <c r="J19" i="21"/>
  <c r="F19" i="21"/>
  <c r="J18" i="21"/>
  <c r="F18" i="21"/>
  <c r="J17" i="21"/>
  <c r="F17" i="21"/>
  <c r="J16" i="21"/>
  <c r="F16" i="21"/>
  <c r="J15" i="21"/>
  <c r="F15" i="21"/>
  <c r="F14" i="21"/>
  <c r="L14" i="21" s="1"/>
  <c r="F13" i="21"/>
  <c r="L13" i="21" s="1"/>
  <c r="F12" i="21"/>
  <c r="L12" i="21" s="1"/>
  <c r="F11" i="21"/>
  <c r="L11" i="21" s="1"/>
  <c r="F10" i="21"/>
  <c r="L10" i="21" s="1"/>
  <c r="F9" i="21"/>
  <c r="L9" i="21" s="1"/>
  <c r="F8" i="21"/>
  <c r="L8" i="21" s="1"/>
  <c r="F7" i="21"/>
  <c r="L7" i="21" s="1"/>
  <c r="L30" i="21" l="1"/>
  <c r="L35" i="21"/>
  <c r="L38" i="21"/>
  <c r="L36" i="21"/>
  <c r="L37" i="21"/>
  <c r="L39" i="21"/>
  <c r="J30" i="21"/>
  <c r="J35" i="21"/>
  <c r="L41" i="21"/>
  <c r="L42" i="21"/>
  <c r="L47" i="21" l="1"/>
  <c r="L46" i="21"/>
  <c r="D68" i="21" s="1"/>
  <c r="J48" i="21"/>
  <c r="D67" i="21" s="1"/>
  <c r="O67" i="21" s="1"/>
  <c r="J65" i="21" l="1"/>
  <c r="D69" i="21" s="1"/>
</calcChain>
</file>

<file path=xl/comments1.xml><?xml version="1.0" encoding="utf-8"?>
<comments xmlns="http://schemas.openxmlformats.org/spreadsheetml/2006/main">
  <authors>
    <author>作成者</author>
  </authors>
  <commentList>
    <comment ref="H29" authorId="0" shapeId="0">
      <text>
        <r>
          <rPr>
            <b/>
            <sz val="8"/>
            <color indexed="81"/>
            <rFont val="MS P ゴシック"/>
            <family val="3"/>
            <charset val="128"/>
          </rPr>
          <t>※1　都市ガスの数値は、ガス供給事業者ごとの実際の数値を用いてください。
　　【北海道ガス 45.0GJ/千m3】</t>
        </r>
      </text>
    </comment>
    <comment ref="K36" authorId="0" shapeId="0">
      <text>
        <r>
          <rPr>
            <b/>
            <sz val="8"/>
            <color indexed="10"/>
            <rFont val="メイリオ"/>
            <family val="3"/>
            <charset val="128"/>
          </rPr>
          <t xml:space="preserve">初期値は、北海道電力(株)の基礎排出係数と調整後排出係数（残差）
その他の電力会社と契約している場合には、契約している電力会社ごとに係数を入力してください。
</t>
        </r>
        <r>
          <rPr>
            <b/>
            <u/>
            <sz val="8"/>
            <color indexed="10"/>
            <rFont val="メイリオ"/>
            <family val="3"/>
            <charset val="128"/>
          </rPr>
          <t>※【参考１】電気事業者別排出係数一覧</t>
        </r>
      </text>
    </comment>
  </commentList>
</comments>
</file>

<file path=xl/sharedStrings.xml><?xml version="1.0" encoding="utf-8"?>
<sst xmlns="http://schemas.openxmlformats.org/spreadsheetml/2006/main" count="3210" uniqueCount="1726">
  <si>
    <t>エネルギーの種類</t>
    <rPh sb="6" eb="8">
      <t>シュルイ</t>
    </rPh>
    <phoneticPr fontId="6"/>
  </si>
  <si>
    <t>原油（コンデンセートを除く。）</t>
    <rPh sb="0" eb="2">
      <t>ゲンユ</t>
    </rPh>
    <rPh sb="11" eb="12">
      <t>ノゾ</t>
    </rPh>
    <phoneticPr fontId="6"/>
  </si>
  <si>
    <t>原油のうちコンデンセート（NGL）</t>
    <rPh sb="0" eb="2">
      <t>ゲンユ</t>
    </rPh>
    <phoneticPr fontId="6"/>
  </si>
  <si>
    <t>灯油</t>
    <rPh sb="0" eb="2">
      <t>トウユ</t>
    </rPh>
    <phoneticPr fontId="6"/>
  </si>
  <si>
    <t>軽油</t>
    <rPh sb="0" eb="2">
      <t>ケイユ</t>
    </rPh>
    <phoneticPr fontId="6"/>
  </si>
  <si>
    <t>A重油</t>
    <rPh sb="1" eb="3">
      <t>ジュウユ</t>
    </rPh>
    <phoneticPr fontId="6"/>
  </si>
  <si>
    <t>B・C重油</t>
    <rPh sb="3" eb="5">
      <t>ジュウユ</t>
    </rPh>
    <phoneticPr fontId="6"/>
  </si>
  <si>
    <t>石油アスファルト</t>
    <rPh sb="0" eb="2">
      <t>セキユ</t>
    </rPh>
    <phoneticPr fontId="6"/>
  </si>
  <si>
    <t>石油コークス</t>
    <rPh sb="0" eb="2">
      <t>セキユ</t>
    </rPh>
    <phoneticPr fontId="6"/>
  </si>
  <si>
    <t>石炭コークス</t>
    <rPh sb="0" eb="2">
      <t>セキタン</t>
    </rPh>
    <phoneticPr fontId="6"/>
  </si>
  <si>
    <t>コークス炉ガス</t>
    <rPh sb="4" eb="5">
      <t>ロ</t>
    </rPh>
    <phoneticPr fontId="6"/>
  </si>
  <si>
    <t>高炉ガス</t>
    <rPh sb="0" eb="2">
      <t>コウロ</t>
    </rPh>
    <phoneticPr fontId="6"/>
  </si>
  <si>
    <t>転炉ガス</t>
    <rPh sb="0" eb="2">
      <t>テンロ</t>
    </rPh>
    <phoneticPr fontId="6"/>
  </si>
  <si>
    <t>産業用蒸気</t>
    <rPh sb="0" eb="3">
      <t>サンギョウヨウ</t>
    </rPh>
    <rPh sb="3" eb="5">
      <t>ジョウキ</t>
    </rPh>
    <phoneticPr fontId="6"/>
  </si>
  <si>
    <t>産業用以外の蒸気</t>
    <rPh sb="0" eb="3">
      <t>サンギョウヨウ</t>
    </rPh>
    <rPh sb="3" eb="5">
      <t>イガイ</t>
    </rPh>
    <rPh sb="6" eb="8">
      <t>ジョウキ</t>
    </rPh>
    <phoneticPr fontId="6"/>
  </si>
  <si>
    <t>温水</t>
    <rPh sb="0" eb="2">
      <t>オンスイ</t>
    </rPh>
    <phoneticPr fontId="6"/>
  </si>
  <si>
    <t>冷水</t>
    <rPh sb="0" eb="2">
      <t>レイスイ</t>
    </rPh>
    <phoneticPr fontId="6"/>
  </si>
  <si>
    <t>小計</t>
    <rPh sb="0" eb="2">
      <t>ショウケイ</t>
    </rPh>
    <phoneticPr fontId="6"/>
  </si>
  <si>
    <t>石油ガス</t>
    <rPh sb="0" eb="2">
      <t>セキユ</t>
    </rPh>
    <phoneticPr fontId="6"/>
  </si>
  <si>
    <t>可燃性天然ガス</t>
    <rPh sb="0" eb="3">
      <t>カネンセイ</t>
    </rPh>
    <rPh sb="3" eb="5">
      <t>テンネン</t>
    </rPh>
    <phoneticPr fontId="6"/>
  </si>
  <si>
    <t>石炭</t>
    <rPh sb="0" eb="2">
      <t>セキタン</t>
    </rPh>
    <phoneticPr fontId="6"/>
  </si>
  <si>
    <t>その他の燃料</t>
    <rPh sb="2" eb="3">
      <t>タ</t>
    </rPh>
    <rPh sb="4" eb="6">
      <t>ネンリョウ</t>
    </rPh>
    <phoneticPr fontId="6"/>
  </si>
  <si>
    <t>その他</t>
    <rPh sb="2" eb="3">
      <t>タ</t>
    </rPh>
    <phoneticPr fontId="6"/>
  </si>
  <si>
    <t>昼間買電</t>
    <rPh sb="0" eb="2">
      <t>ヒルマ</t>
    </rPh>
    <rPh sb="2" eb="3">
      <t>バイ</t>
    </rPh>
    <rPh sb="3" eb="4">
      <t>デン</t>
    </rPh>
    <phoneticPr fontId="6"/>
  </si>
  <si>
    <t>上記以外の買電</t>
    <rPh sb="0" eb="2">
      <t>ジョウキ</t>
    </rPh>
    <rPh sb="2" eb="4">
      <t>イガイ</t>
    </rPh>
    <rPh sb="5" eb="6">
      <t>バイ</t>
    </rPh>
    <rPh sb="6" eb="7">
      <t>デン</t>
    </rPh>
    <phoneticPr fontId="6"/>
  </si>
  <si>
    <t>自家発電</t>
    <rPh sb="0" eb="2">
      <t>ジカ</t>
    </rPh>
    <rPh sb="2" eb="4">
      <t>ハツデン</t>
    </rPh>
    <phoneticPr fontId="6"/>
  </si>
  <si>
    <t>電気</t>
    <rPh sb="0" eb="2">
      <t>デンキ</t>
    </rPh>
    <phoneticPr fontId="6"/>
  </si>
  <si>
    <t>液化石油ガス（LPG）</t>
    <rPh sb="0" eb="2">
      <t>エキカ</t>
    </rPh>
    <rPh sb="2" eb="4">
      <t>セキユ</t>
    </rPh>
    <phoneticPr fontId="6"/>
  </si>
  <si>
    <t>石油系炭化水素ガス</t>
    <rPh sb="0" eb="3">
      <t>セキユケイ</t>
    </rPh>
    <rPh sb="3" eb="5">
      <t>タンカ</t>
    </rPh>
    <rPh sb="5" eb="7">
      <t>スイソ</t>
    </rPh>
    <phoneticPr fontId="6"/>
  </si>
  <si>
    <t>その他可燃性天然ガス</t>
    <rPh sb="2" eb="3">
      <t>タ</t>
    </rPh>
    <rPh sb="3" eb="6">
      <t>カネンセイ</t>
    </rPh>
    <rPh sb="6" eb="8">
      <t>テンネン</t>
    </rPh>
    <phoneticPr fontId="6"/>
  </si>
  <si>
    <t>原料炭</t>
    <rPh sb="0" eb="2">
      <t>ゲンリョウ</t>
    </rPh>
    <rPh sb="2" eb="3">
      <t>タン</t>
    </rPh>
    <phoneticPr fontId="6"/>
  </si>
  <si>
    <t>一般炭</t>
    <rPh sb="0" eb="2">
      <t>イッパン</t>
    </rPh>
    <rPh sb="2" eb="3">
      <t>タン</t>
    </rPh>
    <phoneticPr fontId="6"/>
  </si>
  <si>
    <t>無煙炭</t>
    <rPh sb="0" eb="2">
      <t>ムエン</t>
    </rPh>
    <rPh sb="2" eb="3">
      <t>タン</t>
    </rPh>
    <phoneticPr fontId="6"/>
  </si>
  <si>
    <t>単位</t>
    <rPh sb="0" eb="2">
      <t>タンイ</t>
    </rPh>
    <phoneticPr fontId="6"/>
  </si>
  <si>
    <t>千㎥</t>
    <rPh sb="0" eb="1">
      <t>セン</t>
    </rPh>
    <phoneticPr fontId="6"/>
  </si>
  <si>
    <t>千kwh</t>
    <rPh sb="0" eb="1">
      <t>セン</t>
    </rPh>
    <phoneticPr fontId="6"/>
  </si>
  <si>
    <t>GJ/千kwh</t>
    <rPh sb="3" eb="4">
      <t>セン</t>
    </rPh>
    <phoneticPr fontId="6"/>
  </si>
  <si>
    <t>kl</t>
    <phoneticPr fontId="6"/>
  </si>
  <si>
    <t>GJ/kl</t>
    <phoneticPr fontId="6"/>
  </si>
  <si>
    <t>ナフサ</t>
    <phoneticPr fontId="6"/>
  </si>
  <si>
    <t>t</t>
    <phoneticPr fontId="6"/>
  </si>
  <si>
    <t>GJ/t</t>
    <phoneticPr fontId="6"/>
  </si>
  <si>
    <t>コールタール</t>
    <phoneticPr fontId="6"/>
  </si>
  <si>
    <t>GJ</t>
    <phoneticPr fontId="6"/>
  </si>
  <si>
    <t>液化天然ガス（LＮG）</t>
    <rPh sb="0" eb="2">
      <t>エキカ</t>
    </rPh>
    <rPh sb="2" eb="4">
      <t>テンネン</t>
    </rPh>
    <phoneticPr fontId="6"/>
  </si>
  <si>
    <t>区　　　　分</t>
    <rPh sb="0" eb="1">
      <t>ク</t>
    </rPh>
    <rPh sb="5" eb="6">
      <t>ブン</t>
    </rPh>
    <phoneticPr fontId="6"/>
  </si>
  <si>
    <t>メタンの排出量</t>
    <rPh sb="4" eb="7">
      <t>ハイシュツリョウ</t>
    </rPh>
    <phoneticPr fontId="6"/>
  </si>
  <si>
    <t>一酸化二窒素の排出量</t>
    <rPh sb="0" eb="1">
      <t>イチ</t>
    </rPh>
    <rPh sb="1" eb="3">
      <t>サンカ</t>
    </rPh>
    <rPh sb="3" eb="4">
      <t>ニ</t>
    </rPh>
    <rPh sb="4" eb="6">
      <t>チッソ</t>
    </rPh>
    <rPh sb="7" eb="10">
      <t>ハイシュツリョウ</t>
    </rPh>
    <phoneticPr fontId="6"/>
  </si>
  <si>
    <t>ハイドロフルオロカーボンの排出量</t>
    <rPh sb="13" eb="16">
      <t>ハイシュツリョウ</t>
    </rPh>
    <phoneticPr fontId="6"/>
  </si>
  <si>
    <t>パーフルオロカーボンの排出量</t>
    <rPh sb="11" eb="14">
      <t>ハイシュツリョウ</t>
    </rPh>
    <phoneticPr fontId="6"/>
  </si>
  <si>
    <t>六ふっ化硫黄の排出量</t>
    <rPh sb="0" eb="1">
      <t>ロク</t>
    </rPh>
    <rPh sb="3" eb="4">
      <t>カ</t>
    </rPh>
    <rPh sb="4" eb="6">
      <t>イオウ</t>
    </rPh>
    <rPh sb="7" eb="10">
      <t>ハイシュツリョウ</t>
    </rPh>
    <phoneticPr fontId="6"/>
  </si>
  <si>
    <t>GJ/千m3</t>
    <rPh sb="3" eb="4">
      <t>セン</t>
    </rPh>
    <phoneticPr fontId="6"/>
  </si>
  <si>
    <t>都市ガス（※１）</t>
    <rPh sb="0" eb="2">
      <t>トシ</t>
    </rPh>
    <phoneticPr fontId="6"/>
  </si>
  <si>
    <t>三ふっ化窒素の排出量</t>
    <rPh sb="0" eb="1">
      <t>サン</t>
    </rPh>
    <rPh sb="3" eb="4">
      <t>カ</t>
    </rPh>
    <rPh sb="4" eb="6">
      <t>チッソ</t>
    </rPh>
    <rPh sb="7" eb="10">
      <t>ハイシュツリョウ</t>
    </rPh>
    <phoneticPr fontId="6"/>
  </si>
  <si>
    <t>エネルギー使用量</t>
    <rPh sb="5" eb="8">
      <t>シヨウリョウ</t>
    </rPh>
    <phoneticPr fontId="6"/>
  </si>
  <si>
    <t>実使用量</t>
    <rPh sb="0" eb="4">
      <t>ジツシヨウリョウ</t>
    </rPh>
    <phoneticPr fontId="6"/>
  </si>
  <si>
    <t>単位発熱量</t>
    <rPh sb="0" eb="2">
      <t>タンイ</t>
    </rPh>
    <rPh sb="2" eb="5">
      <t>ハツネツリョウ</t>
    </rPh>
    <phoneticPr fontId="6"/>
  </si>
  <si>
    <t>熱量（GJ）</t>
    <rPh sb="0" eb="2">
      <t>ネツリョウ</t>
    </rPh>
    <phoneticPr fontId="6"/>
  </si>
  <si>
    <t>排出係数</t>
    <rPh sb="0" eb="4">
      <t>ハイシュツケイスウ</t>
    </rPh>
    <phoneticPr fontId="6"/>
  </si>
  <si>
    <t>エネルギーの使用量と密接な関係を持つ値（売上・建物面積など）</t>
    <rPh sb="6" eb="9">
      <t>シヨウリョウ</t>
    </rPh>
    <rPh sb="10" eb="12">
      <t>ミッセツ</t>
    </rPh>
    <rPh sb="13" eb="15">
      <t>カンケイ</t>
    </rPh>
    <rPh sb="16" eb="17">
      <t>モ</t>
    </rPh>
    <rPh sb="18" eb="19">
      <t>アタイ</t>
    </rPh>
    <rPh sb="20" eb="21">
      <t>ウ</t>
    </rPh>
    <rPh sb="21" eb="22">
      <t>ア</t>
    </rPh>
    <rPh sb="23" eb="25">
      <t>タテモノ</t>
    </rPh>
    <rPh sb="25" eb="27">
      <t>メンセキ</t>
    </rPh>
    <phoneticPr fontId="6"/>
  </si>
  <si>
    <t>電気事業者①
(基礎排出係数)</t>
    <rPh sb="0" eb="2">
      <t>デンキ</t>
    </rPh>
    <rPh sb="2" eb="5">
      <t>ジギョウシャ</t>
    </rPh>
    <rPh sb="8" eb="10">
      <t>キソ</t>
    </rPh>
    <rPh sb="10" eb="12">
      <t>ハイシュツ</t>
    </rPh>
    <rPh sb="12" eb="14">
      <t>ケイスウ</t>
    </rPh>
    <phoneticPr fontId="6"/>
  </si>
  <si>
    <t>電気事業者①
(調整後排出係数)</t>
    <rPh sb="0" eb="2">
      <t>デンキ</t>
    </rPh>
    <rPh sb="2" eb="5">
      <t>ジギョウシャ</t>
    </rPh>
    <rPh sb="8" eb="11">
      <t>チョウセイゴ</t>
    </rPh>
    <rPh sb="11" eb="13">
      <t>ハイシュツ</t>
    </rPh>
    <rPh sb="13" eb="15">
      <t>ケイスウ</t>
    </rPh>
    <phoneticPr fontId="6"/>
  </si>
  <si>
    <t>電気事業者②
(基礎排出係数)</t>
    <rPh sb="0" eb="2">
      <t>デンキ</t>
    </rPh>
    <rPh sb="2" eb="5">
      <t>ジギョウシャ</t>
    </rPh>
    <rPh sb="8" eb="10">
      <t>キソ</t>
    </rPh>
    <rPh sb="10" eb="12">
      <t>ハイシュツ</t>
    </rPh>
    <rPh sb="12" eb="14">
      <t>ケイスウ</t>
    </rPh>
    <phoneticPr fontId="6"/>
  </si>
  <si>
    <t>密接な関係を持つ値の単位</t>
    <rPh sb="0" eb="2">
      <t>ミッセツ</t>
    </rPh>
    <rPh sb="3" eb="5">
      <t>カンケイ</t>
    </rPh>
    <rPh sb="6" eb="7">
      <t>モ</t>
    </rPh>
    <rPh sb="8" eb="9">
      <t>アタイ</t>
    </rPh>
    <rPh sb="10" eb="12">
      <t>タンイ</t>
    </rPh>
    <phoneticPr fontId="6"/>
  </si>
  <si>
    <t>夜間買電</t>
    <rPh sb="0" eb="2">
      <t>ヤカン</t>
    </rPh>
    <rPh sb="2" eb="3">
      <t>バイ</t>
    </rPh>
    <rPh sb="3" eb="4">
      <t>デン</t>
    </rPh>
    <phoneticPr fontId="6"/>
  </si>
  <si>
    <t>揮発油（ガソリン）</t>
    <rPh sb="0" eb="3">
      <t>キハツユ</t>
    </rPh>
    <phoneticPr fontId="6"/>
  </si>
  <si>
    <t>STEP１　エネルギー起源二酸化炭素の算定</t>
    <rPh sb="19" eb="21">
      <t>サンテイ</t>
    </rPh>
    <phoneticPr fontId="6"/>
  </si>
  <si>
    <t>STEP2　エネルギー起源二酸化炭素以外の温室効果ガスの排出量の算定</t>
    <rPh sb="18" eb="20">
      <t>イガイ</t>
    </rPh>
    <rPh sb="21" eb="23">
      <t>オンシツ</t>
    </rPh>
    <rPh sb="23" eb="25">
      <t>コウカ</t>
    </rPh>
    <rPh sb="28" eb="31">
      <t>ハイシュツリョウ</t>
    </rPh>
    <rPh sb="32" eb="34">
      <t>サンテイ</t>
    </rPh>
    <phoneticPr fontId="6"/>
  </si>
  <si>
    <t>エネルギー起源二酸化炭素以外の二酸化炭素</t>
    <rPh sb="5" eb="7">
      <t>キゲン</t>
    </rPh>
    <rPh sb="7" eb="10">
      <t>ニサンカ</t>
    </rPh>
    <rPh sb="10" eb="12">
      <t>タンソ</t>
    </rPh>
    <rPh sb="12" eb="14">
      <t>イガイ</t>
    </rPh>
    <rPh sb="15" eb="18">
      <t>ニサンカ</t>
    </rPh>
    <rPh sb="18" eb="20">
      <t>タンソ</t>
    </rPh>
    <phoneticPr fontId="6"/>
  </si>
  <si>
    <t>電気事業者②
(調整後排出係数)</t>
    <rPh sb="0" eb="2">
      <t>デンキ</t>
    </rPh>
    <rPh sb="2" eb="5">
      <t>ジギョウシャ</t>
    </rPh>
    <rPh sb="8" eb="11">
      <t>チョウセイゴ</t>
    </rPh>
    <rPh sb="11" eb="13">
      <t>ハイシュツ</t>
    </rPh>
    <rPh sb="13" eb="15">
      <t>ケイスウ</t>
    </rPh>
    <phoneticPr fontId="6"/>
  </si>
  <si>
    <t xml:space="preserve">年間使用量 </t>
    <phoneticPr fontId="6"/>
  </si>
  <si>
    <t>STEP3　温室効果ガス排出量から控除する量の算定</t>
    <rPh sb="6" eb="8">
      <t>オンシツ</t>
    </rPh>
    <rPh sb="8" eb="10">
      <t>コウカ</t>
    </rPh>
    <rPh sb="12" eb="15">
      <t>ハイシュツリョウ</t>
    </rPh>
    <rPh sb="17" eb="19">
      <t>コウジョ</t>
    </rPh>
    <rPh sb="21" eb="22">
      <t>リョウ</t>
    </rPh>
    <rPh sb="23" eb="25">
      <t>サンテイ</t>
    </rPh>
    <phoneticPr fontId="6"/>
  </si>
  <si>
    <t>温室効果ガスの排出量（t-CO2）</t>
    <rPh sb="0" eb="2">
      <t>オンシツ</t>
    </rPh>
    <rPh sb="2" eb="4">
      <t>コウカ</t>
    </rPh>
    <rPh sb="7" eb="10">
      <t>ハイシュツリョウ</t>
    </rPh>
    <phoneticPr fontId="6"/>
  </si>
  <si>
    <t>熱</t>
    <rPh sb="0" eb="1">
      <t>ネツ</t>
    </rPh>
    <phoneticPr fontId="6"/>
  </si>
  <si>
    <t>燃料</t>
    <rPh sb="0" eb="2">
      <t>ネンリョウ</t>
    </rPh>
    <phoneticPr fontId="6"/>
  </si>
  <si>
    <t>GJ</t>
    <phoneticPr fontId="10"/>
  </si>
  <si>
    <t>グリーン電力証書</t>
    <rPh sb="4" eb="6">
      <t>デンリョク</t>
    </rPh>
    <rPh sb="6" eb="8">
      <t>ショウショ</t>
    </rPh>
    <phoneticPr fontId="6"/>
  </si>
  <si>
    <t>グリーン熱証書</t>
    <rPh sb="4" eb="5">
      <t>ネツ</t>
    </rPh>
    <rPh sb="5" eb="7">
      <t>ショウショ</t>
    </rPh>
    <phoneticPr fontId="6"/>
  </si>
  <si>
    <t>t-CO2</t>
    <phoneticPr fontId="10"/>
  </si>
  <si>
    <t>利用量</t>
    <rPh sb="0" eb="2">
      <t>リヨウ</t>
    </rPh>
    <rPh sb="2" eb="3">
      <t>リョウ</t>
    </rPh>
    <phoneticPr fontId="6"/>
  </si>
  <si>
    <t>J-クレジット制度により創出されたクレジット</t>
    <rPh sb="7" eb="9">
      <t>セイド</t>
    </rPh>
    <rPh sb="12" eb="14">
      <t>ソウシュツ</t>
    </rPh>
    <phoneticPr fontId="6"/>
  </si>
  <si>
    <t>非化石証書</t>
    <rPh sb="0" eb="5">
      <t>ヒカセキショウショ</t>
    </rPh>
    <phoneticPr fontId="6"/>
  </si>
  <si>
    <t>控除する量（t-CO2）</t>
    <rPh sb="0" eb="2">
      <t>コウジョ</t>
    </rPh>
    <rPh sb="4" eb="5">
      <t>リョウ</t>
    </rPh>
    <phoneticPr fontId="6"/>
  </si>
  <si>
    <t>特定事業者</t>
    <rPh sb="0" eb="5">
      <t>トクテイジギョウシャ</t>
    </rPh>
    <phoneticPr fontId="6"/>
  </si>
  <si>
    <t>t-CO2</t>
    <phoneticPr fontId="6"/>
  </si>
  <si>
    <t>外部供給量</t>
    <rPh sb="0" eb="2">
      <t>ガイブ</t>
    </rPh>
    <rPh sb="2" eb="4">
      <t>キョウキュウ</t>
    </rPh>
    <phoneticPr fontId="6"/>
  </si>
  <si>
    <t>二酸化炭素
排出量（t-CO2）</t>
    <rPh sb="0" eb="3">
      <t>ニサンカ</t>
    </rPh>
    <rPh sb="3" eb="5">
      <t>タンソ</t>
    </rPh>
    <rPh sb="6" eb="8">
      <t>ハイシュツ</t>
    </rPh>
    <rPh sb="8" eb="9">
      <t>リョウ</t>
    </rPh>
    <phoneticPr fontId="6"/>
  </si>
  <si>
    <t>STEP４　算定結果及び原単位の設定</t>
    <rPh sb="6" eb="8">
      <t>サンテイ</t>
    </rPh>
    <rPh sb="8" eb="10">
      <t>ケッカ</t>
    </rPh>
    <rPh sb="10" eb="11">
      <t>オヨ</t>
    </rPh>
    <rPh sb="12" eb="15">
      <t>ゲンタンイ</t>
    </rPh>
    <rPh sb="16" eb="18">
      <t>セッテイ</t>
    </rPh>
    <phoneticPr fontId="6"/>
  </si>
  <si>
    <t>千kWh</t>
    <rPh sb="0" eb="1">
      <t>セン</t>
    </rPh>
    <phoneticPr fontId="10"/>
  </si>
  <si>
    <t>控除する手段</t>
    <rPh sb="0" eb="2">
      <t>コウジョ</t>
    </rPh>
    <rPh sb="4" eb="6">
      <t>シュダン</t>
    </rPh>
    <phoneticPr fontId="6"/>
  </si>
  <si>
    <t>GJ/GJ</t>
    <phoneticPr fontId="6"/>
  </si>
  <si>
    <t>kL</t>
    <phoneticPr fontId="6"/>
  </si>
  <si>
    <t>合計（エネルギー起源二酸化炭素以外の温室効果ガス温室効果ガス排出量）</t>
    <rPh sb="0" eb="2">
      <t>ゴウケイ</t>
    </rPh>
    <rPh sb="24" eb="28">
      <t>オンシツコウカ</t>
    </rPh>
    <rPh sb="30" eb="33">
      <t>ハイシュツリョウ</t>
    </rPh>
    <phoneticPr fontId="6"/>
  </si>
  <si>
    <t>合計（温室効果ガス排出量から控除する量）</t>
    <rPh sb="0" eb="2">
      <t>ゴウケイ</t>
    </rPh>
    <phoneticPr fontId="6"/>
  </si>
  <si>
    <t>特定事業者</t>
    <rPh sb="0" eb="2">
      <t>トクテイ</t>
    </rPh>
    <rPh sb="2" eb="5">
      <t>ジギョウシャ</t>
    </rPh>
    <phoneticPr fontId="6"/>
  </si>
  <si>
    <t>小計</t>
    <rPh sb="0" eb="2">
      <t>ショウケイ</t>
    </rPh>
    <phoneticPr fontId="6"/>
  </si>
  <si>
    <t>基礎排出量小計</t>
    <rPh sb="0" eb="2">
      <t>キソ</t>
    </rPh>
    <rPh sb="2" eb="5">
      <t>ハイシュツリョウ</t>
    </rPh>
    <rPh sb="5" eb="7">
      <t>ショウケイ</t>
    </rPh>
    <phoneticPr fontId="6"/>
  </si>
  <si>
    <t>小計</t>
    <rPh sb="0" eb="2">
      <t>ショウケイ</t>
    </rPh>
    <phoneticPr fontId="6"/>
  </si>
  <si>
    <t>調整後排出量小計</t>
    <rPh sb="0" eb="3">
      <t>チョウセイゴ</t>
    </rPh>
    <rPh sb="3" eb="6">
      <t>ハイシュツリョウ</t>
    </rPh>
    <rPh sb="6" eb="8">
      <t>ショウケイ</t>
    </rPh>
    <phoneticPr fontId="6"/>
  </si>
  <si>
    <t>熱量合計</t>
    <rPh sb="0" eb="2">
      <t>ネツリョウ</t>
    </rPh>
    <rPh sb="2" eb="4">
      <t>ゴウケイ</t>
    </rPh>
    <phoneticPr fontId="6"/>
  </si>
  <si>
    <t>電気クレジット量</t>
  </si>
  <si>
    <t>全国平均係数</t>
  </si>
  <si>
    <t>R6年度補正率（R6.7月頃公表予定）</t>
  </si>
  <si>
    <t>※R5年度報告用補正率</t>
  </si>
  <si>
    <r>
      <t>電気事業者別排出係数(特定排出者の温室効果ガス排出量算定用)
－R３年度実績－　R.5.1.24    環境省・経済産業省公表、</t>
    </r>
    <r>
      <rPr>
        <b/>
        <sz val="12"/>
        <color rgb="FFFF0000"/>
        <rFont val="HG丸ｺﾞｼｯｸM-PRO"/>
        <family val="3"/>
        <charset val="128"/>
      </rPr>
      <t>R5.5.26一部修正</t>
    </r>
    <r>
      <rPr>
        <b/>
        <sz val="12"/>
        <color rgb="FF000000"/>
        <rFont val="HG丸ｺﾞｼｯｸM-PRO"/>
        <family val="3"/>
        <charset val="128"/>
      </rPr>
      <t>、R5.6.20 補正率追加、R5.7.18一部追加・更新　</t>
    </r>
    <phoneticPr fontId="7"/>
  </si>
  <si>
    <t>令和5年7月18日一部追加・更新(下線部は追加・更新箇所)</t>
    <rPh sb="14" eb="16">
      <t>コウシン</t>
    </rPh>
    <rPh sb="24" eb="26">
      <t>コウシン</t>
    </rPh>
    <phoneticPr fontId="7"/>
  </si>
  <si>
    <t>○令和４年度の温室効果ガス排出量を算定する際に用いる係数です（報告は令和５年度）。
○基礎排出係数は基礎排出量の算定に、調整後排出係数は調整後排出量の算定に用います。
○令和３年度から小売供給を開始した一部の電気事業者及び令和4年度から小売り供給を開始した電気事業者については、令和３年度実績とみなす排出係数となっています。
また、メニュー別係数は令和4年度実績の係数です。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</si>
  <si>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３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</si>
  <si>
    <t>【小売電気事業者】</t>
    <rPh sb="1" eb="3">
      <t>コウ</t>
    </rPh>
    <rPh sb="3" eb="5">
      <t>デンキ</t>
    </rPh>
    <rPh sb="5" eb="8">
      <t>ジギョウシャ</t>
    </rPh>
    <phoneticPr fontId="7"/>
  </si>
  <si>
    <t>登録番号</t>
    <rPh sb="0" eb="2">
      <t>トウロク</t>
    </rPh>
    <rPh sb="2" eb="4">
      <t>バンゴウ</t>
    </rPh>
    <phoneticPr fontId="7"/>
  </si>
  <si>
    <t>電気事業者名</t>
    <rPh sb="0" eb="2">
      <t>デンキ</t>
    </rPh>
    <rPh sb="2" eb="5">
      <t>ジギョウシャ</t>
    </rPh>
    <rPh sb="5" eb="6">
      <t>メイ</t>
    </rPh>
    <phoneticPr fontId="7"/>
  </si>
  <si>
    <t>基礎排出係数</t>
    <rPh sb="0" eb="2">
      <t>キソ</t>
    </rPh>
    <rPh sb="2" eb="4">
      <t>ハイシュツ</t>
    </rPh>
    <rPh sb="4" eb="6">
      <t>ケイスウ</t>
    </rPh>
    <phoneticPr fontId="6"/>
  </si>
  <si>
    <t>調整後排出係数</t>
    <rPh sb="0" eb="3">
      <t>チョウセイゴ</t>
    </rPh>
    <rPh sb="3" eb="5">
      <t>ハイシュツ</t>
    </rPh>
    <rPh sb="5" eb="7">
      <t>ケイスウ</t>
    </rPh>
    <phoneticPr fontId="6"/>
  </si>
  <si>
    <t>各事業者の把握率(%)</t>
    <rPh sb="0" eb="4">
      <t>カクジギョウシャ</t>
    </rPh>
    <rPh sb="5" eb="7">
      <t>ハアク</t>
    </rPh>
    <rPh sb="7" eb="8">
      <t>リツ</t>
    </rPh>
    <phoneticPr fontId="7"/>
  </si>
  <si>
    <t>把握できなかった理由</t>
    <rPh sb="0" eb="2">
      <t>ハアク</t>
    </rPh>
    <rPh sb="8" eb="10">
      <t>リユウ</t>
    </rPh>
    <phoneticPr fontId="7"/>
  </si>
  <si>
    <r>
      <t>(t-CO</t>
    </r>
    <r>
      <rPr>
        <b/>
        <vertAlign val="subscript"/>
        <sz val="9"/>
        <color theme="1"/>
        <rFont val="HG丸ｺﾞｼｯｸM-PRO"/>
        <family val="3"/>
        <charset val="128"/>
      </rPr>
      <t>2</t>
    </r>
    <r>
      <rPr>
        <b/>
        <sz val="9"/>
        <color theme="1"/>
        <rFont val="HG丸ｺﾞｼｯｸM-PRO"/>
        <family val="3"/>
        <charset val="128"/>
      </rPr>
      <t>/kWh)</t>
    </r>
    <phoneticPr fontId="6"/>
  </si>
  <si>
    <t>A0001</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</si>
  <si>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Ｆ－Ｐｏｗｅｒ</t>
    </r>
  </si>
  <si>
    <r>
      <t>(</t>
    </r>
    <r>
      <rPr>
        <sz val="10"/>
        <color rgb="FF000000"/>
        <rFont val="ＭＳ ゴシック"/>
        <family val="3"/>
        <charset val="128"/>
      </rPr>
      <t>残差</t>
    </r>
    <r>
      <rPr>
        <sz val="10"/>
        <color rgb="FF000000"/>
        <rFont val="Arial"/>
        <family val="2"/>
      </rPr>
      <t>)</t>
    </r>
  </si>
  <si>
    <t>100.00</t>
  </si>
  <si>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rPh sb="1" eb="3">
      <t>サンコウ</t>
    </rPh>
    <rPh sb="3" eb="4">
      <t>アタイ</t>
    </rPh>
    <rPh sb="5" eb="8">
      <t>ジギョウシャ</t>
    </rPh>
    <rPh sb="8" eb="10">
      <t>ゼンタイ</t>
    </rPh>
    <phoneticPr fontId="6"/>
  </si>
  <si>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</si>
  <si>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</si>
  <si>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r>
      <t>0.000453</t>
    </r>
    <r>
      <rPr>
        <sz val="11"/>
        <color theme="1"/>
        <rFont val="ＭＳ ゴシック"/>
        <family val="3"/>
        <charset val="128"/>
      </rPr>
      <t>※</t>
    </r>
    <phoneticPr fontId="6"/>
  </si>
  <si>
    <r>
      <rPr>
        <sz val="11"/>
        <color theme="1"/>
        <rFont val="ＭＳ ゴシック"/>
        <family val="3"/>
        <charset val="128"/>
      </rPr>
      <t>－</t>
    </r>
    <phoneticPr fontId="6"/>
  </si>
  <si>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</si>
  <si>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</si>
  <si>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</si>
  <si>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</si>
  <si>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7"/>
  </si>
  <si>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</si>
  <si>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</si>
  <si>
    <t>A0006</t>
  </si>
  <si>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</si>
  <si>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</si>
  <si>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</si>
  <si>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</si>
  <si>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</si>
  <si>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</si>
  <si>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t>(</t>
    </r>
    <r>
      <rPr>
        <sz val="11"/>
        <color theme="1"/>
        <rFont val="ＭＳ ゴシック"/>
        <family val="3"/>
        <charset val="128"/>
      </rPr>
      <t>株</t>
    </r>
    <r>
      <rPr>
        <sz val="11"/>
        <color theme="1"/>
        <rFont val="Arial"/>
        <family val="2"/>
      </rPr>
      <t>)</t>
    </r>
    <r>
      <rPr>
        <sz val="11"/>
        <color theme="1"/>
        <rFont val="ＭＳ ゴシック"/>
        <family val="3"/>
        <charset val="128"/>
      </rPr>
      <t>イーセル</t>
    </r>
    <phoneticPr fontId="7"/>
  </si>
  <si>
    <t>A0009</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</si>
  <si>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7"/>
  </si>
  <si>
    <t>94.23</t>
  </si>
  <si>
    <r>
      <rPr>
        <sz val="11"/>
        <color theme="1"/>
        <rFont val="ＭＳ ゴシック"/>
        <family val="3"/>
        <charset val="128"/>
      </rPr>
      <t>係数が代替値の事業者からの受電のため</t>
    </r>
    <phoneticPr fontId="6"/>
  </si>
  <si>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</si>
  <si>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</si>
  <si>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</si>
  <si>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</si>
  <si>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</si>
  <si>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</si>
  <si>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u/>
        <sz val="10"/>
        <color rgb="FF000000"/>
        <rFont val="ＭＳ ゴシック"/>
        <family val="3"/>
        <charset val="128"/>
      </rPr>
      <t>メニュー</t>
    </r>
    <r>
      <rPr>
        <u/>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</si>
  <si>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</si>
  <si>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t>A0011</t>
  </si>
  <si>
    <r>
      <rPr>
        <sz val="11"/>
        <color theme="1"/>
        <rFont val="ＭＳ ゴシック"/>
        <family val="3"/>
        <charset val="128"/>
      </rPr>
      <t>須賀川瓦斯</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</si>
  <si>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6"/>
  </si>
  <si>
    <t>94.79</t>
  </si>
  <si>
    <r>
      <rPr>
        <sz val="11"/>
        <color theme="1"/>
        <rFont val="ＭＳ ゴシック"/>
        <family val="3"/>
        <charset val="128"/>
      </rPr>
      <t>係数が代替値の事業者からの受電のため</t>
    </r>
  </si>
  <si>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6"/>
  </si>
  <si>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</si>
  <si>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</si>
  <si>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t>90.89</t>
  </si>
  <si>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</si>
  <si>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</si>
  <si>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</si>
  <si>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</si>
  <si>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r>
      <rPr>
        <sz val="11"/>
        <color theme="1"/>
        <rFont val="ＭＳ ゴシック"/>
        <family val="3"/>
        <charset val="128"/>
      </rPr>
      <t>エネサーブ</t>
    </r>
    <r>
      <rPr>
        <sz val="11"/>
        <color theme="1"/>
        <rFont val="Arial"/>
        <family val="2"/>
      </rPr>
      <t>(</t>
    </r>
    <r>
      <rPr>
        <sz val="11"/>
        <color theme="1"/>
        <rFont val="ＭＳ ゴシック"/>
        <family val="3"/>
        <charset val="128"/>
      </rPr>
      <t>株</t>
    </r>
    <r>
      <rPr>
        <sz val="11"/>
        <color theme="1"/>
        <rFont val="Arial"/>
        <family val="2"/>
      </rPr>
      <t>)</t>
    </r>
  </si>
  <si>
    <t>71.27</t>
  </si>
  <si>
    <t>A0015</t>
  </si>
  <si>
    <r>
      <t>(</t>
    </r>
    <r>
      <rPr>
        <sz val="11"/>
        <color theme="1"/>
        <rFont val="ＭＳ ゴシック"/>
        <family val="3"/>
        <charset val="128"/>
      </rPr>
      <t>株</t>
    </r>
    <r>
      <rPr>
        <sz val="11"/>
        <color theme="1"/>
        <rFont val="Arial"/>
        <family val="2"/>
      </rPr>
      <t>)</t>
    </r>
    <r>
      <rPr>
        <sz val="11"/>
        <color theme="1"/>
        <rFont val="ＭＳ ゴシック"/>
        <family val="3"/>
        <charset val="128"/>
      </rPr>
      <t>エネワンでんき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サイサン</t>
    </r>
    <r>
      <rPr>
        <sz val="11"/>
        <color theme="1"/>
        <rFont val="Arial"/>
        <family val="2"/>
      </rPr>
      <t>)</t>
    </r>
  </si>
  <si>
    <t>45.66</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</si>
  <si>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6"/>
  </si>
  <si>
    <t>A0016</t>
  </si>
  <si>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</si>
  <si>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t>92.90</t>
  </si>
  <si>
    <r>
      <rPr>
        <u/>
        <sz val="10"/>
        <color theme="1"/>
        <rFont val="ＭＳ ゴシック"/>
        <family val="3"/>
        <charset val="128"/>
      </rPr>
      <t>メニュー</t>
    </r>
    <r>
      <rPr>
        <u/>
        <sz val="10"/>
        <color theme="1"/>
        <rFont val="Arial"/>
        <family val="2"/>
      </rPr>
      <t>B</t>
    </r>
  </si>
  <si>
    <r>
      <rPr>
        <u/>
        <sz val="10"/>
        <color theme="1"/>
        <rFont val="ＭＳ ゴシック"/>
        <family val="3"/>
        <charset val="128"/>
      </rPr>
      <t>メニュー</t>
    </r>
    <r>
      <rPr>
        <u/>
        <sz val="10"/>
        <color theme="1"/>
        <rFont val="Arial"/>
        <family val="2"/>
      </rPr>
      <t>E</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</si>
  <si>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</si>
  <si>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</si>
  <si>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u/>
        <sz val="10"/>
        <color rgb="FF000000"/>
        <rFont val="ＭＳ ゴシック"/>
        <family val="3"/>
        <charset val="128"/>
      </rPr>
      <t>メニュー</t>
    </r>
    <r>
      <rPr>
        <u/>
        <sz val="10"/>
        <color rgb="FF000000"/>
        <rFont val="Arial"/>
        <family val="2"/>
      </rPr>
      <t>J</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</si>
  <si>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</si>
  <si>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</si>
  <si>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r>
      <t>(</t>
    </r>
    <r>
      <rPr>
        <sz val="11"/>
        <color theme="1"/>
        <rFont val="ＭＳ ゴシック"/>
        <family val="3"/>
        <charset val="128"/>
      </rPr>
      <t>株</t>
    </r>
    <r>
      <rPr>
        <sz val="11"/>
        <color theme="1"/>
        <rFont val="Arial"/>
        <family val="2"/>
      </rPr>
      <t>)</t>
    </r>
    <r>
      <rPr>
        <sz val="11"/>
        <color theme="1"/>
        <rFont val="ＭＳ ゴシック"/>
        <family val="3"/>
        <charset val="128"/>
      </rPr>
      <t>Ｓｈａｒｅｄ　Ｅｎｅｒｇｙ</t>
    </r>
  </si>
  <si>
    <t>A0018</t>
  </si>
  <si>
    <r>
      <rPr>
        <sz val="11"/>
        <color theme="1"/>
        <rFont val="ＭＳ ゴシック"/>
        <family val="3"/>
        <charset val="128"/>
      </rPr>
      <t>ネクストパワーやまと</t>
    </r>
    <r>
      <rPr>
        <sz val="11"/>
        <color theme="1"/>
        <rFont val="Arial"/>
        <family val="2"/>
      </rPr>
      <t>(</t>
    </r>
    <r>
      <rPr>
        <sz val="11"/>
        <color theme="1"/>
        <rFont val="ＭＳ ゴシック"/>
        <family val="3"/>
        <charset val="128"/>
      </rPr>
      <t>株</t>
    </r>
    <r>
      <rPr>
        <sz val="11"/>
        <color theme="1"/>
        <rFont val="Arial"/>
        <family val="2"/>
      </rPr>
      <t>)</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</si>
  <si>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</si>
  <si>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</si>
  <si>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</si>
  <si>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</si>
  <si>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t>90.06</t>
  </si>
  <si>
    <t>A0021</t>
  </si>
  <si>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</si>
  <si>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t>78.43</t>
  </si>
  <si>
    <r>
      <rPr>
        <u/>
        <sz val="10"/>
        <color theme="1"/>
        <rFont val="ＭＳ ゴシック"/>
        <family val="3"/>
        <charset val="128"/>
      </rPr>
      <t>メニュー</t>
    </r>
    <r>
      <rPr>
        <u/>
        <sz val="10"/>
        <color theme="1"/>
        <rFont val="Arial"/>
        <family val="2"/>
      </rPr>
      <t>C</t>
    </r>
  </si>
  <si>
    <r>
      <rPr>
        <u/>
        <sz val="10"/>
        <color theme="1"/>
        <rFont val="ＭＳ ゴシック"/>
        <family val="3"/>
        <charset val="128"/>
      </rPr>
      <t>メニュー</t>
    </r>
    <r>
      <rPr>
        <u/>
        <sz val="10"/>
        <color theme="1"/>
        <rFont val="Arial"/>
        <family val="2"/>
      </rPr>
      <t>D</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</si>
  <si>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</si>
  <si>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</si>
  <si>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</si>
  <si>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r>
      <rPr>
        <u/>
        <sz val="10"/>
        <color theme="1"/>
        <rFont val="ＭＳ ゴシック"/>
        <family val="3"/>
        <charset val="128"/>
      </rPr>
      <t>メニュー</t>
    </r>
    <r>
      <rPr>
        <u/>
        <sz val="10"/>
        <color theme="1"/>
        <rFont val="Arial"/>
        <family val="2"/>
      </rPr>
      <t>A</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</si>
  <si>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</si>
  <si>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</si>
  <si>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t>99.81</t>
  </si>
  <si>
    <r>
      <rPr>
        <u/>
        <sz val="10"/>
        <color rgb="FF000000"/>
        <rFont val="ＭＳ ゴシック"/>
        <family val="3"/>
        <charset val="128"/>
      </rPr>
      <t>メニュー</t>
    </r>
    <r>
      <rPr>
        <u/>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</si>
  <si>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</si>
  <si>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t>A0025</t>
  </si>
  <si>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</si>
  <si>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t>96.84</t>
  </si>
  <si>
    <r>
      <rPr>
        <u/>
        <sz val="10"/>
        <color rgb="FF000000"/>
        <rFont val="ＭＳ ゴシック"/>
        <family val="3"/>
        <charset val="128"/>
      </rPr>
      <t>メニュー</t>
    </r>
    <r>
      <rPr>
        <u/>
        <sz val="10"/>
        <color rgb="FF000000"/>
        <rFont val="Arial"/>
        <family val="2"/>
      </rPr>
      <t>F</t>
    </r>
  </si>
  <si>
    <r>
      <rPr>
        <u/>
        <sz val="10"/>
        <color theme="1"/>
        <rFont val="ＭＳ ゴシック"/>
        <family val="3"/>
        <charset val="128"/>
      </rPr>
      <t>メニュー</t>
    </r>
    <r>
      <rPr>
        <u/>
        <sz val="10"/>
        <color theme="1"/>
        <rFont val="Arial"/>
        <family val="2"/>
      </rPr>
      <t>G</t>
    </r>
  </si>
  <si>
    <r>
      <rPr>
        <sz val="10"/>
        <color theme="1"/>
        <rFont val="ＭＳ ゴシック"/>
        <family val="3"/>
        <charset val="128"/>
      </rPr>
      <t>メニュー</t>
    </r>
    <r>
      <rPr>
        <sz val="10"/>
        <color theme="1"/>
        <rFont val="Arial"/>
        <family val="2"/>
      </rPr>
      <t>J</t>
    </r>
  </si>
  <si>
    <r>
      <rPr>
        <u/>
        <sz val="10"/>
        <color theme="1"/>
        <rFont val="ＭＳ ゴシック"/>
        <family val="3"/>
        <charset val="128"/>
      </rPr>
      <t>メニュー</t>
    </r>
    <r>
      <rPr>
        <u/>
        <sz val="10"/>
        <color theme="1"/>
        <rFont val="Arial"/>
        <family val="2"/>
      </rPr>
      <t>K</t>
    </r>
  </si>
  <si>
    <r>
      <rPr>
        <u/>
        <sz val="10"/>
        <color theme="1"/>
        <rFont val="ＭＳ ゴシック"/>
        <family val="3"/>
        <charset val="128"/>
      </rPr>
      <t>メニュー</t>
    </r>
    <r>
      <rPr>
        <u/>
        <sz val="10"/>
        <color theme="1"/>
        <rFont val="Arial"/>
        <family val="2"/>
      </rPr>
      <t>L</t>
    </r>
  </si>
  <si>
    <r>
      <rPr>
        <u/>
        <sz val="10"/>
        <color theme="1"/>
        <rFont val="ＭＳ ゴシック"/>
        <family val="3"/>
        <charset val="128"/>
      </rPr>
      <t>メニュー</t>
    </r>
    <r>
      <rPr>
        <u/>
        <sz val="10"/>
        <color theme="1"/>
        <rFont val="Arial"/>
        <family val="2"/>
      </rPr>
      <t>M</t>
    </r>
  </si>
  <si>
    <r>
      <rPr>
        <u/>
        <sz val="10"/>
        <color rgb="FF000000"/>
        <rFont val="ＭＳ ゴシック"/>
        <family val="3"/>
        <charset val="128"/>
      </rPr>
      <t>メニュー</t>
    </r>
    <r>
      <rPr>
        <u/>
        <sz val="10"/>
        <color rgb="FF000000"/>
        <rFont val="Arial"/>
        <family val="2"/>
      </rPr>
      <t>N</t>
    </r>
  </si>
  <si>
    <r>
      <rPr>
        <u/>
        <sz val="10"/>
        <color rgb="FF000000"/>
        <rFont val="ＭＳ ゴシック"/>
        <family val="3"/>
        <charset val="128"/>
      </rPr>
      <t>メニュー</t>
    </r>
    <r>
      <rPr>
        <u/>
        <sz val="10"/>
        <color rgb="FF000000"/>
        <rFont val="Arial"/>
        <family val="2"/>
      </rPr>
      <t>O</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</si>
  <si>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</si>
  <si>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</si>
  <si>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</si>
  <si>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u/>
        <sz val="10"/>
        <color rgb="FF000000"/>
        <rFont val="ＭＳ ゴシック"/>
        <family val="3"/>
        <charset val="128"/>
      </rPr>
      <t>メニュー</t>
    </r>
    <r>
      <rPr>
        <u/>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</si>
  <si>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</si>
  <si>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</si>
  <si>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</si>
  <si>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A</t>
    </r>
  </si>
  <si>
    <t>88.39</t>
  </si>
  <si>
    <r>
      <rPr>
        <u/>
        <sz val="10"/>
        <color rgb="FF000000"/>
        <rFont val="ＭＳ ゴシック"/>
        <family val="3"/>
        <charset val="128"/>
      </rPr>
      <t>メニュー</t>
    </r>
    <r>
      <rPr>
        <u/>
        <sz val="10"/>
        <color rgb="FF000000"/>
        <rFont val="Arial"/>
        <family val="2"/>
      </rPr>
      <t>D</t>
    </r>
  </si>
  <si>
    <r>
      <rPr>
        <u/>
        <sz val="10"/>
        <color rgb="FF000000"/>
        <rFont val="ＭＳ ゴシック"/>
        <family val="3"/>
        <charset val="128"/>
      </rPr>
      <t>メニュー</t>
    </r>
    <r>
      <rPr>
        <u/>
        <sz val="10"/>
        <color rgb="FF000000"/>
        <rFont val="Arial"/>
        <family val="2"/>
      </rPr>
      <t>E</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</si>
  <si>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</si>
  <si>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</si>
  <si>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</si>
  <si>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</si>
  <si>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</si>
  <si>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</si>
  <si>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t>99.90</t>
  </si>
  <si>
    <r>
      <rPr>
        <sz val="10"/>
        <color rgb="FF000000"/>
        <rFont val="ＭＳ ゴシック"/>
        <family val="3"/>
        <charset val="128"/>
      </rPr>
      <t>メニュー</t>
    </r>
    <r>
      <rPr>
        <sz val="10"/>
        <color rgb="FF000000"/>
        <rFont val="Arial"/>
        <family val="2"/>
      </rPr>
      <t>E</t>
    </r>
  </si>
  <si>
    <r>
      <rPr>
        <sz val="10"/>
        <color rgb="FF000000"/>
        <rFont val="ＭＳ ゴシック"/>
        <family val="3"/>
        <charset val="128"/>
      </rPr>
      <t>メニュー</t>
    </r>
    <r>
      <rPr>
        <sz val="10"/>
        <color rgb="FF000000"/>
        <rFont val="Arial"/>
        <family val="2"/>
      </rPr>
      <t>G</t>
    </r>
  </si>
  <si>
    <r>
      <rPr>
        <sz val="10"/>
        <color rgb="FF000000"/>
        <rFont val="ＭＳ ゴシック"/>
        <family val="3"/>
        <charset val="128"/>
      </rPr>
      <t>メニュー</t>
    </r>
    <r>
      <rPr>
        <sz val="10"/>
        <color rgb="FF000000"/>
        <rFont val="Arial"/>
        <family val="2"/>
      </rPr>
      <t>H</t>
    </r>
  </si>
  <si>
    <r>
      <rPr>
        <u/>
        <sz val="10"/>
        <color rgb="FF000000"/>
        <rFont val="ＭＳ ゴシック"/>
        <family val="3"/>
        <charset val="128"/>
      </rPr>
      <t>メニュー</t>
    </r>
    <r>
      <rPr>
        <u/>
        <sz val="10"/>
        <color rgb="FF000000"/>
        <rFont val="Arial"/>
        <family val="2"/>
      </rPr>
      <t>I</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</si>
  <si>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</si>
  <si>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</si>
  <si>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</si>
  <si>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</si>
  <si>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</si>
  <si>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</si>
  <si>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75.76</t>
  </si>
  <si>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</si>
  <si>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</si>
  <si>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</si>
  <si>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</si>
  <si>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</si>
  <si>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7"/>
  </si>
  <si>
    <t>A0040</t>
    <phoneticPr fontId="7"/>
  </si>
  <si>
    <r>
      <rPr>
        <u/>
        <sz val="11"/>
        <color theme="1"/>
        <rFont val="ＭＳ ゴシック"/>
        <family val="3"/>
        <charset val="128"/>
      </rPr>
      <t>アルカナエナジー</t>
    </r>
    <r>
      <rPr>
        <u/>
        <sz val="11"/>
        <color theme="1"/>
        <rFont val="Arial"/>
        <family val="2"/>
      </rPr>
      <t>(</t>
    </r>
    <r>
      <rPr>
        <u/>
        <sz val="11"/>
        <color theme="1"/>
        <rFont val="ＭＳ ゴシック"/>
        <family val="3"/>
        <charset val="128"/>
      </rPr>
      <t>株</t>
    </r>
    <r>
      <rPr>
        <u/>
        <sz val="11"/>
        <color theme="1"/>
        <rFont val="Arial"/>
        <family val="2"/>
      </rPr>
      <t>)</t>
    </r>
    <phoneticPr fontId="7"/>
  </si>
  <si>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</si>
  <si>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7"/>
  </si>
  <si>
    <t>A0043</t>
  </si>
  <si>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</si>
  <si>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</si>
  <si>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</si>
  <si>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</si>
  <si>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</si>
  <si>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</si>
  <si>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</si>
  <si>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t>A0049</t>
  </si>
  <si>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</si>
  <si>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99.08</t>
  </si>
  <si>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</si>
  <si>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</si>
  <si>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99.02</t>
  </si>
  <si>
    <r>
      <rPr>
        <sz val="10"/>
        <color rgb="FF000000"/>
        <rFont val="ＭＳ ゴシック"/>
        <family val="3"/>
        <charset val="128"/>
      </rPr>
      <t>メニュー</t>
    </r>
    <r>
      <rPr>
        <sz val="10"/>
        <color rgb="FF000000"/>
        <rFont val="Arial"/>
        <family val="2"/>
      </rPr>
      <t>C</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</si>
  <si>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</si>
  <si>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</si>
  <si>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</si>
  <si>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</si>
  <si>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t>A0053</t>
  </si>
  <si>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</si>
  <si>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D</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</si>
  <si>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</si>
  <si>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</si>
  <si>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</si>
  <si>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t>A0055</t>
  </si>
  <si>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</si>
  <si>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</si>
  <si>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</si>
  <si>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</si>
  <si>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</si>
  <si>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t>41.63</t>
  </si>
  <si>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6"/>
  </si>
  <si>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</si>
  <si>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</si>
  <si>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99.17</t>
  </si>
  <si>
    <r>
      <rPr>
        <sz val="11"/>
        <color theme="1"/>
        <rFont val="ＭＳ ゴシック"/>
        <family val="3"/>
        <charset val="128"/>
      </rPr>
      <t>バランシンググループ内の融通受電のため</t>
    </r>
  </si>
  <si>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</si>
  <si>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</si>
  <si>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t>74.80</t>
  </si>
  <si>
    <t>A0061</t>
  </si>
  <si>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</si>
  <si>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t>87.42</t>
  </si>
  <si>
    <t>A0062</t>
  </si>
  <si>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</si>
  <si>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t>96.03</t>
  </si>
  <si>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</si>
  <si>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</si>
  <si>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</si>
  <si>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</si>
  <si>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82.80</t>
  </si>
  <si>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</si>
  <si>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</si>
  <si>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</si>
  <si>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</si>
  <si>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</si>
  <si>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</si>
  <si>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</si>
  <si>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</si>
  <si>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28.91</t>
  </si>
  <si>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</si>
  <si>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</si>
  <si>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r>
      <rPr>
        <u/>
        <sz val="10"/>
        <color rgb="FF000000"/>
        <rFont val="ＭＳ ゴシック"/>
        <family val="3"/>
        <charset val="128"/>
      </rPr>
      <t>メニュー</t>
    </r>
    <r>
      <rPr>
        <u/>
        <sz val="10"/>
        <color rgb="FF000000"/>
        <rFont val="Arial"/>
        <family val="2"/>
      </rPr>
      <t>G</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</si>
  <si>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</si>
  <si>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</si>
  <si>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t>34.57</t>
  </si>
  <si>
    <t>A0071</t>
  </si>
  <si>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</si>
  <si>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r>
      <t>0.000453</t>
    </r>
    <r>
      <rPr>
        <sz val="11"/>
        <color theme="1"/>
        <rFont val="ＭＳ ゴシック"/>
        <family val="3"/>
        <charset val="128"/>
      </rPr>
      <t>※</t>
    </r>
  </si>
  <si>
    <r>
      <t>0.000453</t>
    </r>
    <r>
      <rPr>
        <u/>
        <sz val="11"/>
        <color rgb="FF000000"/>
        <rFont val="ＭＳ ゴシック"/>
        <family val="3"/>
        <charset val="128"/>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</si>
  <si>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</si>
  <si>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</si>
  <si>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</si>
  <si>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</si>
  <si>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t>A0074</t>
  </si>
  <si>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</si>
  <si>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</si>
  <si>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</si>
  <si>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94.43</t>
  </si>
  <si>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</si>
  <si>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</si>
  <si>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</si>
  <si>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</si>
  <si>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</si>
  <si>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</si>
  <si>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</si>
  <si>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</si>
  <si>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</si>
  <si>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</si>
  <si>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</si>
  <si>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</si>
  <si>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</si>
  <si>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</si>
  <si>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</si>
  <si>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</si>
  <si>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t>A0085</t>
  </si>
  <si>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</si>
  <si>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t>93.07</t>
  </si>
  <si>
    <t>A0086</t>
  </si>
  <si>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</si>
  <si>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u/>
        <sz val="10"/>
        <color theme="1"/>
        <rFont val="ＭＳ ゴシック"/>
        <family val="3"/>
        <charset val="128"/>
      </rPr>
      <t>メニュー</t>
    </r>
    <r>
      <rPr>
        <u/>
        <sz val="10"/>
        <color theme="1"/>
        <rFont val="Arial"/>
        <family val="2"/>
      </rPr>
      <t>F</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</si>
  <si>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</si>
  <si>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</si>
  <si>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t>(</t>
    </r>
    <r>
      <rPr>
        <sz val="11"/>
        <color theme="1"/>
        <rFont val="ＭＳ ゴシック"/>
        <family val="3"/>
        <charset val="128"/>
      </rPr>
      <t>株</t>
    </r>
    <r>
      <rPr>
        <sz val="11"/>
        <color theme="1"/>
        <rFont val="Arial"/>
        <family val="2"/>
      </rPr>
      <t>)</t>
    </r>
    <r>
      <rPr>
        <sz val="11"/>
        <color theme="1"/>
        <rFont val="ＭＳ ゴシック"/>
        <family val="3"/>
        <charset val="128"/>
      </rPr>
      <t>シナジアパワー</t>
    </r>
  </si>
  <si>
    <t>50.54</t>
  </si>
  <si>
    <r>
      <rPr>
        <u/>
        <sz val="10"/>
        <color theme="1"/>
        <rFont val="ＭＳ ゴシック"/>
        <family val="3"/>
        <charset val="128"/>
      </rPr>
      <t>メニュー</t>
    </r>
    <r>
      <rPr>
        <u/>
        <sz val="10"/>
        <color theme="1"/>
        <rFont val="Arial"/>
        <family val="2"/>
      </rPr>
      <t>H</t>
    </r>
  </si>
  <si>
    <r>
      <rPr>
        <u/>
        <sz val="10"/>
        <color rgb="FF000000"/>
        <rFont val="ＭＳ ゴシック"/>
        <family val="3"/>
        <charset val="128"/>
      </rPr>
      <t>メニュー</t>
    </r>
    <r>
      <rPr>
        <u/>
        <sz val="10"/>
        <color rgb="FF000000"/>
        <rFont val="Arial"/>
        <family val="2"/>
      </rPr>
      <t>K</t>
    </r>
  </si>
  <si>
    <r>
      <rPr>
        <u/>
        <sz val="10"/>
        <color rgb="FF000000"/>
        <rFont val="ＭＳ ゴシック"/>
        <family val="3"/>
        <charset val="128"/>
      </rPr>
      <t>メニュー</t>
    </r>
    <r>
      <rPr>
        <u/>
        <sz val="10"/>
        <color rgb="FF000000"/>
        <rFont val="Arial"/>
        <family val="2"/>
      </rPr>
      <t>L</t>
    </r>
  </si>
  <si>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</si>
  <si>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</si>
  <si>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</si>
  <si>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97.95</t>
  </si>
  <si>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</si>
  <si>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</si>
  <si>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</si>
  <si>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</si>
  <si>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98.65</t>
  </si>
  <si>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</si>
  <si>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</si>
  <si>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</si>
  <si>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</si>
  <si>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77.30</t>
  </si>
  <si>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</si>
  <si>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</si>
  <si>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99.69</t>
  </si>
  <si>
    <t>A0094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</si>
  <si>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</si>
  <si>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</si>
  <si>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</si>
  <si>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</si>
  <si>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</si>
  <si>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</si>
  <si>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</si>
  <si>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</si>
  <si>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</si>
  <si>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</si>
  <si>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</si>
  <si>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</si>
  <si>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</si>
  <si>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</si>
  <si>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</si>
  <si>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</si>
  <si>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</si>
  <si>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</si>
  <si>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</si>
  <si>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t>A0122</t>
  </si>
  <si>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</si>
  <si>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</si>
  <si>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</si>
  <si>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93.79</t>
  </si>
  <si>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</si>
  <si>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</si>
  <si>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</si>
  <si>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</si>
  <si>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t>A0126</t>
  </si>
  <si>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</si>
  <si>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97.86</t>
  </si>
  <si>
    <r>
      <rPr>
        <sz val="11"/>
        <color rgb="FF000000"/>
        <rFont val="ＭＳ ゴシック"/>
        <family val="3"/>
        <charset val="128"/>
      </rPr>
      <t>バランシンググループ内の融通受電のため</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</si>
  <si>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</si>
  <si>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</si>
  <si>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</si>
  <si>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</si>
  <si>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31.81</t>
  </si>
  <si>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</si>
  <si>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</si>
  <si>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</si>
  <si>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</si>
  <si>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t>75.06</t>
  </si>
  <si>
    <t>A0134</t>
  </si>
  <si>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</si>
  <si>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</si>
  <si>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</si>
  <si>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t>A0136</t>
  </si>
  <si>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</si>
  <si>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94.89</t>
  </si>
  <si>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</si>
  <si>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</si>
  <si>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t>A0138</t>
  </si>
  <si>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</si>
  <si>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94.88</t>
  </si>
  <si>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</si>
  <si>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</si>
  <si>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98.63</t>
  </si>
  <si>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</si>
  <si>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</si>
  <si>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</si>
  <si>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</si>
  <si>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</si>
  <si>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1"/>
        <color theme="1"/>
        <rFont val="ＭＳ ゴシック"/>
        <family val="3"/>
        <charset val="128"/>
      </rPr>
      <t>リニューアブル・ジャパン</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みらい電力</t>
    </r>
    <r>
      <rPr>
        <sz val="11"/>
        <color theme="1"/>
        <rFont val="Arial"/>
        <family val="2"/>
      </rPr>
      <t>)</t>
    </r>
  </si>
  <si>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</si>
  <si>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</si>
  <si>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</si>
  <si>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</si>
  <si>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</si>
  <si>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</si>
  <si>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</si>
  <si>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</si>
  <si>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</si>
  <si>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</si>
  <si>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</si>
  <si>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</si>
  <si>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</si>
  <si>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</si>
  <si>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</si>
  <si>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t>45.51</t>
  </si>
  <si>
    <t>A0153</t>
  </si>
  <si>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</si>
  <si>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t>98.33</t>
  </si>
  <si>
    <r>
      <rPr>
        <sz val="11"/>
        <color rgb="FF000000"/>
        <rFont val="ＭＳ ゴシック"/>
        <family val="3"/>
        <charset val="128"/>
      </rPr>
      <t>バランシンググループ内の融通受電のため、係数が代替値の事業者からの受電のため</t>
    </r>
  </si>
  <si>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</si>
  <si>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</si>
  <si>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</si>
  <si>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</si>
  <si>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</si>
  <si>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</si>
  <si>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</si>
  <si>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</si>
  <si>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</si>
  <si>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</si>
  <si>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</si>
  <si>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</si>
  <si>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</si>
  <si>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</si>
  <si>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</si>
  <si>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</si>
  <si>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</si>
  <si>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</si>
  <si>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</si>
  <si>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26.06</t>
  </si>
  <si>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</si>
  <si>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</si>
  <si>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</si>
  <si>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</si>
  <si>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</si>
  <si>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</si>
  <si>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71.39</t>
  </si>
  <si>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</si>
  <si>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</si>
  <si>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</si>
  <si>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</si>
  <si>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</si>
  <si>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</si>
  <si>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</si>
  <si>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</si>
  <si>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t>A0170</t>
  </si>
  <si>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</si>
  <si>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55.93</t>
  </si>
  <si>
    <r>
      <rPr>
        <u/>
        <sz val="10"/>
        <color theme="1"/>
        <rFont val="ＭＳ ゴシック"/>
        <family val="3"/>
        <charset val="128"/>
      </rPr>
      <t>メニュー</t>
    </r>
    <r>
      <rPr>
        <u/>
        <sz val="10"/>
        <color theme="1"/>
        <rFont val="Arial"/>
        <family val="2"/>
      </rPr>
      <t>I</t>
    </r>
  </si>
  <si>
    <r>
      <rPr>
        <u/>
        <sz val="10"/>
        <color theme="1"/>
        <rFont val="ＭＳ ゴシック"/>
        <family val="3"/>
        <charset val="128"/>
      </rPr>
      <t>メニュー</t>
    </r>
    <r>
      <rPr>
        <u/>
        <sz val="10"/>
        <color theme="1"/>
        <rFont val="Arial"/>
        <family val="2"/>
      </rPr>
      <t>J</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</si>
  <si>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</si>
  <si>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</si>
  <si>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</si>
  <si>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99.12</t>
  </si>
  <si>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</si>
  <si>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</si>
  <si>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</si>
  <si>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</si>
  <si>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</si>
  <si>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</si>
  <si>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99.30</t>
  </si>
  <si>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</si>
  <si>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</si>
  <si>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</si>
  <si>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7"/>
  </si>
  <si>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</si>
  <si>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7"/>
  </si>
  <si>
    <t>A0181</t>
  </si>
  <si>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</si>
  <si>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7"/>
  </si>
  <si>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</si>
  <si>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</si>
  <si>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</si>
  <si>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</si>
  <si>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71.52</t>
  </si>
  <si>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</si>
  <si>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</si>
  <si>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</si>
  <si>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</si>
  <si>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</si>
  <si>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</si>
  <si>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t>A0188</t>
  </si>
  <si>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</si>
  <si>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</si>
  <si>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</si>
  <si>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</si>
  <si>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7"/>
  </si>
  <si>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</si>
  <si>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</si>
  <si>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</si>
  <si>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</si>
  <si>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92.25</t>
  </si>
  <si>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</si>
  <si>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</si>
  <si>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</si>
  <si>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</si>
  <si>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</si>
  <si>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</si>
  <si>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</si>
  <si>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</si>
  <si>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</si>
  <si>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</si>
  <si>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77.64</t>
  </si>
  <si>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</si>
  <si>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</si>
  <si>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</si>
  <si>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</si>
  <si>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</si>
  <si>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</si>
  <si>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</si>
  <si>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</si>
  <si>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A0207</t>
  </si>
  <si>
    <r>
      <t>(</t>
    </r>
    <r>
      <rPr>
        <sz val="11"/>
        <color theme="1"/>
        <rFont val="ＭＳ ゴシック"/>
        <family val="3"/>
        <charset val="128"/>
      </rPr>
      <t>株</t>
    </r>
    <r>
      <rPr>
        <sz val="11"/>
        <color theme="1"/>
        <rFont val="Arial"/>
        <family val="2"/>
      </rPr>
      <t>)</t>
    </r>
    <r>
      <rPr>
        <sz val="11"/>
        <color theme="1"/>
        <rFont val="ＭＳ ゴシック"/>
        <family val="3"/>
        <charset val="128"/>
      </rPr>
      <t>津軽あっぷるパワー</t>
    </r>
  </si>
  <si>
    <t>A0208</t>
  </si>
  <si>
    <r>
      <t>(</t>
    </r>
    <r>
      <rPr>
        <sz val="11"/>
        <color theme="1"/>
        <rFont val="ＭＳ ゴシック"/>
        <family val="3"/>
        <charset val="128"/>
      </rPr>
      <t>株</t>
    </r>
    <r>
      <rPr>
        <sz val="11"/>
        <color theme="1"/>
        <rFont val="Arial"/>
        <family val="2"/>
      </rPr>
      <t>)</t>
    </r>
    <r>
      <rPr>
        <sz val="11"/>
        <color theme="1"/>
        <rFont val="ＭＳ ゴシック"/>
        <family val="3"/>
        <charset val="128"/>
      </rPr>
      <t>花巻銀河パワー</t>
    </r>
  </si>
  <si>
    <t>A0209</t>
  </si>
  <si>
    <r>
      <rPr>
        <sz val="11"/>
        <color theme="1"/>
        <rFont val="ＭＳ ゴシック"/>
        <family val="3"/>
        <charset val="128"/>
      </rPr>
      <t>埼玉ガス</t>
    </r>
    <r>
      <rPr>
        <sz val="11"/>
        <color theme="1"/>
        <rFont val="Arial"/>
        <family val="2"/>
      </rPr>
      <t>(</t>
    </r>
    <r>
      <rPr>
        <sz val="11"/>
        <color theme="1"/>
        <rFont val="ＭＳ ゴシック"/>
        <family val="3"/>
        <charset val="128"/>
      </rPr>
      <t>株</t>
    </r>
    <r>
      <rPr>
        <sz val="11"/>
        <color theme="1"/>
        <rFont val="Arial"/>
        <family val="2"/>
      </rPr>
      <t>)</t>
    </r>
  </si>
  <si>
    <t>A0210</t>
  </si>
  <si>
    <r>
      <rPr>
        <sz val="11"/>
        <color theme="1"/>
        <rFont val="ＭＳ ゴシック"/>
        <family val="3"/>
        <charset val="128"/>
      </rPr>
      <t>宮崎パワーライン</t>
    </r>
    <r>
      <rPr>
        <sz val="11"/>
        <color theme="1"/>
        <rFont val="Arial"/>
        <family val="2"/>
      </rPr>
      <t>(</t>
    </r>
    <r>
      <rPr>
        <sz val="11"/>
        <color theme="1"/>
        <rFont val="ＭＳ ゴシック"/>
        <family val="3"/>
        <charset val="128"/>
      </rPr>
      <t>株</t>
    </r>
    <r>
      <rPr>
        <sz val="11"/>
        <color theme="1"/>
        <rFont val="Arial"/>
        <family val="2"/>
      </rPr>
      <t>)</t>
    </r>
  </si>
  <si>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</si>
  <si>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</si>
  <si>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</si>
  <si>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7"/>
  </si>
  <si>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</si>
  <si>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</si>
  <si>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</si>
  <si>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</si>
  <si>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</si>
  <si>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</si>
  <si>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</si>
  <si>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</si>
  <si>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</si>
  <si>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</si>
  <si>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99.35</t>
  </si>
  <si>
    <t>A0221</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</si>
  <si>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r>
      <rPr>
        <sz val="11"/>
        <color rgb="FF000000"/>
        <rFont val="Arial"/>
        <family val="2"/>
      </rPr>
      <t>(</t>
    </r>
    <r>
      <rPr>
        <sz val="11"/>
        <color rgb="FF000000"/>
        <rFont val="ＭＳ ゴシック"/>
        <family val="3"/>
        <charset val="128"/>
      </rPr>
      <t>旧：ＪＡＧ国際エナジー</t>
    </r>
    <r>
      <rPr>
        <sz val="11"/>
        <color rgb="FF000000"/>
        <rFont val="Arial"/>
        <family val="2"/>
      </rPr>
      <t>(</t>
    </r>
    <r>
      <rPr>
        <sz val="11"/>
        <color rgb="FF000000"/>
        <rFont val="ＭＳ ゴシック"/>
        <family val="3"/>
        <charset val="128"/>
      </rPr>
      <t>株</t>
    </r>
    <r>
      <rPr>
        <sz val="11"/>
        <color rgb="FF000000"/>
        <rFont val="Arial"/>
        <family val="2"/>
      </rPr>
      <t>))</t>
    </r>
  </si>
  <si>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</si>
  <si>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</si>
  <si>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</si>
  <si>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</si>
  <si>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</si>
  <si>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</si>
  <si>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r>
      <rPr>
        <u/>
        <sz val="10"/>
        <color rgb="FF000000"/>
        <rFont val="ＭＳ ゴシック"/>
        <family val="3"/>
        <charset val="128"/>
      </rPr>
      <t>メニュー</t>
    </r>
    <r>
      <rPr>
        <u/>
        <sz val="10"/>
        <color rgb="FF000000"/>
        <rFont val="Arial"/>
        <family val="2"/>
      </rPr>
      <t>A</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</si>
  <si>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</si>
  <si>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</si>
  <si>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98.64</t>
  </si>
  <si>
    <t>A0228</t>
  </si>
  <si>
    <r>
      <t>(</t>
    </r>
    <r>
      <rPr>
        <sz val="11"/>
        <color theme="1"/>
        <rFont val="ＭＳ ゴシック"/>
        <family val="3"/>
        <charset val="128"/>
      </rPr>
      <t>株</t>
    </r>
    <r>
      <rPr>
        <sz val="11"/>
        <color theme="1"/>
        <rFont val="Arial"/>
        <family val="2"/>
      </rPr>
      <t>)</t>
    </r>
    <r>
      <rPr>
        <sz val="11"/>
        <color theme="1"/>
        <rFont val="ＭＳ ゴシック"/>
        <family val="3"/>
        <charset val="128"/>
      </rPr>
      <t>浜松新電力</t>
    </r>
  </si>
  <si>
    <t>A0229</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</si>
  <si>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</si>
  <si>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</si>
  <si>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</si>
  <si>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</si>
  <si>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</si>
  <si>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</si>
  <si>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</si>
  <si>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42.80</t>
  </si>
  <si>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</si>
  <si>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</si>
  <si>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A0235</t>
  </si>
  <si>
    <r>
      <t>(</t>
    </r>
    <r>
      <rPr>
        <sz val="11"/>
        <color theme="1"/>
        <rFont val="ＭＳ ゴシック"/>
        <family val="3"/>
        <charset val="128"/>
      </rPr>
      <t>株</t>
    </r>
    <r>
      <rPr>
        <sz val="11"/>
        <color theme="1"/>
        <rFont val="Arial"/>
        <family val="2"/>
      </rPr>
      <t>)</t>
    </r>
    <r>
      <rPr>
        <sz val="11"/>
        <color theme="1"/>
        <rFont val="ＭＳ ゴシック"/>
        <family val="3"/>
        <charset val="128"/>
      </rPr>
      <t>Ｋｅｎｅｓエネルギーサービス</t>
    </r>
  </si>
  <si>
    <t>A0236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</si>
  <si>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r>
      <rPr>
        <sz val="11"/>
        <color rgb="FF000000"/>
        <rFont val="Arial"/>
        <family val="2"/>
      </rPr>
      <t>(</t>
    </r>
    <r>
      <rPr>
        <sz val="11"/>
        <color rgb="FF000000"/>
        <rFont val="ＭＳ ゴシック"/>
        <family val="3"/>
        <charset val="128"/>
      </rPr>
      <t>旧：愛知電力</t>
    </r>
    <r>
      <rPr>
        <sz val="11"/>
        <color rgb="FF000000"/>
        <rFont val="Arial"/>
        <family val="2"/>
      </rPr>
      <t>(</t>
    </r>
    <r>
      <rPr>
        <sz val="11"/>
        <color rgb="FF000000"/>
        <rFont val="ＭＳ ゴシック"/>
        <family val="3"/>
        <charset val="128"/>
      </rPr>
      <t>株</t>
    </r>
    <r>
      <rPr>
        <sz val="11"/>
        <color rgb="FF000000"/>
        <rFont val="Arial"/>
        <family val="2"/>
      </rPr>
      <t>))</t>
    </r>
  </si>
  <si>
    <t>96.36</t>
  </si>
  <si>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</si>
  <si>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</si>
  <si>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</si>
  <si>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</si>
  <si>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</si>
  <si>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</si>
  <si>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</si>
  <si>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</si>
  <si>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</si>
  <si>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</si>
  <si>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35.41</t>
  </si>
  <si>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</si>
  <si>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</si>
  <si>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98.02</t>
  </si>
  <si>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</si>
  <si>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</si>
  <si>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t>A0246</t>
  </si>
  <si>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</si>
  <si>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97.04</t>
  </si>
  <si>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</si>
  <si>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</si>
  <si>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</si>
  <si>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</si>
  <si>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</si>
  <si>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7"/>
  </si>
  <si>
    <t>57.49</t>
  </si>
  <si>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</si>
  <si>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</si>
  <si>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</si>
  <si>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</si>
  <si>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</si>
  <si>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</si>
  <si>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</si>
  <si>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</si>
  <si>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</si>
  <si>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</si>
  <si>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</si>
  <si>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</si>
  <si>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</si>
  <si>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</si>
  <si>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</si>
  <si>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</si>
  <si>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</si>
  <si>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</si>
  <si>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</si>
  <si>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t>A0268</t>
  </si>
  <si>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</si>
  <si>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t>97.80</t>
  </si>
  <si>
    <t>A0269</t>
  </si>
  <si>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</si>
  <si>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</si>
  <si>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t>A0270</t>
  </si>
  <si>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</si>
  <si>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t>A0271</t>
  </si>
  <si>
    <r>
      <rPr>
        <sz val="11"/>
        <color theme="1"/>
        <rFont val="ＭＳ ゴシック"/>
        <family val="3"/>
        <charset val="128"/>
      </rPr>
      <t>北陸電力</t>
    </r>
    <r>
      <rPr>
        <sz val="11"/>
        <color theme="1"/>
        <rFont val="Arial"/>
        <family val="2"/>
      </rPr>
      <t>(</t>
    </r>
    <r>
      <rPr>
        <sz val="11"/>
        <color theme="1"/>
        <rFont val="ＭＳ ゴシック"/>
        <family val="3"/>
        <charset val="128"/>
      </rPr>
      <t>株</t>
    </r>
    <r>
      <rPr>
        <sz val="11"/>
        <color theme="1"/>
        <rFont val="Arial"/>
        <family val="2"/>
      </rPr>
      <t>)</t>
    </r>
  </si>
  <si>
    <t>98.78</t>
  </si>
  <si>
    <t>A0272</t>
  </si>
  <si>
    <r>
      <rPr>
        <sz val="11"/>
        <color theme="1"/>
        <rFont val="ＭＳ ゴシック"/>
        <family val="3"/>
        <charset val="128"/>
      </rPr>
      <t>関西電力</t>
    </r>
    <r>
      <rPr>
        <sz val="11"/>
        <color theme="1"/>
        <rFont val="Arial"/>
        <family val="2"/>
      </rPr>
      <t>(</t>
    </r>
    <r>
      <rPr>
        <sz val="11"/>
        <color theme="1"/>
        <rFont val="ＭＳ ゴシック"/>
        <family val="3"/>
        <charset val="128"/>
      </rPr>
      <t>株</t>
    </r>
    <r>
      <rPr>
        <sz val="11"/>
        <color theme="1"/>
        <rFont val="Arial"/>
        <family val="2"/>
      </rPr>
      <t>)</t>
    </r>
  </si>
  <si>
    <t>A0273</t>
  </si>
  <si>
    <r>
      <rPr>
        <sz val="11"/>
        <color theme="1"/>
        <rFont val="ＭＳ ゴシック"/>
        <family val="3"/>
        <charset val="128"/>
      </rPr>
      <t>中国電力</t>
    </r>
    <r>
      <rPr>
        <sz val="11"/>
        <color theme="1"/>
        <rFont val="Arial"/>
        <family val="2"/>
      </rPr>
      <t>(</t>
    </r>
    <r>
      <rPr>
        <sz val="11"/>
        <color theme="1"/>
        <rFont val="ＭＳ ゴシック"/>
        <family val="3"/>
        <charset val="128"/>
      </rPr>
      <t>株</t>
    </r>
    <r>
      <rPr>
        <sz val="11"/>
        <color theme="1"/>
        <rFont val="Arial"/>
        <family val="2"/>
      </rPr>
      <t>)</t>
    </r>
  </si>
  <si>
    <t>99.93</t>
  </si>
  <si>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</si>
  <si>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r>
      <t>(</t>
    </r>
    <r>
      <rPr>
        <u/>
        <sz val="10"/>
        <color rgb="FF000000"/>
        <rFont val="ＭＳ ゴシック"/>
        <family val="3"/>
        <charset val="128"/>
      </rPr>
      <t>参考値</t>
    </r>
    <r>
      <rPr>
        <u/>
        <sz val="10"/>
        <color rgb="FF000000"/>
        <rFont val="Arial"/>
        <family val="2"/>
      </rPr>
      <t>)</t>
    </r>
    <r>
      <rPr>
        <u/>
        <sz val="10"/>
        <color rgb="FF000000"/>
        <rFont val="ＭＳ ゴシック"/>
        <family val="3"/>
        <charset val="128"/>
      </rPr>
      <t>事業者全体</t>
    </r>
  </si>
  <si>
    <t>A0274</t>
  </si>
  <si>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</si>
  <si>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t>A0275</t>
  </si>
  <si>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</si>
  <si>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</si>
  <si>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</si>
  <si>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</si>
  <si>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</si>
  <si>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</si>
  <si>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</si>
  <si>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99.23</t>
  </si>
  <si>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</si>
  <si>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</si>
  <si>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</si>
  <si>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</si>
  <si>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89.33</t>
  </si>
  <si>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</si>
  <si>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</si>
  <si>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92.74</t>
  </si>
  <si>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</si>
  <si>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</si>
  <si>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</si>
  <si>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</si>
  <si>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</si>
  <si>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</si>
  <si>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</si>
  <si>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</si>
  <si>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86.17</t>
  </si>
  <si>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</si>
  <si>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</si>
  <si>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</si>
  <si>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</si>
  <si>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92.89</t>
  </si>
  <si>
    <t>A0290</t>
  </si>
  <si>
    <r>
      <rPr>
        <sz val="11"/>
        <color theme="1"/>
        <rFont val="ＭＳ ゴシック"/>
        <family val="3"/>
        <charset val="128"/>
      </rPr>
      <t>ふくのしま電力</t>
    </r>
    <r>
      <rPr>
        <sz val="11"/>
        <color theme="1"/>
        <rFont val="Arial"/>
        <family val="2"/>
      </rPr>
      <t>(</t>
    </r>
    <r>
      <rPr>
        <sz val="11"/>
        <color theme="1"/>
        <rFont val="ＭＳ ゴシック"/>
        <family val="3"/>
        <charset val="128"/>
      </rPr>
      <t>株</t>
    </r>
    <r>
      <rPr>
        <sz val="11"/>
        <color theme="1"/>
        <rFont val="Arial"/>
        <family val="2"/>
      </rPr>
      <t>)</t>
    </r>
  </si>
  <si>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</si>
  <si>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</si>
  <si>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</si>
  <si>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</si>
  <si>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</si>
  <si>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</si>
  <si>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98.72</t>
  </si>
  <si>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</si>
  <si>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</si>
  <si>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</si>
  <si>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</si>
  <si>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</si>
  <si>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</si>
  <si>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</si>
  <si>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</si>
  <si>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</si>
  <si>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</si>
  <si>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</si>
  <si>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</si>
  <si>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</si>
  <si>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r>
      <t>(</t>
    </r>
    <r>
      <rPr>
        <sz val="11"/>
        <color theme="1"/>
        <rFont val="ＭＳ ゴシック"/>
        <family val="3"/>
        <charset val="128"/>
      </rPr>
      <t>株</t>
    </r>
    <r>
      <rPr>
        <sz val="11"/>
        <color theme="1"/>
        <rFont val="Arial"/>
        <family val="2"/>
      </rPr>
      <t>)</t>
    </r>
    <r>
      <rPr>
        <sz val="11"/>
        <color theme="1"/>
        <rFont val="ＭＳ ゴシック"/>
        <family val="3"/>
        <charset val="128"/>
      </rPr>
      <t>ＪＴＢコミュニケーションデザイン</t>
    </r>
  </si>
  <si>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</si>
  <si>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</si>
  <si>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</si>
  <si>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</si>
  <si>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</si>
  <si>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85.36</t>
  </si>
  <si>
    <r>
      <rPr>
        <sz val="10"/>
        <color rgb="FF000000"/>
        <rFont val="ＭＳ ゴシック"/>
        <family val="3"/>
        <charset val="128"/>
      </rPr>
      <t>メニュー</t>
    </r>
    <r>
      <rPr>
        <sz val="10"/>
        <color rgb="FF000000"/>
        <rFont val="Arial"/>
        <family val="2"/>
      </rPr>
      <t>B</t>
    </r>
  </si>
  <si>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</si>
  <si>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</si>
  <si>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86.57</t>
  </si>
  <si>
    <t>A0312</t>
  </si>
  <si>
    <r>
      <rPr>
        <sz val="11"/>
        <color theme="1"/>
        <rFont val="ＭＳ ゴシック"/>
        <family val="3"/>
        <charset val="128"/>
      </rPr>
      <t>三愛オブリ</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旧：三愛石油</t>
    </r>
    <r>
      <rPr>
        <sz val="11"/>
        <color theme="1"/>
        <rFont val="Arial"/>
        <family val="2"/>
      </rPr>
      <t>(</t>
    </r>
    <r>
      <rPr>
        <sz val="11"/>
        <color theme="1"/>
        <rFont val="ＭＳ ゴシック"/>
        <family val="3"/>
        <charset val="128"/>
      </rPr>
      <t>株</t>
    </r>
    <r>
      <rPr>
        <sz val="11"/>
        <color theme="1"/>
        <rFont val="Arial"/>
        <family val="2"/>
      </rPr>
      <t>))</t>
    </r>
  </si>
  <si>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</si>
  <si>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</si>
  <si>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</si>
  <si>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</si>
  <si>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</si>
  <si>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</si>
  <si>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</si>
  <si>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</si>
  <si>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</si>
  <si>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</si>
  <si>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68.01</t>
  </si>
  <si>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</si>
  <si>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</si>
  <si>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</si>
  <si>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</si>
  <si>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</si>
  <si>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</si>
  <si>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56.38</t>
  </si>
  <si>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</si>
  <si>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</si>
  <si>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</si>
  <si>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</si>
  <si>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</si>
  <si>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</si>
  <si>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</si>
  <si>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</si>
  <si>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</si>
  <si>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</si>
  <si>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</si>
  <si>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</si>
  <si>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</si>
  <si>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r>
      <t>(</t>
    </r>
    <r>
      <rPr>
        <sz val="11"/>
        <color theme="1"/>
        <rFont val="ＭＳ ゴシック"/>
        <family val="3"/>
        <charset val="128"/>
      </rPr>
      <t>株</t>
    </r>
    <r>
      <rPr>
        <sz val="11"/>
        <color theme="1"/>
        <rFont val="Arial"/>
        <family val="2"/>
      </rPr>
      <t>)</t>
    </r>
    <r>
      <rPr>
        <sz val="11"/>
        <color theme="1"/>
        <rFont val="ＭＳ ゴシック"/>
        <family val="3"/>
        <charset val="128"/>
      </rPr>
      <t>クローバー・テクノロジーズ</t>
    </r>
    <r>
      <rPr>
        <sz val="11"/>
        <color theme="1"/>
        <rFont val="Arial"/>
        <family val="2"/>
      </rPr>
      <t>(</t>
    </r>
    <r>
      <rPr>
        <sz val="11"/>
        <color theme="1"/>
        <rFont val="ＭＳ ゴシック"/>
        <family val="3"/>
        <charset val="128"/>
      </rPr>
      <t>旧：四つ葉電力</t>
    </r>
    <r>
      <rPr>
        <sz val="11"/>
        <color theme="1"/>
        <rFont val="Arial"/>
        <family val="2"/>
      </rPr>
      <t>(</t>
    </r>
    <r>
      <rPr>
        <sz val="11"/>
        <color theme="1"/>
        <rFont val="ＭＳ ゴシック"/>
        <family val="3"/>
        <charset val="128"/>
      </rPr>
      <t>株</t>
    </r>
    <r>
      <rPr>
        <sz val="11"/>
        <color theme="1"/>
        <rFont val="Arial"/>
        <family val="2"/>
      </rPr>
      <t>))</t>
    </r>
  </si>
  <si>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</si>
  <si>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</si>
  <si>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</si>
  <si>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</si>
  <si>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A0347</t>
  </si>
  <si>
    <r>
      <rPr>
        <sz val="11"/>
        <color theme="1"/>
        <rFont val="ＭＳ ゴシック"/>
        <family val="3"/>
        <charset val="128"/>
      </rPr>
      <t>ＦＴエナジー</t>
    </r>
    <r>
      <rPr>
        <sz val="11"/>
        <color theme="1"/>
        <rFont val="Arial"/>
        <family val="2"/>
      </rPr>
      <t>(</t>
    </r>
    <r>
      <rPr>
        <sz val="11"/>
        <color theme="1"/>
        <rFont val="ＭＳ ゴシック"/>
        <family val="3"/>
        <charset val="128"/>
      </rPr>
      <t>株</t>
    </r>
    <r>
      <rPr>
        <sz val="11"/>
        <color theme="1"/>
        <rFont val="Arial"/>
        <family val="2"/>
      </rPr>
      <t>)</t>
    </r>
  </si>
  <si>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</si>
  <si>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</si>
  <si>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</si>
  <si>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</si>
  <si>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</si>
  <si>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</si>
  <si>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</si>
  <si>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</si>
  <si>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</si>
  <si>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</si>
  <si>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</si>
  <si>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</si>
  <si>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</si>
  <si>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r>
      <rPr>
        <sz val="11"/>
        <color theme="1"/>
        <rFont val="ＭＳ ゴシック"/>
        <family val="3"/>
        <charset val="128"/>
      </rPr>
      <t>中央電力</t>
    </r>
    <r>
      <rPr>
        <sz val="11"/>
        <color theme="1"/>
        <rFont val="Arial"/>
        <family val="2"/>
      </rPr>
      <t>(</t>
    </r>
    <r>
      <rPr>
        <sz val="11"/>
        <color theme="1"/>
        <rFont val="ＭＳ ゴシック"/>
        <family val="3"/>
        <charset val="128"/>
      </rPr>
      <t>株</t>
    </r>
    <r>
      <rPr>
        <sz val="11"/>
        <color theme="1"/>
        <rFont val="Arial"/>
        <family val="2"/>
      </rPr>
      <t>)</t>
    </r>
  </si>
  <si>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</si>
  <si>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</si>
  <si>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</si>
  <si>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</si>
  <si>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91.12</t>
  </si>
  <si>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</si>
  <si>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</si>
  <si>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</si>
  <si>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</si>
  <si>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</si>
  <si>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</si>
  <si>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</si>
  <si>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</si>
  <si>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</si>
  <si>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</si>
  <si>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95.19</t>
  </si>
  <si>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</si>
  <si>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</si>
  <si>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</si>
  <si>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</si>
  <si>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</si>
  <si>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</si>
  <si>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77.08</t>
  </si>
  <si>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</si>
  <si>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</si>
  <si>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99.09</t>
  </si>
  <si>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</si>
  <si>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</si>
  <si>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t>A0374</t>
  </si>
  <si>
    <r>
      <t>(</t>
    </r>
    <r>
      <rPr>
        <sz val="11"/>
        <color theme="1"/>
        <rFont val="ＭＳ ゴシック"/>
        <family val="3"/>
        <charset val="128"/>
      </rPr>
      <t>株</t>
    </r>
    <r>
      <rPr>
        <sz val="11"/>
        <color theme="1"/>
        <rFont val="Arial"/>
        <family val="2"/>
      </rPr>
      <t>)</t>
    </r>
    <r>
      <rPr>
        <sz val="11"/>
        <color theme="1"/>
        <rFont val="ＭＳ ゴシック"/>
        <family val="3"/>
        <charset val="128"/>
      </rPr>
      <t>登米電力</t>
    </r>
  </si>
  <si>
    <t>A0375</t>
  </si>
  <si>
    <r>
      <rPr>
        <sz val="11"/>
        <color theme="1"/>
        <rFont val="ＭＳ ゴシック"/>
        <family val="3"/>
        <charset val="128"/>
      </rPr>
      <t>情報ハイウェイ協同組合</t>
    </r>
  </si>
  <si>
    <t>60.42</t>
  </si>
  <si>
    <t>A0376</t>
  </si>
  <si>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</si>
  <si>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95.87</t>
  </si>
  <si>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</si>
  <si>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</si>
  <si>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</si>
  <si>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</si>
  <si>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</si>
  <si>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</si>
  <si>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</si>
  <si>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</si>
  <si>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</si>
  <si>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</si>
  <si>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</si>
  <si>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</si>
  <si>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</si>
  <si>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</si>
  <si>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</si>
  <si>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</si>
  <si>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70.87</t>
  </si>
  <si>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</si>
  <si>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</si>
  <si>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88.67</t>
  </si>
  <si>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</si>
  <si>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</si>
  <si>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</si>
  <si>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</si>
  <si>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</si>
  <si>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</si>
  <si>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</si>
  <si>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r>
      <t>(</t>
    </r>
    <r>
      <rPr>
        <sz val="11"/>
        <color theme="1"/>
        <rFont val="ＭＳ ゴシック"/>
        <family val="3"/>
        <charset val="128"/>
      </rPr>
      <t>株</t>
    </r>
    <r>
      <rPr>
        <sz val="11"/>
        <color theme="1"/>
        <rFont val="Arial"/>
        <family val="2"/>
      </rPr>
      <t>)</t>
    </r>
    <r>
      <rPr>
        <sz val="11"/>
        <color theme="1"/>
        <rFont val="ＭＳ ゴシック"/>
        <family val="3"/>
        <charset val="128"/>
      </rPr>
      <t>トーヨーエネルギーファーム</t>
    </r>
  </si>
  <si>
    <t>A0391</t>
  </si>
  <si>
    <r>
      <rPr>
        <sz val="11"/>
        <color theme="1"/>
        <rFont val="ＭＳ ゴシック"/>
        <family val="3"/>
        <charset val="128"/>
      </rPr>
      <t>森のエネルギー</t>
    </r>
    <r>
      <rPr>
        <sz val="11"/>
        <color theme="1"/>
        <rFont val="Arial"/>
        <family val="2"/>
      </rPr>
      <t>(</t>
    </r>
    <r>
      <rPr>
        <sz val="11"/>
        <color theme="1"/>
        <rFont val="ＭＳ ゴシック"/>
        <family val="3"/>
        <charset val="128"/>
      </rPr>
      <t>株</t>
    </r>
    <r>
      <rPr>
        <sz val="11"/>
        <color theme="1"/>
        <rFont val="Arial"/>
        <family val="2"/>
      </rPr>
      <t>)</t>
    </r>
  </si>
  <si>
    <t>97.77</t>
  </si>
  <si>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</si>
  <si>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</si>
  <si>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86.87</t>
  </si>
  <si>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</si>
  <si>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</si>
  <si>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</si>
  <si>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</si>
  <si>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</si>
  <si>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</si>
  <si>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</si>
  <si>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</si>
  <si>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A0401</t>
  </si>
  <si>
    <r>
      <rPr>
        <sz val="11"/>
        <color theme="1"/>
        <rFont val="ＭＳ ゴシック"/>
        <family val="3"/>
        <charset val="128"/>
      </rPr>
      <t>アンビット・エナジー・ジャパン合同会社</t>
    </r>
  </si>
  <si>
    <t>99.88</t>
  </si>
  <si>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</si>
  <si>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</si>
  <si>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</si>
  <si>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</si>
  <si>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A0405</t>
  </si>
  <si>
    <r>
      <rPr>
        <sz val="11"/>
        <color theme="1"/>
        <rFont val="ＭＳ ゴシック"/>
        <family val="3"/>
        <charset val="128"/>
      </rPr>
      <t>アストマックス・エネルギー合同会社</t>
    </r>
  </si>
  <si>
    <t>A0406</t>
  </si>
  <si>
    <r>
      <rPr>
        <sz val="11"/>
        <color theme="1"/>
        <rFont val="ＭＳ ゴシック"/>
        <family val="3"/>
        <charset val="128"/>
      </rPr>
      <t>生活協同組合コープみらい</t>
    </r>
  </si>
  <si>
    <t>A0407</t>
  </si>
  <si>
    <r>
      <rPr>
        <sz val="11"/>
        <color theme="1"/>
        <rFont val="ＭＳ ゴシック"/>
        <family val="3"/>
        <charset val="128"/>
      </rPr>
      <t>寝屋川電力</t>
    </r>
    <r>
      <rPr>
        <sz val="11"/>
        <color theme="1"/>
        <rFont val="Arial"/>
        <family val="2"/>
      </rPr>
      <t>(</t>
    </r>
    <r>
      <rPr>
        <sz val="11"/>
        <color theme="1"/>
        <rFont val="ＭＳ ゴシック"/>
        <family val="3"/>
        <charset val="128"/>
      </rPr>
      <t>株</t>
    </r>
    <r>
      <rPr>
        <sz val="11"/>
        <color theme="1"/>
        <rFont val="Arial"/>
        <family val="2"/>
      </rPr>
      <t>)</t>
    </r>
  </si>
  <si>
    <t>87.62</t>
  </si>
  <si>
    <t>A0410</t>
  </si>
  <si>
    <r>
      <rPr>
        <sz val="11"/>
        <color theme="1"/>
        <rFont val="ＭＳ ゴシック"/>
        <family val="3"/>
        <charset val="128"/>
      </rPr>
      <t>石川電力</t>
    </r>
    <r>
      <rPr>
        <sz val="11"/>
        <color theme="1"/>
        <rFont val="Arial"/>
        <family val="2"/>
      </rPr>
      <t>(</t>
    </r>
    <r>
      <rPr>
        <sz val="11"/>
        <color theme="1"/>
        <rFont val="ＭＳ ゴシック"/>
        <family val="3"/>
        <charset val="128"/>
      </rPr>
      <t>株</t>
    </r>
    <r>
      <rPr>
        <sz val="11"/>
        <color theme="1"/>
        <rFont val="Arial"/>
        <family val="2"/>
      </rPr>
      <t>)</t>
    </r>
  </si>
  <si>
    <t>98.24</t>
  </si>
  <si>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</si>
  <si>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</si>
  <si>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t>A0413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</si>
  <si>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</si>
  <si>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A0414</t>
  </si>
  <si>
    <r>
      <t>(</t>
    </r>
    <r>
      <rPr>
        <sz val="11"/>
        <color theme="1"/>
        <rFont val="ＭＳ ゴシック"/>
        <family val="3"/>
        <charset val="128"/>
      </rPr>
      <t>株</t>
    </r>
    <r>
      <rPr>
        <sz val="11"/>
        <color theme="1"/>
        <rFont val="Arial"/>
        <family val="2"/>
      </rPr>
      <t>)</t>
    </r>
    <r>
      <rPr>
        <sz val="11"/>
        <color theme="1"/>
        <rFont val="ＭＳ ゴシック"/>
        <family val="3"/>
        <charset val="128"/>
      </rPr>
      <t>Ｏｐｔｉｍｉｚｅｄ　Ｅｎｅｒｇｙ</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</si>
  <si>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</si>
  <si>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</si>
  <si>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</si>
  <si>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</si>
  <si>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95.43</t>
  </si>
  <si>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</si>
  <si>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</si>
  <si>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t>A0419</t>
  </si>
  <si>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</si>
  <si>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</si>
  <si>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</si>
  <si>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</si>
  <si>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</si>
  <si>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</si>
  <si>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</si>
  <si>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</si>
  <si>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</si>
  <si>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t>A0429</t>
  </si>
  <si>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</si>
  <si>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</si>
  <si>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</si>
  <si>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</si>
  <si>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</si>
  <si>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</si>
  <si>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</si>
  <si>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</si>
  <si>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</si>
  <si>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</si>
  <si>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</si>
  <si>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</si>
  <si>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</si>
  <si>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</si>
  <si>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</si>
  <si>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</si>
  <si>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</si>
  <si>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A0441</t>
  </si>
  <si>
    <r>
      <t>(</t>
    </r>
    <r>
      <rPr>
        <sz val="11"/>
        <color theme="1"/>
        <rFont val="ＭＳ ゴシック"/>
        <family val="3"/>
        <charset val="128"/>
      </rPr>
      <t>株</t>
    </r>
    <r>
      <rPr>
        <sz val="11"/>
        <color theme="1"/>
        <rFont val="Arial"/>
        <family val="2"/>
      </rPr>
      <t>)</t>
    </r>
    <r>
      <rPr>
        <sz val="11"/>
        <color theme="1"/>
        <rFont val="ＭＳ ゴシック"/>
        <family val="3"/>
        <charset val="128"/>
      </rPr>
      <t>内藤工業所</t>
    </r>
  </si>
  <si>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</si>
  <si>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</si>
  <si>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</si>
  <si>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</si>
  <si>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</si>
  <si>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</si>
  <si>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98.29</t>
  </si>
  <si>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</si>
  <si>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</si>
  <si>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94.69</t>
  </si>
  <si>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</si>
  <si>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</si>
  <si>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</si>
  <si>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</si>
  <si>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</si>
  <si>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</si>
  <si>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94.05</t>
  </si>
  <si>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</si>
  <si>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</si>
  <si>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</si>
  <si>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</si>
  <si>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</si>
  <si>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</si>
  <si>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</si>
  <si>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</si>
  <si>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54.17</t>
  </si>
  <si>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</si>
  <si>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</si>
  <si>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</si>
  <si>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</si>
  <si>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</si>
  <si>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7"/>
  </si>
  <si>
    <t>A0459</t>
  </si>
  <si>
    <r>
      <rPr>
        <sz val="11"/>
        <color theme="1"/>
        <rFont val="ＭＳ ゴシック"/>
        <family val="3"/>
        <charset val="128"/>
      </rPr>
      <t>みなとみらい電力</t>
    </r>
    <r>
      <rPr>
        <sz val="11"/>
        <color theme="1"/>
        <rFont val="Arial"/>
        <family val="2"/>
      </rPr>
      <t>(</t>
    </r>
    <r>
      <rPr>
        <sz val="11"/>
        <color theme="1"/>
        <rFont val="ＭＳ ゴシック"/>
        <family val="3"/>
        <charset val="128"/>
      </rPr>
      <t>株</t>
    </r>
    <r>
      <rPr>
        <sz val="11"/>
        <color theme="1"/>
        <rFont val="Arial"/>
        <family val="2"/>
      </rPr>
      <t>)</t>
    </r>
  </si>
  <si>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</si>
  <si>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</si>
  <si>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t>A0463</t>
  </si>
  <si>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</si>
  <si>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86.62</t>
  </si>
  <si>
    <t>A0465</t>
  </si>
  <si>
    <r>
      <t>(</t>
    </r>
    <r>
      <rPr>
        <sz val="11"/>
        <color theme="1"/>
        <rFont val="ＭＳ ゴシック"/>
        <family val="3"/>
        <charset val="128"/>
      </rPr>
      <t>株</t>
    </r>
    <r>
      <rPr>
        <sz val="11"/>
        <color theme="1"/>
        <rFont val="Arial"/>
        <family val="2"/>
      </rPr>
      <t>)</t>
    </r>
    <r>
      <rPr>
        <sz val="11"/>
        <color theme="1"/>
        <rFont val="ＭＳ ゴシック"/>
        <family val="3"/>
        <charset val="128"/>
      </rPr>
      <t>ユビニティー</t>
    </r>
  </si>
  <si>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</si>
  <si>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</si>
  <si>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</si>
  <si>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</si>
  <si>
    <t>66.49</t>
  </si>
  <si>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</si>
  <si>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</si>
  <si>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</si>
  <si>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</si>
  <si>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</si>
  <si>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</si>
  <si>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</si>
  <si>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</si>
  <si>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53.31</t>
  </si>
  <si>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</si>
  <si>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</si>
  <si>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</si>
  <si>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</si>
  <si>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66.50</t>
  </si>
  <si>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</si>
  <si>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</si>
  <si>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A0478</t>
  </si>
  <si>
    <r>
      <t>(</t>
    </r>
    <r>
      <rPr>
        <sz val="11"/>
        <color theme="1"/>
        <rFont val="ＭＳ ゴシック"/>
        <family val="3"/>
        <charset val="128"/>
      </rPr>
      <t>株</t>
    </r>
    <r>
      <rPr>
        <sz val="11"/>
        <color theme="1"/>
        <rFont val="Arial"/>
        <family val="2"/>
      </rPr>
      <t>)</t>
    </r>
    <r>
      <rPr>
        <sz val="11"/>
        <color theme="1"/>
        <rFont val="ＭＳ ゴシック"/>
        <family val="3"/>
        <charset val="128"/>
      </rPr>
      <t>はまエネ</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</si>
  <si>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</si>
  <si>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</si>
  <si>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</si>
  <si>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</si>
  <si>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98.71</t>
  </si>
  <si>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</si>
  <si>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</si>
  <si>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A0483</t>
  </si>
  <si>
    <r>
      <rPr>
        <sz val="11"/>
        <color theme="1"/>
        <rFont val="ＭＳ ゴシック"/>
        <family val="3"/>
        <charset val="128"/>
      </rPr>
      <t>みの市民エネルギー</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</si>
  <si>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</si>
  <si>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</si>
  <si>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</si>
  <si>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</si>
  <si>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</si>
  <si>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</si>
  <si>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</si>
  <si>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</si>
  <si>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99.42</t>
  </si>
  <si>
    <t>A0491</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</si>
  <si>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旧：ジニーエナジー合同会社</t>
    </r>
    <r>
      <rPr>
        <sz val="11"/>
        <color rgb="FF000000"/>
        <rFont val="Arial"/>
        <family val="2"/>
      </rPr>
      <t>)</t>
    </r>
  </si>
  <si>
    <t>28.72</t>
  </si>
  <si>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</si>
  <si>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</si>
  <si>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85.91</t>
  </si>
  <si>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</si>
  <si>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</si>
  <si>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</si>
  <si>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</si>
  <si>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</si>
  <si>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</si>
  <si>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</si>
  <si>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</si>
  <si>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</si>
  <si>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</si>
  <si>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</si>
  <si>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</si>
  <si>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81.25</t>
  </si>
  <si>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</si>
  <si>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</si>
  <si>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</si>
  <si>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</si>
  <si>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</si>
  <si>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</si>
  <si>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</si>
  <si>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</si>
  <si>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</si>
  <si>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</si>
  <si>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</si>
  <si>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</si>
  <si>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</si>
  <si>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</si>
  <si>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</si>
  <si>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</si>
  <si>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</si>
  <si>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</si>
  <si>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</si>
  <si>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</si>
  <si>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t>A0518</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</si>
  <si>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</si>
  <si>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88.57</t>
  </si>
  <si>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</si>
  <si>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</si>
  <si>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</si>
  <si>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</si>
  <si>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</si>
  <si>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</si>
  <si>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</si>
  <si>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</si>
  <si>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</si>
  <si>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</si>
  <si>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</si>
  <si>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</si>
  <si>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t>A0529</t>
  </si>
  <si>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</si>
  <si>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t>A0532</t>
  </si>
  <si>
    <r>
      <t>(</t>
    </r>
    <r>
      <rPr>
        <sz val="11"/>
        <color theme="1"/>
        <rFont val="ＭＳ ゴシック"/>
        <family val="3"/>
        <charset val="128"/>
      </rPr>
      <t>株</t>
    </r>
    <r>
      <rPr>
        <sz val="11"/>
        <color theme="1"/>
        <rFont val="Arial"/>
        <family val="2"/>
      </rPr>
      <t>)</t>
    </r>
    <r>
      <rPr>
        <sz val="11"/>
        <color theme="1"/>
        <rFont val="ＭＳ ゴシック"/>
        <family val="3"/>
        <charset val="128"/>
      </rPr>
      <t>Ｍｐｏｗｅｒ</t>
    </r>
  </si>
  <si>
    <t>74.91</t>
  </si>
  <si>
    <t>A0533</t>
  </si>
  <si>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</si>
  <si>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</si>
  <si>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</si>
  <si>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</si>
  <si>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</si>
  <si>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</si>
  <si>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</si>
  <si>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t>A0538</t>
  </si>
  <si>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</si>
  <si>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</si>
  <si>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</si>
  <si>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A0542</t>
  </si>
  <si>
    <r>
      <rPr>
        <sz val="11"/>
        <color theme="1"/>
        <rFont val="ＭＳ ゴシック"/>
        <family val="3"/>
        <charset val="128"/>
      </rPr>
      <t>森の灯り</t>
    </r>
    <r>
      <rPr>
        <sz val="11"/>
        <color theme="1"/>
        <rFont val="Arial"/>
        <family val="2"/>
      </rPr>
      <t>(</t>
    </r>
    <r>
      <rPr>
        <sz val="11"/>
        <color theme="1"/>
        <rFont val="ＭＳ ゴシック"/>
        <family val="3"/>
        <charset val="128"/>
      </rPr>
      <t>株</t>
    </r>
    <r>
      <rPr>
        <sz val="11"/>
        <color theme="1"/>
        <rFont val="Arial"/>
        <family val="2"/>
      </rPr>
      <t>)</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</si>
  <si>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</si>
  <si>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</si>
  <si>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t>A0546</t>
  </si>
  <si>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</si>
  <si>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t>A0547</t>
  </si>
  <si>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</si>
  <si>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</si>
  <si>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</si>
  <si>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</si>
  <si>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</si>
  <si>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</si>
  <si>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</si>
  <si>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t>A0551</t>
  </si>
  <si>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</si>
  <si>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</si>
  <si>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</si>
  <si>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t>A0553</t>
  </si>
  <si>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</si>
  <si>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t>A0554</t>
  </si>
  <si>
    <r>
      <t>(</t>
    </r>
    <r>
      <rPr>
        <sz val="11"/>
        <color theme="1"/>
        <rFont val="ＭＳ ゴシック"/>
        <family val="3"/>
        <charset val="128"/>
      </rPr>
      <t>株</t>
    </r>
    <r>
      <rPr>
        <sz val="11"/>
        <color theme="1"/>
        <rFont val="Arial"/>
        <family val="2"/>
      </rPr>
      <t>)</t>
    </r>
    <r>
      <rPr>
        <sz val="11"/>
        <color theme="1"/>
        <rFont val="ＭＳ ゴシック"/>
        <family val="3"/>
        <charset val="128"/>
      </rPr>
      <t>クボタ</t>
    </r>
  </si>
  <si>
    <t>A0555</t>
  </si>
  <si>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</si>
  <si>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t>A0556</t>
  </si>
  <si>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</si>
  <si>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t>A0557</t>
  </si>
  <si>
    <r>
      <t>(</t>
    </r>
    <r>
      <rPr>
        <sz val="11"/>
        <color theme="1"/>
        <rFont val="ＭＳ ゴシック"/>
        <family val="3"/>
        <charset val="128"/>
      </rPr>
      <t>株</t>
    </r>
    <r>
      <rPr>
        <sz val="11"/>
        <color theme="1"/>
        <rFont val="Arial"/>
        <family val="2"/>
      </rPr>
      <t>)</t>
    </r>
    <r>
      <rPr>
        <sz val="11"/>
        <color theme="1"/>
        <rFont val="ＭＳ ゴシック"/>
        <family val="3"/>
        <charset val="128"/>
      </rPr>
      <t>大仙こまちパワー</t>
    </r>
  </si>
  <si>
    <t>A0558</t>
  </si>
  <si>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</si>
  <si>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t>A0559</t>
  </si>
  <si>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</si>
  <si>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t>A0560</t>
  </si>
  <si>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</si>
  <si>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t>99.27</t>
  </si>
  <si>
    <t>A0562</t>
  </si>
  <si>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</si>
  <si>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t>A0565</t>
  </si>
  <si>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</si>
  <si>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t>A0566</t>
  </si>
  <si>
    <r>
      <rPr>
        <sz val="11"/>
        <color theme="1"/>
        <rFont val="ＭＳ ゴシック"/>
        <family val="3"/>
        <charset val="128"/>
      </rPr>
      <t>あんしん電力合同会社</t>
    </r>
  </si>
  <si>
    <t>A0567</t>
  </si>
  <si>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</si>
  <si>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t>A0568</t>
  </si>
  <si>
    <r>
      <rPr>
        <sz val="11"/>
        <color theme="1"/>
        <rFont val="ＭＳ ゴシック"/>
        <family val="3"/>
        <charset val="128"/>
      </rPr>
      <t>エア・ウォーター</t>
    </r>
    <r>
      <rPr>
        <sz val="11"/>
        <color theme="1"/>
        <rFont val="Arial"/>
        <family val="2"/>
      </rPr>
      <t>(</t>
    </r>
    <r>
      <rPr>
        <sz val="11"/>
        <color theme="1"/>
        <rFont val="ＭＳ ゴシック"/>
        <family val="3"/>
        <charset val="128"/>
      </rPr>
      <t>株</t>
    </r>
    <r>
      <rPr>
        <sz val="11"/>
        <color theme="1"/>
        <rFont val="Arial"/>
        <family val="2"/>
      </rPr>
      <t>)</t>
    </r>
  </si>
  <si>
    <t>A0570</t>
    <phoneticPr fontId="7"/>
  </si>
  <si>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</si>
  <si>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t>A0571</t>
  </si>
  <si>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</si>
  <si>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t>A0572</t>
  </si>
  <si>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</si>
  <si>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</si>
  <si>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</si>
  <si>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t>A0575</t>
  </si>
  <si>
    <r>
      <rPr>
        <sz val="11"/>
        <color theme="1"/>
        <rFont val="ＭＳ ゴシック"/>
        <family val="3"/>
        <charset val="128"/>
      </rPr>
      <t>加賀市総合サービス</t>
    </r>
    <r>
      <rPr>
        <sz val="11"/>
        <color theme="1"/>
        <rFont val="Arial"/>
        <family val="2"/>
      </rPr>
      <t>(</t>
    </r>
    <r>
      <rPr>
        <sz val="11"/>
        <color theme="1"/>
        <rFont val="ＭＳ ゴシック"/>
        <family val="3"/>
        <charset val="128"/>
      </rPr>
      <t>株</t>
    </r>
    <r>
      <rPr>
        <sz val="11"/>
        <color theme="1"/>
        <rFont val="Arial"/>
        <family val="2"/>
      </rPr>
      <t>)</t>
    </r>
  </si>
  <si>
    <t>A0577</t>
  </si>
  <si>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</si>
  <si>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t>A0578</t>
  </si>
  <si>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</si>
  <si>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t>A0580</t>
  </si>
  <si>
    <r>
      <t>(</t>
    </r>
    <r>
      <rPr>
        <sz val="11"/>
        <color theme="1"/>
        <rFont val="ＭＳ ゴシック"/>
        <family val="3"/>
        <charset val="128"/>
      </rPr>
      <t>株</t>
    </r>
    <r>
      <rPr>
        <sz val="11"/>
        <color theme="1"/>
        <rFont val="Arial"/>
        <family val="2"/>
      </rPr>
      <t>)</t>
    </r>
    <r>
      <rPr>
        <sz val="11"/>
        <color theme="1"/>
        <rFont val="ＭＳ ゴシック"/>
        <family val="3"/>
        <charset val="128"/>
      </rPr>
      <t>エナネス</t>
    </r>
  </si>
  <si>
    <t>99.80</t>
  </si>
  <si>
    <t>A0581</t>
  </si>
  <si>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</si>
  <si>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t/>
  </si>
  <si>
    <t>A0582</t>
  </si>
  <si>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</si>
  <si>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t>A0583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</si>
  <si>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</si>
  <si>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t>A0584</t>
  </si>
  <si>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</si>
  <si>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t>A0586</t>
  </si>
  <si>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</si>
  <si>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t>A0587</t>
  </si>
  <si>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</si>
  <si>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t>A0589</t>
  </si>
  <si>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</si>
  <si>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t>A0590</t>
  </si>
  <si>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</si>
  <si>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t>A0592</t>
  </si>
  <si>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</si>
  <si>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t>A0593</t>
  </si>
  <si>
    <r>
      <t>(</t>
    </r>
    <r>
      <rPr>
        <sz val="11"/>
        <color theme="1"/>
        <rFont val="ＭＳ ゴシック"/>
        <family val="3"/>
        <charset val="128"/>
      </rPr>
      <t>株</t>
    </r>
    <r>
      <rPr>
        <sz val="11"/>
        <color theme="1"/>
        <rFont val="Arial"/>
        <family val="2"/>
      </rPr>
      <t>)</t>
    </r>
    <r>
      <rPr>
        <sz val="11"/>
        <color theme="1"/>
        <rFont val="ＭＳ ゴシック"/>
        <family val="3"/>
        <charset val="128"/>
      </rPr>
      <t>Ｓａｎｋｏ　ＩＢ</t>
    </r>
  </si>
  <si>
    <t>A0596</t>
  </si>
  <si>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</si>
  <si>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t>A0597</t>
  </si>
  <si>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</si>
  <si>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t>A0598</t>
  </si>
  <si>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</si>
  <si>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A0600</t>
  </si>
  <si>
    <r>
      <t>(</t>
    </r>
    <r>
      <rPr>
        <sz val="11"/>
        <color theme="1"/>
        <rFont val="ＭＳ ゴシック"/>
        <family val="3"/>
        <charset val="128"/>
      </rPr>
      <t>株</t>
    </r>
    <r>
      <rPr>
        <sz val="11"/>
        <color theme="1"/>
        <rFont val="Arial"/>
        <family val="2"/>
      </rPr>
      <t>)</t>
    </r>
    <r>
      <rPr>
        <sz val="11"/>
        <color theme="1"/>
        <rFont val="ＭＳ ゴシック"/>
        <family val="3"/>
        <charset val="128"/>
      </rPr>
      <t>インフォシステム</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</si>
  <si>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</si>
  <si>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</si>
  <si>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</si>
  <si>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</si>
  <si>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54.93</t>
  </si>
  <si>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</si>
  <si>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</si>
  <si>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t>A0605</t>
  </si>
  <si>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</si>
  <si>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t>A0606</t>
  </si>
  <si>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</si>
  <si>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t>A0607</t>
  </si>
  <si>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</si>
  <si>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t>A0609</t>
  </si>
  <si>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</si>
  <si>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93.23</t>
  </si>
  <si>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</si>
  <si>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</si>
  <si>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t>A0611</t>
  </si>
  <si>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7"/>
  </si>
  <si>
    <t>A0612</t>
    <phoneticPr fontId="7"/>
  </si>
  <si>
    <r>
      <rPr>
        <u/>
        <sz val="11"/>
        <color theme="1"/>
        <rFont val="ＭＳ ゴシック"/>
        <family val="3"/>
        <charset val="128"/>
      </rPr>
      <t>日本エネルギーファーム</t>
    </r>
    <r>
      <rPr>
        <u/>
        <sz val="11"/>
        <color theme="1"/>
        <rFont val="Arial"/>
        <family val="2"/>
      </rPr>
      <t>(</t>
    </r>
    <r>
      <rPr>
        <u/>
        <sz val="11"/>
        <color theme="1"/>
        <rFont val="ＭＳ ゴシック"/>
        <family val="3"/>
        <charset val="128"/>
      </rPr>
      <t>株</t>
    </r>
    <r>
      <rPr>
        <u/>
        <sz val="11"/>
        <color theme="1"/>
        <rFont val="Arial"/>
        <family val="2"/>
      </rPr>
      <t>)</t>
    </r>
    <phoneticPr fontId="7"/>
  </si>
  <si>
    <t>A0615</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</si>
  <si>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</si>
  <si>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t>A0617</t>
  </si>
  <si>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</si>
  <si>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81.34</t>
  </si>
  <si>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</si>
  <si>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</si>
  <si>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t>A0622</t>
  </si>
  <si>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</si>
  <si>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t>A0624</t>
  </si>
  <si>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</si>
  <si>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t>A0627</t>
  </si>
  <si>
    <r>
      <rPr>
        <sz val="11"/>
        <color theme="1"/>
        <rFont val="ＭＳ ゴシック"/>
        <family val="3"/>
        <charset val="128"/>
      </rPr>
      <t>フィンテックラボ協同組合</t>
    </r>
  </si>
  <si>
    <t>A0629</t>
  </si>
  <si>
    <r>
      <rPr>
        <sz val="11"/>
        <color theme="1"/>
        <rFont val="ＭＳ ゴシック"/>
        <family val="3"/>
        <charset val="128"/>
      </rPr>
      <t>新電力新潟</t>
    </r>
    <r>
      <rPr>
        <sz val="11"/>
        <color theme="1"/>
        <rFont val="Arial"/>
        <family val="2"/>
      </rPr>
      <t>(</t>
    </r>
    <r>
      <rPr>
        <sz val="11"/>
        <color theme="1"/>
        <rFont val="ＭＳ ゴシック"/>
        <family val="3"/>
        <charset val="128"/>
      </rPr>
      <t>株</t>
    </r>
    <r>
      <rPr>
        <sz val="11"/>
        <color theme="1"/>
        <rFont val="Arial"/>
        <family val="2"/>
      </rPr>
      <t>)</t>
    </r>
  </si>
  <si>
    <t>A0630</t>
    <phoneticPr fontId="7"/>
  </si>
  <si>
    <r>
      <t>(</t>
    </r>
    <r>
      <rPr>
        <sz val="11"/>
        <color theme="1"/>
        <rFont val="ＭＳ ゴシック"/>
        <family val="3"/>
        <charset val="128"/>
      </rPr>
      <t>株</t>
    </r>
    <r>
      <rPr>
        <sz val="11"/>
        <color theme="1"/>
        <rFont val="Arial"/>
        <family val="2"/>
      </rPr>
      <t>)</t>
    </r>
    <r>
      <rPr>
        <sz val="11"/>
        <color theme="1"/>
        <rFont val="ＭＳ ゴシック"/>
        <family val="3"/>
        <charset val="128"/>
      </rPr>
      <t>タケエイでんき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横須賀アーバンウッドパワー</t>
    </r>
    <r>
      <rPr>
        <sz val="11"/>
        <color theme="1"/>
        <rFont val="Arial"/>
        <family val="2"/>
      </rPr>
      <t>)</t>
    </r>
    <phoneticPr fontId="7"/>
  </si>
  <si>
    <t>A0631</t>
  </si>
  <si>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</si>
  <si>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t>A0632</t>
  </si>
  <si>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</si>
  <si>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t>A0633</t>
  </si>
  <si>
    <r>
      <t>(</t>
    </r>
    <r>
      <rPr>
        <sz val="11"/>
        <color theme="1"/>
        <rFont val="ＭＳ ゴシック"/>
        <family val="3"/>
        <charset val="128"/>
      </rPr>
      <t>株</t>
    </r>
    <r>
      <rPr>
        <sz val="11"/>
        <color theme="1"/>
        <rFont val="Arial"/>
        <family val="2"/>
      </rPr>
      <t>)</t>
    </r>
    <r>
      <rPr>
        <sz val="11"/>
        <color theme="1"/>
        <rFont val="ＭＳ ゴシック"/>
        <family val="3"/>
        <charset val="128"/>
      </rPr>
      <t>サイホープロパティーズ</t>
    </r>
  </si>
  <si>
    <t>A0636</t>
  </si>
  <si>
    <r>
      <rPr>
        <sz val="11"/>
        <color theme="1"/>
        <rFont val="ＭＳ ゴシック"/>
        <family val="3"/>
        <charset val="128"/>
      </rPr>
      <t>生活協同組合コープながの</t>
    </r>
  </si>
  <si>
    <t>A0637</t>
  </si>
  <si>
    <r>
      <rPr>
        <sz val="11"/>
        <color theme="1"/>
        <rFont val="ＭＳ ゴシック"/>
        <family val="3"/>
        <charset val="128"/>
      </rPr>
      <t>京セラ関電エナジー合同会社</t>
    </r>
  </si>
  <si>
    <t>A0639</t>
  </si>
  <si>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</si>
  <si>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</si>
  <si>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</si>
  <si>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t>A0641</t>
  </si>
  <si>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</si>
  <si>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t>A0642</t>
  </si>
  <si>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</si>
  <si>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t>A0644</t>
  </si>
  <si>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</si>
  <si>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</si>
  <si>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</si>
  <si>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</si>
  <si>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</si>
  <si>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t>A0649</t>
  </si>
  <si>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</si>
  <si>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t>A0650</t>
  </si>
  <si>
    <r>
      <t>(</t>
    </r>
    <r>
      <rPr>
        <sz val="11"/>
        <color theme="1"/>
        <rFont val="ＭＳ ゴシック"/>
        <family val="3"/>
        <charset val="128"/>
      </rPr>
      <t>株</t>
    </r>
    <r>
      <rPr>
        <sz val="11"/>
        <color theme="1"/>
        <rFont val="Arial"/>
        <family val="2"/>
      </rPr>
      <t>)</t>
    </r>
    <r>
      <rPr>
        <sz val="11"/>
        <color theme="1"/>
        <rFont val="ＭＳ ゴシック"/>
        <family val="3"/>
        <charset val="128"/>
      </rPr>
      <t>東名</t>
    </r>
  </si>
  <si>
    <t>86.29</t>
  </si>
  <si>
    <t>A0652</t>
  </si>
  <si>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</si>
  <si>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</si>
  <si>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</si>
  <si>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</si>
  <si>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</si>
  <si>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t>A0655</t>
  </si>
  <si>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</si>
  <si>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t>A0656</t>
  </si>
  <si>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</si>
  <si>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t>A0660</t>
  </si>
  <si>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</si>
  <si>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A0661</t>
  </si>
  <si>
    <r>
      <rPr>
        <sz val="11"/>
        <color theme="1"/>
        <rFont val="ＭＳ ゴシック"/>
        <family val="3"/>
        <charset val="128"/>
      </rPr>
      <t>ＪＲ西日本住宅サービス</t>
    </r>
    <r>
      <rPr>
        <sz val="11"/>
        <color theme="1"/>
        <rFont val="Arial"/>
        <family val="2"/>
      </rPr>
      <t>(</t>
    </r>
    <r>
      <rPr>
        <sz val="11"/>
        <color theme="1"/>
        <rFont val="ＭＳ ゴシック"/>
        <family val="3"/>
        <charset val="128"/>
      </rPr>
      <t>株</t>
    </r>
    <r>
      <rPr>
        <sz val="11"/>
        <color theme="1"/>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</si>
  <si>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</si>
  <si>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</si>
  <si>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t>A0664</t>
  </si>
  <si>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</si>
  <si>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t>A0666</t>
  </si>
  <si>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</si>
  <si>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t>A0667</t>
  </si>
  <si>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</si>
  <si>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t>A0668</t>
  </si>
  <si>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</si>
  <si>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t>A0670</t>
  </si>
  <si>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</si>
  <si>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t>A0671</t>
  </si>
  <si>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</si>
  <si>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t>A0673</t>
  </si>
  <si>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</si>
  <si>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t>A0675</t>
  </si>
  <si>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</si>
  <si>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99.82</t>
  </si>
  <si>
    <t>A0676</t>
    <phoneticPr fontId="7"/>
  </si>
  <si>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7"/>
  </si>
  <si>
    <t>84.56</t>
  </si>
  <si>
    <t>A0677</t>
  </si>
  <si>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</si>
  <si>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t>A0678</t>
  </si>
  <si>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</si>
  <si>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t>A0679</t>
  </si>
  <si>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</si>
  <si>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</si>
  <si>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</si>
  <si>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t>A0681</t>
  </si>
  <si>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</si>
  <si>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</si>
  <si>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</si>
  <si>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t>A0684</t>
  </si>
  <si>
    <r>
      <rPr>
        <sz val="11"/>
        <color theme="1"/>
        <rFont val="ＭＳ ゴシック"/>
        <family val="3"/>
        <charset val="128"/>
      </rPr>
      <t>小島電機工業</t>
    </r>
    <r>
      <rPr>
        <sz val="11"/>
        <color theme="1"/>
        <rFont val="Arial"/>
        <family val="2"/>
      </rPr>
      <t>(</t>
    </r>
    <r>
      <rPr>
        <sz val="11"/>
        <color theme="1"/>
        <rFont val="ＭＳ ゴシック"/>
        <family val="3"/>
        <charset val="128"/>
      </rPr>
      <t>株</t>
    </r>
    <r>
      <rPr>
        <sz val="11"/>
        <color theme="1"/>
        <rFont val="Arial"/>
        <family val="2"/>
      </rPr>
      <t>)</t>
    </r>
  </si>
  <si>
    <t>A0685</t>
  </si>
  <si>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</si>
  <si>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t>A0687</t>
  </si>
  <si>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</si>
  <si>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t>A0689</t>
  </si>
  <si>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</si>
  <si>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t>A0690</t>
  </si>
  <si>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</si>
  <si>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t>A0692</t>
  </si>
  <si>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</si>
  <si>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t>A0693</t>
  </si>
  <si>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</si>
  <si>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t>A0696</t>
  </si>
  <si>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</si>
  <si>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t>A0698</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</si>
  <si>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</si>
  <si>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r>
      <rPr>
        <sz val="11"/>
        <color theme="1"/>
        <rFont val="ＭＳ ゴシック"/>
        <family val="3"/>
        <charset val="128"/>
      </rPr>
      <t>－</t>
    </r>
  </si>
  <si>
    <t>A0699</t>
  </si>
  <si>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</si>
  <si>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t>A0702</t>
  </si>
  <si>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</si>
  <si>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</si>
  <si>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7"/>
  </si>
  <si>
    <r>
      <t>0.000453</t>
    </r>
    <r>
      <rPr>
        <sz val="11"/>
        <color theme="1"/>
        <rFont val="ＭＳ ゴシック"/>
        <family val="3"/>
        <charset val="128"/>
      </rPr>
      <t>※</t>
    </r>
    <phoneticPr fontId="7"/>
  </si>
  <si>
    <t>A0704</t>
  </si>
  <si>
    <r>
      <rPr>
        <sz val="11"/>
        <color theme="1"/>
        <rFont val="ＭＳ ゴシック"/>
        <family val="3"/>
        <charset val="128"/>
      </rPr>
      <t>Ｃａｓｔｌｅｔｏｎ　Ｃｏｍｍｏｄｉｔｉｅｓ　Ｊａｐａｎ合同会社</t>
    </r>
  </si>
  <si>
    <t>A0705</t>
  </si>
  <si>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</si>
  <si>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t>A0708</t>
  </si>
  <si>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</si>
  <si>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t>A0709</t>
  </si>
  <si>
    <r>
      <rPr>
        <sz val="11"/>
        <color theme="1"/>
        <rFont val="ＭＳ ゴシック"/>
        <family val="3"/>
        <charset val="128"/>
      </rPr>
      <t>生活協同組合ひろしま</t>
    </r>
  </si>
  <si>
    <t>A0710</t>
  </si>
  <si>
    <r>
      <t>(</t>
    </r>
    <r>
      <rPr>
        <sz val="11"/>
        <color theme="1"/>
        <rFont val="ＭＳ ゴシック"/>
        <family val="3"/>
        <charset val="128"/>
      </rPr>
      <t>株</t>
    </r>
    <r>
      <rPr>
        <sz val="11"/>
        <color theme="1"/>
        <rFont val="Arial"/>
        <family val="2"/>
      </rPr>
      <t>)</t>
    </r>
    <r>
      <rPr>
        <sz val="11"/>
        <color theme="1"/>
        <rFont val="ＭＳ ゴシック"/>
        <family val="3"/>
        <charset val="128"/>
      </rPr>
      <t>京楽産業ホールディングス</t>
    </r>
  </si>
  <si>
    <t>A0711</t>
  </si>
  <si>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</si>
  <si>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t>A0712</t>
  </si>
  <si>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</si>
  <si>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t>A0713</t>
  </si>
  <si>
    <r>
      <rPr>
        <sz val="11"/>
        <color theme="1"/>
        <rFont val="ＭＳ ゴシック"/>
        <family val="3"/>
        <charset val="128"/>
      </rPr>
      <t>弥富ガス協同組合</t>
    </r>
  </si>
  <si>
    <t>91.73</t>
  </si>
  <si>
    <t>A0714</t>
  </si>
  <si>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</si>
  <si>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t>A0715</t>
  </si>
  <si>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</si>
  <si>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</si>
  <si>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</si>
  <si>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</si>
  <si>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</si>
  <si>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t>A0720</t>
  </si>
  <si>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</si>
  <si>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t>A0721</t>
  </si>
  <si>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</si>
  <si>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t>A0722</t>
  </si>
  <si>
    <r>
      <rPr>
        <sz val="11"/>
        <color theme="1"/>
        <rFont val="ＭＳ ゴシック"/>
        <family val="3"/>
        <charset val="128"/>
      </rPr>
      <t>サントラベラーズサービス有限会社</t>
    </r>
  </si>
  <si>
    <t>A0725</t>
  </si>
  <si>
    <r>
      <rPr>
        <sz val="11"/>
        <color theme="1"/>
        <rFont val="ＭＳ ゴシック"/>
        <family val="3"/>
        <charset val="128"/>
      </rPr>
      <t>合同会社Ｐｅａｋ８</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</si>
  <si>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</si>
  <si>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</si>
  <si>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t>A0729</t>
  </si>
  <si>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</si>
  <si>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74.35</t>
  </si>
  <si>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</si>
  <si>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</si>
  <si>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t>A0732</t>
  </si>
  <si>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</si>
  <si>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7"/>
  </si>
  <si>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</si>
  <si>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</si>
  <si>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7"/>
  </si>
  <si>
    <t>A0737</t>
    <phoneticPr fontId="7"/>
  </si>
  <si>
    <r>
      <t>(</t>
    </r>
    <r>
      <rPr>
        <u/>
        <sz val="11"/>
        <color theme="1"/>
        <rFont val="ＭＳ ゴシック"/>
        <family val="3"/>
        <charset val="128"/>
      </rPr>
      <t>株</t>
    </r>
    <r>
      <rPr>
        <u/>
        <sz val="11"/>
        <color theme="1"/>
        <rFont val="Arial"/>
        <family val="2"/>
      </rPr>
      <t>)</t>
    </r>
    <r>
      <rPr>
        <u/>
        <sz val="11"/>
        <color theme="1"/>
        <rFont val="ＭＳ ゴシック"/>
        <family val="3"/>
        <charset val="128"/>
      </rPr>
      <t>ライフエナジー</t>
    </r>
    <phoneticPr fontId="7"/>
  </si>
  <si>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</si>
  <si>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</si>
  <si>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t>A0739</t>
  </si>
  <si>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</si>
  <si>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t>A0740</t>
  </si>
  <si>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</si>
  <si>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</si>
  <si>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</si>
  <si>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A0743</t>
  </si>
  <si>
    <r>
      <rPr>
        <sz val="11"/>
        <color theme="1"/>
        <rFont val="ＭＳ ゴシック"/>
        <family val="3"/>
        <charset val="128"/>
      </rPr>
      <t>Ｔ＆Ｔエナジー</t>
    </r>
    <r>
      <rPr>
        <sz val="11"/>
        <color theme="1"/>
        <rFont val="Arial"/>
        <family val="2"/>
      </rPr>
      <t>(</t>
    </r>
    <r>
      <rPr>
        <sz val="11"/>
        <color theme="1"/>
        <rFont val="ＭＳ ゴシック"/>
        <family val="3"/>
        <charset val="128"/>
      </rPr>
      <t>株</t>
    </r>
    <r>
      <rPr>
        <sz val="11"/>
        <color theme="1"/>
        <rFont val="Arial"/>
        <family val="2"/>
      </rPr>
      <t>)</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</si>
  <si>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</si>
  <si>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</si>
  <si>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A0745</t>
  </si>
  <si>
    <r>
      <t>(</t>
    </r>
    <r>
      <rPr>
        <sz val="11"/>
        <color theme="1"/>
        <rFont val="ＭＳ ゴシック"/>
        <family val="3"/>
        <charset val="128"/>
      </rPr>
      <t>株</t>
    </r>
    <r>
      <rPr>
        <sz val="11"/>
        <color theme="1"/>
        <rFont val="Arial"/>
        <family val="2"/>
      </rPr>
      <t>)</t>
    </r>
    <r>
      <rPr>
        <sz val="11"/>
        <color theme="1"/>
        <rFont val="ＭＳ ゴシック"/>
        <family val="3"/>
        <charset val="128"/>
      </rPr>
      <t>ふくしま未来パワー</t>
    </r>
  </si>
  <si>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</si>
  <si>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</si>
  <si>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</si>
  <si>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</si>
  <si>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r>
      <rPr>
        <u/>
        <sz val="11"/>
        <color theme="1"/>
        <rFont val="ＭＳ ゴシック"/>
        <family val="3"/>
        <charset val="128"/>
      </rPr>
      <t>係数が代替値の事業者からの受電のため</t>
    </r>
    <phoneticPr fontId="7"/>
  </si>
  <si>
    <t>A0748</t>
  </si>
  <si>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</si>
  <si>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</si>
  <si>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</si>
  <si>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</si>
  <si>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</si>
  <si>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</si>
  <si>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</si>
  <si>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A0756</t>
  </si>
  <si>
    <r>
      <t>(</t>
    </r>
    <r>
      <rPr>
        <sz val="11"/>
        <color theme="1"/>
        <rFont val="ＭＳ ゴシック"/>
        <family val="3"/>
        <charset val="128"/>
      </rPr>
      <t>株</t>
    </r>
    <r>
      <rPr>
        <sz val="11"/>
        <color theme="1"/>
        <rFont val="Arial"/>
        <family val="2"/>
      </rPr>
      <t>)</t>
    </r>
    <r>
      <rPr>
        <sz val="11"/>
        <color theme="1"/>
        <rFont val="ＭＳ ゴシック"/>
        <family val="3"/>
        <charset val="128"/>
      </rPr>
      <t>ホープエナジー</t>
    </r>
    <phoneticPr fontId="7"/>
  </si>
  <si>
    <t>A0758</t>
    <phoneticPr fontId="7"/>
  </si>
  <si>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7"/>
  </si>
  <si>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</si>
  <si>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</si>
  <si>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</si>
  <si>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</si>
  <si>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</si>
  <si>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</si>
  <si>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</si>
  <si>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</si>
  <si>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</si>
  <si>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</si>
  <si>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r>
      <rPr>
        <u/>
        <sz val="11"/>
        <color theme="1"/>
        <rFont val="ＭＳ ゴシック"/>
        <family val="3"/>
        <charset val="128"/>
      </rPr>
      <t>バランシンググループ内の融通受電のため</t>
    </r>
  </si>
  <si>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</si>
  <si>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</si>
  <si>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</si>
  <si>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</si>
  <si>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</si>
  <si>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</si>
  <si>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</si>
  <si>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7"/>
  </si>
  <si>
    <t>A0772</t>
    <phoneticPr fontId="7"/>
  </si>
  <si>
    <r>
      <t>(</t>
    </r>
    <r>
      <rPr>
        <u/>
        <sz val="11"/>
        <color theme="1"/>
        <rFont val="ＭＳ ゴシック"/>
        <family val="3"/>
        <charset val="128"/>
      </rPr>
      <t>株</t>
    </r>
    <r>
      <rPr>
        <u/>
        <sz val="11"/>
        <color theme="1"/>
        <rFont val="Arial"/>
        <family val="2"/>
      </rPr>
      <t>)</t>
    </r>
    <r>
      <rPr>
        <u/>
        <sz val="11"/>
        <color theme="1"/>
        <rFont val="ＭＳ ゴシック"/>
        <family val="3"/>
        <charset val="128"/>
      </rPr>
      <t>エスコ</t>
    </r>
    <phoneticPr fontId="7"/>
  </si>
  <si>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</si>
  <si>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</si>
  <si>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A0776</t>
  </si>
  <si>
    <r>
      <rPr>
        <sz val="11"/>
        <color theme="1"/>
        <rFont val="ＭＳ ゴシック"/>
        <family val="3"/>
        <charset val="128"/>
      </rPr>
      <t>自由でんき</t>
    </r>
    <r>
      <rPr>
        <sz val="11"/>
        <color theme="1"/>
        <rFont val="Arial"/>
        <family val="2"/>
      </rPr>
      <t>(</t>
    </r>
    <r>
      <rPr>
        <sz val="11"/>
        <color theme="1"/>
        <rFont val="ＭＳ ゴシック"/>
        <family val="3"/>
        <charset val="128"/>
      </rPr>
      <t>株</t>
    </r>
    <r>
      <rPr>
        <sz val="11"/>
        <color theme="1"/>
        <rFont val="Arial"/>
        <family val="2"/>
      </rPr>
      <t>)</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</si>
  <si>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</si>
  <si>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</si>
  <si>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</si>
  <si>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</si>
  <si>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</si>
  <si>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</si>
  <si>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</si>
  <si>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</si>
  <si>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</si>
  <si>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</si>
  <si>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</si>
  <si>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7"/>
  </si>
  <si>
    <t>A0792</t>
    <phoneticPr fontId="7"/>
  </si>
  <si>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ＭＴエナジー</t>
    </r>
    <phoneticPr fontId="7"/>
  </si>
  <si>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</si>
  <si>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7"/>
  </si>
  <si>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</si>
  <si>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</si>
  <si>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</si>
  <si>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7"/>
  </si>
  <si>
    <t>A0802</t>
    <phoneticPr fontId="7"/>
  </si>
  <si>
    <r>
      <rPr>
        <u/>
        <sz val="11"/>
        <color theme="1"/>
        <rFont val="ＭＳ ゴシック"/>
        <family val="3"/>
        <charset val="128"/>
      </rPr>
      <t>大塚ビジネスサポート</t>
    </r>
    <r>
      <rPr>
        <u/>
        <sz val="11"/>
        <color theme="1"/>
        <rFont val="Arial"/>
        <family val="2"/>
      </rPr>
      <t>(</t>
    </r>
    <r>
      <rPr>
        <u/>
        <sz val="11"/>
        <color theme="1"/>
        <rFont val="ＭＳ ゴシック"/>
        <family val="3"/>
        <charset val="128"/>
      </rPr>
      <t>株</t>
    </r>
    <r>
      <rPr>
        <u/>
        <sz val="11"/>
        <color theme="1"/>
        <rFont val="Arial"/>
        <family val="2"/>
      </rPr>
      <t>)</t>
    </r>
    <phoneticPr fontId="7"/>
  </si>
  <si>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</si>
  <si>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</si>
  <si>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</si>
  <si>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7"/>
  </si>
  <si>
    <t>A0807</t>
    <phoneticPr fontId="7"/>
  </si>
  <si>
    <r>
      <rPr>
        <u/>
        <sz val="11"/>
        <color theme="1"/>
        <rFont val="ＭＳ ゴシック"/>
        <family val="3"/>
        <charset val="128"/>
      </rPr>
      <t>恵那電力</t>
    </r>
    <r>
      <rPr>
        <u/>
        <sz val="11"/>
        <color theme="1"/>
        <rFont val="Arial"/>
        <family val="2"/>
      </rPr>
      <t>(</t>
    </r>
    <r>
      <rPr>
        <u/>
        <sz val="11"/>
        <color theme="1"/>
        <rFont val="ＭＳ ゴシック"/>
        <family val="3"/>
        <charset val="128"/>
      </rPr>
      <t>株</t>
    </r>
    <r>
      <rPr>
        <u/>
        <sz val="11"/>
        <color theme="1"/>
        <rFont val="Arial"/>
        <family val="2"/>
      </rPr>
      <t>)</t>
    </r>
    <rPh sb="0" eb="4">
      <t>エナデンリョク</t>
    </rPh>
    <phoneticPr fontId="7"/>
  </si>
  <si>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</si>
  <si>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7"/>
  </si>
  <si>
    <t>A0809</t>
  </si>
  <si>
    <r>
      <rPr>
        <u/>
        <sz val="11"/>
        <color theme="1"/>
        <rFont val="ＭＳ ゴシック"/>
        <family val="3"/>
        <charset val="128"/>
      </rPr>
      <t>帯広電力</t>
    </r>
    <r>
      <rPr>
        <u/>
        <sz val="11"/>
        <color theme="1"/>
        <rFont val="Arial"/>
        <family val="2"/>
      </rPr>
      <t>(</t>
    </r>
    <r>
      <rPr>
        <u/>
        <sz val="11"/>
        <color theme="1"/>
        <rFont val="ＭＳ ゴシック"/>
        <family val="3"/>
        <charset val="128"/>
      </rPr>
      <t>株</t>
    </r>
    <r>
      <rPr>
        <u/>
        <sz val="11"/>
        <color theme="1"/>
        <rFont val="Arial"/>
        <family val="2"/>
      </rPr>
      <t>)</t>
    </r>
    <phoneticPr fontId="7"/>
  </si>
  <si>
    <t>A0817</t>
  </si>
  <si>
    <r>
      <t>(</t>
    </r>
    <r>
      <rPr>
        <u/>
        <sz val="11"/>
        <color theme="1"/>
        <rFont val="ＭＳ ゴシック"/>
        <family val="3"/>
        <charset val="128"/>
      </rPr>
      <t>株</t>
    </r>
    <r>
      <rPr>
        <u/>
        <sz val="11"/>
        <color theme="1"/>
        <rFont val="Arial"/>
        <family val="2"/>
      </rPr>
      <t>)</t>
    </r>
    <r>
      <rPr>
        <u/>
        <sz val="11"/>
        <color theme="1"/>
        <rFont val="ＭＳ ゴシック"/>
        <family val="3"/>
        <charset val="128"/>
      </rPr>
      <t>なんとエナジー</t>
    </r>
    <phoneticPr fontId="7"/>
  </si>
  <si>
    <t>A0819</t>
  </si>
  <si>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ボーダレス・ジャパン</t>
    </r>
  </si>
  <si>
    <t>A0820</t>
  </si>
  <si>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ワット</t>
    </r>
  </si>
  <si>
    <t>A0822</t>
  </si>
  <si>
    <r>
      <rPr>
        <u/>
        <sz val="11"/>
        <color theme="1"/>
        <rFont val="ＭＳ ゴシック"/>
        <family val="3"/>
        <charset val="128"/>
      </rPr>
      <t>広島ガス</t>
    </r>
    <r>
      <rPr>
        <u/>
        <sz val="11"/>
        <color theme="1"/>
        <rFont val="Arial"/>
        <family val="2"/>
      </rPr>
      <t>(</t>
    </r>
    <r>
      <rPr>
        <u/>
        <sz val="11"/>
        <color theme="1"/>
        <rFont val="ＭＳ ゴシック"/>
        <family val="3"/>
        <charset val="128"/>
      </rPr>
      <t>株</t>
    </r>
    <r>
      <rPr>
        <u/>
        <sz val="11"/>
        <color theme="1"/>
        <rFont val="Arial"/>
        <family val="2"/>
      </rPr>
      <t>)</t>
    </r>
    <phoneticPr fontId="7"/>
  </si>
  <si>
    <t>A0826</t>
  </si>
  <si>
    <r>
      <t>(</t>
    </r>
    <r>
      <rPr>
        <u/>
        <sz val="11"/>
        <color theme="1"/>
        <rFont val="ＭＳ ゴシック"/>
        <family val="3"/>
        <charset val="128"/>
      </rPr>
      <t>株</t>
    </r>
    <r>
      <rPr>
        <u/>
        <sz val="11"/>
        <color theme="1"/>
        <rFont val="Arial"/>
        <family val="2"/>
      </rPr>
      <t>)</t>
    </r>
    <r>
      <rPr>
        <u/>
        <sz val="11"/>
        <color theme="1"/>
        <rFont val="ＭＳ ゴシック"/>
        <family val="3"/>
        <charset val="128"/>
      </rPr>
      <t>ＦＰＳ</t>
    </r>
    <phoneticPr fontId="7"/>
  </si>
  <si>
    <t>A0827</t>
  </si>
  <si>
    <r>
      <rPr>
        <u/>
        <sz val="11"/>
        <color theme="1"/>
        <rFont val="ＭＳ ゴシック"/>
        <family val="3"/>
        <charset val="128"/>
      </rPr>
      <t>大熊るるるん電力</t>
    </r>
    <r>
      <rPr>
        <u/>
        <sz val="11"/>
        <color theme="1"/>
        <rFont val="Arial"/>
        <family val="2"/>
      </rPr>
      <t>(</t>
    </r>
    <r>
      <rPr>
        <u/>
        <sz val="11"/>
        <color theme="1"/>
        <rFont val="ＭＳ ゴシック"/>
        <family val="3"/>
        <charset val="128"/>
      </rPr>
      <t>株</t>
    </r>
    <r>
      <rPr>
        <u/>
        <sz val="11"/>
        <color theme="1"/>
        <rFont val="Arial"/>
        <family val="2"/>
      </rPr>
      <t>)</t>
    </r>
    <phoneticPr fontId="7"/>
  </si>
  <si>
    <t>A0829</t>
  </si>
  <si>
    <r>
      <rPr>
        <u/>
        <sz val="11"/>
        <color theme="1"/>
        <rFont val="ＭＳ ゴシック"/>
        <family val="3"/>
        <charset val="128"/>
      </rPr>
      <t>特種東海製紙</t>
    </r>
    <r>
      <rPr>
        <u/>
        <sz val="11"/>
        <color theme="1"/>
        <rFont val="Arial"/>
        <family val="2"/>
      </rPr>
      <t>(</t>
    </r>
    <r>
      <rPr>
        <u/>
        <sz val="11"/>
        <color theme="1"/>
        <rFont val="ＭＳ ゴシック"/>
        <family val="3"/>
        <charset val="128"/>
      </rPr>
      <t>株</t>
    </r>
    <r>
      <rPr>
        <u/>
        <sz val="11"/>
        <color theme="1"/>
        <rFont val="Arial"/>
        <family val="2"/>
      </rPr>
      <t>)</t>
    </r>
    <phoneticPr fontId="7"/>
  </si>
  <si>
    <t>A0831</t>
  </si>
  <si>
    <r>
      <rPr>
        <u/>
        <sz val="11"/>
        <color theme="1"/>
        <rFont val="ＭＳ ゴシック"/>
        <family val="3"/>
        <charset val="128"/>
      </rPr>
      <t>おきたま新電力</t>
    </r>
    <r>
      <rPr>
        <u/>
        <sz val="11"/>
        <color theme="1"/>
        <rFont val="Arial"/>
        <family val="2"/>
      </rPr>
      <t>(</t>
    </r>
    <r>
      <rPr>
        <u/>
        <sz val="11"/>
        <color theme="1"/>
        <rFont val="ＭＳ ゴシック"/>
        <family val="3"/>
        <charset val="128"/>
      </rPr>
      <t>株</t>
    </r>
    <r>
      <rPr>
        <u/>
        <sz val="11"/>
        <color theme="1"/>
        <rFont val="Arial"/>
        <family val="2"/>
      </rPr>
      <t>)</t>
    </r>
    <phoneticPr fontId="7"/>
  </si>
  <si>
    <t>A0835</t>
  </si>
  <si>
    <r>
      <rPr>
        <u/>
        <sz val="11"/>
        <color theme="1"/>
        <rFont val="ＭＳ ゴシック"/>
        <family val="3"/>
        <charset val="128"/>
      </rPr>
      <t>河原実業</t>
    </r>
    <r>
      <rPr>
        <u/>
        <sz val="11"/>
        <color theme="1"/>
        <rFont val="Arial"/>
        <family val="2"/>
      </rPr>
      <t>(</t>
    </r>
    <r>
      <rPr>
        <u/>
        <sz val="11"/>
        <color theme="1"/>
        <rFont val="ＭＳ ゴシック"/>
        <family val="3"/>
        <charset val="128"/>
      </rPr>
      <t>株</t>
    </r>
    <r>
      <rPr>
        <u/>
        <sz val="11"/>
        <color theme="1"/>
        <rFont val="Arial"/>
        <family val="2"/>
      </rPr>
      <t>)</t>
    </r>
    <phoneticPr fontId="7"/>
  </si>
  <si>
    <t>A0840</t>
  </si>
  <si>
    <r>
      <rPr>
        <u/>
        <sz val="11"/>
        <color theme="1"/>
        <rFont val="ＭＳ ゴシック"/>
        <family val="3"/>
        <charset val="128"/>
      </rPr>
      <t>アースシグナルソリューションズ</t>
    </r>
    <r>
      <rPr>
        <u/>
        <sz val="11"/>
        <color theme="1"/>
        <rFont val="Arial"/>
        <family val="2"/>
      </rPr>
      <t>(</t>
    </r>
    <r>
      <rPr>
        <u/>
        <sz val="11"/>
        <color theme="1"/>
        <rFont val="ＭＳ ゴシック"/>
        <family val="3"/>
        <charset val="128"/>
      </rPr>
      <t>株</t>
    </r>
    <r>
      <rPr>
        <u/>
        <sz val="11"/>
        <color theme="1"/>
        <rFont val="Arial"/>
        <family val="2"/>
      </rPr>
      <t>)</t>
    </r>
    <phoneticPr fontId="7"/>
  </si>
  <si>
    <t>【一般送配電事業者】</t>
    <rPh sb="1" eb="3">
      <t>イッパン</t>
    </rPh>
    <rPh sb="3" eb="4">
      <t>ソウ</t>
    </rPh>
    <rPh sb="4" eb="6">
      <t>ハイデン</t>
    </rPh>
    <rPh sb="6" eb="9">
      <t>ジギョウシャ</t>
    </rPh>
    <phoneticPr fontId="7"/>
  </si>
  <si>
    <t>番号</t>
    <rPh sb="0" eb="2">
      <t>バンゴウ</t>
    </rPh>
    <phoneticPr fontId="7"/>
  </si>
  <si>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</si>
  <si>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7"/>
  </si>
  <si>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</si>
  <si>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</si>
  <si>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7"/>
  </si>
  <si>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</si>
  <si>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</si>
  <si>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</si>
  <si>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</si>
  <si>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</si>
  <si>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7"/>
  </si>
  <si>
    <r>
      <rPr>
        <sz val="11"/>
        <color theme="1"/>
        <rFont val="ＭＳ Ｐゴシック"/>
        <family val="3"/>
        <charset val="128"/>
      </rPr>
      <t>代替値</t>
    </r>
    <rPh sb="0" eb="2">
      <t>ダイタイ</t>
    </rPh>
    <rPh sb="2" eb="3">
      <t>チ</t>
    </rPh>
    <phoneticPr fontId="7"/>
  </si>
  <si>
    <t>特定排出者が調達した非化石証書利用に係る情報</t>
    <phoneticPr fontId="6"/>
  </si>
  <si>
    <t>○特定排出者は、調整後温室効果ガス排出量の調整において、非化石電源二酸化炭素削減相当量（非化石証書の量(kWh)×全国平均係数(t-CO₂/kWh)×補正率）を、電気事業者から小売供給された電気の使用に伴って発生する二酸化炭素の排出量を上限に控除することができます。</t>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4" eb="117">
      <t>ハイシュツリョウ</t>
    </rPh>
    <rPh sb="118" eb="120">
      <t>ジョウゲン</t>
    </rPh>
    <rPh sb="121" eb="123">
      <t>コウジョ</t>
    </rPh>
    <phoneticPr fontId="7"/>
  </si>
  <si>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7"/>
  </si>
  <si>
    <r>
      <t>FIT</t>
    </r>
    <r>
      <rPr>
        <sz val="11"/>
        <color theme="1"/>
        <rFont val="ＭＳ ゴシック"/>
        <family val="3"/>
        <charset val="128"/>
      </rPr>
      <t>補正率</t>
    </r>
    <rPh sb="3" eb="5">
      <t>ホセイ</t>
    </rPh>
    <rPh sb="5" eb="6">
      <t>リツ</t>
    </rPh>
    <phoneticPr fontId="7"/>
  </si>
  <si>
    <r>
      <rPr>
        <sz val="11"/>
        <color theme="1"/>
        <rFont val="ＭＳ Ｐゴシック"/>
        <family val="2"/>
        <charset val="128"/>
      </rPr>
      <t>非</t>
    </r>
    <r>
      <rPr>
        <sz val="11"/>
        <color theme="1"/>
        <rFont val="Arial"/>
        <family val="2"/>
      </rPr>
      <t>FIT</t>
    </r>
    <r>
      <rPr>
        <sz val="11"/>
        <color theme="1"/>
        <rFont val="ＭＳ Ｐゴシック"/>
        <family val="2"/>
        <charset val="128"/>
      </rPr>
      <t>補正率</t>
    </r>
    <rPh sb="0" eb="1">
      <t>ヒ</t>
    </rPh>
    <rPh sb="4" eb="6">
      <t>ホセイ</t>
    </rPh>
    <rPh sb="6" eb="7">
      <t>リツ</t>
    </rPh>
    <phoneticPr fontId="7"/>
  </si>
  <si>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phoneticPr fontId="6"/>
  </si>
  <si>
    <t>赤枠内の黄色セルに必要事項を記載してください。</t>
    <rPh sb="0" eb="1">
      <t>アカ</t>
    </rPh>
    <rPh sb="1" eb="3">
      <t>ワクナイ</t>
    </rPh>
    <rPh sb="4" eb="6">
      <t>キイロ</t>
    </rPh>
    <rPh sb="9" eb="11">
      <t>ヒツヨウ</t>
    </rPh>
    <rPh sb="11" eb="13">
      <t>ジコウ</t>
    </rPh>
    <rPh sb="14" eb="16">
      <t>キサイ</t>
    </rPh>
    <phoneticPr fontId="6"/>
  </si>
  <si>
    <t>【Ａ】原油換算エネルギー使用量</t>
    <rPh sb="3" eb="5">
      <t>ゲンユ</t>
    </rPh>
    <rPh sb="5" eb="7">
      <t>カンザン</t>
    </rPh>
    <rPh sb="12" eb="15">
      <t>シヨウリョウ</t>
    </rPh>
    <phoneticPr fontId="6"/>
  </si>
  <si>
    <t>【Ｂ】温室効果ガス排出量（基礎排出量）</t>
    <rPh sb="3" eb="5">
      <t>オンシツ</t>
    </rPh>
    <rPh sb="5" eb="7">
      <t>コウカ</t>
    </rPh>
    <rPh sb="9" eb="11">
      <t>ハイシュツ</t>
    </rPh>
    <rPh sb="11" eb="12">
      <t>リョウ</t>
    </rPh>
    <rPh sb="13" eb="15">
      <t>キソ</t>
    </rPh>
    <rPh sb="15" eb="17">
      <t>ハイシュツ</t>
    </rPh>
    <rPh sb="17" eb="18">
      <t>リョウ</t>
    </rPh>
    <phoneticPr fontId="6"/>
  </si>
  <si>
    <t>【Ｃ】調整後温室効果ガス排出量（調整後排出量）</t>
    <rPh sb="3" eb="6">
      <t>チョウセイゴ</t>
    </rPh>
    <rPh sb="6" eb="8">
      <t>オンシツ</t>
    </rPh>
    <rPh sb="8" eb="10">
      <t>コウカ</t>
    </rPh>
    <rPh sb="12" eb="14">
      <t>ハイシュツ</t>
    </rPh>
    <rPh sb="14" eb="15">
      <t>リョウ</t>
    </rPh>
    <rPh sb="16" eb="19">
      <t>チョウセイゴ</t>
    </rPh>
    <rPh sb="19" eb="21">
      <t>ハイシュツ</t>
    </rPh>
    <rPh sb="21" eb="22">
      <t>リョウ</t>
    </rPh>
    <phoneticPr fontId="6"/>
  </si>
  <si>
    <t>【Ｄ】排出原単位</t>
    <rPh sb="3" eb="5">
      <t>ハイシュツ</t>
    </rPh>
    <rPh sb="5" eb="8">
      <t>ゲンタンイ</t>
    </rPh>
    <phoneticPr fontId="6"/>
  </si>
  <si>
    <t>原油換算エネルギー及び温室効果ガス排出量算出シート
【令和５年度（令和４年度実績）以前の報告用】</t>
    <rPh sb="0" eb="2">
      <t>ゲンユ</t>
    </rPh>
    <rPh sb="2" eb="4">
      <t>カンサン</t>
    </rPh>
    <rPh sb="9" eb="10">
      <t>オヨ</t>
    </rPh>
    <rPh sb="11" eb="13">
      <t>オンシツ</t>
    </rPh>
    <rPh sb="13" eb="15">
      <t>コウカ</t>
    </rPh>
    <rPh sb="17" eb="20">
      <t>ハイシュツリョウ</t>
    </rPh>
    <rPh sb="20" eb="22">
      <t>サンシュツ</t>
    </rPh>
    <rPh sb="27" eb="29">
      <t>レイワ</t>
    </rPh>
    <rPh sb="30" eb="32">
      <t>ネンド</t>
    </rPh>
    <rPh sb="33" eb="35">
      <t>レイワ</t>
    </rPh>
    <rPh sb="36" eb="38">
      <t>ネンド</t>
    </rPh>
    <rPh sb="38" eb="40">
      <t>ジッセキ</t>
    </rPh>
    <rPh sb="41" eb="43">
      <t>イゼン</t>
    </rPh>
    <rPh sb="44" eb="47">
      <t>ホウコクヨウ</t>
    </rPh>
    <phoneticPr fontId="6"/>
  </si>
  <si>
    <t>No.</t>
  </si>
  <si>
    <t>大分類</t>
  </si>
  <si>
    <t>中分類</t>
  </si>
  <si>
    <t>No.  中分類</t>
    <rPh sb="5" eb="8">
      <t>チュウブンルイ</t>
    </rPh>
    <phoneticPr fontId="7"/>
  </si>
  <si>
    <t>01</t>
  </si>
  <si>
    <t>農業，林業</t>
  </si>
  <si>
    <t>農業</t>
  </si>
  <si>
    <t>02</t>
  </si>
  <si>
    <t>林業</t>
  </si>
  <si>
    <t>03</t>
  </si>
  <si>
    <t>漁業</t>
  </si>
  <si>
    <t>漁業（水産養殖業を除く）</t>
  </si>
  <si>
    <t>04</t>
  </si>
  <si>
    <t>水産養殖業</t>
  </si>
  <si>
    <t>05</t>
  </si>
  <si>
    <t>鉱業，採石業，砂利採取業</t>
  </si>
  <si>
    <t>06</t>
  </si>
  <si>
    <t>建設業</t>
  </si>
  <si>
    <t>総合工事業</t>
  </si>
  <si>
    <t>07</t>
  </si>
  <si>
    <t>職別工事業（設備工事業を除く）</t>
  </si>
  <si>
    <t>08</t>
  </si>
  <si>
    <t>設備工事業</t>
  </si>
  <si>
    <t>09</t>
  </si>
  <si>
    <t>製造業</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</si>
  <si>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</si>
  <si>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</si>
  <si>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</si>
  <si>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</si>
  <si>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</si>
  <si>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</si>
  <si>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</si>
  <si>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</si>
  <si>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</si>
  <si>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</si>
  <si>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</si>
  <si>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</si>
  <si>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</si>
  <si>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</si>
  <si>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</si>
  <si>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</si>
  <si>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</si>
  <si>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</si>
  <si>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</si>
  <si>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</si>
  <si>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</si>
  <si>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</si>
  <si>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</si>
  <si>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</si>
  <si>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</si>
  <si>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</si>
  <si>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</si>
  <si>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</si>
  <si>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</si>
  <si>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</si>
  <si>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</si>
  <si>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</si>
  <si>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</si>
  <si>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</si>
  <si>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</si>
  <si>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</si>
  <si>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</si>
  <si>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</si>
  <si>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</si>
  <si>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</si>
  <si>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</si>
  <si>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</si>
  <si>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</si>
  <si>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</si>
  <si>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</si>
  <si>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</si>
  <si>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</si>
  <si>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</si>
  <si>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電気・ガス・熱供給・水道業</t>
  </si>
  <si>
    <t>電気業</t>
  </si>
  <si>
    <t>34</t>
  </si>
  <si>
    <t>ガス業</t>
  </si>
  <si>
    <t>35</t>
  </si>
  <si>
    <t>熱供給業</t>
  </si>
  <si>
    <t>36</t>
  </si>
  <si>
    <t>水道業</t>
  </si>
  <si>
    <t>37</t>
  </si>
  <si>
    <t>情報通信業</t>
  </si>
  <si>
    <t>通信業</t>
  </si>
  <si>
    <t>38</t>
  </si>
  <si>
    <t>放送業</t>
  </si>
  <si>
    <t>39</t>
  </si>
  <si>
    <t>情報サービス業</t>
  </si>
  <si>
    <t>40</t>
  </si>
  <si>
    <t>インターネット附随サービス業</t>
  </si>
  <si>
    <t>41</t>
  </si>
  <si>
    <t>映像・音声・文字情報制作業</t>
  </si>
  <si>
    <t>42</t>
  </si>
  <si>
    <t>運輸業，郵便業</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</si>
  <si>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</si>
  <si>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</si>
  <si>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</si>
  <si>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</si>
  <si>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</si>
  <si>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</si>
  <si>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</si>
  <si>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</si>
  <si>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</si>
  <si>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</si>
  <si>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</si>
  <si>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</si>
  <si>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</si>
  <si>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</si>
  <si>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</si>
  <si>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</si>
  <si>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卸売業，小売業</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</si>
  <si>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</si>
  <si>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</si>
  <si>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</si>
  <si>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</si>
  <si>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</si>
  <si>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</si>
  <si>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</si>
  <si>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</si>
  <si>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</si>
  <si>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</si>
  <si>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</si>
  <si>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</si>
  <si>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</si>
  <si>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</si>
  <si>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</si>
  <si>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</si>
  <si>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</si>
  <si>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</si>
  <si>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</si>
  <si>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</si>
  <si>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</si>
  <si>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</si>
  <si>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</si>
  <si>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</si>
  <si>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金融業，保険業</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</si>
  <si>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</si>
  <si>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</si>
  <si>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</si>
  <si>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</si>
  <si>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</si>
  <si>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</si>
  <si>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</si>
  <si>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</si>
  <si>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</si>
  <si>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</si>
  <si>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保険業（保険媒介代理業，保険サ－ビス業を含む）</t>
  </si>
  <si>
    <t>68</t>
  </si>
  <si>
    <t>不動産業，物品賃貸業</t>
  </si>
  <si>
    <t>不動産取引業</t>
  </si>
  <si>
    <t>69</t>
  </si>
  <si>
    <t>不動産賃貸業・管理業</t>
  </si>
  <si>
    <t>70</t>
  </si>
  <si>
    <t>物品賃貸業</t>
  </si>
  <si>
    <t>71</t>
  </si>
  <si>
    <t>学術研究，専門・技術サービス業</t>
  </si>
  <si>
    <t>学術・開発研究機関</t>
  </si>
  <si>
    <t>72</t>
  </si>
  <si>
    <t>専門サービス業（他に分類されないもの）</t>
  </si>
  <si>
    <t>73</t>
  </si>
  <si>
    <t>広告業</t>
  </si>
  <si>
    <t>74</t>
  </si>
  <si>
    <t>技術サービス業（他に分類されないもの）</t>
  </si>
  <si>
    <t>75</t>
  </si>
  <si>
    <t>宿泊業，飲食サービス業</t>
  </si>
  <si>
    <t>宿泊業</t>
  </si>
  <si>
    <t>76</t>
  </si>
  <si>
    <t>飲食店</t>
  </si>
  <si>
    <t>77</t>
  </si>
  <si>
    <t>持ち帰り・配達飲食サービス業</t>
  </si>
  <si>
    <t>78</t>
  </si>
  <si>
    <t>生活関連サービス業，娯楽業</t>
  </si>
  <si>
    <t>洗濯・理容･美容･浴場業</t>
  </si>
  <si>
    <t>79</t>
  </si>
  <si>
    <t>その他の生活関連サービス業</t>
  </si>
  <si>
    <t>80</t>
  </si>
  <si>
    <t>娯楽業</t>
  </si>
  <si>
    <t>81</t>
  </si>
  <si>
    <t>教育，学習支援業</t>
  </si>
  <si>
    <t>学校教育</t>
  </si>
  <si>
    <t>82</t>
  </si>
  <si>
    <t>その他の教育，学習支援業</t>
  </si>
  <si>
    <t>83</t>
  </si>
  <si>
    <t>医療，福祉</t>
  </si>
  <si>
    <t>医療業</t>
  </si>
  <si>
    <t>84</t>
  </si>
  <si>
    <t>保健衛生</t>
  </si>
  <si>
    <t>85</t>
  </si>
  <si>
    <t>社会保険・社会福祉・介護事業</t>
  </si>
  <si>
    <t>86</t>
  </si>
  <si>
    <t>複合サービス事業</t>
  </si>
  <si>
    <t>郵便局</t>
  </si>
  <si>
    <t>87</t>
  </si>
  <si>
    <t>協同組合（他に分類されないもの）</t>
  </si>
  <si>
    <t>88</t>
  </si>
  <si>
    <t>サービス業（他に分類されないもの）</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</si>
  <si>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</si>
  <si>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</si>
  <si>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</si>
  <si>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</si>
  <si>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</si>
  <si>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</si>
  <si>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</si>
  <si>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</si>
  <si>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</si>
  <si>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</si>
  <si>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</si>
  <si>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</si>
  <si>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</si>
  <si>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</si>
  <si>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</si>
  <si>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</si>
  <si>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</si>
  <si>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</si>
  <si>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公務(他に分類されるものを除く）</t>
  </si>
  <si>
    <t>国家公務</t>
  </si>
  <si>
    <t>98</t>
  </si>
  <si>
    <t>地方公務</t>
  </si>
  <si>
    <t>99</t>
  </si>
  <si>
    <t>分類不能の産業</t>
  </si>
  <si>
    <t>分類不能の産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</si>
</sst>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Red]\-#,##0.00\ "/>
    <numFmt numFmtId="178" formatCode="#,##0.0;&quot;▲ &quot;#,##0.0"/>
    <numFmt numFmtId="179" formatCode="#,##0;&quot;▲ &quot;#,##0"/>
    <numFmt numFmtId="180" formatCode="#,##0.0000;&quot;▲ &quot;#,##0.0000"/>
    <numFmt numFmtId="181" formatCode="#,##0.000;&quot;▲ &quot;#,##0.000"/>
    <numFmt numFmtId="182" formatCode="0.000000_ "/>
    <numFmt numFmtId="183" formatCode="#,##0.000000;[Red]\-#,##0.000000"/>
    <numFmt numFmtId="184" formatCode="0.00_ "/>
    <numFmt numFmtId="185" formatCode="0_);[Red]\(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8"/>
      <color indexed="10"/>
      <name val="メイリオ"/>
      <family val="3"/>
      <charset val="128"/>
    </font>
    <font>
      <b/>
      <sz val="11"/>
      <name val="ＭＳ Ｐゴシック"/>
      <family val="3"/>
      <charset val="128"/>
    </font>
    <font>
      <sz val="10"/>
      <color theme="1"/>
      <name val="メイリオ"/>
      <family val="3"/>
      <charset val="128"/>
    </font>
    <font>
      <b/>
      <sz val="9"/>
      <name val="ＭＳ Ｐゴシック"/>
      <family val="3"/>
      <charset val="128"/>
    </font>
    <font>
      <sz val="9"/>
      <name val="ＭＳ Ｐゴシック"/>
      <family val="3"/>
      <charset val="128"/>
    </font>
    <font>
      <sz val="9"/>
      <color theme="1"/>
      <name val="ＭＳ Ｐゴシック"/>
      <family val="3"/>
      <charset val="128"/>
    </font>
    <font>
      <sz val="9"/>
      <color rgb="FFFF0000"/>
      <name val="ＭＳ Ｐゴシック"/>
      <family val="3"/>
      <charset val="128"/>
    </font>
    <font>
      <sz val="8"/>
      <name val="ＭＳ Ｐゴシック"/>
      <family val="3"/>
      <charset val="128"/>
    </font>
    <font>
      <sz val="9"/>
      <color indexed="8"/>
      <name val="ＭＳ Ｐゴシック"/>
      <family val="3"/>
      <charset val="128"/>
    </font>
    <font>
      <b/>
      <sz val="14"/>
      <name val="ＭＳ Ｐゴシック"/>
      <family val="3"/>
      <charset val="128"/>
    </font>
    <font>
      <sz val="11"/>
      <color theme="1"/>
      <name val="ＭＳ Ｐゴシック"/>
      <family val="3"/>
      <charset val="128"/>
    </font>
    <font>
      <b/>
      <u/>
      <sz val="8"/>
      <color indexed="10"/>
      <name val="メイリオ"/>
      <family val="3"/>
      <charset val="128"/>
    </font>
    <font>
      <b/>
      <sz val="8"/>
      <color indexed="81"/>
      <name val="MS P ゴシック"/>
      <family val="3"/>
      <charset val="128"/>
    </font>
    <font>
      <sz val="11"/>
      <color theme="1"/>
      <name val="ＭＳ Ｐゴシック"/>
      <family val="2"/>
      <charset val="128"/>
    </font>
    <font>
      <b/>
      <sz val="12"/>
      <color rgb="FF000000"/>
      <name val="HG丸ｺﾞｼｯｸM-PRO"/>
      <family val="3"/>
      <charset val="128"/>
    </font>
    <font>
      <b/>
      <sz val="12"/>
      <color rgb="FFFF0000"/>
      <name val="HG丸ｺﾞｼｯｸM-PRO"/>
      <family val="3"/>
      <charset val="128"/>
    </font>
    <font>
      <sz val="12"/>
      <color theme="1"/>
      <name val="Arial"/>
      <family val="2"/>
    </font>
    <font>
      <b/>
      <sz val="12"/>
      <color rgb="FF000000"/>
      <name val="HG丸ｺﾞｼｯｸM-PRO"/>
      <family val="3"/>
    </font>
    <font>
      <sz val="11"/>
      <color theme="1"/>
      <name val="Arial"/>
      <family val="2"/>
    </font>
    <font>
      <sz val="9"/>
      <color theme="1"/>
      <name val="HG丸ｺﾞｼｯｸM-PRO"/>
      <family val="3"/>
      <charset val="128"/>
    </font>
    <font>
      <b/>
      <sz val="11"/>
      <color theme="1"/>
      <name val="HG丸ｺﾞｼｯｸM-PRO"/>
      <family val="3"/>
      <charset val="128"/>
    </font>
    <font>
      <sz val="9"/>
      <color theme="1"/>
      <name val="Arial"/>
      <family val="2"/>
    </font>
    <font>
      <b/>
      <sz val="10"/>
      <color theme="1"/>
      <name val="HG丸ｺﾞｼｯｸM-PRO"/>
      <family val="3"/>
      <charset val="128"/>
    </font>
    <font>
      <b/>
      <sz val="11"/>
      <name val="HG丸ｺﾞｼｯｸM-PRO"/>
      <family val="3"/>
      <charset val="128"/>
    </font>
    <font>
      <b/>
      <sz val="9"/>
      <color theme="1"/>
      <name val="HG丸ｺﾞｼｯｸM-PRO"/>
      <family val="3"/>
      <charset val="128"/>
    </font>
    <font>
      <b/>
      <vertAlign val="subscript"/>
      <sz val="9"/>
      <color theme="1"/>
      <name val="HG丸ｺﾞｼｯｸM-PRO"/>
      <family val="3"/>
      <charset val="128"/>
    </font>
    <font>
      <sz val="11"/>
      <color rgb="FF000000"/>
      <name val="Arial"/>
      <family val="2"/>
    </font>
    <font>
      <sz val="11"/>
      <color rgb="FF000000"/>
      <name val="ＭＳ ゴシック"/>
      <family val="3"/>
      <charset val="128"/>
    </font>
    <font>
      <sz val="10"/>
      <color rgb="FF000000"/>
      <name val="Arial"/>
      <family val="2"/>
    </font>
    <font>
      <sz val="10"/>
      <color rgb="FF000000"/>
      <name val="ＭＳ ゴシック"/>
      <family val="3"/>
      <charset val="128"/>
    </font>
    <font>
      <u/>
      <sz val="10"/>
      <color theme="1"/>
      <name val="Arial"/>
      <family val="2"/>
    </font>
    <font>
      <u/>
      <sz val="10"/>
      <color theme="1"/>
      <name val="ＭＳ ゴシック"/>
      <family val="3"/>
      <charset val="128"/>
    </font>
    <font>
      <u/>
      <sz val="11"/>
      <color theme="1"/>
      <name val="Arial"/>
      <family val="2"/>
    </font>
    <font>
      <sz val="11"/>
      <color theme="1"/>
      <name val="ＭＳ ゴシック"/>
      <family val="3"/>
      <charset val="128"/>
    </font>
    <font>
      <sz val="10"/>
      <color theme="1"/>
      <name val="Arial"/>
      <family val="2"/>
    </font>
    <font>
      <sz val="10"/>
      <color theme="1"/>
      <name val="ＭＳ ゴシック"/>
      <family val="3"/>
      <charset val="128"/>
    </font>
    <font>
      <u/>
      <sz val="10"/>
      <color rgb="FF000000"/>
      <name val="Arial"/>
      <family val="2"/>
    </font>
    <font>
      <u/>
      <sz val="10"/>
      <color rgb="FF000000"/>
      <name val="ＭＳ ゴシック"/>
      <family val="3"/>
      <charset val="128"/>
    </font>
    <font>
      <u/>
      <sz val="11"/>
      <color theme="1"/>
      <name val="ＭＳ ゴシック"/>
      <family val="3"/>
      <charset val="128"/>
    </font>
    <font>
      <sz val="11"/>
      <color rgb="FFFF0000"/>
      <name val="Arial"/>
      <family val="2"/>
    </font>
    <font>
      <u/>
      <sz val="11"/>
      <color rgb="FF000000"/>
      <name val="Arial"/>
      <family val="2"/>
    </font>
    <font>
      <u/>
      <sz val="11"/>
      <color rgb="FF000000"/>
      <name val="ＭＳ ゴシック"/>
      <family val="3"/>
      <charset val="128"/>
    </font>
    <font>
      <sz val="10"/>
      <name val="Arial"/>
      <family val="2"/>
    </font>
    <font>
      <sz val="11"/>
      <name val="Arial"/>
      <family val="2"/>
    </font>
    <font>
      <sz val="11"/>
      <color theme="1"/>
      <name val="HG丸ｺﾞｼｯｸM-PRO"/>
      <family val="3"/>
      <charset val="128"/>
    </font>
    <font>
      <sz val="11"/>
      <color theme="1"/>
      <name val="Arial"/>
      <family val="3"/>
      <charset val="128"/>
    </font>
    <font>
      <sz val="11"/>
      <color theme="1"/>
      <name val="Arial"/>
      <family val="2"/>
      <charset val="128"/>
    </font>
    <font>
      <sz val="11"/>
      <color rgb="FF000000"/>
      <name val="ＭＳ Ｐゴシック"/>
      <family val="3"/>
      <charset val="128"/>
    </font>
    <font>
      <b/>
      <sz val="16"/>
      <name val="ＭＳ Ｐゴシック"/>
      <family val="3"/>
      <charset val="128"/>
    </font>
    <font>
      <sz val="11"/>
      <color rgb="FFFF0000"/>
      <name val="HGS創英角ｺﾞｼｯｸUB"/>
      <family val="3"/>
      <charset val="128"/>
    </font>
    <font>
      <b/>
      <sz val="8"/>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99FF66"/>
        <bgColor indexed="64"/>
      </patternFill>
    </fill>
    <fill>
      <patternFill patternType="solid">
        <fgColor theme="0" tint="-0.14999847407452621"/>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medium">
        <color indexed="64"/>
      </top>
      <bottom/>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diagonal/>
    </border>
    <border diagonalUp="1">
      <left/>
      <right style="thin">
        <color indexed="64"/>
      </right>
      <top style="thin">
        <color indexed="64"/>
      </top>
      <bottom/>
      <diagonal style="thin">
        <color indexed="64"/>
      </diagonal>
    </border>
    <border diagonalUp="1">
      <left/>
      <right style="thin">
        <color indexed="64"/>
      </right>
      <top style="thin">
        <color indexed="64"/>
      </top>
      <bottom style="thin">
        <color indexed="64"/>
      </bottom>
      <diagonal style="thin">
        <color indexed="64"/>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ck">
        <color rgb="FFFF0000"/>
      </right>
      <top style="thin">
        <color indexed="64"/>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style="thin">
        <color indexed="64"/>
      </right>
      <top style="thin">
        <color indexed="64"/>
      </top>
      <bottom style="thick">
        <color rgb="FFFF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right/>
      <top style="thick">
        <color rgb="FFFF0000"/>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tted">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ck">
        <color rgb="FFFF0000"/>
      </top>
      <bottom/>
      <diagonal/>
    </border>
    <border diagonalUp="1">
      <left style="thin">
        <color indexed="64"/>
      </left>
      <right style="thick">
        <color rgb="FFFF0000"/>
      </right>
      <top style="thin">
        <color indexed="64"/>
      </top>
      <bottom style="thin">
        <color indexed="64"/>
      </bottom>
      <diagonal style="thin">
        <color indexed="64"/>
      </diagonal>
    </border>
    <border diagonalUp="1">
      <left style="thin">
        <color indexed="64"/>
      </left>
      <right style="thick">
        <color rgb="FFFF0000"/>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dotted">
        <color indexed="64"/>
      </bottom>
      <diagonal/>
    </border>
    <border>
      <left style="thin">
        <color indexed="64"/>
      </left>
      <right/>
      <top style="thin">
        <color rgb="FF000000"/>
      </top>
      <bottom style="dotted">
        <color indexed="64"/>
      </bottom>
      <diagonal/>
    </border>
    <border>
      <left/>
      <right style="thin">
        <color indexed="64"/>
      </right>
      <top style="thin">
        <color rgb="FF000000"/>
      </top>
      <bottom/>
      <diagonal/>
    </border>
    <border>
      <left style="thin">
        <color indexed="64"/>
      </left>
      <right/>
      <top style="hair">
        <color indexed="64"/>
      </top>
      <bottom style="dotted">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indexed="64"/>
      </right>
      <top style="dotted">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indexed="64"/>
      </right>
      <top/>
      <bottom style="dotted">
        <color indexed="64"/>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right/>
      <top style="thin">
        <color indexed="64"/>
      </top>
      <bottom style="dotted">
        <color indexed="64"/>
      </bottom>
      <diagonal/>
    </border>
    <border>
      <left style="thin">
        <color rgb="FF000000"/>
      </left>
      <right/>
      <top style="thin">
        <color rgb="FF000000"/>
      </top>
      <bottom style="dotted">
        <color rgb="FF000000"/>
      </bottom>
      <diagonal/>
    </border>
    <border>
      <left style="thin">
        <color indexed="64"/>
      </left>
      <right/>
      <top/>
      <bottom style="thin">
        <color rgb="FF000000"/>
      </bottom>
      <diagonal/>
    </border>
    <border>
      <left/>
      <right/>
      <top style="dotted">
        <color indexed="64"/>
      </top>
      <bottom style="thin">
        <color indexed="64"/>
      </bottom>
      <diagonal/>
    </border>
    <border>
      <left style="thin">
        <color indexed="64"/>
      </left>
      <right style="thin">
        <color indexed="64"/>
      </right>
      <top style="thin">
        <color rgb="FF000000"/>
      </top>
      <bottom style="dotted">
        <color rgb="FF000000"/>
      </bottom>
      <diagonal/>
    </border>
    <border>
      <left style="thin">
        <color rgb="FF000000"/>
      </left>
      <right style="thin">
        <color indexed="64"/>
      </right>
      <top style="thin">
        <color indexed="64"/>
      </top>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right style="thin">
        <color rgb="FF000000"/>
      </right>
      <top/>
      <bottom style="dotted">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hair">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dotted">
        <color rgb="FF000000"/>
      </bottom>
      <diagonal/>
    </border>
    <border>
      <left style="thin">
        <color rgb="FF000000"/>
      </left>
      <right/>
      <top style="thin">
        <color indexed="64"/>
      </top>
      <bottom style="thin">
        <color rgb="FF000000"/>
      </bottom>
      <diagonal/>
    </border>
    <border>
      <left style="thin">
        <color rgb="FF000000"/>
      </left>
      <right style="thin">
        <color rgb="FF000000"/>
      </right>
      <top/>
      <bottom style="dotted">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bottom/>
      <diagonal/>
    </border>
    <border>
      <left/>
      <right style="thin">
        <color rgb="FF000000"/>
      </right>
      <top/>
      <bottom style="thin">
        <color rgb="FF000000"/>
      </bottom>
      <diagonal/>
    </border>
    <border>
      <left/>
      <right style="thin">
        <color rgb="FF000000"/>
      </right>
      <top style="dotted">
        <color rgb="FF000000"/>
      </top>
      <bottom style="dotted">
        <color rgb="FF000000"/>
      </bottom>
      <diagonal/>
    </border>
    <border>
      <left style="thin">
        <color indexed="64"/>
      </left>
      <right style="thin">
        <color rgb="FF000000"/>
      </right>
      <top style="thin">
        <color indexed="64"/>
      </top>
      <bottom style="dotted">
        <color indexed="64"/>
      </bottom>
      <diagonal/>
    </border>
    <border>
      <left/>
      <right style="thin">
        <color rgb="FF000000"/>
      </right>
      <top style="thin">
        <color indexed="64"/>
      </top>
      <bottom/>
      <diagonal/>
    </border>
    <border>
      <left style="thin">
        <color indexed="64"/>
      </left>
      <right style="thin">
        <color rgb="FF000000"/>
      </right>
      <top style="hair">
        <color indexed="64"/>
      </top>
      <bottom style="thin">
        <color indexed="64"/>
      </bottom>
      <diagonal/>
    </border>
    <border>
      <left style="thin">
        <color indexed="64"/>
      </left>
      <right style="thin">
        <color indexed="64"/>
      </right>
      <top style="hair">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dotted">
        <color indexed="64"/>
      </bottom>
      <diagonal/>
    </border>
    <border>
      <left style="thin">
        <color rgb="FF000000"/>
      </left>
      <right style="thin">
        <color rgb="FF000000"/>
      </right>
      <top style="thin">
        <color rgb="FF000000"/>
      </top>
      <bottom style="dotted">
        <color indexed="64"/>
      </bottom>
      <diagonal/>
    </border>
    <border>
      <left style="thin">
        <color indexed="64"/>
      </left>
      <right/>
      <top style="dotted">
        <color indexed="64"/>
      </top>
      <bottom style="dotted">
        <color indexed="64"/>
      </bottom>
      <diagonal/>
    </border>
    <border>
      <left style="thin">
        <color rgb="FF000000"/>
      </left>
      <right style="thin">
        <color rgb="FF000000"/>
      </right>
      <top style="thin">
        <color indexed="64"/>
      </top>
      <bottom/>
      <diagonal/>
    </border>
    <border>
      <left style="thin">
        <color rgb="FF000000"/>
      </left>
      <right style="thin">
        <color rgb="FF000000"/>
      </right>
      <top style="dotted">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dotted">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style="thin">
        <color indexed="64"/>
      </right>
      <top style="hair">
        <color indexed="64"/>
      </top>
      <bottom style="dotted">
        <color rgb="FF000000"/>
      </bottom>
      <diagonal/>
    </border>
    <border>
      <left/>
      <right style="thin">
        <color indexed="64"/>
      </right>
      <top style="dotted">
        <color indexed="64"/>
      </top>
      <bottom/>
      <diagonal/>
    </border>
    <border>
      <left style="thin">
        <color indexed="64"/>
      </left>
      <right/>
      <top style="dotted">
        <color indexed="64"/>
      </top>
      <bottom style="thin">
        <color rgb="FF000000"/>
      </bottom>
      <diagonal/>
    </border>
    <border>
      <left style="thin">
        <color rgb="FF000000"/>
      </left>
      <right style="thin">
        <color rgb="FF000000"/>
      </right>
      <top style="dotted">
        <color rgb="FF000000"/>
      </top>
      <bottom style="thin">
        <color rgb="FF000000"/>
      </bottom>
      <diagonal/>
    </border>
    <border>
      <left/>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dotted">
        <color rgb="FF000000"/>
      </bottom>
      <diagonal/>
    </border>
    <border>
      <left style="thin">
        <color rgb="FF000000"/>
      </left>
      <right/>
      <top style="thin">
        <color indexed="64"/>
      </top>
      <bottom/>
      <diagonal/>
    </border>
    <border>
      <left style="thin">
        <color rgb="FF000000"/>
      </left>
      <right style="thin">
        <color indexed="64"/>
      </right>
      <top style="dotted">
        <color rgb="FF000000"/>
      </top>
      <bottom/>
      <diagonal/>
    </border>
    <border>
      <left style="thin">
        <color indexed="64"/>
      </left>
      <right style="thin">
        <color rgb="FF000000"/>
      </right>
      <top style="dotted">
        <color rgb="FF000000"/>
      </top>
      <bottom/>
      <diagonal/>
    </border>
    <border>
      <left style="thin">
        <color indexed="64"/>
      </left>
      <right style="thin">
        <color indexed="64"/>
      </right>
      <top style="thin">
        <color indexed="64"/>
      </top>
      <bottom style="dotted">
        <color rgb="FF000000"/>
      </bottom>
      <diagonal/>
    </border>
    <border>
      <left style="thin">
        <color rgb="FF000000"/>
      </left>
      <right style="thin">
        <color indexed="64"/>
      </right>
      <top style="thin">
        <color rgb="FF000000"/>
      </top>
      <bottom style="dotted">
        <color indexed="64"/>
      </bottom>
      <diagonal/>
    </border>
    <border>
      <left style="thin">
        <color indexed="64"/>
      </left>
      <right style="thin">
        <color rgb="FF000000"/>
      </right>
      <top style="thin">
        <color rgb="FF000000"/>
      </top>
      <bottom style="dotted">
        <color rgb="FF000000"/>
      </bottom>
      <diagonal/>
    </border>
    <border>
      <left style="thin">
        <color rgb="FF000000"/>
      </left>
      <right style="thin">
        <color indexed="64"/>
      </right>
      <top style="dotted">
        <color indexed="64"/>
      </top>
      <bottom style="thin">
        <color rgb="FF000000"/>
      </bottom>
      <diagonal/>
    </border>
    <border>
      <left style="thin">
        <color indexed="64"/>
      </left>
      <right style="thin">
        <color indexed="64"/>
      </right>
      <top/>
      <bottom style="dotted">
        <color rgb="FF000000"/>
      </bottom>
      <diagonal/>
    </border>
    <border>
      <left style="thin">
        <color indexed="64"/>
      </left>
      <right/>
      <top style="hair">
        <color indexed="64"/>
      </top>
      <bottom style="thin">
        <color indexed="64"/>
      </bottom>
      <diagonal/>
    </border>
    <border>
      <left/>
      <right style="thin">
        <color rgb="FF000000"/>
      </right>
      <top style="dotted">
        <color rgb="FF000000"/>
      </top>
      <bottom/>
      <diagonal/>
    </border>
    <border>
      <left style="thin">
        <color rgb="FF000000"/>
      </left>
      <right style="thin">
        <color indexed="64"/>
      </right>
      <top/>
      <bottom style="dotted">
        <color rgb="FF000000"/>
      </bottom>
      <diagonal/>
    </border>
    <border>
      <left style="thin">
        <color indexed="64"/>
      </left>
      <right style="thin">
        <color rgb="FF000000"/>
      </right>
      <top/>
      <bottom style="dotted">
        <color rgb="FF000000"/>
      </bottom>
      <diagonal/>
    </border>
    <border>
      <left/>
      <right style="thin">
        <color indexed="64"/>
      </right>
      <top style="medium">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2" fillId="0" borderId="0" xfId="0" applyFont="1">
      <alignment vertical="center"/>
    </xf>
    <xf numFmtId="179" fontId="12" fillId="0" borderId="0" xfId="0" applyNumberFormat="1" applyFont="1">
      <alignment vertical="center"/>
    </xf>
    <xf numFmtId="38" fontId="12" fillId="0" borderId="0" xfId="0" applyNumberFormat="1" applyFont="1">
      <alignment vertical="center"/>
    </xf>
    <xf numFmtId="0" fontId="12" fillId="0" borderId="0" xfId="0" applyFont="1" applyAlignment="1">
      <alignment horizontal="left" vertical="center"/>
    </xf>
    <xf numFmtId="0" fontId="12" fillId="2" borderId="0" xfId="0" applyFont="1" applyFill="1">
      <alignment vertical="center"/>
    </xf>
    <xf numFmtId="0" fontId="11" fillId="2" borderId="0" xfId="0" applyFont="1" applyFill="1">
      <alignment vertical="center"/>
    </xf>
    <xf numFmtId="0" fontId="9" fillId="2" borderId="0" xfId="0" applyFont="1" applyFill="1">
      <alignment vertical="center"/>
    </xf>
    <xf numFmtId="0" fontId="9" fillId="2" borderId="0" xfId="0" applyFont="1" applyFill="1" applyAlignment="1"/>
    <xf numFmtId="0" fontId="17" fillId="2" borderId="0" xfId="0" applyFont="1" applyFill="1" applyAlignment="1">
      <alignment horizontal="center" vertical="center"/>
    </xf>
    <xf numFmtId="0" fontId="12" fillId="4" borderId="6" xfId="0" applyFont="1" applyFill="1" applyBorder="1" applyAlignment="1" applyProtection="1">
      <alignment horizontal="center" vertical="center" wrapText="1" shrinkToFit="1"/>
    </xf>
    <xf numFmtId="0" fontId="12" fillId="4" borderId="35" xfId="0" applyFont="1" applyFill="1" applyBorder="1" applyAlignment="1" applyProtection="1">
      <alignment horizontal="center" vertical="center" shrinkToFit="1"/>
    </xf>
    <xf numFmtId="38" fontId="12" fillId="4" borderId="7" xfId="1" applyFont="1" applyFill="1" applyBorder="1" applyAlignment="1" applyProtection="1">
      <alignment horizontal="center" vertical="center"/>
    </xf>
    <xf numFmtId="178" fontId="12" fillId="4" borderId="7" xfId="1" applyNumberFormat="1" applyFont="1" applyFill="1" applyBorder="1" applyProtection="1">
      <alignment vertical="center"/>
    </xf>
    <xf numFmtId="38" fontId="12" fillId="4" borderId="1" xfId="1" applyFont="1" applyFill="1" applyBorder="1" applyAlignment="1" applyProtection="1">
      <alignment horizontal="center" vertical="center"/>
    </xf>
    <xf numFmtId="178" fontId="12" fillId="4" borderId="1" xfId="1" applyNumberFormat="1" applyFont="1" applyFill="1" applyBorder="1" applyProtection="1">
      <alignment vertical="center"/>
    </xf>
    <xf numFmtId="178" fontId="12" fillId="4" borderId="6" xfId="1" applyNumberFormat="1" applyFont="1" applyFill="1" applyBorder="1" applyProtection="1">
      <alignment vertical="center"/>
    </xf>
    <xf numFmtId="38" fontId="12" fillId="4" borderId="3" xfId="1" applyFont="1" applyFill="1" applyBorder="1" applyAlignment="1" applyProtection="1">
      <alignment horizontal="center" vertical="center"/>
    </xf>
    <xf numFmtId="178" fontId="12" fillId="4" borderId="5" xfId="1" applyNumberFormat="1" applyFont="1" applyFill="1" applyBorder="1" applyProtection="1">
      <alignment vertical="center"/>
    </xf>
    <xf numFmtId="180" fontId="12" fillId="4" borderId="12" xfId="1" applyNumberFormat="1" applyFont="1" applyFill="1" applyBorder="1" applyAlignment="1" applyProtection="1">
      <alignment horizontal="center" vertical="center"/>
    </xf>
    <xf numFmtId="180" fontId="12" fillId="4" borderId="3" xfId="1" applyNumberFormat="1" applyFont="1" applyFill="1" applyBorder="1" applyAlignment="1" applyProtection="1">
      <alignment horizontal="center" vertical="center"/>
    </xf>
    <xf numFmtId="180" fontId="12" fillId="4" borderId="25" xfId="1" applyNumberFormat="1" applyFont="1" applyFill="1" applyBorder="1" applyAlignment="1" applyProtection="1">
      <alignment horizontal="center" vertical="center"/>
    </xf>
    <xf numFmtId="179" fontId="12" fillId="4" borderId="9" xfId="1" applyNumberFormat="1" applyFont="1" applyFill="1" applyBorder="1" applyAlignment="1" applyProtection="1">
      <alignment horizontal="center" vertical="center"/>
    </xf>
    <xf numFmtId="176" fontId="12" fillId="4" borderId="7" xfId="1" applyNumberFormat="1" applyFont="1" applyFill="1" applyBorder="1" applyProtection="1">
      <alignment vertical="center"/>
    </xf>
    <xf numFmtId="176" fontId="12" fillId="4" borderId="1" xfId="1" applyNumberFormat="1" applyFont="1" applyFill="1" applyBorder="1" applyProtection="1">
      <alignment vertical="center"/>
    </xf>
    <xf numFmtId="38" fontId="12" fillId="4" borderId="37" xfId="1" applyFont="1" applyFill="1" applyBorder="1" applyAlignment="1" applyProtection="1">
      <alignment horizontal="center" vertical="center" shrinkToFit="1"/>
    </xf>
    <xf numFmtId="176" fontId="12" fillId="4" borderId="37" xfId="1" applyNumberFormat="1" applyFont="1" applyFill="1" applyBorder="1" applyAlignment="1" applyProtection="1">
      <alignment horizontal="center" vertical="center"/>
    </xf>
    <xf numFmtId="38" fontId="12" fillId="4" borderId="6" xfId="1" applyFont="1" applyFill="1" applyBorder="1" applyAlignment="1" applyProtection="1">
      <alignment horizontal="center" vertical="center" shrinkToFit="1"/>
    </xf>
    <xf numFmtId="176" fontId="12" fillId="4" borderId="6" xfId="1" applyNumberFormat="1" applyFont="1" applyFill="1" applyBorder="1" applyAlignment="1" applyProtection="1">
      <alignment horizontal="center" vertical="center"/>
    </xf>
    <xf numFmtId="38" fontId="12" fillId="4" borderId="1" xfId="1" applyFont="1" applyFill="1" applyBorder="1" applyAlignment="1" applyProtection="1">
      <alignment horizontal="center" vertical="center" shrinkToFit="1"/>
    </xf>
    <xf numFmtId="38" fontId="12" fillId="4" borderId="2" xfId="1" applyFont="1" applyFill="1" applyBorder="1" applyAlignment="1" applyProtection="1">
      <alignment horizontal="center" vertical="center"/>
    </xf>
    <xf numFmtId="179" fontId="12" fillId="5" borderId="67" xfId="1" applyNumberFormat="1" applyFont="1" applyFill="1" applyBorder="1" applyProtection="1">
      <alignment vertical="center"/>
    </xf>
    <xf numFmtId="179" fontId="12" fillId="5" borderId="39" xfId="1" applyNumberFormat="1" applyFont="1" applyFill="1" applyBorder="1" applyProtection="1">
      <alignment vertical="center"/>
    </xf>
    <xf numFmtId="179" fontId="12" fillId="5" borderId="42" xfId="1" applyNumberFormat="1" applyFont="1" applyFill="1" applyBorder="1" applyProtection="1">
      <alignment vertical="center"/>
    </xf>
    <xf numFmtId="179" fontId="12" fillId="5" borderId="34" xfId="1" applyNumberFormat="1" applyFont="1" applyFill="1" applyBorder="1" applyProtection="1">
      <alignment vertical="center"/>
    </xf>
    <xf numFmtId="179" fontId="12" fillId="5" borderId="19" xfId="1" applyNumberFormat="1" applyFont="1" applyFill="1" applyBorder="1" applyProtection="1">
      <alignment vertical="center"/>
    </xf>
    <xf numFmtId="179" fontId="12" fillId="5" borderId="35" xfId="1" applyNumberFormat="1" applyFont="1" applyFill="1" applyBorder="1" applyProtection="1">
      <alignment vertical="center"/>
    </xf>
    <xf numFmtId="0" fontId="12" fillId="4" borderId="73" xfId="0" applyFont="1" applyFill="1" applyBorder="1" applyAlignment="1">
      <alignment horizontal="center" vertical="center"/>
    </xf>
    <xf numFmtId="0" fontId="12" fillId="4" borderId="72" xfId="0" applyFont="1" applyFill="1" applyBorder="1" applyAlignment="1">
      <alignment horizontal="center" vertical="center" shrinkToFit="1"/>
    </xf>
    <xf numFmtId="0" fontId="16" fillId="4" borderId="14" xfId="0" applyFont="1" applyFill="1" applyBorder="1" applyAlignment="1">
      <alignment horizontal="right" vertical="center"/>
    </xf>
    <xf numFmtId="0" fontId="16" fillId="4" borderId="5" xfId="0" applyFont="1" applyFill="1" applyBorder="1" applyAlignment="1">
      <alignment horizontal="right" vertical="center"/>
    </xf>
    <xf numFmtId="0" fontId="12" fillId="4" borderId="5" xfId="0" applyFont="1" applyFill="1" applyBorder="1" applyAlignment="1">
      <alignment horizontal="right" vertical="center"/>
    </xf>
    <xf numFmtId="0" fontId="12" fillId="4" borderId="4" xfId="0" applyFont="1" applyFill="1" applyBorder="1" applyAlignment="1" applyProtection="1">
      <alignment horizontal="left" vertical="center" shrinkToFit="1"/>
    </xf>
    <xf numFmtId="0" fontId="12" fillId="4" borderId="9" xfId="0" applyFont="1" applyFill="1" applyBorder="1" applyAlignment="1" applyProtection="1">
      <alignment horizontal="left" vertical="center" shrinkToFit="1"/>
    </xf>
    <xf numFmtId="0" fontId="12" fillId="4" borderId="3" xfId="0" applyFont="1" applyFill="1" applyBorder="1" applyAlignment="1" applyProtection="1">
      <alignment horizontal="left" vertical="center" shrinkToFit="1"/>
    </xf>
    <xf numFmtId="0" fontId="12" fillId="4" borderId="50" xfId="0" applyFont="1" applyFill="1" applyBorder="1" applyAlignment="1" applyProtection="1">
      <alignment horizontal="left" vertical="center" shrinkToFit="1"/>
    </xf>
    <xf numFmtId="179" fontId="12" fillId="3" borderId="44" xfId="1" applyNumberFormat="1" applyFont="1" applyFill="1" applyBorder="1" applyProtection="1">
      <alignment vertical="center"/>
      <protection locked="0"/>
    </xf>
    <xf numFmtId="179" fontId="12" fillId="3" borderId="45" xfId="1" applyNumberFormat="1" applyFont="1" applyFill="1" applyBorder="1" applyProtection="1">
      <alignment vertical="center"/>
      <protection locked="0"/>
    </xf>
    <xf numFmtId="179" fontId="12" fillId="3" borderId="46" xfId="1" applyNumberFormat="1" applyFont="1" applyFill="1" applyBorder="1" applyProtection="1">
      <alignment vertical="center"/>
      <protection locked="0"/>
    </xf>
    <xf numFmtId="179" fontId="12" fillId="3" borderId="47" xfId="1" applyNumberFormat="1" applyFont="1" applyFill="1" applyBorder="1" applyProtection="1">
      <alignment vertical="center"/>
      <protection locked="0"/>
    </xf>
    <xf numFmtId="179" fontId="12" fillId="3" borderId="48" xfId="1" applyNumberFormat="1" applyFont="1" applyFill="1" applyBorder="1" applyProtection="1">
      <alignment vertical="center"/>
      <protection locked="0"/>
    </xf>
    <xf numFmtId="179" fontId="12" fillId="3" borderId="49" xfId="1" applyNumberFormat="1" applyFont="1" applyFill="1" applyBorder="1" applyProtection="1">
      <alignment vertical="center"/>
      <protection locked="0"/>
    </xf>
    <xf numFmtId="179" fontId="12" fillId="3" borderId="57" xfId="1" applyNumberFormat="1" applyFont="1" applyFill="1" applyBorder="1" applyAlignment="1" applyProtection="1">
      <alignment horizontal="center" vertical="center"/>
      <protection locked="0"/>
    </xf>
    <xf numFmtId="179" fontId="12" fillId="3" borderId="58" xfId="1" applyNumberFormat="1" applyFont="1" applyFill="1" applyBorder="1" applyAlignment="1" applyProtection="1">
      <alignment horizontal="center" vertical="center"/>
      <protection locked="0"/>
    </xf>
    <xf numFmtId="179" fontId="12" fillId="3" borderId="48" xfId="1" applyNumberFormat="1" applyFont="1" applyFill="1" applyBorder="1" applyAlignment="1" applyProtection="1">
      <alignment horizontal="center" vertical="center"/>
      <protection locked="0"/>
    </xf>
    <xf numFmtId="179" fontId="12" fillId="3" borderId="49" xfId="1" applyNumberFormat="1" applyFont="1" applyFill="1" applyBorder="1" applyAlignment="1" applyProtection="1">
      <alignment horizontal="center" vertical="center"/>
      <protection locked="0"/>
    </xf>
    <xf numFmtId="179" fontId="12" fillId="3" borderId="43" xfId="1" applyNumberFormat="1" applyFont="1" applyFill="1" applyBorder="1" applyAlignment="1" applyProtection="1">
      <alignment horizontal="center" vertical="center"/>
      <protection locked="0"/>
    </xf>
    <xf numFmtId="179" fontId="12" fillId="3" borderId="43" xfId="1" applyNumberFormat="1" applyFont="1" applyFill="1" applyBorder="1" applyProtection="1">
      <alignment vertical="center"/>
      <protection locked="0"/>
    </xf>
    <xf numFmtId="0" fontId="12" fillId="0" borderId="0" xfId="0" applyFont="1" applyBorder="1">
      <alignment vertical="center"/>
    </xf>
    <xf numFmtId="0" fontId="12" fillId="0" borderId="0" xfId="0" applyFont="1" applyBorder="1" applyAlignment="1">
      <alignment horizontal="center" vertical="center"/>
    </xf>
    <xf numFmtId="179" fontId="12" fillId="0" borderId="0" xfId="0" applyNumberFormat="1" applyFont="1" applyBorder="1">
      <alignment vertical="center"/>
    </xf>
    <xf numFmtId="0" fontId="11" fillId="5" borderId="28" xfId="0" applyFont="1" applyFill="1" applyBorder="1" applyAlignment="1">
      <alignment horizontal="center" vertical="center" wrapText="1"/>
    </xf>
    <xf numFmtId="0" fontId="11" fillId="5" borderId="73" xfId="0" applyFont="1" applyFill="1" applyBorder="1" applyAlignment="1">
      <alignment horizontal="center" vertical="center" wrapText="1"/>
    </xf>
    <xf numFmtId="181" fontId="14" fillId="3" borderId="55" xfId="1" applyNumberFormat="1" applyFont="1" applyFill="1" applyBorder="1" applyAlignment="1" applyProtection="1">
      <alignment horizontal="center" vertical="center" shrinkToFit="1"/>
      <protection locked="0"/>
    </xf>
    <xf numFmtId="181" fontId="14" fillId="3" borderId="59" xfId="1" applyNumberFormat="1" applyFont="1" applyFill="1" applyBorder="1" applyAlignment="1" applyProtection="1">
      <alignment horizontal="center" vertical="center" shrinkToFit="1"/>
      <protection locked="0"/>
    </xf>
    <xf numFmtId="181" fontId="14" fillId="3" borderId="56" xfId="1" applyNumberFormat="1" applyFont="1" applyFill="1" applyBorder="1" applyAlignment="1" applyProtection="1">
      <alignment horizontal="center" vertical="center" shrinkToFit="1"/>
      <protection locked="0"/>
    </xf>
    <xf numFmtId="178" fontId="12" fillId="5" borderId="14" xfId="1" applyNumberFormat="1" applyFont="1" applyFill="1" applyBorder="1" applyProtection="1">
      <alignment vertical="center"/>
    </xf>
    <xf numFmtId="178" fontId="12" fillId="5" borderId="5" xfId="1" applyNumberFormat="1" applyFont="1" applyFill="1" applyBorder="1" applyProtection="1">
      <alignment vertical="center"/>
    </xf>
    <xf numFmtId="179" fontId="12" fillId="5" borderId="52" xfId="1" applyNumberFormat="1" applyFont="1" applyFill="1" applyBorder="1" applyAlignment="1" applyProtection="1">
      <alignment horizontal="center" vertical="center"/>
    </xf>
    <xf numFmtId="179" fontId="12" fillId="5" borderId="11" xfId="1" applyNumberFormat="1" applyFont="1" applyFill="1" applyBorder="1" applyAlignment="1" applyProtection="1">
      <alignment horizontal="center" vertical="center"/>
    </xf>
    <xf numFmtId="179" fontId="12" fillId="5" borderId="53" xfId="1" applyNumberFormat="1" applyFont="1" applyFill="1" applyBorder="1" applyAlignment="1" applyProtection="1">
      <alignment horizontal="center" vertical="center"/>
    </xf>
    <xf numFmtId="179" fontId="12" fillId="5" borderId="54" xfId="1" applyNumberFormat="1" applyFont="1" applyFill="1" applyBorder="1" applyAlignment="1" applyProtection="1">
      <alignment horizontal="center" vertical="center"/>
    </xf>
    <xf numFmtId="179" fontId="12" fillId="5" borderId="36" xfId="1" applyNumberFormat="1" applyFont="1" applyFill="1" applyBorder="1" applyAlignment="1" applyProtection="1">
      <alignment horizontal="center" vertical="center"/>
    </xf>
    <xf numFmtId="179" fontId="12" fillId="5" borderId="74" xfId="1" applyNumberFormat="1" applyFont="1" applyFill="1" applyBorder="1" applyAlignment="1" applyProtection="1">
      <alignment horizontal="center" vertical="center"/>
    </xf>
    <xf numFmtId="179" fontId="12" fillId="5" borderId="5" xfId="1" applyNumberFormat="1" applyFont="1" applyFill="1" applyBorder="1" applyAlignment="1" applyProtection="1">
      <alignment horizontal="center" vertical="center"/>
    </xf>
    <xf numFmtId="179" fontId="12" fillId="5" borderId="2" xfId="1" applyNumberFormat="1" applyFont="1" applyFill="1" applyBorder="1" applyAlignment="1" applyProtection="1">
      <alignment horizontal="center" vertical="center"/>
    </xf>
    <xf numFmtId="179" fontId="12" fillId="5" borderId="75" xfId="1" applyNumberFormat="1" applyFont="1" applyFill="1" applyBorder="1" applyAlignment="1" applyProtection="1">
      <alignment horizontal="center" vertical="center"/>
    </xf>
    <xf numFmtId="38" fontId="12" fillId="5" borderId="80" xfId="1" applyFont="1" applyFill="1" applyBorder="1" applyAlignment="1" applyProtection="1">
      <alignment horizontal="center" vertical="center"/>
    </xf>
    <xf numFmtId="38" fontId="12" fillId="5" borderId="19" xfId="1" applyFont="1" applyFill="1" applyBorder="1" applyAlignment="1" applyProtection="1">
      <alignment horizontal="center" vertical="center"/>
    </xf>
    <xf numFmtId="38" fontId="12" fillId="5" borderId="81" xfId="1" applyFont="1" applyFill="1" applyBorder="1" applyAlignment="1" applyProtection="1">
      <alignment horizontal="center" vertical="center"/>
    </xf>
    <xf numFmtId="179" fontId="12" fillId="5" borderId="79" xfId="0" applyNumberFormat="1" applyFont="1" applyFill="1" applyBorder="1" applyAlignment="1" applyProtection="1">
      <alignment horizontal="right" vertical="center"/>
    </xf>
    <xf numFmtId="38" fontId="11" fillId="3" borderId="55" xfId="1" applyFont="1" applyFill="1" applyBorder="1" applyAlignment="1" applyProtection="1">
      <alignment horizontal="center" vertical="center" shrinkToFit="1"/>
      <protection locked="0"/>
    </xf>
    <xf numFmtId="0" fontId="11" fillId="3" borderId="56" xfId="0" applyFont="1" applyFill="1" applyBorder="1" applyAlignment="1" applyProtection="1">
      <alignment horizontal="center" vertical="center"/>
      <protection locked="0"/>
    </xf>
    <xf numFmtId="179" fontId="12" fillId="5" borderId="65" xfId="1" applyNumberFormat="1" applyFont="1" applyFill="1" applyBorder="1" applyAlignment="1" applyProtection="1">
      <alignment vertical="center"/>
    </xf>
    <xf numFmtId="38" fontId="12" fillId="5" borderId="74" xfId="1" applyFont="1" applyFill="1" applyBorder="1" applyAlignment="1" applyProtection="1">
      <alignment horizontal="center" vertical="center" shrinkToFit="1"/>
    </xf>
    <xf numFmtId="176" fontId="12" fillId="5" borderId="74" xfId="1" applyNumberFormat="1" applyFont="1" applyFill="1" applyBorder="1" applyAlignment="1" applyProtection="1">
      <alignment horizontal="center" vertical="center"/>
    </xf>
    <xf numFmtId="38" fontId="12" fillId="5" borderId="2" xfId="1" applyFont="1" applyFill="1" applyBorder="1" applyAlignment="1" applyProtection="1">
      <alignment horizontal="center" vertical="center" shrinkToFit="1"/>
    </xf>
    <xf numFmtId="176" fontId="12" fillId="5" borderId="2" xfId="1" applyNumberFormat="1" applyFont="1" applyFill="1" applyBorder="1" applyAlignment="1" applyProtection="1">
      <alignment horizontal="center" vertical="center"/>
    </xf>
    <xf numFmtId="179" fontId="12" fillId="5" borderId="72" xfId="1" applyNumberFormat="1" applyFont="1" applyFill="1" applyBorder="1" applyAlignment="1" applyProtection="1">
      <alignment vertical="center"/>
    </xf>
    <xf numFmtId="179" fontId="12" fillId="5" borderId="88" xfId="1" applyNumberFormat="1" applyFont="1" applyFill="1" applyBorder="1" applyAlignment="1" applyProtection="1">
      <alignment vertical="center"/>
    </xf>
    <xf numFmtId="179" fontId="12" fillId="4" borderId="6" xfId="1" applyNumberFormat="1" applyFont="1" applyFill="1" applyBorder="1" applyAlignment="1" applyProtection="1">
      <alignment horizontal="center" vertical="center" shrinkToFit="1"/>
    </xf>
    <xf numFmtId="179" fontId="12" fillId="4" borderId="84" xfId="1" applyNumberFormat="1" applyFont="1" applyFill="1" applyBorder="1" applyAlignment="1" applyProtection="1">
      <alignment horizontal="center" vertical="center" shrinkToFit="1"/>
    </xf>
    <xf numFmtId="179" fontId="12" fillId="5" borderId="87" xfId="1" applyNumberFormat="1" applyFont="1" applyFill="1" applyBorder="1" applyAlignment="1" applyProtection="1">
      <alignment horizontal="center" vertical="center" shrinkToFit="1"/>
    </xf>
    <xf numFmtId="178" fontId="12" fillId="3" borderId="43" xfId="1" applyNumberFormat="1" applyFont="1" applyFill="1" applyBorder="1" applyProtection="1">
      <alignment vertical="center"/>
      <protection locked="0"/>
    </xf>
    <xf numFmtId="0" fontId="24" fillId="0" borderId="0" xfId="6" applyFont="1">
      <alignment vertical="center"/>
    </xf>
    <xf numFmtId="0" fontId="26" fillId="0" borderId="0" xfId="6" applyFont="1">
      <alignment vertical="center"/>
    </xf>
    <xf numFmtId="0" fontId="26" fillId="0" borderId="0" xfId="6" applyFont="1" applyAlignment="1">
      <alignment horizontal="left" vertical="center" wrapText="1" shrinkToFit="1"/>
    </xf>
    <xf numFmtId="0" fontId="26" fillId="0" borderId="0" xfId="6" applyFont="1" applyAlignment="1">
      <alignment horizontal="left" vertical="center" shrinkToFit="1"/>
    </xf>
    <xf numFmtId="0" fontId="29" fillId="0" borderId="0" xfId="6" applyFont="1" applyAlignment="1">
      <alignment vertical="center" shrinkToFit="1"/>
    </xf>
    <xf numFmtId="183" fontId="30" fillId="0" borderId="9" xfId="3" applyNumberFormat="1" applyFont="1" applyFill="1" applyBorder="1" applyAlignment="1">
      <alignment horizontal="center" vertical="center" shrinkToFit="1"/>
    </xf>
    <xf numFmtId="183" fontId="32" fillId="0" borderId="12" xfId="3" applyNumberFormat="1" applyFont="1" applyFill="1" applyBorder="1" applyAlignment="1">
      <alignment horizontal="center" vertical="center" shrinkToFit="1"/>
    </xf>
    <xf numFmtId="182" fontId="36" fillId="0" borderId="89" xfId="6" applyNumberFormat="1" applyFont="1" applyBorder="1" applyAlignment="1">
      <alignment vertical="center" shrinkToFit="1"/>
    </xf>
    <xf numFmtId="182" fontId="26" fillId="0" borderId="89" xfId="6" applyNumberFormat="1" applyFont="1" applyBorder="1" applyAlignment="1">
      <alignment horizontal="center" vertical="center"/>
    </xf>
    <xf numFmtId="182" fontId="38" fillId="3" borderId="90" xfId="6" applyNumberFormat="1" applyFont="1" applyFill="1" applyBorder="1" applyAlignment="1">
      <alignment vertical="center" shrinkToFit="1"/>
    </xf>
    <xf numFmtId="182" fontId="40" fillId="3" borderId="90" xfId="6" applyNumberFormat="1" applyFont="1" applyFill="1" applyBorder="1" applyAlignment="1">
      <alignment horizontal="center" vertical="center"/>
    </xf>
    <xf numFmtId="0" fontId="26" fillId="0" borderId="6" xfId="6" applyFont="1" applyBorder="1" applyAlignment="1">
      <alignment horizontal="left" vertical="center"/>
    </xf>
    <xf numFmtId="0" fontId="34" fillId="0" borderId="6" xfId="6" applyFont="1" applyBorder="1" applyAlignment="1">
      <alignment horizontal="left" vertical="center" shrinkToFit="1"/>
    </xf>
    <xf numFmtId="182" fontId="26" fillId="0" borderId="6" xfId="6" applyNumberFormat="1" applyFont="1" applyBorder="1" applyAlignment="1">
      <alignment horizontal="center" vertical="center"/>
    </xf>
    <xf numFmtId="182" fontId="42" fillId="0" borderId="8" xfId="6" applyNumberFormat="1" applyFont="1" applyBorder="1" applyAlignment="1">
      <alignment vertical="center" shrinkToFit="1"/>
    </xf>
    <xf numFmtId="182" fontId="26" fillId="0" borderId="91" xfId="6" applyNumberFormat="1" applyFont="1" applyBorder="1" applyAlignment="1">
      <alignment horizontal="center" vertical="center"/>
    </xf>
    <xf numFmtId="184" fontId="26" fillId="0" borderId="6" xfId="6" applyNumberFormat="1" applyFont="1" applyBorder="1" applyAlignment="1">
      <alignment horizontal="center" vertical="center" wrapText="1"/>
    </xf>
    <xf numFmtId="185" fontId="26" fillId="0" borderId="6" xfId="6" applyNumberFormat="1" applyFont="1" applyBorder="1" applyAlignment="1">
      <alignment horizontal="left" vertical="center" wrapText="1"/>
    </xf>
    <xf numFmtId="0" fontId="26" fillId="0" borderId="1" xfId="6" applyFont="1" applyBorder="1" applyAlignment="1">
      <alignment horizontal="left" vertical="center"/>
    </xf>
    <xf numFmtId="0" fontId="34" fillId="0" borderId="1" xfId="6" applyFont="1" applyBorder="1" applyAlignment="1">
      <alignment horizontal="left" vertical="center" shrinkToFit="1"/>
    </xf>
    <xf numFmtId="182" fontId="26" fillId="0" borderId="1" xfId="6" applyNumberFormat="1" applyFont="1" applyBorder="1" applyAlignment="1">
      <alignment horizontal="center" vertical="center"/>
    </xf>
    <xf numFmtId="182" fontId="42" fillId="0" borderId="1" xfId="6" applyNumberFormat="1" applyFont="1" applyBorder="1" applyAlignment="1">
      <alignment vertical="center" shrinkToFit="1"/>
    </xf>
    <xf numFmtId="184" fontId="26" fillId="0" borderId="1" xfId="6" applyNumberFormat="1" applyFont="1" applyBorder="1" applyAlignment="1">
      <alignment horizontal="center" vertical="center" wrapText="1"/>
    </xf>
    <xf numFmtId="185" fontId="26" fillId="0" borderId="1" xfId="6" applyNumberFormat="1" applyFont="1" applyBorder="1" applyAlignment="1">
      <alignment horizontal="left" vertical="center" wrapText="1"/>
    </xf>
    <xf numFmtId="182" fontId="42" fillId="0" borderId="92" xfId="6" applyNumberFormat="1" applyFont="1" applyBorder="1" applyAlignment="1">
      <alignment vertical="center" shrinkToFit="1"/>
    </xf>
    <xf numFmtId="182" fontId="26" fillId="0" borderId="92" xfId="6" applyNumberFormat="1" applyFont="1" applyBorder="1" applyAlignment="1">
      <alignment horizontal="center" vertical="center"/>
    </xf>
    <xf numFmtId="182" fontId="42" fillId="0" borderId="89" xfId="6" applyNumberFormat="1" applyFont="1" applyBorder="1" applyAlignment="1">
      <alignment vertical="center" shrinkToFit="1"/>
    </xf>
    <xf numFmtId="0" fontId="26" fillId="0" borderId="1" xfId="6" applyFont="1" applyBorder="1" applyAlignment="1">
      <alignment horizontal="left" vertical="center" shrinkToFit="1"/>
    </xf>
    <xf numFmtId="182" fontId="42" fillId="0" borderId="94" xfId="6" applyNumberFormat="1" applyFont="1" applyBorder="1" applyAlignment="1">
      <alignment vertical="center" shrinkToFit="1"/>
    </xf>
    <xf numFmtId="182" fontId="42" fillId="0" borderId="95" xfId="6" applyNumberFormat="1" applyFont="1" applyBorder="1" applyAlignment="1">
      <alignment vertical="center" shrinkToFit="1"/>
    </xf>
    <xf numFmtId="182" fontId="44" fillId="3" borderId="95" xfId="6" applyNumberFormat="1" applyFont="1" applyFill="1" applyBorder="1" applyAlignment="1">
      <alignment vertical="center" shrinkToFit="1"/>
    </xf>
    <xf numFmtId="182" fontId="40" fillId="3" borderId="89" xfId="6" applyNumberFormat="1" applyFont="1" applyFill="1" applyBorder="1" applyAlignment="1">
      <alignment horizontal="center" vertical="center"/>
    </xf>
    <xf numFmtId="182" fontId="36" fillId="0" borderId="95" xfId="6" applyNumberFormat="1" applyFont="1" applyBorder="1" applyAlignment="1">
      <alignment vertical="center" shrinkToFit="1"/>
    </xf>
    <xf numFmtId="182" fontId="38" fillId="3" borderId="96" xfId="6" applyNumberFormat="1" applyFont="1" applyFill="1" applyBorder="1" applyAlignment="1">
      <alignment vertical="center" shrinkToFit="1"/>
    </xf>
    <xf numFmtId="182" fontId="38" fillId="3" borderId="89" xfId="6" applyNumberFormat="1" applyFont="1" applyFill="1" applyBorder="1" applyAlignment="1">
      <alignment vertical="center" shrinkToFit="1"/>
    </xf>
    <xf numFmtId="182" fontId="44" fillId="3" borderId="89" xfId="6" applyNumberFormat="1" applyFont="1" applyFill="1" applyBorder="1" applyAlignment="1">
      <alignment vertical="center" shrinkToFit="1"/>
    </xf>
    <xf numFmtId="0" fontId="26" fillId="0" borderId="98" xfId="6" applyFont="1" applyBorder="1" applyAlignment="1">
      <alignment horizontal="left" vertical="center"/>
    </xf>
    <xf numFmtId="0" fontId="26" fillId="0" borderId="99" xfId="6" applyFont="1" applyBorder="1" applyAlignment="1">
      <alignment horizontal="left" vertical="center" shrinkToFit="1"/>
    </xf>
    <xf numFmtId="182" fontId="26" fillId="0" borderId="100" xfId="6" applyNumberFormat="1" applyFont="1" applyBorder="1" applyAlignment="1">
      <alignment horizontal="center" vertical="center"/>
    </xf>
    <xf numFmtId="182" fontId="42" fillId="0" borderId="5" xfId="6" applyNumberFormat="1" applyFont="1" applyBorder="1" applyAlignment="1">
      <alignment vertical="center" shrinkToFit="1"/>
    </xf>
    <xf numFmtId="182" fontId="38" fillId="3" borderId="92" xfId="6" applyNumberFormat="1" applyFont="1" applyFill="1" applyBorder="1" applyAlignment="1">
      <alignment vertical="center" shrinkToFit="1"/>
    </xf>
    <xf numFmtId="182" fontId="40" fillId="3" borderId="92" xfId="6" applyNumberFormat="1" applyFont="1" applyFill="1" applyBorder="1" applyAlignment="1">
      <alignment horizontal="center" vertical="center"/>
    </xf>
    <xf numFmtId="182" fontId="44" fillId="3" borderId="8" xfId="6" applyNumberFormat="1" applyFont="1" applyFill="1" applyBorder="1" applyAlignment="1">
      <alignment vertical="center" shrinkToFit="1"/>
    </xf>
    <xf numFmtId="182" fontId="36" fillId="0" borderId="92" xfId="6" applyNumberFormat="1" applyFont="1" applyBorder="1" applyAlignment="1">
      <alignment vertical="center" shrinkToFit="1"/>
    </xf>
    <xf numFmtId="182" fontId="44" fillId="3" borderId="102" xfId="6" applyNumberFormat="1" applyFont="1" applyFill="1" applyBorder="1" applyAlignment="1">
      <alignment vertical="center" shrinkToFit="1"/>
    </xf>
    <xf numFmtId="182" fontId="40" fillId="3" borderId="102" xfId="6" applyNumberFormat="1" applyFont="1" applyFill="1" applyBorder="1" applyAlignment="1">
      <alignment horizontal="center" vertical="center"/>
    </xf>
    <xf numFmtId="182" fontId="36" fillId="0" borderId="103" xfId="6" applyNumberFormat="1" applyFont="1" applyBorder="1" applyAlignment="1">
      <alignment vertical="center" shrinkToFit="1"/>
    </xf>
    <xf numFmtId="182" fontId="38" fillId="3" borderId="103" xfId="6" applyNumberFormat="1" applyFont="1" applyFill="1" applyBorder="1" applyAlignment="1">
      <alignment vertical="center" shrinkToFit="1"/>
    </xf>
    <xf numFmtId="182" fontId="40" fillId="3" borderId="103" xfId="6" applyNumberFormat="1" applyFont="1" applyFill="1" applyBorder="1" applyAlignment="1">
      <alignment horizontal="center" vertical="center"/>
    </xf>
    <xf numFmtId="0" fontId="40" fillId="3" borderId="104" xfId="6" applyFont="1" applyFill="1" applyBorder="1" applyAlignment="1">
      <alignment horizontal="left" vertical="center"/>
    </xf>
    <xf numFmtId="0" fontId="40" fillId="3" borderId="104" xfId="6" applyFont="1" applyFill="1" applyBorder="1" applyAlignment="1">
      <alignment horizontal="left" vertical="center" shrinkToFit="1"/>
    </xf>
    <xf numFmtId="182" fontId="40" fillId="3" borderId="104" xfId="6" applyNumberFormat="1" applyFont="1" applyFill="1" applyBorder="1" applyAlignment="1">
      <alignment horizontal="center" vertical="center"/>
    </xf>
    <xf numFmtId="182" fontId="42" fillId="0" borderId="104" xfId="6" applyNumberFormat="1" applyFont="1" applyBorder="1" applyAlignment="1">
      <alignment vertical="center" shrinkToFit="1"/>
    </xf>
    <xf numFmtId="184" fontId="40" fillId="3" borderId="93" xfId="6" applyNumberFormat="1" applyFont="1" applyFill="1" applyBorder="1" applyAlignment="1">
      <alignment horizontal="center" vertical="center" wrapText="1"/>
    </xf>
    <xf numFmtId="185" fontId="26" fillId="0" borderId="104" xfId="6" applyNumberFormat="1" applyFont="1" applyBorder="1" applyAlignment="1">
      <alignment horizontal="left" vertical="center" wrapText="1"/>
    </xf>
    <xf numFmtId="182" fontId="38" fillId="3" borderId="105" xfId="6" applyNumberFormat="1" applyFont="1" applyFill="1" applyBorder="1" applyAlignment="1">
      <alignment vertical="center" shrinkToFit="1"/>
    </xf>
    <xf numFmtId="182" fontId="40" fillId="3" borderId="106" xfId="6" applyNumberFormat="1" applyFont="1" applyFill="1" applyBorder="1" applyAlignment="1">
      <alignment horizontal="center" vertical="center"/>
    </xf>
    <xf numFmtId="182" fontId="40" fillId="3" borderId="108" xfId="6" applyNumberFormat="1" applyFont="1" applyFill="1" applyBorder="1" applyAlignment="1">
      <alignment horizontal="center" vertical="center"/>
    </xf>
    <xf numFmtId="182" fontId="26" fillId="0" borderId="12" xfId="6" applyNumberFormat="1" applyFont="1" applyBorder="1" applyAlignment="1">
      <alignment horizontal="center" vertical="center"/>
    </xf>
    <xf numFmtId="182" fontId="38" fillId="3" borderId="102" xfId="6" applyNumberFormat="1" applyFont="1" applyFill="1" applyBorder="1" applyAlignment="1">
      <alignment vertical="center" shrinkToFit="1"/>
    </xf>
    <xf numFmtId="182" fontId="42" fillId="0" borderId="105" xfId="6" applyNumberFormat="1" applyFont="1" applyBorder="1" applyAlignment="1">
      <alignment vertical="center" shrinkToFit="1"/>
    </xf>
    <xf numFmtId="182" fontId="26" fillId="0" borderId="105" xfId="6" applyNumberFormat="1" applyFont="1" applyBorder="1" applyAlignment="1">
      <alignment horizontal="center" vertical="center"/>
    </xf>
    <xf numFmtId="182" fontId="38" fillId="3" borderId="115" xfId="6" applyNumberFormat="1" applyFont="1" applyFill="1" applyBorder="1" applyAlignment="1">
      <alignment vertical="center" shrinkToFit="1"/>
    </xf>
    <xf numFmtId="182" fontId="40" fillId="3" borderId="115" xfId="6" applyNumberFormat="1" applyFont="1" applyFill="1" applyBorder="1" applyAlignment="1">
      <alignment horizontal="center" vertical="center"/>
    </xf>
    <xf numFmtId="0" fontId="26" fillId="0" borderId="116" xfId="6" applyFont="1" applyBorder="1" applyAlignment="1">
      <alignment horizontal="left" vertical="center"/>
    </xf>
    <xf numFmtId="0" fontId="26" fillId="0" borderId="116" xfId="6" applyFont="1" applyBorder="1" applyAlignment="1">
      <alignment horizontal="left" vertical="center" shrinkToFit="1"/>
    </xf>
    <xf numFmtId="182" fontId="26" fillId="0" borderId="116" xfId="6" applyNumberFormat="1" applyFont="1" applyBorder="1" applyAlignment="1">
      <alignment horizontal="center" vertical="center"/>
    </xf>
    <xf numFmtId="182" fontId="42" fillId="0" borderId="116" xfId="6" applyNumberFormat="1" applyFont="1" applyBorder="1" applyAlignment="1">
      <alignment vertical="center" shrinkToFit="1"/>
    </xf>
    <xf numFmtId="184" fontId="26" fillId="0" borderId="116" xfId="6" applyNumberFormat="1" applyFont="1" applyBorder="1" applyAlignment="1">
      <alignment horizontal="center" vertical="center" wrapText="1"/>
    </xf>
    <xf numFmtId="185" fontId="26" fillId="0" borderId="116" xfId="6" applyNumberFormat="1" applyFont="1" applyBorder="1" applyAlignment="1">
      <alignment horizontal="left" vertical="center" wrapText="1"/>
    </xf>
    <xf numFmtId="182" fontId="42" fillId="0" borderId="102" xfId="6" applyNumberFormat="1" applyFont="1" applyBorder="1" applyAlignment="1">
      <alignment vertical="center" shrinkToFit="1"/>
    </xf>
    <xf numFmtId="182" fontId="26" fillId="0" borderId="102" xfId="6" applyNumberFormat="1" applyFont="1" applyBorder="1" applyAlignment="1">
      <alignment horizontal="center" vertical="center"/>
    </xf>
    <xf numFmtId="182" fontId="26" fillId="0" borderId="103" xfId="6" applyNumberFormat="1" applyFont="1" applyBorder="1" applyAlignment="1">
      <alignment horizontal="center" vertical="center"/>
    </xf>
    <xf numFmtId="182" fontId="42" fillId="0" borderId="93" xfId="6" applyNumberFormat="1" applyFont="1" applyBorder="1" applyAlignment="1">
      <alignment vertical="center" shrinkToFit="1"/>
    </xf>
    <xf numFmtId="182" fontId="26" fillId="0" borderId="93" xfId="6" applyNumberFormat="1" applyFont="1" applyBorder="1" applyAlignment="1">
      <alignment horizontal="center" vertical="center"/>
    </xf>
    <xf numFmtId="182" fontId="42" fillId="0" borderId="119" xfId="6" applyNumberFormat="1" applyFont="1" applyBorder="1" applyAlignment="1">
      <alignment vertical="center" shrinkToFit="1"/>
    </xf>
    <xf numFmtId="182" fontId="26" fillId="0" borderId="119" xfId="6" applyNumberFormat="1" applyFont="1" applyBorder="1" applyAlignment="1">
      <alignment horizontal="center" vertical="center"/>
    </xf>
    <xf numFmtId="182" fontId="38" fillId="3" borderId="120" xfId="6" applyNumberFormat="1" applyFont="1" applyFill="1" applyBorder="1" applyAlignment="1">
      <alignment vertical="center" shrinkToFit="1"/>
    </xf>
    <xf numFmtId="182" fontId="40" fillId="3" borderId="120" xfId="6" applyNumberFormat="1" applyFont="1" applyFill="1" applyBorder="1" applyAlignment="1">
      <alignment horizontal="center" vertical="center"/>
    </xf>
    <xf numFmtId="182" fontId="38" fillId="3" borderId="116" xfId="6" applyNumberFormat="1" applyFont="1" applyFill="1" applyBorder="1" applyAlignment="1">
      <alignment vertical="center" shrinkToFit="1"/>
    </xf>
    <xf numFmtId="182" fontId="40" fillId="3" borderId="116" xfId="6" applyNumberFormat="1" applyFont="1" applyFill="1" applyBorder="1" applyAlignment="1">
      <alignment horizontal="center" vertical="center"/>
    </xf>
    <xf numFmtId="182" fontId="47" fillId="0" borderId="89" xfId="6" applyNumberFormat="1" applyFont="1" applyBorder="1" applyAlignment="1">
      <alignment horizontal="center" vertical="center"/>
    </xf>
    <xf numFmtId="182" fontId="38" fillId="3" borderId="122" xfId="6" applyNumberFormat="1" applyFont="1" applyFill="1" applyBorder="1" applyAlignment="1">
      <alignment vertical="center" shrinkToFit="1"/>
    </xf>
    <xf numFmtId="182" fontId="38" fillId="3" borderId="125" xfId="6" applyNumberFormat="1" applyFont="1" applyFill="1" applyBorder="1" applyAlignment="1">
      <alignment vertical="center" shrinkToFit="1"/>
    </xf>
    <xf numFmtId="182" fontId="40" fillId="3" borderId="126" xfId="6" applyNumberFormat="1" applyFont="1" applyFill="1" applyBorder="1" applyAlignment="1">
      <alignment horizontal="center" vertical="center"/>
    </xf>
    <xf numFmtId="182" fontId="38" fillId="3" borderId="128" xfId="6" applyNumberFormat="1" applyFont="1" applyFill="1" applyBorder="1" applyAlignment="1">
      <alignment vertical="center" shrinkToFit="1"/>
    </xf>
    <xf numFmtId="182" fontId="26" fillId="0" borderId="121" xfId="6" applyNumberFormat="1" applyFont="1" applyBorder="1" applyAlignment="1">
      <alignment horizontal="center" vertical="center"/>
    </xf>
    <xf numFmtId="0" fontId="26" fillId="0" borderId="7" xfId="6" applyFont="1" applyBorder="1" applyAlignment="1">
      <alignment horizontal="left" vertical="center"/>
    </xf>
    <xf numFmtId="0" fontId="26" fillId="0" borderId="8" xfId="6" applyFont="1" applyBorder="1" applyAlignment="1">
      <alignment horizontal="left" vertical="center" shrinkToFit="1"/>
    </xf>
    <xf numFmtId="182" fontId="26" fillId="0" borderId="8" xfId="6" applyNumberFormat="1" applyFont="1" applyBorder="1" applyAlignment="1">
      <alignment horizontal="center" vertical="center"/>
    </xf>
    <xf numFmtId="182" fontId="42" fillId="0" borderId="6" xfId="6" applyNumberFormat="1" applyFont="1" applyBorder="1" applyAlignment="1">
      <alignment vertical="center" shrinkToFit="1"/>
    </xf>
    <xf numFmtId="182" fontId="42" fillId="0" borderId="129" xfId="6" applyNumberFormat="1" applyFont="1" applyBorder="1" applyAlignment="1">
      <alignment vertical="center" shrinkToFit="1"/>
    </xf>
    <xf numFmtId="182" fontId="26" fillId="0" borderId="129" xfId="6" applyNumberFormat="1" applyFont="1" applyBorder="1" applyAlignment="1">
      <alignment horizontal="center" vertical="center"/>
    </xf>
    <xf numFmtId="0" fontId="26" fillId="0" borderId="0" xfId="6" applyFont="1" applyBorder="1">
      <alignment vertical="center"/>
    </xf>
    <xf numFmtId="182" fontId="38" fillId="3" borderId="131" xfId="6" applyNumberFormat="1" applyFont="1" applyFill="1" applyBorder="1" applyAlignment="1">
      <alignment vertical="center" shrinkToFit="1"/>
    </xf>
    <xf numFmtId="182" fontId="40" fillId="3" borderId="132" xfId="6" applyNumberFormat="1" applyFont="1" applyFill="1" applyBorder="1" applyAlignment="1">
      <alignment horizontal="center" vertical="center"/>
    </xf>
    <xf numFmtId="182" fontId="44" fillId="3" borderId="133" xfId="6" applyNumberFormat="1" applyFont="1" applyFill="1" applyBorder="1" applyAlignment="1">
      <alignment vertical="center" shrinkToFit="1"/>
    </xf>
    <xf numFmtId="182" fontId="40" fillId="3" borderId="133" xfId="6" applyNumberFormat="1" applyFont="1" applyFill="1" applyBorder="1" applyAlignment="1">
      <alignment horizontal="center" vertical="center"/>
    </xf>
    <xf numFmtId="182" fontId="36" fillId="0" borderId="134" xfId="6" applyNumberFormat="1" applyFont="1" applyBorder="1" applyAlignment="1">
      <alignment vertical="center" shrinkToFit="1"/>
    </xf>
    <xf numFmtId="182" fontId="26" fillId="0" borderId="131" xfId="6" applyNumberFormat="1" applyFont="1" applyBorder="1" applyAlignment="1">
      <alignment horizontal="center" vertical="center"/>
    </xf>
    <xf numFmtId="182" fontId="38" fillId="3" borderId="136" xfId="6" applyNumberFormat="1" applyFont="1" applyFill="1" applyBorder="1" applyAlignment="1">
      <alignment vertical="center" shrinkToFit="1"/>
    </xf>
    <xf numFmtId="182" fontId="40" fillId="3" borderId="136" xfId="6" applyNumberFormat="1" applyFont="1" applyFill="1" applyBorder="1" applyAlignment="1">
      <alignment horizontal="center" vertical="center"/>
    </xf>
    <xf numFmtId="182" fontId="48" fillId="3" borderId="90" xfId="6" applyNumberFormat="1" applyFont="1" applyFill="1" applyBorder="1" applyAlignment="1">
      <alignment horizontal="center" vertical="center"/>
    </xf>
    <xf numFmtId="0" fontId="26" fillId="0" borderId="7" xfId="6" applyFont="1" applyBorder="1" applyAlignment="1">
      <alignment horizontal="left" vertical="center" shrinkToFit="1"/>
    </xf>
    <xf numFmtId="182" fontId="26" fillId="0" borderId="7" xfId="6" applyNumberFormat="1" applyFont="1" applyBorder="1" applyAlignment="1">
      <alignment horizontal="center" vertical="center"/>
    </xf>
    <xf numFmtId="182" fontId="42" fillId="0" borderId="7" xfId="6" applyNumberFormat="1" applyFont="1" applyBorder="1" applyAlignment="1">
      <alignment vertical="center" shrinkToFit="1"/>
    </xf>
    <xf numFmtId="184" fontId="26" fillId="0" borderId="7" xfId="6" applyNumberFormat="1" applyFont="1" applyBorder="1" applyAlignment="1">
      <alignment horizontal="center" vertical="center" wrapText="1"/>
    </xf>
    <xf numFmtId="185" fontId="26" fillId="0" borderId="7" xfId="6" applyNumberFormat="1" applyFont="1" applyBorder="1" applyAlignment="1">
      <alignment horizontal="left" vertical="center" wrapText="1"/>
    </xf>
    <xf numFmtId="182" fontId="26" fillId="0" borderId="90" xfId="6" applyNumberFormat="1" applyFont="1" applyBorder="1" applyAlignment="1">
      <alignment horizontal="center" vertical="center"/>
    </xf>
    <xf numFmtId="0" fontId="26" fillId="0" borderId="6" xfId="6" applyFont="1" applyBorder="1" applyAlignment="1">
      <alignment horizontal="left" vertical="center" shrinkToFit="1"/>
    </xf>
    <xf numFmtId="182" fontId="26" fillId="0" borderId="138" xfId="6" applyNumberFormat="1" applyFont="1" applyBorder="1" applyAlignment="1">
      <alignment horizontal="center" vertical="center"/>
    </xf>
    <xf numFmtId="182" fontId="42" fillId="0" borderId="140" xfId="6" applyNumberFormat="1" applyFont="1" applyBorder="1" applyAlignment="1">
      <alignment vertical="center" shrinkToFit="1"/>
    </xf>
    <xf numFmtId="182" fontId="26" fillId="0" borderId="140" xfId="6" applyNumberFormat="1" applyFont="1" applyBorder="1" applyAlignment="1">
      <alignment horizontal="center" vertical="center"/>
    </xf>
    <xf numFmtId="182" fontId="38" fillId="3" borderId="142" xfId="6" applyNumberFormat="1" applyFont="1" applyFill="1" applyBorder="1" applyAlignment="1">
      <alignment vertical="center" shrinkToFit="1"/>
    </xf>
    <xf numFmtId="182" fontId="40" fillId="3" borderId="142" xfId="6" applyNumberFormat="1" applyFont="1" applyFill="1" applyBorder="1" applyAlignment="1">
      <alignment horizontal="center" vertical="center"/>
    </xf>
    <xf numFmtId="182" fontId="44" fillId="3" borderId="142" xfId="6" applyNumberFormat="1" applyFont="1" applyFill="1" applyBorder="1" applyAlignment="1">
      <alignment vertical="center" shrinkToFit="1"/>
    </xf>
    <xf numFmtId="182" fontId="36" fillId="0" borderId="142" xfId="6" applyNumberFormat="1" applyFont="1" applyBorder="1" applyAlignment="1">
      <alignment vertical="center" shrinkToFit="1"/>
    </xf>
    <xf numFmtId="182" fontId="26" fillId="0" borderId="142" xfId="6" applyNumberFormat="1" applyFont="1" applyBorder="1" applyAlignment="1">
      <alignment horizontal="center" vertical="center"/>
    </xf>
    <xf numFmtId="182" fontId="38" fillId="3" borderId="144" xfId="6" applyNumberFormat="1" applyFont="1" applyFill="1" applyBorder="1" applyAlignment="1">
      <alignment vertical="center" shrinkToFit="1"/>
    </xf>
    <xf numFmtId="182" fontId="40" fillId="3" borderId="144" xfId="6" applyNumberFormat="1" applyFont="1" applyFill="1" applyBorder="1" applyAlignment="1">
      <alignment horizontal="center" vertical="center"/>
    </xf>
    <xf numFmtId="182" fontId="42" fillId="0" borderId="120" xfId="6" applyNumberFormat="1" applyFont="1" applyBorder="1" applyAlignment="1">
      <alignment vertical="center" shrinkToFit="1"/>
    </xf>
    <xf numFmtId="182" fontId="26" fillId="0" borderId="147" xfId="6" applyNumberFormat="1" applyFont="1" applyBorder="1" applyAlignment="1">
      <alignment horizontal="center" vertical="center"/>
    </xf>
    <xf numFmtId="182" fontId="26" fillId="0" borderId="149" xfId="6" applyNumberFormat="1" applyFont="1" applyBorder="1" applyAlignment="1">
      <alignment horizontal="center" vertical="center"/>
    </xf>
    <xf numFmtId="182" fontId="40" fillId="3" borderId="147" xfId="6" applyNumberFormat="1" applyFont="1" applyFill="1" applyBorder="1" applyAlignment="1">
      <alignment horizontal="center" vertical="center"/>
    </xf>
    <xf numFmtId="182" fontId="40" fillId="3" borderId="148" xfId="6" applyNumberFormat="1" applyFont="1" applyFill="1" applyBorder="1" applyAlignment="1">
      <alignment horizontal="center" vertical="center"/>
    </xf>
    <xf numFmtId="182" fontId="36" fillId="0" borderId="8" xfId="6" applyNumberFormat="1" applyFont="1" applyBorder="1" applyAlignment="1">
      <alignment vertical="center" shrinkToFit="1"/>
    </xf>
    <xf numFmtId="182" fontId="38" fillId="3" borderId="6" xfId="6" applyNumberFormat="1" applyFont="1" applyFill="1" applyBorder="1" applyAlignment="1">
      <alignment vertical="center" shrinkToFit="1"/>
    </xf>
    <xf numFmtId="182" fontId="40" fillId="3" borderId="150" xfId="6" applyNumberFormat="1" applyFont="1" applyFill="1" applyBorder="1" applyAlignment="1">
      <alignment horizontal="center" vertical="center"/>
    </xf>
    <xf numFmtId="182" fontId="26" fillId="0" borderId="152" xfId="6" applyNumberFormat="1" applyFont="1" applyBorder="1" applyAlignment="1">
      <alignment horizontal="center" vertical="center"/>
    </xf>
    <xf numFmtId="182" fontId="38" fillId="3" borderId="8" xfId="6" applyNumberFormat="1" applyFont="1" applyFill="1" applyBorder="1" applyAlignment="1">
      <alignment vertical="center" shrinkToFit="1"/>
    </xf>
    <xf numFmtId="182" fontId="26" fillId="0" borderId="153" xfId="6" applyNumberFormat="1" applyFont="1" applyBorder="1" applyAlignment="1">
      <alignment horizontal="center" vertical="center"/>
    </xf>
    <xf numFmtId="185" fontId="26" fillId="0" borderId="8" xfId="6" applyNumberFormat="1" applyFont="1" applyBorder="1" applyAlignment="1">
      <alignment horizontal="left" vertical="center" wrapText="1"/>
    </xf>
    <xf numFmtId="184" fontId="26" fillId="0" borderId="3" xfId="6" applyNumberFormat="1" applyFont="1" applyBorder="1" applyAlignment="1">
      <alignment horizontal="center" vertical="center" wrapText="1"/>
    </xf>
    <xf numFmtId="182" fontId="42" fillId="0" borderId="155" xfId="6" applyNumberFormat="1" applyFont="1" applyBorder="1" applyAlignment="1">
      <alignment vertical="center" shrinkToFit="1"/>
    </xf>
    <xf numFmtId="182" fontId="26" fillId="0" borderId="156" xfId="6" applyNumberFormat="1" applyFont="1" applyBorder="1" applyAlignment="1">
      <alignment horizontal="center" vertical="center"/>
    </xf>
    <xf numFmtId="182" fontId="38" fillId="3" borderId="157" xfId="6" applyNumberFormat="1" applyFont="1" applyFill="1" applyBorder="1" applyAlignment="1">
      <alignment vertical="center" shrinkToFit="1"/>
    </xf>
    <xf numFmtId="182" fontId="36" fillId="0" borderId="157" xfId="6" applyNumberFormat="1" applyFont="1" applyBorder="1" applyAlignment="1">
      <alignment vertical="center" shrinkToFit="1"/>
    </xf>
    <xf numFmtId="182" fontId="26" fillId="0" borderId="159" xfId="6" applyNumberFormat="1" applyFont="1" applyBorder="1" applyAlignment="1">
      <alignment horizontal="center" vertical="center"/>
    </xf>
    <xf numFmtId="182" fontId="38" fillId="3" borderId="160" xfId="6" applyNumberFormat="1" applyFont="1" applyFill="1" applyBorder="1" applyAlignment="1">
      <alignment vertical="center" shrinkToFit="1"/>
    </xf>
    <xf numFmtId="182" fontId="40" fillId="3" borderId="161" xfId="6" applyNumberFormat="1" applyFont="1" applyFill="1" applyBorder="1" applyAlignment="1">
      <alignment horizontal="center" vertical="center"/>
    </xf>
    <xf numFmtId="182" fontId="42" fillId="0" borderId="122" xfId="6" applyNumberFormat="1" applyFont="1" applyBorder="1" applyAlignment="1">
      <alignment vertical="center" shrinkToFit="1"/>
    </xf>
    <xf numFmtId="182" fontId="40" fillId="3" borderId="167" xfId="6" applyNumberFormat="1" applyFont="1" applyFill="1" applyBorder="1" applyAlignment="1">
      <alignment horizontal="center" vertical="center"/>
    </xf>
    <xf numFmtId="182" fontId="42" fillId="0" borderId="103" xfId="6" applyNumberFormat="1" applyFont="1" applyBorder="1" applyAlignment="1">
      <alignment vertical="center" shrinkToFit="1"/>
    </xf>
    <xf numFmtId="0" fontId="26" fillId="0" borderId="8" xfId="6" applyFont="1" applyBorder="1" applyAlignment="1">
      <alignment horizontal="left" vertical="center"/>
    </xf>
    <xf numFmtId="184" fontId="26" fillId="0" borderId="8" xfId="6" applyNumberFormat="1" applyFont="1" applyBorder="1" applyAlignment="1">
      <alignment horizontal="center" vertical="center" wrapText="1"/>
    </xf>
    <xf numFmtId="182" fontId="26" fillId="0" borderId="155" xfId="6" applyNumberFormat="1" applyFont="1" applyBorder="1" applyAlignment="1">
      <alignment horizontal="center" vertical="center"/>
    </xf>
    <xf numFmtId="182" fontId="26" fillId="0" borderId="157" xfId="6" applyNumberFormat="1" applyFont="1" applyBorder="1" applyAlignment="1">
      <alignment horizontal="center" vertical="center"/>
    </xf>
    <xf numFmtId="182" fontId="36" fillId="0" borderId="168" xfId="6" applyNumberFormat="1" applyFont="1" applyBorder="1" applyAlignment="1">
      <alignment vertical="center" shrinkToFit="1"/>
    </xf>
    <xf numFmtId="182" fontId="40" fillId="3" borderId="160" xfId="6" applyNumberFormat="1" applyFont="1" applyFill="1" applyBorder="1" applyAlignment="1">
      <alignment horizontal="center" vertical="center"/>
    </xf>
    <xf numFmtId="182" fontId="40" fillId="3" borderId="138" xfId="6" applyNumberFormat="1" applyFont="1" applyFill="1" applyBorder="1" applyAlignment="1">
      <alignment horizontal="center" vertical="center"/>
    </xf>
    <xf numFmtId="182" fontId="38" fillId="3" borderId="169" xfId="6" applyNumberFormat="1" applyFont="1" applyFill="1" applyBorder="1" applyAlignment="1">
      <alignment vertical="center" shrinkToFit="1"/>
    </xf>
    <xf numFmtId="182" fontId="26" fillId="0" borderId="170" xfId="6" applyNumberFormat="1" applyFont="1" applyBorder="1" applyAlignment="1">
      <alignment horizontal="center" vertical="center"/>
    </xf>
    <xf numFmtId="182" fontId="36" fillId="0" borderId="102" xfId="6" applyNumberFormat="1" applyFont="1" applyBorder="1" applyAlignment="1">
      <alignment vertical="center" shrinkToFit="1"/>
    </xf>
    <xf numFmtId="182" fontId="42" fillId="0" borderId="3" xfId="6" applyNumberFormat="1" applyFont="1" applyBorder="1" applyAlignment="1">
      <alignment vertical="center" shrinkToFit="1"/>
    </xf>
    <xf numFmtId="182" fontId="26" fillId="0" borderId="104" xfId="6" applyNumberFormat="1" applyFont="1" applyBorder="1" applyAlignment="1">
      <alignment horizontal="center" vertical="center"/>
    </xf>
    <xf numFmtId="184" fontId="26" fillId="0" borderId="5" xfId="6" applyNumberFormat="1" applyFont="1" applyBorder="1" applyAlignment="1">
      <alignment horizontal="center" vertical="center" wrapText="1"/>
    </xf>
    <xf numFmtId="182" fontId="42" fillId="0" borderId="101" xfId="6" applyNumberFormat="1" applyFont="1" applyBorder="1" applyAlignment="1">
      <alignment vertical="center" shrinkToFit="1"/>
    </xf>
    <xf numFmtId="182" fontId="26" fillId="0" borderId="166" xfId="6" applyNumberFormat="1" applyFont="1" applyBorder="1" applyAlignment="1">
      <alignment horizontal="center" vertical="center"/>
    </xf>
    <xf numFmtId="184" fontId="26" fillId="0" borderId="10" xfId="6" applyNumberFormat="1" applyFont="1" applyBorder="1" applyAlignment="1">
      <alignment horizontal="center" vertical="center" wrapText="1"/>
    </xf>
    <xf numFmtId="185" fontId="26" fillId="0" borderId="158" xfId="6" applyNumberFormat="1" applyFont="1" applyBorder="1" applyAlignment="1">
      <alignment horizontal="left" vertical="center" wrapText="1"/>
    </xf>
    <xf numFmtId="182" fontId="26" fillId="0" borderId="134" xfId="6" applyNumberFormat="1" applyFont="1" applyBorder="1" applyAlignment="1">
      <alignment horizontal="center" vertical="center"/>
    </xf>
    <xf numFmtId="182" fontId="38" fillId="3" borderId="7" xfId="6" applyNumberFormat="1" applyFont="1" applyFill="1" applyBorder="1" applyAlignment="1">
      <alignment vertical="center" shrinkToFit="1"/>
    </xf>
    <xf numFmtId="182" fontId="40" fillId="3" borderId="7" xfId="6" applyNumberFormat="1" applyFont="1" applyFill="1" applyBorder="1" applyAlignment="1">
      <alignment horizontal="center" vertical="center"/>
    </xf>
    <xf numFmtId="182" fontId="26" fillId="2" borderId="91" xfId="6" applyNumberFormat="1" applyFont="1" applyFill="1" applyBorder="1" applyAlignment="1">
      <alignment horizontal="center" vertical="center"/>
    </xf>
    <xf numFmtId="184" fontId="26" fillId="0" borderId="104" xfId="6" applyNumberFormat="1" applyFont="1" applyBorder="1" applyAlignment="1">
      <alignment horizontal="center" vertical="center" wrapText="1"/>
    </xf>
    <xf numFmtId="182" fontId="38" fillId="3" borderId="155" xfId="6" applyNumberFormat="1" applyFont="1" applyFill="1" applyBorder="1" applyAlignment="1">
      <alignment vertical="center" shrinkToFit="1"/>
    </xf>
    <xf numFmtId="182" fontId="26" fillId="0" borderId="90" xfId="6" applyNumberFormat="1" applyFont="1" applyFill="1" applyBorder="1" applyAlignment="1">
      <alignment horizontal="center" vertical="center"/>
    </xf>
    <xf numFmtId="182" fontId="42" fillId="2" borderId="89" xfId="6" applyNumberFormat="1" applyFont="1" applyFill="1" applyBorder="1" applyAlignment="1">
      <alignment vertical="center" shrinkToFit="1"/>
    </xf>
    <xf numFmtId="182" fontId="26" fillId="2" borderId="89" xfId="6" applyNumberFormat="1" applyFont="1" applyFill="1" applyBorder="1" applyAlignment="1">
      <alignment horizontal="center" vertical="center"/>
    </xf>
    <xf numFmtId="182" fontId="44" fillId="3" borderId="90" xfId="6" applyNumberFormat="1" applyFont="1" applyFill="1" applyBorder="1" applyAlignment="1">
      <alignment vertical="center" shrinkToFit="1"/>
    </xf>
    <xf numFmtId="184" fontId="26" fillId="0" borderId="1" xfId="6" applyNumberFormat="1" applyFont="1" applyBorder="1" applyAlignment="1">
      <alignment horizontal="left" vertical="center" wrapText="1"/>
    </xf>
    <xf numFmtId="182" fontId="42" fillId="0" borderId="90" xfId="6" applyNumberFormat="1" applyFont="1" applyBorder="1" applyAlignment="1">
      <alignment vertical="center" shrinkToFit="1"/>
    </xf>
    <xf numFmtId="182" fontId="42" fillId="0" borderId="174" xfId="6" applyNumberFormat="1" applyFont="1" applyBorder="1" applyAlignment="1">
      <alignment vertical="center" shrinkToFit="1"/>
    </xf>
    <xf numFmtId="182" fontId="26" fillId="0" borderId="174" xfId="6" applyNumberFormat="1" applyFont="1" applyBorder="1" applyAlignment="1">
      <alignment horizontal="center" vertical="center"/>
    </xf>
    <xf numFmtId="182" fontId="42" fillId="0" borderId="142" xfId="6" applyNumberFormat="1" applyFont="1" applyBorder="1" applyAlignment="1">
      <alignment vertical="center" shrinkToFit="1"/>
    </xf>
    <xf numFmtId="182" fontId="26" fillId="0" borderId="14" xfId="6" applyNumberFormat="1" applyFont="1" applyBorder="1" applyAlignment="1">
      <alignment horizontal="center" vertical="center"/>
    </xf>
    <xf numFmtId="182" fontId="44" fillId="3" borderId="103" xfId="6" applyNumberFormat="1" applyFont="1" applyFill="1" applyBorder="1" applyAlignment="1">
      <alignment vertical="center" shrinkToFit="1"/>
    </xf>
    <xf numFmtId="182" fontId="40" fillId="3" borderId="174" xfId="6" applyNumberFormat="1" applyFont="1" applyFill="1" applyBorder="1" applyAlignment="1">
      <alignment horizontal="center" vertical="center"/>
    </xf>
    <xf numFmtId="182" fontId="44" fillId="3" borderId="113" xfId="6" applyNumberFormat="1" applyFont="1" applyFill="1" applyBorder="1" applyAlignment="1">
      <alignment vertical="center" shrinkToFit="1"/>
    </xf>
    <xf numFmtId="182" fontId="40" fillId="3" borderId="114" xfId="6" applyNumberFormat="1" applyFont="1" applyFill="1" applyBorder="1" applyAlignment="1">
      <alignment horizontal="center" vertical="center"/>
    </xf>
    <xf numFmtId="182" fontId="38" fillId="3" borderId="176" xfId="6" applyNumberFormat="1" applyFont="1" applyFill="1" applyBorder="1" applyAlignment="1">
      <alignment vertical="center" shrinkToFit="1"/>
    </xf>
    <xf numFmtId="182" fontId="26" fillId="0" borderId="177" xfId="6" applyNumberFormat="1" applyFont="1" applyBorder="1" applyAlignment="1">
      <alignment horizontal="center" vertical="center"/>
    </xf>
    <xf numFmtId="182" fontId="44" fillId="3" borderId="93" xfId="6" applyNumberFormat="1" applyFont="1" applyFill="1" applyBorder="1" applyAlignment="1">
      <alignment vertical="center" shrinkToFit="1"/>
    </xf>
    <xf numFmtId="182" fontId="40" fillId="3" borderId="173" xfId="6" applyNumberFormat="1" applyFont="1" applyFill="1" applyBorder="1" applyAlignment="1">
      <alignment horizontal="center" vertical="center"/>
    </xf>
    <xf numFmtId="182" fontId="44" fillId="3" borderId="119" xfId="6" applyNumberFormat="1" applyFont="1" applyFill="1" applyBorder="1" applyAlignment="1">
      <alignment vertical="center" shrinkToFit="1"/>
    </xf>
    <xf numFmtId="182" fontId="40" fillId="3" borderId="149" xfId="6" applyNumberFormat="1" applyFont="1" applyFill="1" applyBorder="1" applyAlignment="1">
      <alignment horizontal="center" vertical="center"/>
    </xf>
    <xf numFmtId="182" fontId="38" fillId="3" borderId="170" xfId="6" applyNumberFormat="1" applyFont="1" applyFill="1" applyBorder="1" applyAlignment="1">
      <alignment vertical="center" shrinkToFit="1"/>
    </xf>
    <xf numFmtId="182" fontId="26" fillId="0" borderId="148" xfId="6" applyNumberFormat="1" applyFont="1" applyBorder="1" applyAlignment="1">
      <alignment horizontal="center" vertical="center"/>
    </xf>
    <xf numFmtId="182" fontId="26" fillId="0" borderId="94" xfId="6" applyNumberFormat="1" applyFont="1" applyBorder="1" applyAlignment="1">
      <alignment horizontal="center" vertical="center"/>
    </xf>
    <xf numFmtId="182" fontId="44" fillId="3" borderId="122" xfId="6" applyNumberFormat="1" applyFont="1" applyFill="1" applyBorder="1" applyAlignment="1">
      <alignment vertical="center" shrinkToFit="1"/>
    </xf>
    <xf numFmtId="182" fontId="44" fillId="3" borderId="178" xfId="6" applyNumberFormat="1" applyFont="1" applyFill="1" applyBorder="1" applyAlignment="1">
      <alignment vertical="center" shrinkToFit="1"/>
    </xf>
    <xf numFmtId="182" fontId="40" fillId="3" borderId="1" xfId="6" applyNumberFormat="1" applyFont="1" applyFill="1" applyBorder="1" applyAlignment="1">
      <alignment horizontal="center" vertical="center"/>
    </xf>
    <xf numFmtId="182" fontId="38" fillId="3" borderId="179" xfId="6" applyNumberFormat="1" applyFont="1" applyFill="1" applyBorder="1" applyAlignment="1">
      <alignment vertical="center" shrinkToFit="1"/>
    </xf>
    <xf numFmtId="182" fontId="40" fillId="3" borderId="180" xfId="6" applyNumberFormat="1" applyFont="1" applyFill="1" applyBorder="1" applyAlignment="1">
      <alignment horizontal="center" vertical="center"/>
    </xf>
    <xf numFmtId="182" fontId="38" fillId="3" borderId="181" xfId="6" applyNumberFormat="1" applyFont="1" applyFill="1" applyBorder="1" applyAlignment="1">
      <alignment vertical="center" shrinkToFit="1"/>
    </xf>
    <xf numFmtId="182" fontId="38" fillId="3" borderId="178" xfId="6" applyNumberFormat="1" applyFont="1" applyFill="1" applyBorder="1" applyAlignment="1">
      <alignment vertical="center" shrinkToFit="1"/>
    </xf>
    <xf numFmtId="182" fontId="42" fillId="0" borderId="178" xfId="6" applyNumberFormat="1" applyFont="1" applyBorder="1" applyAlignment="1">
      <alignment vertical="center" shrinkToFit="1"/>
    </xf>
    <xf numFmtId="182" fontId="26" fillId="0" borderId="167" xfId="6" applyNumberFormat="1" applyFont="1" applyBorder="1" applyAlignment="1">
      <alignment horizontal="center" vertical="center"/>
    </xf>
    <xf numFmtId="182" fontId="42" fillId="0" borderId="182" xfId="6" applyNumberFormat="1" applyFont="1" applyBorder="1" applyAlignment="1">
      <alignment vertical="center" shrinkToFit="1"/>
    </xf>
    <xf numFmtId="182" fontId="26" fillId="0" borderId="182" xfId="6" applyNumberFormat="1" applyFont="1" applyBorder="1" applyAlignment="1">
      <alignment horizontal="center" vertical="center"/>
    </xf>
    <xf numFmtId="182" fontId="26" fillId="0" borderId="183" xfId="6" applyNumberFormat="1" applyFont="1" applyBorder="1" applyAlignment="1">
      <alignment horizontal="center" vertical="center"/>
    </xf>
    <xf numFmtId="185" fontId="26" fillId="0" borderId="5" xfId="6" applyNumberFormat="1" applyFont="1" applyBorder="1" applyAlignment="1">
      <alignment horizontal="left" vertical="center" wrapText="1"/>
    </xf>
    <xf numFmtId="182" fontId="44" fillId="3" borderId="129" xfId="6" applyNumberFormat="1" applyFont="1" applyFill="1" applyBorder="1" applyAlignment="1">
      <alignment vertical="center" shrinkToFit="1"/>
    </xf>
    <xf numFmtId="182" fontId="40" fillId="3" borderId="129" xfId="6" applyNumberFormat="1" applyFont="1" applyFill="1" applyBorder="1" applyAlignment="1">
      <alignment horizontal="center" vertical="center"/>
    </xf>
    <xf numFmtId="182" fontId="26" fillId="0" borderId="136" xfId="6" applyNumberFormat="1" applyFont="1" applyBorder="1" applyAlignment="1">
      <alignment horizontal="center" vertical="center"/>
    </xf>
    <xf numFmtId="182" fontId="40" fillId="3" borderId="169" xfId="6" applyNumberFormat="1" applyFont="1" applyFill="1" applyBorder="1" applyAlignment="1">
      <alignment horizontal="center" vertical="center"/>
    </xf>
    <xf numFmtId="184" fontId="40" fillId="3" borderId="1" xfId="6" applyNumberFormat="1" applyFont="1" applyFill="1" applyBorder="1" applyAlignment="1">
      <alignment horizontal="center" vertical="center" wrapText="1"/>
    </xf>
    <xf numFmtId="182" fontId="40" fillId="3" borderId="178" xfId="6" applyNumberFormat="1" applyFont="1" applyFill="1" applyBorder="1" applyAlignment="1">
      <alignment horizontal="center" vertical="center"/>
    </xf>
    <xf numFmtId="182" fontId="44" fillId="3" borderId="92" xfId="6" applyNumberFormat="1" applyFont="1" applyFill="1" applyBorder="1" applyAlignment="1">
      <alignment vertical="center" shrinkToFit="1"/>
    </xf>
    <xf numFmtId="0" fontId="26" fillId="0" borderId="0" xfId="6" applyFont="1" applyAlignment="1">
      <alignment horizontal="center" vertical="center"/>
    </xf>
    <xf numFmtId="182" fontId="26" fillId="2" borderId="170" xfId="6" applyNumberFormat="1" applyFont="1" applyFill="1" applyBorder="1" applyAlignment="1">
      <alignment horizontal="center" vertical="center"/>
    </xf>
    <xf numFmtId="182" fontId="26" fillId="0" borderId="178" xfId="6" applyNumberFormat="1" applyFont="1" applyBorder="1" applyAlignment="1">
      <alignment horizontal="center" vertical="center"/>
    </xf>
    <xf numFmtId="182" fontId="42" fillId="2" borderId="115" xfId="6" applyNumberFormat="1" applyFont="1" applyFill="1" applyBorder="1" applyAlignment="1">
      <alignment vertical="center" shrinkToFit="1"/>
    </xf>
    <xf numFmtId="182" fontId="26" fillId="2" borderId="115" xfId="6" applyNumberFormat="1" applyFont="1" applyFill="1" applyBorder="1" applyAlignment="1">
      <alignment horizontal="center" vertical="center"/>
    </xf>
    <xf numFmtId="0" fontId="40" fillId="3" borderId="7" xfId="6" applyFont="1" applyFill="1" applyBorder="1" applyAlignment="1">
      <alignment horizontal="left" vertical="center"/>
    </xf>
    <xf numFmtId="0" fontId="40" fillId="3" borderId="7" xfId="6" applyFont="1" applyFill="1" applyBorder="1" applyAlignment="1">
      <alignment horizontal="left" vertical="center" shrinkToFit="1"/>
    </xf>
    <xf numFmtId="184" fontId="40" fillId="3" borderId="7" xfId="6" applyNumberFormat="1" applyFont="1" applyFill="1" applyBorder="1" applyAlignment="1">
      <alignment horizontal="center" vertical="center" wrapText="1"/>
    </xf>
    <xf numFmtId="182" fontId="38" fillId="3" borderId="174" xfId="6" applyNumberFormat="1" applyFont="1" applyFill="1" applyBorder="1" applyAlignment="1">
      <alignment vertical="center" shrinkToFit="1"/>
    </xf>
    <xf numFmtId="182" fontId="40" fillId="3" borderId="11" xfId="6" applyNumberFormat="1" applyFont="1" applyFill="1" applyBorder="1" applyAlignment="1">
      <alignment horizontal="center" vertical="center"/>
    </xf>
    <xf numFmtId="182" fontId="26" fillId="2" borderId="184" xfId="6" applyNumberFormat="1" applyFont="1" applyFill="1" applyBorder="1" applyAlignment="1">
      <alignment horizontal="center" vertical="center"/>
    </xf>
    <xf numFmtId="182" fontId="26" fillId="0" borderId="173" xfId="6" applyNumberFormat="1" applyFont="1" applyBorder="1" applyAlignment="1">
      <alignment horizontal="center" vertical="center"/>
    </xf>
    <xf numFmtId="182" fontId="40" fillId="3" borderId="8" xfId="6" applyNumberFormat="1" applyFont="1" applyFill="1" applyBorder="1" applyAlignment="1">
      <alignment horizontal="center" vertical="center"/>
    </xf>
    <xf numFmtId="182" fontId="26" fillId="0" borderId="99" xfId="6" applyNumberFormat="1" applyFont="1" applyBorder="1" applyAlignment="1">
      <alignment horizontal="center" vertical="center"/>
    </xf>
    <xf numFmtId="182" fontId="42" fillId="0" borderId="99" xfId="6" applyNumberFormat="1" applyFont="1" applyBorder="1" applyAlignment="1">
      <alignment vertical="center" shrinkToFit="1"/>
    </xf>
    <xf numFmtId="184" fontId="26" fillId="0" borderId="99" xfId="6" applyNumberFormat="1" applyFont="1" applyBorder="1" applyAlignment="1">
      <alignment horizontal="center" vertical="center" wrapText="1"/>
    </xf>
    <xf numFmtId="185" fontId="26" fillId="0" borderId="100" xfId="6" applyNumberFormat="1" applyFont="1" applyBorder="1" applyAlignment="1">
      <alignment horizontal="left" vertical="center" wrapText="1"/>
    </xf>
    <xf numFmtId="0" fontId="26" fillId="0" borderId="116" xfId="6" applyFont="1" applyBorder="1" applyAlignment="1">
      <alignment horizontal="center" vertical="center"/>
    </xf>
    <xf numFmtId="182" fontId="42" fillId="0" borderId="14" xfId="6" applyNumberFormat="1" applyFont="1" applyBorder="1" applyAlignment="1">
      <alignment vertical="center" shrinkToFit="1"/>
    </xf>
    <xf numFmtId="184" fontId="26" fillId="0" borderId="7" xfId="6" applyNumberFormat="1" applyFont="1" applyBorder="1" applyAlignment="1">
      <alignment horizontal="left" vertical="center" wrapText="1"/>
    </xf>
    <xf numFmtId="182" fontId="38" fillId="3" borderId="90" xfId="6" applyNumberFormat="1" applyFont="1" applyFill="1" applyBorder="1" applyAlignment="1">
      <alignment horizontal="center" vertical="center" shrinkToFit="1"/>
    </xf>
    <xf numFmtId="184" fontId="26" fillId="0" borderId="6" xfId="6" applyNumberFormat="1" applyFont="1" applyBorder="1" applyAlignment="1">
      <alignment horizontal="left" vertical="center" wrapText="1"/>
    </xf>
    <xf numFmtId="182" fontId="40" fillId="3" borderId="91" xfId="6" applyNumberFormat="1" applyFont="1" applyFill="1" applyBorder="1" applyAlignment="1">
      <alignment horizontal="center" vertical="center"/>
    </xf>
    <xf numFmtId="182" fontId="40" fillId="3" borderId="182" xfId="6" applyNumberFormat="1" applyFont="1" applyFill="1" applyBorder="1" applyAlignment="1">
      <alignment horizontal="center" vertical="center"/>
    </xf>
    <xf numFmtId="0" fontId="26" fillId="0" borderId="104" xfId="6" applyFont="1" applyBorder="1" applyAlignment="1">
      <alignment horizontal="left" vertical="center"/>
    </xf>
    <xf numFmtId="0" fontId="26" fillId="0" borderId="104" xfId="6" applyFont="1" applyBorder="1" applyAlignment="1">
      <alignment horizontal="left" vertical="center" shrinkToFit="1"/>
    </xf>
    <xf numFmtId="184" fontId="26" fillId="0" borderId="104" xfId="6" applyNumberFormat="1" applyFont="1" applyFill="1" applyBorder="1" applyAlignment="1">
      <alignment horizontal="center" vertical="center" wrapText="1"/>
    </xf>
    <xf numFmtId="184" fontId="26" fillId="0" borderId="5" xfId="6" applyNumberFormat="1" applyFont="1" applyBorder="1" applyAlignment="1">
      <alignment horizontal="left" vertical="center" wrapText="1"/>
    </xf>
    <xf numFmtId="184" fontId="40" fillId="3" borderId="1" xfId="6" applyNumberFormat="1" applyFont="1" applyFill="1" applyBorder="1" applyAlignment="1">
      <alignment horizontal="left" vertical="center" wrapText="1"/>
    </xf>
    <xf numFmtId="182" fontId="36" fillId="0" borderId="185" xfId="6" applyNumberFormat="1" applyFont="1" applyBorder="1" applyAlignment="1">
      <alignment vertical="center" shrinkToFit="1"/>
    </xf>
    <xf numFmtId="182" fontId="26" fillId="0" borderId="186" xfId="6" applyNumberFormat="1" applyFont="1" applyBorder="1" applyAlignment="1">
      <alignment horizontal="center" vertical="center"/>
    </xf>
    <xf numFmtId="0" fontId="40" fillId="3" borderId="1" xfId="6" applyFont="1" applyFill="1" applyBorder="1" applyAlignment="1">
      <alignment horizontal="left" vertical="center"/>
    </xf>
    <xf numFmtId="0" fontId="40" fillId="3" borderId="1" xfId="6" applyFont="1" applyFill="1" applyBorder="1" applyAlignment="1">
      <alignment horizontal="left" vertical="center" shrinkToFit="1"/>
    </xf>
    <xf numFmtId="0" fontId="40" fillId="3" borderId="6" xfId="6" applyFont="1" applyFill="1" applyBorder="1" applyAlignment="1">
      <alignment horizontal="left" vertical="center"/>
    </xf>
    <xf numFmtId="0" fontId="48" fillId="3" borderId="6" xfId="6" applyFont="1" applyFill="1" applyBorder="1" applyAlignment="1">
      <alignment horizontal="left" vertical="center" shrinkToFit="1"/>
    </xf>
    <xf numFmtId="182" fontId="40" fillId="3" borderId="6" xfId="6" applyNumberFormat="1" applyFont="1" applyFill="1" applyBorder="1" applyAlignment="1">
      <alignment horizontal="center" vertical="center"/>
    </xf>
    <xf numFmtId="184" fontId="40" fillId="3" borderId="6" xfId="6" applyNumberFormat="1" applyFont="1" applyFill="1" applyBorder="1" applyAlignment="1">
      <alignment horizontal="center" vertical="center" wrapText="1"/>
    </xf>
    <xf numFmtId="0" fontId="48" fillId="3" borderId="1" xfId="6" applyFont="1" applyFill="1" applyBorder="1" applyAlignment="1">
      <alignment horizontal="left" vertical="center" shrinkToFit="1"/>
    </xf>
    <xf numFmtId="182" fontId="38" fillId="3" borderId="1" xfId="6" applyNumberFormat="1" applyFont="1" applyFill="1" applyBorder="1" applyAlignment="1">
      <alignment vertical="center" shrinkToFit="1"/>
    </xf>
    <xf numFmtId="0" fontId="40" fillId="3" borderId="98" xfId="6" applyFont="1" applyFill="1" applyBorder="1" applyAlignment="1">
      <alignment horizontal="left" vertical="center"/>
    </xf>
    <xf numFmtId="0" fontId="40" fillId="3" borderId="99" xfId="6" applyFont="1" applyFill="1" applyBorder="1" applyAlignment="1">
      <alignment horizontal="left" vertical="center" shrinkToFit="1"/>
    </xf>
    <xf numFmtId="182" fontId="40" fillId="3" borderId="99" xfId="6" applyNumberFormat="1" applyFont="1" applyFill="1" applyBorder="1" applyAlignment="1">
      <alignment horizontal="center" vertical="center"/>
    </xf>
    <xf numFmtId="182" fontId="38" fillId="3" borderId="99" xfId="6" applyNumberFormat="1" applyFont="1" applyFill="1" applyBorder="1" applyAlignment="1">
      <alignment vertical="center" shrinkToFit="1"/>
    </xf>
    <xf numFmtId="184" fontId="40" fillId="3" borderId="99" xfId="6" applyNumberFormat="1" applyFont="1" applyFill="1" applyBorder="1" applyAlignment="1">
      <alignment horizontal="center" vertical="center" wrapText="1"/>
    </xf>
    <xf numFmtId="184" fontId="26" fillId="0" borderId="100" xfId="6" applyNumberFormat="1" applyFont="1" applyBorder="1" applyAlignment="1">
      <alignment horizontal="left" vertical="center" wrapText="1"/>
    </xf>
    <xf numFmtId="184" fontId="26" fillId="0" borderId="164" xfId="6" applyNumberFormat="1" applyFont="1" applyBorder="1" applyAlignment="1">
      <alignment horizontal="left" vertical="center" wrapText="1"/>
    </xf>
    <xf numFmtId="182" fontId="42" fillId="0" borderId="148" xfId="6" applyNumberFormat="1" applyFont="1" applyBorder="1" applyAlignment="1">
      <alignment horizontal="left" vertical="center" shrinkToFit="1"/>
    </xf>
    <xf numFmtId="182" fontId="42" fillId="0" borderId="0" xfId="6" applyNumberFormat="1" applyFont="1" applyAlignment="1">
      <alignment vertical="center" shrinkToFit="1"/>
    </xf>
    <xf numFmtId="0" fontId="40" fillId="3" borderId="6" xfId="6" applyFont="1" applyFill="1" applyBorder="1" applyAlignment="1">
      <alignment horizontal="left" vertical="center" shrinkToFit="1"/>
    </xf>
    <xf numFmtId="0" fontId="40" fillId="3" borderId="118" xfId="6" applyFont="1" applyFill="1" applyBorder="1" applyAlignment="1">
      <alignment horizontal="left" vertical="center" shrinkToFit="1"/>
    </xf>
    <xf numFmtId="0" fontId="26" fillId="0" borderId="0" xfId="6" applyFont="1" applyAlignment="1">
      <alignment vertical="center" shrinkToFit="1"/>
    </xf>
    <xf numFmtId="182" fontId="26" fillId="0" borderId="10" xfId="6" applyNumberFormat="1" applyFont="1" applyBorder="1" applyAlignment="1">
      <alignment horizontal="center" vertical="center"/>
    </xf>
    <xf numFmtId="182" fontId="42" fillId="0" borderId="10" xfId="6" applyNumberFormat="1" applyFont="1" applyBorder="1" applyAlignment="1">
      <alignment horizontal="left" vertical="center" shrinkToFit="1"/>
    </xf>
    <xf numFmtId="184" fontId="26" fillId="0" borderId="10" xfId="6" applyNumberFormat="1" applyFont="1" applyBorder="1" applyAlignment="1">
      <alignment horizontal="center" vertical="center"/>
    </xf>
    <xf numFmtId="185" fontId="26" fillId="0" borderId="10" xfId="6" applyNumberFormat="1" applyFont="1" applyBorder="1" applyAlignment="1">
      <alignment horizontal="left" vertical="center"/>
    </xf>
    <xf numFmtId="0" fontId="18" fillId="0" borderId="0" xfId="6" applyFont="1">
      <alignment vertical="center"/>
    </xf>
    <xf numFmtId="0" fontId="42" fillId="0" borderId="0" xfId="6" applyFont="1" applyAlignment="1">
      <alignment vertical="center" wrapText="1"/>
    </xf>
    <xf numFmtId="183" fontId="30" fillId="0" borderId="11" xfId="3" applyNumberFormat="1" applyFont="1" applyFill="1" applyBorder="1" applyAlignment="1">
      <alignment horizontal="center" vertical="center" shrinkToFit="1"/>
    </xf>
    <xf numFmtId="183" fontId="32" fillId="0" borderId="14" xfId="3" applyNumberFormat="1" applyFont="1" applyFill="1" applyBorder="1" applyAlignment="1">
      <alignment horizontal="center" vertical="center" shrinkToFit="1"/>
    </xf>
    <xf numFmtId="0" fontId="26" fillId="0" borderId="1" xfId="6" applyFont="1" applyBorder="1">
      <alignment vertical="center"/>
    </xf>
    <xf numFmtId="0" fontId="26" fillId="0" borderId="1" xfId="6" applyFont="1" applyBorder="1" applyAlignment="1">
      <alignment vertical="center" shrinkToFit="1"/>
    </xf>
    <xf numFmtId="182" fontId="47" fillId="0" borderId="1" xfId="6" applyNumberFormat="1" applyFont="1" applyBorder="1" applyAlignment="1">
      <alignment horizontal="center" vertical="center"/>
    </xf>
    <xf numFmtId="182" fontId="36" fillId="0" borderId="1" xfId="6" applyNumberFormat="1" applyFont="1" applyBorder="1" applyAlignment="1">
      <alignment horizontal="center" vertical="center" shrinkToFit="1"/>
    </xf>
    <xf numFmtId="184" fontId="26" fillId="0" borderId="1" xfId="6" applyNumberFormat="1" applyFont="1" applyBorder="1" applyAlignment="1">
      <alignment horizontal="center" vertical="center"/>
    </xf>
    <xf numFmtId="182" fontId="36" fillId="0" borderId="1" xfId="6" applyNumberFormat="1" applyFont="1" applyBorder="1" applyAlignment="1">
      <alignment horizontal="left" vertical="center" shrinkToFit="1"/>
    </xf>
    <xf numFmtId="182" fontId="36" fillId="0" borderId="1" xfId="6" applyNumberFormat="1" applyFont="1" applyBorder="1" applyAlignment="1">
      <alignment vertical="center" shrinkToFit="1"/>
    </xf>
    <xf numFmtId="182" fontId="42" fillId="0" borderId="1" xfId="6" applyNumberFormat="1" applyFont="1" applyBorder="1" applyAlignment="1">
      <alignment horizontal="center" vertical="center" shrinkToFit="1"/>
    </xf>
    <xf numFmtId="182" fontId="40" fillId="0" borderId="1" xfId="6" applyNumberFormat="1" applyFont="1" applyBorder="1" applyAlignment="1">
      <alignment horizontal="center" vertical="center"/>
    </xf>
    <xf numFmtId="182" fontId="50" fillId="0" borderId="10" xfId="6" applyNumberFormat="1" applyFont="1" applyBorder="1" applyAlignment="1">
      <alignment vertical="center" wrapText="1"/>
    </xf>
    <xf numFmtId="182" fontId="26" fillId="0" borderId="0" xfId="6" applyNumberFormat="1" applyFont="1" applyAlignment="1">
      <alignment horizontal="center" vertical="center"/>
    </xf>
    <xf numFmtId="182" fontId="26" fillId="0" borderId="0" xfId="6" applyNumberFormat="1" applyFont="1" applyAlignment="1">
      <alignment horizontal="center" vertical="center" shrinkToFit="1"/>
    </xf>
    <xf numFmtId="182" fontId="50" fillId="0" borderId="0" xfId="6" applyNumberFormat="1" applyFont="1" applyAlignment="1">
      <alignment vertical="center" wrapText="1"/>
    </xf>
    <xf numFmtId="182" fontId="51" fillId="0" borderId="0" xfId="6" applyNumberFormat="1" applyFont="1">
      <alignment vertical="center"/>
    </xf>
    <xf numFmtId="182" fontId="26" fillId="0" borderId="1" xfId="6" applyNumberFormat="1" applyFont="1" applyBorder="1">
      <alignment vertical="center"/>
    </xf>
    <xf numFmtId="182" fontId="26" fillId="0" borderId="0" xfId="6" applyNumberFormat="1" applyFont="1" applyAlignment="1">
      <alignment vertical="center" shrinkToFit="1"/>
    </xf>
    <xf numFmtId="182" fontId="26" fillId="0" borderId="0" xfId="6" applyNumberFormat="1" applyFont="1">
      <alignment vertical="center"/>
    </xf>
    <xf numFmtId="0" fontId="26" fillId="0" borderId="0" xfId="6" applyFont="1" applyAlignment="1">
      <alignment vertical="center" wrapText="1" shrinkToFit="1"/>
    </xf>
    <xf numFmtId="0" fontId="53" fillId="0" borderId="1" xfId="6" applyFont="1" applyBorder="1" applyAlignment="1">
      <alignment horizontal="left" vertical="center" shrinkToFit="1"/>
    </xf>
    <xf numFmtId="182" fontId="52" fillId="0" borderId="0" xfId="6" applyNumberFormat="1" applyFont="1">
      <alignment vertical="center"/>
    </xf>
    <xf numFmtId="0" fontId="54" fillId="0" borderId="1" xfId="6" applyFont="1" applyBorder="1" applyAlignment="1">
      <alignment vertical="center" shrinkToFit="1"/>
    </xf>
    <xf numFmtId="0" fontId="55" fillId="0" borderId="0" xfId="6" applyFont="1">
      <alignment vertical="center"/>
    </xf>
    <xf numFmtId="182" fontId="36" fillId="6" borderId="89" xfId="6" applyNumberFormat="1" applyFont="1" applyFill="1" applyBorder="1" applyAlignment="1">
      <alignment vertical="center" shrinkToFit="1"/>
    </xf>
    <xf numFmtId="182" fontId="26" fillId="6" borderId="89" xfId="6" applyNumberFormat="1" applyFont="1" applyFill="1" applyBorder="1" applyAlignment="1">
      <alignment horizontal="center" vertical="center"/>
    </xf>
    <xf numFmtId="0" fontId="11" fillId="7" borderId="34" xfId="0" applyFont="1" applyFill="1" applyBorder="1" applyAlignment="1">
      <alignment horizontal="left" vertical="center"/>
    </xf>
    <xf numFmtId="0" fontId="11" fillId="7" borderId="19" xfId="0" applyFont="1" applyFill="1" applyBorder="1" applyAlignment="1">
      <alignment horizontal="left" vertical="center"/>
    </xf>
    <xf numFmtId="0" fontId="11" fillId="7" borderId="22" xfId="0" applyFont="1" applyFill="1" applyBorder="1" applyAlignment="1">
      <alignment horizontal="left" vertical="center"/>
    </xf>
    <xf numFmtId="0" fontId="11" fillId="7" borderId="82" xfId="0" applyFont="1" applyFill="1" applyBorder="1">
      <alignment vertical="center"/>
    </xf>
    <xf numFmtId="0" fontId="11" fillId="7" borderId="66" xfId="0" applyFont="1" applyFill="1" applyBorder="1" applyAlignment="1">
      <alignment horizontal="right" vertical="center"/>
    </xf>
    <xf numFmtId="0" fontId="1" fillId="8" borderId="1" xfId="7" applyFill="1" applyBorder="1">
      <alignment vertical="center"/>
    </xf>
    <xf numFmtId="0" fontId="1" fillId="0" borderId="0" xfId="7">
      <alignment vertical="center"/>
    </xf>
    <xf numFmtId="0" fontId="1" fillId="0" borderId="1" xfId="7" applyBorder="1">
      <alignment vertical="center"/>
    </xf>
    <xf numFmtId="0" fontId="56" fillId="2" borderId="0" xfId="0" applyFont="1" applyFill="1" applyAlignment="1">
      <alignment horizontal="center" vertical="center" wrapText="1"/>
    </xf>
    <xf numFmtId="0" fontId="57" fillId="2" borderId="0" xfId="0" applyFont="1" applyFill="1" applyBorder="1" applyAlignment="1">
      <alignment horizontal="left" vertical="center" wrapText="1"/>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2" fillId="4" borderId="64"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4" borderId="24" xfId="0" applyFont="1" applyFill="1" applyBorder="1" applyAlignment="1" applyProtection="1">
      <alignment horizontal="center" vertical="center" wrapText="1"/>
    </xf>
    <xf numFmtId="0" fontId="12" fillId="4" borderId="35" xfId="0" applyFont="1" applyFill="1" applyBorder="1" applyAlignment="1" applyProtection="1">
      <alignment horizontal="center" vertical="center" wrapText="1"/>
    </xf>
    <xf numFmtId="0" fontId="12" fillId="4" borderId="38" xfId="0" applyFont="1" applyFill="1" applyBorder="1" applyAlignment="1" applyProtection="1">
      <alignment horizontal="center" vertical="center" wrapText="1" shrinkToFit="1"/>
    </xf>
    <xf numFmtId="0" fontId="12" fillId="4" borderId="42" xfId="0" applyFont="1" applyFill="1" applyBorder="1" applyAlignment="1" applyProtection="1">
      <alignment horizontal="center" vertical="center" shrinkToFit="1"/>
    </xf>
    <xf numFmtId="0" fontId="12" fillId="4" borderId="35" xfId="0" applyFont="1" applyFill="1" applyBorder="1" applyAlignment="1" applyProtection="1">
      <alignment horizontal="center" vertical="center" shrinkToFit="1"/>
    </xf>
    <xf numFmtId="0" fontId="12" fillId="4" borderId="3" xfId="0" applyFont="1" applyFill="1" applyBorder="1" applyAlignment="1" applyProtection="1">
      <alignment horizontal="left" vertical="center"/>
    </xf>
    <xf numFmtId="0" fontId="12" fillId="4" borderId="4" xfId="0" applyFont="1" applyFill="1" applyBorder="1" applyAlignment="1" applyProtection="1">
      <alignment horizontal="left" vertical="center"/>
    </xf>
    <xf numFmtId="0" fontId="12" fillId="4" borderId="6" xfId="0" applyFont="1" applyFill="1" applyBorder="1" applyAlignment="1" applyProtection="1">
      <alignment horizontal="left" vertical="center" shrinkToFit="1"/>
    </xf>
    <xf numFmtId="0" fontId="12" fillId="4" borderId="7" xfId="0" applyFont="1" applyFill="1" applyBorder="1" applyAlignment="1" applyProtection="1">
      <alignment horizontal="left" vertical="center" shrinkToFit="1"/>
    </xf>
    <xf numFmtId="0" fontId="12" fillId="4" borderId="6" xfId="0" applyFont="1" applyFill="1" applyBorder="1" applyAlignment="1" applyProtection="1">
      <alignment horizontal="left" vertical="center"/>
    </xf>
    <xf numFmtId="0" fontId="12" fillId="4" borderId="8" xfId="0" applyFont="1" applyFill="1" applyBorder="1" applyAlignment="1" applyProtection="1">
      <alignment horizontal="left" vertical="center"/>
    </xf>
    <xf numFmtId="0" fontId="12" fillId="4" borderId="7" xfId="0" applyFont="1" applyFill="1" applyBorder="1" applyAlignment="1" applyProtection="1">
      <alignment horizontal="left" vertical="center"/>
    </xf>
    <xf numFmtId="0" fontId="12" fillId="4" borderId="25" xfId="0"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21" xfId="0" applyFont="1" applyFill="1" applyBorder="1" applyAlignment="1" applyProtection="1">
      <alignment horizontal="center" vertical="center"/>
    </xf>
    <xf numFmtId="0" fontId="12" fillId="4" borderId="41" xfId="0" applyFont="1" applyFill="1" applyBorder="1" applyAlignment="1" applyProtection="1">
      <alignment horizontal="center" vertical="center"/>
    </xf>
    <xf numFmtId="0" fontId="12" fillId="4" borderId="29" xfId="0" applyFont="1" applyFill="1" applyBorder="1" applyAlignment="1" applyProtection="1">
      <alignment horizontal="center" vertical="center" textRotation="255" shrinkToFit="1"/>
    </xf>
    <xf numFmtId="0" fontId="12" fillId="4" borderId="32" xfId="0" applyFont="1" applyFill="1" applyBorder="1" applyAlignment="1" applyProtection="1">
      <alignment horizontal="center" vertical="center" textRotation="255" shrinkToFit="1"/>
    </xf>
    <xf numFmtId="0" fontId="12" fillId="4" borderId="12" xfId="0" applyFont="1" applyFill="1" applyBorder="1" applyAlignment="1" applyProtection="1">
      <alignment horizontal="left" vertical="center"/>
    </xf>
    <xf numFmtId="0" fontId="12" fillId="4" borderId="13" xfId="0" applyFont="1" applyFill="1" applyBorder="1" applyAlignment="1" applyProtection="1">
      <alignment horizontal="left" vertical="center"/>
    </xf>
    <xf numFmtId="0" fontId="12" fillId="4" borderId="12" xfId="0" applyFont="1" applyFill="1" applyBorder="1" applyAlignment="1" applyProtection="1">
      <alignment horizontal="left" vertical="center" shrinkToFit="1"/>
    </xf>
    <xf numFmtId="0" fontId="12" fillId="4" borderId="13" xfId="0" applyFont="1" applyFill="1" applyBorder="1" applyAlignment="1" applyProtection="1">
      <alignment horizontal="left" vertical="center" shrinkToFit="1"/>
    </xf>
    <xf numFmtId="0" fontId="12" fillId="4" borderId="3" xfId="0" applyFont="1" applyFill="1" applyBorder="1" applyAlignment="1" applyProtection="1">
      <alignment horizontal="left" vertical="center" shrinkToFit="1"/>
    </xf>
    <xf numFmtId="0" fontId="12" fillId="4" borderId="4" xfId="0" applyFont="1" applyFill="1" applyBorder="1" applyAlignment="1" applyProtection="1">
      <alignment horizontal="left" vertical="center" shrinkToFit="1"/>
    </xf>
    <xf numFmtId="0" fontId="13" fillId="4" borderId="3" xfId="0" applyFont="1" applyFill="1" applyBorder="1" applyAlignment="1" applyProtection="1">
      <alignment horizontal="left" vertical="center" shrinkToFit="1"/>
    </xf>
    <xf numFmtId="0" fontId="13" fillId="4" borderId="4" xfId="0" applyFont="1" applyFill="1" applyBorder="1" applyAlignment="1" applyProtection="1">
      <alignment horizontal="left" vertical="center" shrinkToFit="1"/>
    </xf>
    <xf numFmtId="0" fontId="12" fillId="4" borderId="30" xfId="0" applyFont="1" applyFill="1" applyBorder="1" applyAlignment="1" applyProtection="1">
      <alignment horizontal="center" vertical="center" textRotation="255" shrinkToFit="1"/>
    </xf>
    <xf numFmtId="0" fontId="12" fillId="4" borderId="83" xfId="0" applyFont="1" applyFill="1" applyBorder="1" applyAlignment="1" applyProtection="1">
      <alignment horizontal="center" vertical="center"/>
    </xf>
    <xf numFmtId="0" fontId="12" fillId="4" borderId="26"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12" fillId="4" borderId="77" xfId="0" applyFont="1" applyFill="1" applyBorder="1" applyAlignment="1" applyProtection="1">
      <alignment horizontal="center" vertical="center"/>
    </xf>
    <xf numFmtId="0" fontId="9" fillId="0" borderId="0" xfId="0" applyFont="1" applyBorder="1" applyAlignment="1"/>
    <xf numFmtId="0" fontId="12" fillId="4" borderId="28" xfId="0" applyFont="1" applyFill="1" applyBorder="1" applyAlignment="1">
      <alignment horizontal="center" vertical="center"/>
    </xf>
    <xf numFmtId="0" fontId="12" fillId="4" borderId="72" xfId="0" applyFont="1" applyFill="1" applyBorder="1" applyAlignment="1">
      <alignment horizontal="center" vertical="center"/>
    </xf>
    <xf numFmtId="0" fontId="12" fillId="4" borderId="37" xfId="0" applyFont="1" applyFill="1" applyBorder="1" applyAlignment="1">
      <alignment horizontal="center" vertical="center"/>
    </xf>
    <xf numFmtId="0" fontId="15" fillId="4" borderId="52" xfId="0" applyFont="1" applyFill="1" applyBorder="1" applyAlignment="1" applyProtection="1">
      <alignment horizontal="left" vertical="center" wrapText="1"/>
    </xf>
    <xf numFmtId="0" fontId="15" fillId="4" borderId="83" xfId="0" applyFont="1" applyFill="1" applyBorder="1" applyAlignment="1" applyProtection="1">
      <alignment horizontal="left" vertical="center"/>
    </xf>
    <xf numFmtId="0" fontId="15" fillId="4" borderId="11" xfId="0" applyFont="1" applyFill="1" applyBorder="1" applyAlignment="1" applyProtection="1">
      <alignment horizontal="left" vertical="center" wrapText="1"/>
    </xf>
    <xf numFmtId="0" fontId="12" fillId="4" borderId="11" xfId="0" applyFont="1" applyFill="1" applyBorder="1" applyAlignment="1" applyProtection="1">
      <alignment horizontal="left" vertical="center"/>
    </xf>
    <xf numFmtId="0" fontId="12" fillId="4" borderId="14" xfId="0" applyFont="1" applyFill="1" applyBorder="1" applyAlignment="1" applyProtection="1">
      <alignment horizontal="left" vertical="center"/>
    </xf>
    <xf numFmtId="179" fontId="12" fillId="5" borderId="6" xfId="1" applyNumberFormat="1" applyFont="1" applyFill="1" applyBorder="1" applyAlignment="1" applyProtection="1">
      <alignment vertical="center"/>
    </xf>
    <xf numFmtId="179" fontId="12" fillId="5" borderId="8" xfId="1" applyNumberFormat="1" applyFont="1" applyFill="1" applyBorder="1" applyAlignment="1" applyProtection="1">
      <alignment vertical="center"/>
    </xf>
    <xf numFmtId="0" fontId="12" fillId="4" borderId="78" xfId="0" applyFont="1" applyFill="1" applyBorder="1" applyAlignment="1">
      <alignment horizontal="left" vertical="center"/>
    </xf>
    <xf numFmtId="0" fontId="12" fillId="4" borderId="7" xfId="0" applyFont="1" applyFill="1" applyBorder="1" applyAlignment="1">
      <alignment horizontal="left" vertical="center"/>
    </xf>
    <xf numFmtId="0" fontId="12" fillId="4" borderId="12" xfId="0" applyFont="1" applyFill="1" applyBorder="1" applyAlignment="1">
      <alignment horizontal="left" vertical="center"/>
    </xf>
    <xf numFmtId="38" fontId="12" fillId="3" borderId="44" xfId="1" applyFont="1" applyFill="1" applyBorder="1" applyAlignment="1" applyProtection="1">
      <alignment horizontal="right" vertical="center"/>
      <protection locked="0"/>
    </xf>
    <xf numFmtId="38" fontId="12" fillId="3" borderId="45" xfId="1" applyFont="1" applyFill="1" applyBorder="1" applyAlignment="1" applyProtection="1">
      <alignment horizontal="right" vertical="center"/>
      <protection locked="0"/>
    </xf>
    <xf numFmtId="0" fontId="12" fillId="4" borderId="63"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 xfId="0" applyFont="1" applyFill="1" applyBorder="1" applyAlignment="1">
      <alignment horizontal="left" vertical="center"/>
    </xf>
    <xf numFmtId="38" fontId="12" fillId="3" borderId="46" xfId="1" applyFont="1" applyFill="1" applyBorder="1" applyAlignment="1" applyProtection="1">
      <alignment horizontal="right" vertical="center"/>
      <protection locked="0"/>
    </xf>
    <xf numFmtId="38" fontId="12" fillId="3" borderId="47" xfId="1" applyFont="1" applyFill="1" applyBorder="1" applyAlignment="1" applyProtection="1">
      <alignment horizontal="right" vertical="center"/>
      <protection locked="0"/>
    </xf>
    <xf numFmtId="0" fontId="12" fillId="4" borderId="76" xfId="0" applyFont="1" applyFill="1" applyBorder="1" applyAlignment="1">
      <alignment horizontal="left" vertical="center"/>
    </xf>
    <xf numFmtId="0" fontId="12" fillId="4" borderId="6" xfId="0" applyFont="1" applyFill="1" applyBorder="1" applyAlignment="1">
      <alignment horizontal="left" vertical="center"/>
    </xf>
    <xf numFmtId="0" fontId="12" fillId="4" borderId="9" xfId="0" applyFont="1" applyFill="1" applyBorder="1" applyAlignment="1">
      <alignment horizontal="left" vertical="center"/>
    </xf>
    <xf numFmtId="38" fontId="12" fillId="3" borderId="48" xfId="1" applyFont="1" applyFill="1" applyBorder="1" applyAlignment="1" applyProtection="1">
      <alignment horizontal="right" vertical="center"/>
      <protection locked="0"/>
    </xf>
    <xf numFmtId="38" fontId="12" fillId="3" borderId="49" xfId="1" applyFont="1" applyFill="1" applyBorder="1" applyAlignment="1" applyProtection="1">
      <alignment horizontal="right" vertical="center"/>
      <protection locked="0"/>
    </xf>
    <xf numFmtId="0" fontId="12" fillId="4" borderId="28" xfId="0" applyFont="1" applyFill="1" applyBorder="1" applyAlignment="1">
      <alignment horizontal="left" vertical="center"/>
    </xf>
    <xf numFmtId="0" fontId="12" fillId="4" borderId="72" xfId="0" applyFont="1" applyFill="1" applyBorder="1" applyAlignment="1">
      <alignment horizontal="left" vertical="center"/>
    </xf>
    <xf numFmtId="179" fontId="12" fillId="5" borderId="33" xfId="0" applyNumberFormat="1" applyFont="1" applyFill="1" applyBorder="1" applyAlignment="1">
      <alignment horizontal="right" vertical="center"/>
    </xf>
    <xf numFmtId="179" fontId="12" fillId="5" borderId="71" xfId="0" applyNumberFormat="1" applyFont="1" applyFill="1" applyBorder="1" applyAlignment="1">
      <alignment horizontal="right" vertical="center"/>
    </xf>
    <xf numFmtId="0" fontId="12" fillId="4" borderId="37" xfId="0" applyFont="1" applyFill="1" applyBorder="1" applyAlignment="1">
      <alignment horizontal="center" vertical="center" shrinkToFit="1"/>
    </xf>
    <xf numFmtId="0" fontId="12" fillId="4" borderId="72" xfId="0" applyFont="1" applyFill="1" applyBorder="1" applyAlignment="1">
      <alignment horizontal="center" vertical="center" shrinkToFit="1"/>
    </xf>
    <xf numFmtId="0" fontId="12" fillId="4" borderId="73" xfId="0" applyFont="1" applyFill="1" applyBorder="1" applyAlignment="1">
      <alignment horizontal="center" vertical="center" shrinkToFit="1"/>
    </xf>
    <xf numFmtId="38" fontId="12" fillId="3" borderId="60" xfId="1" applyFont="1" applyFill="1" applyBorder="1" applyAlignment="1" applyProtection="1">
      <alignment horizontal="center" vertical="center"/>
      <protection locked="0"/>
    </xf>
    <xf numFmtId="38" fontId="12" fillId="3" borderId="70" xfId="1" applyFont="1" applyFill="1" applyBorder="1" applyAlignment="1" applyProtection="1">
      <alignment horizontal="center" vertical="center"/>
      <protection locked="0"/>
    </xf>
    <xf numFmtId="38" fontId="12" fillId="3" borderId="61" xfId="1" applyFont="1" applyFill="1" applyBorder="1" applyAlignment="1" applyProtection="1">
      <alignment horizontal="center" vertical="center"/>
      <protection locked="0"/>
    </xf>
    <xf numFmtId="38" fontId="12" fillId="5" borderId="7" xfId="1" applyFont="1" applyFill="1" applyBorder="1" applyAlignment="1">
      <alignment horizontal="right" vertical="center" shrinkToFit="1"/>
    </xf>
    <xf numFmtId="38" fontId="12" fillId="5" borderId="67" xfId="1" applyFont="1" applyFill="1" applyBorder="1" applyAlignment="1">
      <alignment horizontal="right" vertical="center" shrinkToFit="1"/>
    </xf>
    <xf numFmtId="38" fontId="12" fillId="3" borderId="68" xfId="1" applyFont="1" applyFill="1" applyBorder="1" applyAlignment="1" applyProtection="1">
      <alignment horizontal="center" vertical="center"/>
      <protection locked="0"/>
    </xf>
    <xf numFmtId="38" fontId="12" fillId="3" borderId="7" xfId="1" applyFont="1" applyFill="1" applyBorder="1" applyAlignment="1" applyProtection="1">
      <alignment horizontal="center" vertical="center"/>
      <protection locked="0"/>
    </xf>
    <xf numFmtId="38" fontId="12" fillId="3" borderId="69" xfId="1" applyFont="1" applyFill="1" applyBorder="1" applyAlignment="1" applyProtection="1">
      <alignment horizontal="center" vertical="center"/>
      <protection locked="0"/>
    </xf>
    <xf numFmtId="38" fontId="12" fillId="5" borderId="1" xfId="1" applyFont="1" applyFill="1" applyBorder="1" applyAlignment="1">
      <alignment horizontal="right" vertical="center"/>
    </xf>
    <xf numFmtId="38" fontId="12" fillId="5" borderId="39" xfId="1" applyFont="1" applyFill="1" applyBorder="1" applyAlignment="1">
      <alignment horizontal="right" vertical="center"/>
    </xf>
    <xf numFmtId="38" fontId="12" fillId="3" borderId="46" xfId="1" applyFont="1" applyFill="1" applyBorder="1" applyAlignment="1" applyProtection="1">
      <alignment horizontal="center" vertical="center"/>
      <protection locked="0"/>
    </xf>
    <xf numFmtId="38" fontId="12" fillId="3" borderId="1" xfId="1" applyFont="1" applyFill="1" applyBorder="1" applyAlignment="1" applyProtection="1">
      <alignment horizontal="center" vertical="center"/>
      <protection locked="0"/>
    </xf>
    <xf numFmtId="38" fontId="12" fillId="3" borderId="47" xfId="1" applyFont="1" applyFill="1" applyBorder="1" applyAlignment="1" applyProtection="1">
      <alignment horizontal="center" vertical="center"/>
      <protection locked="0"/>
    </xf>
    <xf numFmtId="0" fontId="12" fillId="4" borderId="63" xfId="0" applyFont="1" applyFill="1" applyBorder="1" applyAlignment="1">
      <alignment horizontal="left" vertical="center" shrinkToFit="1"/>
    </xf>
    <xf numFmtId="0" fontId="12" fillId="4" borderId="1" xfId="0" applyFont="1" applyFill="1" applyBorder="1" applyAlignment="1">
      <alignment horizontal="left" vertical="center" shrinkToFit="1"/>
    </xf>
    <xf numFmtId="0" fontId="12" fillId="4" borderId="3" xfId="0" applyFont="1" applyFill="1" applyBorder="1" applyAlignment="1">
      <alignment horizontal="left" vertical="center" shrinkToFit="1"/>
    </xf>
    <xf numFmtId="38" fontId="12" fillId="3" borderId="48" xfId="1" applyFont="1" applyFill="1" applyBorder="1" applyAlignment="1" applyProtection="1">
      <alignment horizontal="center" vertical="center"/>
      <protection locked="0"/>
    </xf>
    <xf numFmtId="38" fontId="12" fillId="3" borderId="62" xfId="1" applyFont="1" applyFill="1" applyBorder="1" applyAlignment="1" applyProtection="1">
      <alignment horizontal="center" vertical="center"/>
      <protection locked="0"/>
    </xf>
    <xf numFmtId="38" fontId="12" fillId="3" borderId="49" xfId="1" applyFont="1" applyFill="1" applyBorder="1" applyAlignment="1" applyProtection="1">
      <alignment horizontal="center" vertical="center"/>
      <protection locked="0"/>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77" xfId="0" applyFont="1" applyFill="1" applyBorder="1" applyAlignment="1">
      <alignment horizontal="center" vertical="center"/>
    </xf>
    <xf numFmtId="38" fontId="12" fillId="5" borderId="72" xfId="1" applyFont="1" applyFill="1" applyBorder="1" applyAlignment="1">
      <alignment horizontal="right" vertical="center" shrinkToFit="1"/>
    </xf>
    <xf numFmtId="38" fontId="12" fillId="5" borderId="73" xfId="1" applyFont="1" applyFill="1" applyBorder="1" applyAlignment="1">
      <alignment horizontal="right" vertical="center" shrinkToFit="1"/>
    </xf>
    <xf numFmtId="0" fontId="12" fillId="2" borderId="0" xfId="0" applyFont="1" applyFill="1" applyAlignment="1">
      <alignment horizontal="left" vertical="center" wrapText="1"/>
    </xf>
    <xf numFmtId="0" fontId="11"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187" xfId="0" applyFont="1" applyFill="1" applyBorder="1" applyAlignment="1">
      <alignment horizontal="left" vertical="center" wrapText="1"/>
    </xf>
    <xf numFmtId="38" fontId="11" fillId="7" borderId="24" xfId="1" applyFont="1" applyFill="1" applyBorder="1" applyAlignment="1">
      <alignment horizontal="center" vertical="center"/>
    </xf>
    <xf numFmtId="38" fontId="11" fillId="7" borderId="31" xfId="1" applyFont="1" applyFill="1" applyBorder="1" applyAlignment="1">
      <alignment horizontal="center" vertical="center"/>
    </xf>
    <xf numFmtId="0" fontId="11" fillId="7" borderId="23" xfId="0" applyFont="1" applyFill="1" applyBorder="1" applyAlignment="1">
      <alignment horizontal="left" vertical="center"/>
    </xf>
    <xf numFmtId="0" fontId="11" fillId="7" borderId="24" xfId="0" applyFont="1" applyFill="1" applyBorder="1" applyAlignment="1">
      <alignment horizontal="left" vertical="center"/>
    </xf>
    <xf numFmtId="0" fontId="58" fillId="7" borderId="18" xfId="0" applyFont="1" applyFill="1" applyBorder="1" applyAlignment="1">
      <alignment horizontal="left" vertical="center" wrapText="1"/>
    </xf>
    <xf numFmtId="0" fontId="58" fillId="7" borderId="4" xfId="0" applyFont="1" applyFill="1" applyBorder="1" applyAlignment="1">
      <alignment horizontal="left" vertical="center" wrapText="1"/>
    </xf>
    <xf numFmtId="179" fontId="11" fillId="7" borderId="1" xfId="0" applyNumberFormat="1" applyFont="1" applyFill="1" applyBorder="1" applyAlignment="1">
      <alignment horizontal="center" vertical="center"/>
    </xf>
    <xf numFmtId="179" fontId="11" fillId="7" borderId="3" xfId="0" applyNumberFormat="1" applyFont="1" applyFill="1" applyBorder="1" applyAlignment="1">
      <alignment horizontal="center" vertical="center"/>
    </xf>
    <xf numFmtId="0" fontId="11" fillId="4" borderId="18"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58" fillId="7" borderId="20" xfId="0" applyFont="1" applyFill="1" applyBorder="1" applyAlignment="1">
      <alignment horizontal="left" vertical="center" wrapText="1"/>
    </xf>
    <xf numFmtId="0" fontId="58" fillId="7" borderId="21" xfId="0" applyFont="1" applyFill="1" applyBorder="1" applyAlignment="1">
      <alignment horizontal="left" vertical="center" wrapText="1"/>
    </xf>
    <xf numFmtId="179" fontId="11" fillId="7" borderId="35" xfId="0" applyNumberFormat="1" applyFont="1" applyFill="1" applyBorder="1" applyAlignment="1">
      <alignment horizontal="center" vertical="center"/>
    </xf>
    <xf numFmtId="179" fontId="11" fillId="7" borderId="25" xfId="0" applyNumberFormat="1" applyFont="1" applyFill="1" applyBorder="1" applyAlignment="1">
      <alignment horizontal="center" vertical="center"/>
    </xf>
    <xf numFmtId="0" fontId="11" fillId="4" borderId="20" xfId="0" applyFont="1" applyFill="1" applyBorder="1" applyAlignment="1">
      <alignment horizontal="left" vertical="center"/>
    </xf>
    <xf numFmtId="0" fontId="11" fillId="4" borderId="21" xfId="0" applyFont="1" applyFill="1" applyBorder="1" applyAlignment="1">
      <alignment horizontal="left" vertical="center"/>
    </xf>
    <xf numFmtId="0" fontId="12" fillId="2" borderId="0" xfId="0" applyFont="1" applyFill="1" applyAlignment="1">
      <alignment horizontal="left" vertical="top" wrapText="1"/>
    </xf>
    <xf numFmtId="182" fontId="12" fillId="2" borderId="10" xfId="6" applyNumberFormat="1" applyFont="1" applyFill="1" applyBorder="1" applyAlignment="1">
      <alignment horizontal="left" vertical="center" wrapText="1"/>
    </xf>
    <xf numFmtId="0" fontId="28" fillId="0" borderId="0" xfId="6" applyFont="1" applyAlignment="1">
      <alignment horizontal="left" vertical="center"/>
    </xf>
    <xf numFmtId="0" fontId="52" fillId="0" borderId="0" xfId="6" applyFont="1" applyAlignment="1">
      <alignment horizontal="left" vertical="center" wrapText="1" shrinkToFit="1"/>
    </xf>
    <xf numFmtId="0" fontId="27" fillId="0" borderId="0" xfId="6" applyFont="1" applyAlignment="1">
      <alignment horizontal="left" vertical="center" wrapText="1" shrinkToFit="1"/>
    </xf>
    <xf numFmtId="184" fontId="26" fillId="0" borderId="6" xfId="6" applyNumberFormat="1" applyFont="1" applyBorder="1" applyAlignment="1">
      <alignment horizontal="left" vertical="center" wrapText="1"/>
    </xf>
    <xf numFmtId="184" fontId="26" fillId="0" borderId="7" xfId="6" applyNumberFormat="1" applyFont="1" applyBorder="1" applyAlignment="1">
      <alignment horizontal="left" vertical="center" wrapText="1"/>
    </xf>
    <xf numFmtId="182" fontId="42" fillId="0" borderId="0" xfId="6" applyNumberFormat="1" applyFont="1" applyAlignment="1">
      <alignment horizontal="left" vertical="center"/>
    </xf>
    <xf numFmtId="182" fontId="50" fillId="2" borderId="13" xfId="6" applyNumberFormat="1" applyFont="1" applyFill="1" applyBorder="1" applyAlignment="1">
      <alignment horizontal="left" vertical="center" wrapText="1"/>
    </xf>
    <xf numFmtId="0" fontId="28" fillId="0" borderId="6" xfId="6" applyFont="1" applyBorder="1" applyAlignment="1">
      <alignment horizontal="center" vertical="center" shrinkToFit="1"/>
    </xf>
    <xf numFmtId="0" fontId="28" fillId="0" borderId="7" xfId="6" applyFont="1" applyBorder="1" applyAlignment="1">
      <alignment horizontal="center" vertical="center" shrinkToFit="1"/>
    </xf>
    <xf numFmtId="183" fontId="30" fillId="0" borderId="9" xfId="3" applyNumberFormat="1" applyFont="1" applyFill="1" applyBorder="1" applyAlignment="1">
      <alignment horizontal="center" vertical="center" shrinkToFit="1"/>
    </xf>
    <xf numFmtId="183" fontId="30" fillId="0" borderId="11" xfId="3" applyNumberFormat="1" applyFont="1" applyFill="1" applyBorder="1" applyAlignment="1">
      <alignment horizontal="center" vertical="center" shrinkToFit="1"/>
    </xf>
    <xf numFmtId="183" fontId="30" fillId="0" borderId="6" xfId="3" applyNumberFormat="1" applyFont="1" applyFill="1" applyBorder="1" applyAlignment="1">
      <alignment horizontal="center" vertical="center" wrapText="1" shrinkToFit="1"/>
    </xf>
    <xf numFmtId="183" fontId="30" fillId="0" borderId="7" xfId="3" applyNumberFormat="1" applyFont="1" applyFill="1" applyBorder="1" applyAlignment="1">
      <alignment horizontal="center" vertical="center" wrapText="1" shrinkToFit="1"/>
    </xf>
    <xf numFmtId="183" fontId="28" fillId="0" borderId="6" xfId="3" applyNumberFormat="1" applyFont="1" applyFill="1" applyBorder="1" applyAlignment="1">
      <alignment horizontal="center" vertical="center" shrinkToFit="1"/>
    </xf>
    <xf numFmtId="183" fontId="28" fillId="0" borderId="7" xfId="3" applyNumberFormat="1" applyFont="1" applyFill="1" applyBorder="1" applyAlignment="1">
      <alignment horizontal="center" vertical="center" shrinkToFit="1"/>
    </xf>
    <xf numFmtId="183" fontId="32" fillId="0" borderId="12" xfId="3" applyNumberFormat="1" applyFont="1" applyFill="1" applyBorder="1" applyAlignment="1">
      <alignment horizontal="center" vertical="center" shrinkToFit="1"/>
    </xf>
    <xf numFmtId="183" fontId="32" fillId="0" borderId="14" xfId="3" applyNumberFormat="1" applyFont="1" applyFill="1" applyBorder="1" applyAlignment="1">
      <alignment horizontal="center" vertical="center" shrinkToFit="1"/>
    </xf>
    <xf numFmtId="0" fontId="40" fillId="3" borderId="163" xfId="6" applyFont="1" applyFill="1" applyBorder="1" applyAlignment="1">
      <alignment horizontal="left" vertical="center"/>
    </xf>
    <xf numFmtId="0" fontId="40" fillId="3" borderId="165" xfId="6" applyFont="1" applyFill="1" applyBorder="1" applyAlignment="1">
      <alignment horizontal="left" vertical="center"/>
    </xf>
    <xf numFmtId="0" fontId="40" fillId="3" borderId="8" xfId="6" applyFont="1" applyFill="1" applyBorder="1" applyAlignment="1">
      <alignment horizontal="left" vertical="center" shrinkToFit="1"/>
    </xf>
    <xf numFmtId="0" fontId="40" fillId="3" borderId="136" xfId="6" applyFont="1" applyFill="1" applyBorder="1" applyAlignment="1">
      <alignment horizontal="left" vertical="center" shrinkToFit="1"/>
    </xf>
    <xf numFmtId="182" fontId="40" fillId="3" borderId="8" xfId="6" applyNumberFormat="1" applyFont="1" applyFill="1" applyBorder="1" applyAlignment="1">
      <alignment horizontal="center" vertical="center"/>
    </xf>
    <xf numFmtId="182" fontId="40" fillId="3" borderId="136" xfId="6" applyNumberFormat="1" applyFont="1" applyFill="1" applyBorder="1" applyAlignment="1">
      <alignment horizontal="center" vertical="center"/>
    </xf>
    <xf numFmtId="184" fontId="40" fillId="3" borderId="8" xfId="6" applyNumberFormat="1" applyFont="1" applyFill="1" applyBorder="1" applyAlignment="1">
      <alignment horizontal="center" vertical="center" wrapText="1"/>
    </xf>
    <xf numFmtId="184" fontId="40" fillId="3" borderId="136" xfId="6" applyNumberFormat="1" applyFont="1" applyFill="1" applyBorder="1" applyAlignment="1">
      <alignment horizontal="center" vertical="center" wrapText="1"/>
    </xf>
    <xf numFmtId="0" fontId="40" fillId="3" borderId="6" xfId="6" applyFont="1" applyFill="1" applyBorder="1" applyAlignment="1">
      <alignment horizontal="left" vertical="center"/>
    </xf>
    <xf numFmtId="0" fontId="40" fillId="3" borderId="7" xfId="6" applyFont="1" applyFill="1" applyBorder="1" applyAlignment="1">
      <alignment horizontal="left" vertical="center"/>
    </xf>
    <xf numFmtId="0" fontId="40" fillId="3" borderId="6" xfId="6" applyFont="1" applyFill="1" applyBorder="1" applyAlignment="1">
      <alignment horizontal="left" vertical="center" shrinkToFit="1"/>
    </xf>
    <xf numFmtId="0" fontId="40" fillId="3" borderId="7" xfId="6" applyFont="1" applyFill="1" applyBorder="1" applyAlignment="1">
      <alignment horizontal="left" vertical="center" shrinkToFit="1"/>
    </xf>
    <xf numFmtId="182" fontId="40" fillId="3" borderId="6" xfId="6" applyNumberFormat="1" applyFont="1" applyFill="1" applyBorder="1" applyAlignment="1">
      <alignment horizontal="center" vertical="center"/>
    </xf>
    <xf numFmtId="182" fontId="40" fillId="3" borderId="7" xfId="6" applyNumberFormat="1" applyFont="1" applyFill="1" applyBorder="1" applyAlignment="1">
      <alignment horizontal="center" vertical="center"/>
    </xf>
    <xf numFmtId="184" fontId="40" fillId="3" borderId="97" xfId="6" applyNumberFormat="1" applyFont="1" applyFill="1" applyBorder="1" applyAlignment="1">
      <alignment horizontal="center" vertical="center" wrapText="1"/>
    </xf>
    <xf numFmtId="184" fontId="40" fillId="3" borderId="6" xfId="6" applyNumberFormat="1" applyFont="1" applyFill="1" applyBorder="1" applyAlignment="1">
      <alignment horizontal="center" vertical="center" wrapText="1"/>
    </xf>
    <xf numFmtId="0" fontId="40" fillId="3" borderId="8" xfId="6" applyFont="1" applyFill="1" applyBorder="1" applyAlignment="1">
      <alignment horizontal="left" vertical="center"/>
    </xf>
    <xf numFmtId="0" fontId="48" fillId="3" borderId="6" xfId="6" applyFont="1" applyFill="1" applyBorder="1" applyAlignment="1">
      <alignment horizontal="left" vertical="center" shrinkToFit="1"/>
    </xf>
    <xf numFmtId="184" fontId="26" fillId="0" borderId="8" xfId="6" applyNumberFormat="1" applyFont="1" applyBorder="1" applyAlignment="1">
      <alignment horizontal="left" vertical="center" wrapText="1"/>
    </xf>
    <xf numFmtId="0" fontId="26" fillId="0" borderId="113" xfId="6" applyFont="1" applyBorder="1" applyAlignment="1">
      <alignment horizontal="left" vertical="center"/>
    </xf>
    <xf numFmtId="0" fontId="26" fillId="0" borderId="130" xfId="6" applyFont="1" applyBorder="1" applyAlignment="1">
      <alignment horizontal="left" vertical="center"/>
    </xf>
    <xf numFmtId="0" fontId="26" fillId="0" borderId="135" xfId="6" applyFont="1" applyBorder="1" applyAlignment="1">
      <alignment horizontal="left" vertical="center"/>
    </xf>
    <xf numFmtId="0" fontId="26" fillId="0" borderId="97" xfId="6" applyFont="1" applyBorder="1" applyAlignment="1">
      <alignment horizontal="left" vertical="center" shrinkToFit="1"/>
    </xf>
    <xf numFmtId="0" fontId="26" fillId="0" borderId="6" xfId="6" applyFont="1" applyBorder="1" applyAlignment="1">
      <alignment horizontal="left" vertical="center" shrinkToFit="1"/>
    </xf>
    <xf numFmtId="0" fontId="26" fillId="0" borderId="101" xfId="6" applyFont="1" applyBorder="1" applyAlignment="1">
      <alignment horizontal="left" vertical="center" shrinkToFit="1"/>
    </xf>
    <xf numFmtId="182" fontId="40" fillId="3" borderId="97" xfId="6" applyNumberFormat="1" applyFont="1" applyFill="1" applyBorder="1" applyAlignment="1">
      <alignment horizontal="center" vertical="center"/>
    </xf>
    <xf numFmtId="182" fontId="40" fillId="3" borderId="101" xfId="6" applyNumberFormat="1" applyFont="1" applyFill="1" applyBorder="1" applyAlignment="1">
      <alignment horizontal="center" vertical="center"/>
    </xf>
    <xf numFmtId="184" fontId="26" fillId="0" borderId="97" xfId="6" applyNumberFormat="1" applyFont="1" applyBorder="1" applyAlignment="1">
      <alignment horizontal="center" vertical="center" wrapText="1"/>
    </xf>
    <xf numFmtId="184" fontId="26" fillId="0" borderId="6" xfId="6" applyNumberFormat="1" applyFont="1" applyBorder="1" applyAlignment="1">
      <alignment horizontal="center" vertical="center" wrapText="1"/>
    </xf>
    <xf numFmtId="184" fontId="26" fillId="0" borderId="101" xfId="6" applyNumberFormat="1" applyFont="1" applyBorder="1" applyAlignment="1">
      <alignment horizontal="center" vertical="center" wrapText="1"/>
    </xf>
    <xf numFmtId="184" fontId="26" fillId="0" borderId="114" xfId="6" applyNumberFormat="1" applyFont="1" applyBorder="1" applyAlignment="1">
      <alignment horizontal="left" vertical="center" wrapText="1"/>
    </xf>
    <xf numFmtId="184" fontId="26" fillId="0" borderId="112" xfId="6" applyNumberFormat="1" applyFont="1" applyBorder="1" applyAlignment="1">
      <alignment horizontal="left" vertical="center" wrapText="1"/>
    </xf>
    <xf numFmtId="184" fontId="26" fillId="0" borderId="137" xfId="6" applyNumberFormat="1" applyFont="1" applyBorder="1" applyAlignment="1">
      <alignment horizontal="left" vertical="center" wrapText="1"/>
    </xf>
    <xf numFmtId="0" fontId="26" fillId="0" borderId="6" xfId="6" applyFont="1" applyBorder="1" applyAlignment="1">
      <alignment horizontal="left" vertical="center"/>
    </xf>
    <xf numFmtId="182" fontId="26" fillId="0" borderId="6" xfId="6" applyNumberFormat="1" applyFont="1" applyBorder="1" applyAlignment="1">
      <alignment horizontal="center" vertical="center"/>
    </xf>
    <xf numFmtId="0" fontId="26" fillId="0" borderId="7" xfId="6" applyFont="1" applyBorder="1" applyAlignment="1">
      <alignment horizontal="left" vertical="center"/>
    </xf>
    <xf numFmtId="0" fontId="26" fillId="0" borderId="7" xfId="6" applyFont="1" applyBorder="1" applyAlignment="1">
      <alignment horizontal="left" vertical="center" shrinkToFit="1"/>
    </xf>
    <xf numFmtId="182" fontId="40" fillId="3" borderId="9" xfId="6" applyNumberFormat="1" applyFont="1" applyFill="1" applyBorder="1" applyAlignment="1">
      <alignment horizontal="center" vertical="center"/>
    </xf>
    <xf numFmtId="184" fontId="26" fillId="0" borderId="11" xfId="6" applyNumberFormat="1" applyFont="1" applyBorder="1" applyAlignment="1">
      <alignment horizontal="center" vertical="center" wrapText="1"/>
    </xf>
    <xf numFmtId="184" fontId="26" fillId="0" borderId="7" xfId="6" applyNumberFormat="1" applyFont="1" applyBorder="1" applyAlignment="1">
      <alignment horizontal="center" vertical="center" wrapText="1"/>
    </xf>
    <xf numFmtId="0" fontId="26" fillId="0" borderId="101" xfId="6" applyFont="1" applyBorder="1" applyAlignment="1">
      <alignment horizontal="left" vertical="center"/>
    </xf>
    <xf numFmtId="182" fontId="26" fillId="0" borderId="101" xfId="6" applyNumberFormat="1" applyFont="1" applyBorder="1" applyAlignment="1">
      <alignment horizontal="center" vertical="center"/>
    </xf>
    <xf numFmtId="0" fontId="34" fillId="0" borderId="6" xfId="6" applyFont="1" applyBorder="1" applyAlignment="1">
      <alignment horizontal="left" vertical="center" shrinkToFit="1"/>
    </xf>
    <xf numFmtId="0" fontId="26" fillId="0" borderId="104" xfId="6" applyFont="1" applyBorder="1" applyAlignment="1">
      <alignment horizontal="left" vertical="center"/>
    </xf>
    <xf numFmtId="0" fontId="26" fillId="0" borderId="104" xfId="6" applyFont="1" applyBorder="1" applyAlignment="1">
      <alignment horizontal="left" vertical="center" shrinkToFit="1"/>
    </xf>
    <xf numFmtId="182" fontId="26" fillId="0" borderId="104" xfId="6" applyNumberFormat="1" applyFont="1" applyBorder="1" applyAlignment="1">
      <alignment horizontal="center" vertical="center"/>
    </xf>
    <xf numFmtId="184" fontId="26" fillId="0" borderId="104" xfId="6" applyNumberFormat="1" applyFont="1" applyBorder="1" applyAlignment="1">
      <alignment horizontal="center" vertical="center" wrapText="1"/>
    </xf>
    <xf numFmtId="185" fontId="26" fillId="0" borderId="11" xfId="6" applyNumberFormat="1" applyFont="1" applyBorder="1" applyAlignment="1">
      <alignment horizontal="left" vertical="center" wrapText="1"/>
    </xf>
    <xf numFmtId="185" fontId="26" fillId="0" borderId="6" xfId="6" applyNumberFormat="1" applyFont="1" applyBorder="1" applyAlignment="1">
      <alignment horizontal="left" vertical="center" wrapText="1"/>
    </xf>
    <xf numFmtId="182" fontId="26" fillId="0" borderId="97" xfId="6" applyNumberFormat="1" applyFont="1" applyBorder="1" applyAlignment="1">
      <alignment horizontal="center" vertical="center"/>
    </xf>
    <xf numFmtId="0" fontId="26" fillId="0" borderId="1" xfId="6" applyFont="1" applyBorder="1" applyAlignment="1">
      <alignment horizontal="left" vertical="center"/>
    </xf>
    <xf numFmtId="0" fontId="26" fillId="0" borderId="1" xfId="6" applyFont="1" applyBorder="1" applyAlignment="1">
      <alignment horizontal="left" vertical="center" shrinkToFit="1"/>
    </xf>
    <xf numFmtId="182" fontId="40" fillId="3" borderId="1" xfId="6" applyNumberFormat="1" applyFont="1" applyFill="1" applyBorder="1" applyAlignment="1">
      <alignment horizontal="center" vertical="center"/>
    </xf>
    <xf numFmtId="184" fontId="40" fillId="3" borderId="1" xfId="6" applyNumberFormat="1" applyFont="1" applyFill="1" applyBorder="1" applyAlignment="1">
      <alignment horizontal="center" vertical="center" wrapText="1"/>
    </xf>
    <xf numFmtId="185" fontId="26" fillId="0" borderId="1" xfId="6" applyNumberFormat="1" applyFont="1" applyBorder="1" applyAlignment="1">
      <alignment horizontal="left" vertical="center" wrapText="1"/>
    </xf>
    <xf numFmtId="182" fontId="26" fillId="0" borderId="9" xfId="6" applyNumberFormat="1" applyFont="1" applyBorder="1" applyAlignment="1">
      <alignment horizontal="center" vertical="center"/>
    </xf>
    <xf numFmtId="185" fontId="26" fillId="0" borderId="101" xfId="6" applyNumberFormat="1" applyFont="1" applyBorder="1" applyAlignment="1">
      <alignment horizontal="left" vertical="center" wrapText="1"/>
    </xf>
    <xf numFmtId="184" fontId="26" fillId="0" borderId="93" xfId="6" applyNumberFormat="1" applyFont="1" applyBorder="1" applyAlignment="1">
      <alignment horizontal="center" vertical="center" wrapText="1"/>
    </xf>
    <xf numFmtId="184" fontId="26" fillId="0" borderId="158" xfId="6" applyNumberFormat="1" applyFont="1" applyBorder="1" applyAlignment="1">
      <alignment horizontal="center" vertical="center" wrapText="1"/>
    </xf>
    <xf numFmtId="184" fontId="26" fillId="0" borderId="139" xfId="6" applyNumberFormat="1" applyFont="1" applyBorder="1" applyAlignment="1">
      <alignment horizontal="center" vertical="center" wrapText="1"/>
    </xf>
    <xf numFmtId="185" fontId="26" fillId="0" borderId="154" xfId="6" applyNumberFormat="1" applyFont="1" applyBorder="1" applyAlignment="1">
      <alignment horizontal="left" vertical="center" wrapText="1"/>
    </xf>
    <xf numFmtId="184" fontId="26" fillId="0" borderId="8" xfId="6" applyNumberFormat="1" applyFont="1" applyBorder="1" applyAlignment="1">
      <alignment horizontal="center" vertical="center" wrapText="1"/>
    </xf>
    <xf numFmtId="185" fontId="26" fillId="0" borderId="114" xfId="6" applyNumberFormat="1" applyFont="1" applyBorder="1" applyAlignment="1">
      <alignment horizontal="left" vertical="center" wrapText="1"/>
    </xf>
    <xf numFmtId="185" fontId="26" fillId="0" borderId="137" xfId="6" applyNumberFormat="1" applyFont="1" applyBorder="1" applyAlignment="1">
      <alignment horizontal="left" vertical="center" wrapText="1"/>
    </xf>
    <xf numFmtId="185" fontId="26" fillId="0" borderId="97" xfId="6" applyNumberFormat="1" applyFont="1" applyBorder="1" applyAlignment="1">
      <alignment horizontal="left" vertical="center" wrapText="1"/>
    </xf>
    <xf numFmtId="185" fontId="26" fillId="0" borderId="99" xfId="6" applyNumberFormat="1" applyFont="1" applyBorder="1" applyAlignment="1">
      <alignment horizontal="left" vertical="center" wrapText="1"/>
    </xf>
    <xf numFmtId="182" fontId="26" fillId="0" borderId="112" xfId="6" applyNumberFormat="1" applyFont="1" applyBorder="1" applyAlignment="1">
      <alignment horizontal="center" vertical="center"/>
    </xf>
    <xf numFmtId="0" fontId="26" fillId="0" borderId="172" xfId="6" applyFont="1" applyBorder="1" applyAlignment="1">
      <alignment horizontal="left" vertical="center"/>
    </xf>
    <xf numFmtId="0" fontId="26" fillId="0" borderId="175" xfId="6" applyFont="1" applyBorder="1" applyAlignment="1">
      <alignment horizontal="left" vertical="center"/>
    </xf>
    <xf numFmtId="0" fontId="26" fillId="0" borderId="172" xfId="6" applyFont="1" applyBorder="1" applyAlignment="1">
      <alignment horizontal="left" vertical="center" shrinkToFit="1"/>
    </xf>
    <xf numFmtId="0" fontId="26" fillId="0" borderId="175" xfId="6" applyFont="1" applyBorder="1" applyAlignment="1">
      <alignment horizontal="left" vertical="center" shrinkToFit="1"/>
    </xf>
    <xf numFmtId="182" fontId="26" fillId="0" borderId="172" xfId="6" applyNumberFormat="1" applyFont="1" applyBorder="1" applyAlignment="1">
      <alignment horizontal="center" vertical="center"/>
    </xf>
    <xf numFmtId="182" fontId="26" fillId="0" borderId="175" xfId="6" applyNumberFormat="1" applyFont="1" applyBorder="1" applyAlignment="1">
      <alignment horizontal="center" vertical="center"/>
    </xf>
    <xf numFmtId="184" fontId="26" fillId="0" borderId="107" xfId="6" applyNumberFormat="1" applyFont="1" applyBorder="1" applyAlignment="1">
      <alignment horizontal="center" vertical="center" wrapText="1"/>
    </xf>
    <xf numFmtId="185" fontId="26" fillId="0" borderId="112" xfId="6" applyNumberFormat="1" applyFont="1" applyBorder="1" applyAlignment="1">
      <alignment horizontal="left" vertical="center" wrapText="1"/>
    </xf>
    <xf numFmtId="0" fontId="26" fillId="0" borderId="8" xfId="6" applyFont="1" applyBorder="1" applyAlignment="1">
      <alignment horizontal="left" vertical="center" shrinkToFit="1"/>
    </xf>
    <xf numFmtId="0" fontId="26" fillId="0" borderId="136" xfId="6" applyFont="1" applyBorder="1" applyAlignment="1">
      <alignment horizontal="left" vertical="center" shrinkToFit="1"/>
    </xf>
    <xf numFmtId="182" fontId="26" fillId="0" borderId="123" xfId="6" applyNumberFormat="1" applyFont="1" applyBorder="1" applyAlignment="1">
      <alignment horizontal="center" vertical="center"/>
    </xf>
    <xf numFmtId="182" fontId="26" fillId="0" borderId="15" xfId="6" applyNumberFormat="1" applyFont="1" applyBorder="1" applyAlignment="1">
      <alignment horizontal="center" vertical="center"/>
    </xf>
    <xf numFmtId="182" fontId="26" fillId="0" borderId="127" xfId="6" applyNumberFormat="1" applyFont="1" applyBorder="1" applyAlignment="1">
      <alignment horizontal="center" vertical="center"/>
    </xf>
    <xf numFmtId="184" fontId="26" fillId="0" borderId="154" xfId="6" applyNumberFormat="1" applyFont="1" applyBorder="1" applyAlignment="1">
      <alignment horizontal="center" vertical="center" wrapText="1"/>
    </xf>
    <xf numFmtId="0" fontId="26" fillId="0" borderId="8" xfId="6" applyFont="1" applyBorder="1" applyAlignment="1">
      <alignment horizontal="left" vertical="center"/>
    </xf>
    <xf numFmtId="182" fontId="26" fillId="0" borderId="8" xfId="6" applyNumberFormat="1" applyFont="1" applyBorder="1" applyAlignment="1">
      <alignment horizontal="center" vertical="center"/>
    </xf>
    <xf numFmtId="185" fontId="26" fillId="0" borderId="8" xfId="6" applyNumberFormat="1" applyFont="1" applyBorder="1" applyAlignment="1">
      <alignment horizontal="left" vertical="center" wrapText="1"/>
    </xf>
    <xf numFmtId="182" fontId="26" fillId="0" borderId="113" xfId="6" applyNumberFormat="1" applyFont="1" applyBorder="1" applyAlignment="1">
      <alignment horizontal="center" vertical="center"/>
    </xf>
    <xf numFmtId="182" fontId="26" fillId="0" borderId="98" xfId="6" applyNumberFormat="1" applyFont="1" applyBorder="1" applyAlignment="1">
      <alignment horizontal="center" vertical="center"/>
    </xf>
    <xf numFmtId="185" fontId="26" fillId="0" borderId="104" xfId="6" applyNumberFormat="1" applyFont="1" applyBorder="1" applyAlignment="1">
      <alignment horizontal="left" vertical="center" wrapText="1"/>
    </xf>
    <xf numFmtId="182" fontId="47" fillId="0" borderId="6" xfId="6" applyNumberFormat="1" applyFont="1" applyBorder="1" applyAlignment="1">
      <alignment horizontal="center" vertical="center"/>
    </xf>
    <xf numFmtId="182" fontId="47" fillId="0" borderId="8" xfId="6" applyNumberFormat="1" applyFont="1" applyBorder="1" applyAlignment="1">
      <alignment horizontal="center" vertical="center"/>
    </xf>
    <xf numFmtId="182" fontId="47" fillId="0" borderId="7" xfId="6" applyNumberFormat="1" applyFont="1" applyBorder="1" applyAlignment="1">
      <alignment horizontal="center" vertical="center"/>
    </xf>
    <xf numFmtId="184" fontId="26" fillId="0" borderId="1" xfId="6" applyNumberFormat="1" applyFont="1" applyBorder="1" applyAlignment="1">
      <alignment horizontal="center" vertical="center" wrapText="1"/>
    </xf>
    <xf numFmtId="182" fontId="47" fillId="0" borderId="1" xfId="6" applyNumberFormat="1" applyFont="1" applyBorder="1" applyAlignment="1">
      <alignment horizontal="center" vertical="center"/>
    </xf>
    <xf numFmtId="182" fontId="26" fillId="0" borderId="11" xfId="6" applyNumberFormat="1" applyFont="1" applyBorder="1" applyAlignment="1">
      <alignment horizontal="center" vertical="center"/>
    </xf>
    <xf numFmtId="182" fontId="26" fillId="0" borderId="136" xfId="6" applyNumberFormat="1" applyFont="1" applyBorder="1" applyAlignment="1">
      <alignment horizontal="center" vertical="center"/>
    </xf>
    <xf numFmtId="0" fontId="34" fillId="0" borderId="8" xfId="6" applyFont="1" applyBorder="1" applyAlignment="1">
      <alignment horizontal="left" vertical="center" shrinkToFit="1"/>
    </xf>
    <xf numFmtId="184" fontId="26" fillId="0" borderId="8" xfId="6" applyNumberFormat="1" applyFont="1" applyBorder="1" applyAlignment="1">
      <alignment horizontal="center" vertical="center" wrapText="1" shrinkToFit="1"/>
    </xf>
    <xf numFmtId="184" fontId="26" fillId="0" borderId="6" xfId="6" applyNumberFormat="1" applyFont="1" applyBorder="1" applyAlignment="1">
      <alignment horizontal="center" vertical="center" wrapText="1" shrinkToFit="1"/>
    </xf>
    <xf numFmtId="0" fontId="26" fillId="6" borderId="6" xfId="6" applyFont="1" applyFill="1" applyBorder="1" applyAlignment="1">
      <alignment horizontal="left" vertical="center" shrinkToFit="1"/>
    </xf>
    <xf numFmtId="182" fontId="26" fillId="6" borderId="6" xfId="6" applyNumberFormat="1" applyFont="1" applyFill="1" applyBorder="1" applyAlignment="1">
      <alignment horizontal="center" vertical="center"/>
    </xf>
    <xf numFmtId="182" fontId="26" fillId="6" borderId="101" xfId="6" applyNumberFormat="1" applyFont="1" applyFill="1" applyBorder="1" applyAlignment="1">
      <alignment horizontal="center" vertical="center"/>
    </xf>
    <xf numFmtId="0" fontId="26" fillId="0" borderId="9" xfId="6" applyFont="1" applyBorder="1" applyAlignment="1">
      <alignment horizontal="left" vertical="center"/>
    </xf>
    <xf numFmtId="0" fontId="26" fillId="0" borderId="113" xfId="6" applyFont="1" applyBorder="1" applyAlignment="1">
      <alignment horizontal="left" vertical="center" shrinkToFit="1"/>
    </xf>
    <xf numFmtId="0" fontId="26" fillId="0" borderId="93" xfId="6" applyFont="1" applyBorder="1" applyAlignment="1">
      <alignment horizontal="left" vertical="center"/>
    </xf>
    <xf numFmtId="0" fontId="26" fillId="0" borderId="116" xfId="6" applyFont="1" applyBorder="1" applyAlignment="1">
      <alignment horizontal="left" vertical="center"/>
    </xf>
    <xf numFmtId="0" fontId="26" fillId="0" borderId="93" xfId="6" applyFont="1" applyBorder="1" applyAlignment="1">
      <alignment horizontal="left" vertical="center" shrinkToFit="1"/>
    </xf>
    <xf numFmtId="0" fontId="26" fillId="0" borderId="116" xfId="6" applyFont="1" applyBorder="1" applyAlignment="1">
      <alignment horizontal="left" vertical="center" shrinkToFit="1"/>
    </xf>
    <xf numFmtId="182" fontId="26" fillId="0" borderId="121" xfId="6" applyNumberFormat="1" applyFont="1" applyBorder="1" applyAlignment="1">
      <alignment horizontal="center" vertical="center"/>
    </xf>
    <xf numFmtId="184" fontId="26" fillId="0" borderId="173" xfId="6" applyNumberFormat="1" applyFont="1" applyBorder="1" applyAlignment="1">
      <alignment horizontal="center" vertical="center" wrapText="1"/>
    </xf>
    <xf numFmtId="184" fontId="26" fillId="0" borderId="148" xfId="6" applyNumberFormat="1" applyFont="1" applyBorder="1" applyAlignment="1">
      <alignment horizontal="center" vertical="center" wrapText="1"/>
    </xf>
    <xf numFmtId="185" fontId="26" fillId="0" borderId="93" xfId="6" applyNumberFormat="1" applyFont="1" applyBorder="1" applyAlignment="1">
      <alignment horizontal="left" vertical="center" wrapText="1"/>
    </xf>
    <xf numFmtId="185" fontId="26" fillId="0" borderId="116" xfId="6" applyNumberFormat="1" applyFont="1" applyBorder="1" applyAlignment="1">
      <alignment horizontal="left" vertical="center" wrapText="1"/>
    </xf>
    <xf numFmtId="0" fontId="26" fillId="0" borderId="114" xfId="6" applyFont="1" applyBorder="1" applyAlignment="1">
      <alignment horizontal="left" vertical="center"/>
    </xf>
    <xf numFmtId="184" fontId="26" fillId="0" borderId="9" xfId="6" applyNumberFormat="1" applyFont="1" applyBorder="1" applyAlignment="1">
      <alignment horizontal="center" vertical="center" wrapText="1"/>
    </xf>
    <xf numFmtId="184" fontId="26" fillId="0" borderId="171" xfId="6" applyNumberFormat="1" applyFont="1" applyBorder="1" applyAlignment="1">
      <alignment horizontal="center" vertical="center" wrapText="1"/>
    </xf>
    <xf numFmtId="182" fontId="26" fillId="0" borderId="114" xfId="6" applyNumberFormat="1" applyFont="1" applyBorder="1" applyAlignment="1">
      <alignment horizontal="center" vertical="center"/>
    </xf>
    <xf numFmtId="182" fontId="26" fillId="0" borderId="137" xfId="6" applyNumberFormat="1" applyFont="1" applyBorder="1" applyAlignment="1">
      <alignment horizontal="center" vertical="center"/>
    </xf>
    <xf numFmtId="182" fontId="26" fillId="0" borderId="1" xfId="6" applyNumberFormat="1" applyFont="1" applyBorder="1" applyAlignment="1">
      <alignment horizontal="center" vertical="center"/>
    </xf>
    <xf numFmtId="0" fontId="26" fillId="0" borderId="99" xfId="6" applyFont="1" applyBorder="1" applyAlignment="1">
      <alignment horizontal="left" vertical="center" shrinkToFit="1"/>
    </xf>
    <xf numFmtId="184" fontId="26" fillId="0" borderId="97" xfId="6" applyNumberFormat="1" applyFont="1" applyBorder="1" applyAlignment="1">
      <alignment horizontal="center" vertical="center" wrapText="1" shrinkToFit="1"/>
    </xf>
    <xf numFmtId="184" fontId="26" fillId="0" borderId="99" xfId="6" applyNumberFormat="1" applyFont="1" applyBorder="1" applyAlignment="1">
      <alignment horizontal="center" vertical="center" wrapText="1" shrinkToFit="1"/>
    </xf>
    <xf numFmtId="0" fontId="26" fillId="0" borderId="112" xfId="6" applyFont="1" applyBorder="1" applyAlignment="1">
      <alignment horizontal="left" vertical="center"/>
    </xf>
    <xf numFmtId="184" fontId="26" fillId="0" borderId="114" xfId="6" applyNumberFormat="1" applyFont="1" applyBorder="1" applyAlignment="1">
      <alignment horizontal="center" vertical="center" wrapText="1"/>
    </xf>
    <xf numFmtId="185" fontId="26" fillId="0" borderId="130" xfId="6" applyNumberFormat="1" applyFont="1" applyBorder="1" applyAlignment="1">
      <alignment horizontal="left" vertical="center" wrapText="1"/>
    </xf>
    <xf numFmtId="185" fontId="34" fillId="0" borderId="6" xfId="6" applyNumberFormat="1" applyFont="1" applyBorder="1" applyAlignment="1">
      <alignment horizontal="left" vertical="center" wrapText="1"/>
    </xf>
    <xf numFmtId="185" fontId="34" fillId="0" borderId="1" xfId="6" applyNumberFormat="1" applyFont="1" applyBorder="1" applyAlignment="1">
      <alignment horizontal="left" vertical="center" wrapText="1"/>
    </xf>
    <xf numFmtId="182" fontId="47" fillId="0" borderId="97" xfId="6" applyNumberFormat="1" applyFont="1" applyBorder="1" applyAlignment="1">
      <alignment horizontal="center" vertical="center"/>
    </xf>
    <xf numFmtId="182" fontId="47" fillId="0" borderId="101" xfId="6" applyNumberFormat="1" applyFont="1" applyBorder="1" applyAlignment="1">
      <alignment horizontal="center" vertical="center"/>
    </xf>
    <xf numFmtId="184" fontId="26" fillId="0" borderId="101" xfId="6" applyNumberFormat="1" applyFont="1" applyBorder="1" applyAlignment="1">
      <alignment horizontal="center" vertical="center" wrapText="1" shrinkToFit="1"/>
    </xf>
    <xf numFmtId="0" fontId="26" fillId="0" borderId="163" xfId="6" applyFont="1" applyBorder="1" applyAlignment="1">
      <alignment horizontal="left" vertical="center"/>
    </xf>
    <xf numFmtId="0" fontId="26" fillId="0" borderId="165" xfId="6" applyFont="1" applyBorder="1" applyAlignment="1">
      <alignment horizontal="left" vertical="center"/>
    </xf>
    <xf numFmtId="182" fontId="26" fillId="0" borderId="164" xfId="6" applyNumberFormat="1" applyFont="1" applyBorder="1" applyAlignment="1">
      <alignment horizontal="center" vertical="center"/>
    </xf>
    <xf numFmtId="182" fontId="26" fillId="0" borderId="166" xfId="6" applyNumberFormat="1" applyFont="1" applyBorder="1" applyAlignment="1">
      <alignment horizontal="center" vertical="center"/>
    </xf>
    <xf numFmtId="184" fontId="26" fillId="0" borderId="10" xfId="6" applyNumberFormat="1" applyFont="1" applyBorder="1" applyAlignment="1">
      <alignment horizontal="center" vertical="center" wrapText="1" shrinkToFit="1"/>
    </xf>
    <xf numFmtId="184" fontId="26" fillId="0" borderId="4" xfId="6" applyNumberFormat="1" applyFont="1" applyBorder="1" applyAlignment="1">
      <alignment horizontal="center" vertical="center" wrapText="1" shrinkToFit="1"/>
    </xf>
    <xf numFmtId="0" fontId="34" fillId="0" borderId="93" xfId="6" applyFont="1" applyBorder="1" applyAlignment="1">
      <alignment horizontal="left" vertical="center" wrapText="1" shrinkToFit="1"/>
    </xf>
    <xf numFmtId="0" fontId="26" fillId="0" borderId="158" xfId="6" applyFont="1" applyBorder="1" applyAlignment="1">
      <alignment horizontal="left" vertical="center" wrapText="1" shrinkToFit="1"/>
    </xf>
    <xf numFmtId="0" fontId="26" fillId="0" borderId="162" xfId="6" applyFont="1" applyBorder="1" applyAlignment="1">
      <alignment horizontal="left" vertical="center" wrapText="1" shrinkToFit="1"/>
    </xf>
    <xf numFmtId="0" fontId="26" fillId="0" borderId="136" xfId="6" applyFont="1" applyBorder="1" applyAlignment="1">
      <alignment horizontal="left" vertical="center"/>
    </xf>
    <xf numFmtId="0" fontId="26" fillId="0" borderId="6" xfId="6" applyFont="1" applyBorder="1" applyAlignment="1">
      <alignment horizontal="left" vertical="center" wrapText="1"/>
    </xf>
    <xf numFmtId="184" fontId="26" fillId="0" borderId="151" xfId="6" applyNumberFormat="1" applyFont="1" applyBorder="1" applyAlignment="1">
      <alignment horizontal="center" vertical="center" wrapText="1"/>
    </xf>
    <xf numFmtId="184" fontId="26" fillId="0" borderId="130" xfId="6" applyNumberFormat="1" applyFont="1" applyBorder="1" applyAlignment="1">
      <alignment horizontal="center" vertical="center" wrapText="1"/>
    </xf>
    <xf numFmtId="0" fontId="26" fillId="0" borderId="121" xfId="6" applyFont="1" applyBorder="1" applyAlignment="1">
      <alignment horizontal="left" vertical="center"/>
    </xf>
    <xf numFmtId="0" fontId="26" fillId="0" borderId="97" xfId="6" applyFont="1" applyBorder="1" applyAlignment="1">
      <alignment horizontal="left" vertical="center"/>
    </xf>
    <xf numFmtId="182" fontId="26" fillId="0" borderId="7" xfId="6" applyNumberFormat="1" applyFont="1" applyBorder="1" applyAlignment="1">
      <alignment horizontal="center" vertical="center"/>
    </xf>
    <xf numFmtId="184" fontId="26" fillId="0" borderId="7" xfId="6" applyNumberFormat="1" applyFont="1" applyBorder="1" applyAlignment="1">
      <alignment horizontal="center" vertical="center" wrapText="1" shrinkToFit="1"/>
    </xf>
    <xf numFmtId="185" fontId="26" fillId="0" borderId="7" xfId="6" applyNumberFormat="1" applyFont="1" applyBorder="1" applyAlignment="1">
      <alignment horizontal="left" vertical="center" wrapText="1"/>
    </xf>
    <xf numFmtId="0" fontId="26" fillId="0" borderId="137" xfId="6" applyFont="1" applyBorder="1" applyAlignment="1">
      <alignment horizontal="left" vertical="center"/>
    </xf>
    <xf numFmtId="0" fontId="26" fillId="0" borderId="100" xfId="6" applyFont="1" applyBorder="1" applyAlignment="1">
      <alignment horizontal="left" vertical="center"/>
    </xf>
    <xf numFmtId="0" fontId="26" fillId="0" borderId="143" xfId="6" applyFont="1" applyBorder="1" applyAlignment="1">
      <alignment horizontal="left" vertical="center"/>
    </xf>
    <xf numFmtId="0" fontId="26" fillId="0" borderId="139" xfId="6" applyFont="1" applyBorder="1" applyAlignment="1">
      <alignment horizontal="left" vertical="center" shrinkToFit="1"/>
    </xf>
    <xf numFmtId="0" fontId="26" fillId="0" borderId="110" xfId="6" applyFont="1" applyBorder="1" applyAlignment="1">
      <alignment horizontal="left" vertical="center" shrinkToFit="1"/>
    </xf>
    <xf numFmtId="182" fontId="26" fillId="0" borderId="139" xfId="6" applyNumberFormat="1" applyFont="1" applyBorder="1" applyAlignment="1">
      <alignment horizontal="center" vertical="center"/>
    </xf>
    <xf numFmtId="182" fontId="26" fillId="0" borderId="110" xfId="6" applyNumberFormat="1" applyFont="1" applyBorder="1" applyAlignment="1">
      <alignment horizontal="center" vertical="center"/>
    </xf>
    <xf numFmtId="184" fontId="26" fillId="0" borderId="141" xfId="6" applyNumberFormat="1" applyFont="1" applyBorder="1" applyAlignment="1">
      <alignment horizontal="center" vertical="center" wrapText="1"/>
    </xf>
    <xf numFmtId="184" fontId="26" fillId="0" borderId="117" xfId="6" applyNumberFormat="1" applyFont="1" applyBorder="1" applyAlignment="1">
      <alignment horizontal="center" vertical="center" wrapText="1"/>
    </xf>
    <xf numFmtId="184" fontId="26" fillId="0" borderId="145" xfId="6" applyNumberFormat="1" applyFont="1" applyBorder="1" applyAlignment="1">
      <alignment horizontal="center" vertical="center" wrapText="1"/>
    </xf>
    <xf numFmtId="185" fontId="26" fillId="0" borderId="135" xfId="6" applyNumberFormat="1" applyFont="1" applyBorder="1" applyAlignment="1">
      <alignment horizontal="left" vertical="center" wrapText="1"/>
    </xf>
    <xf numFmtId="185" fontId="26" fillId="0" borderId="98" xfId="6" applyNumberFormat="1" applyFont="1" applyBorder="1" applyAlignment="1">
      <alignment horizontal="left" vertical="center" wrapText="1"/>
    </xf>
    <xf numFmtId="185" fontId="26" fillId="0" borderId="146" xfId="6" applyNumberFormat="1" applyFont="1" applyBorder="1" applyAlignment="1">
      <alignment horizontal="left" vertical="center" wrapText="1"/>
    </xf>
    <xf numFmtId="0" fontId="26" fillId="0" borderId="98" xfId="6" applyFont="1" applyBorder="1" applyAlignment="1">
      <alignment horizontal="left" vertical="center"/>
    </xf>
    <xf numFmtId="182" fontId="26" fillId="0" borderId="99" xfId="6" applyNumberFormat="1" applyFont="1" applyBorder="1" applyAlignment="1">
      <alignment horizontal="center" vertical="center"/>
    </xf>
    <xf numFmtId="184" fontId="26" fillId="0" borderId="99" xfId="6" applyNumberFormat="1" applyFont="1" applyBorder="1" applyAlignment="1">
      <alignment horizontal="center" vertical="center" wrapText="1"/>
    </xf>
    <xf numFmtId="185" fontId="26" fillId="0" borderId="100" xfId="6" applyNumberFormat="1" applyFont="1" applyBorder="1" applyAlignment="1">
      <alignment horizontal="left" vertical="center" wrapText="1"/>
    </xf>
    <xf numFmtId="0" fontId="26" fillId="0" borderId="130" xfId="6" applyFont="1" applyBorder="1" applyAlignment="1">
      <alignment horizontal="left" vertical="center" shrinkToFit="1"/>
    </xf>
    <xf numFmtId="0" fontId="26" fillId="0" borderId="135" xfId="6" applyFont="1" applyBorder="1" applyAlignment="1">
      <alignment horizontal="left" vertical="center" shrinkToFit="1"/>
    </xf>
    <xf numFmtId="0" fontId="26" fillId="0" borderId="15" xfId="6" applyFont="1" applyBorder="1" applyAlignment="1">
      <alignment horizontal="left" vertical="center"/>
    </xf>
    <xf numFmtId="0" fontId="26" fillId="0" borderId="127" xfId="6" applyFont="1" applyBorder="1" applyAlignment="1">
      <alignment horizontal="left" vertical="center"/>
    </xf>
    <xf numFmtId="0" fontId="26" fillId="0" borderId="121" xfId="6" applyFont="1" applyBorder="1" applyAlignment="1">
      <alignment horizontal="left" vertical="center" shrinkToFit="1"/>
    </xf>
    <xf numFmtId="182" fontId="26" fillId="0" borderId="93" xfId="6" applyNumberFormat="1" applyFont="1" applyBorder="1" applyAlignment="1">
      <alignment horizontal="center" vertical="center"/>
    </xf>
    <xf numFmtId="182" fontId="26" fillId="0" borderId="116" xfId="6" applyNumberFormat="1" applyFont="1" applyBorder="1" applyAlignment="1">
      <alignment horizontal="center" vertical="center"/>
    </xf>
    <xf numFmtId="185" fontId="26" fillId="0" borderId="118" xfId="6" applyNumberFormat="1" applyFont="1" applyBorder="1" applyAlignment="1">
      <alignment horizontal="left" vertical="center" wrapText="1"/>
    </xf>
    <xf numFmtId="0" fontId="26" fillId="0" borderId="123" xfId="6" applyFont="1" applyBorder="1" applyAlignment="1">
      <alignment horizontal="left" vertical="center"/>
    </xf>
    <xf numFmtId="0" fontId="26" fillId="0" borderId="124" xfId="6" applyFont="1" applyBorder="1" applyAlignment="1">
      <alignment horizontal="left" vertical="center"/>
    </xf>
    <xf numFmtId="0" fontId="26" fillId="0" borderId="117" xfId="6" applyFont="1" applyBorder="1" applyAlignment="1">
      <alignment horizontal="left" vertical="center" shrinkToFit="1"/>
    </xf>
    <xf numFmtId="182" fontId="26" fillId="0" borderId="117" xfId="6" applyNumberFormat="1" applyFont="1" applyBorder="1" applyAlignment="1">
      <alignment horizontal="center" vertical="center"/>
    </xf>
    <xf numFmtId="184" fontId="26" fillId="0" borderId="118" xfId="6" applyNumberFormat="1" applyFont="1" applyBorder="1" applyAlignment="1">
      <alignment horizontal="center" vertical="center" wrapText="1"/>
    </xf>
    <xf numFmtId="0" fontId="26" fillId="0" borderId="98" xfId="6" applyFont="1" applyBorder="1" applyAlignment="1">
      <alignment horizontal="left" vertical="center" shrinkToFit="1"/>
    </xf>
    <xf numFmtId="0" fontId="26" fillId="0" borderId="109" xfId="6" applyFont="1" applyBorder="1" applyAlignment="1">
      <alignment horizontal="left" vertical="center"/>
    </xf>
    <xf numFmtId="0" fontId="26" fillId="0" borderId="109" xfId="6" applyFont="1" applyBorder="1" applyAlignment="1">
      <alignment horizontal="left" vertical="center" shrinkToFit="1"/>
    </xf>
    <xf numFmtId="182" fontId="26" fillId="0" borderId="109" xfId="6" applyNumberFormat="1" applyFont="1" applyBorder="1" applyAlignment="1">
      <alignment horizontal="center" vertical="center"/>
    </xf>
    <xf numFmtId="184" fontId="26" fillId="0" borderId="110" xfId="6" applyNumberFormat="1" applyFont="1" applyBorder="1" applyAlignment="1">
      <alignment horizontal="center" vertical="center" wrapText="1"/>
    </xf>
    <xf numFmtId="185" fontId="26" fillId="0" borderId="107" xfId="6" applyNumberFormat="1" applyFont="1" applyBorder="1" applyAlignment="1">
      <alignment horizontal="left" vertical="center" wrapText="1"/>
    </xf>
    <xf numFmtId="185" fontId="26" fillId="0" borderId="111" xfId="6" applyNumberFormat="1" applyFont="1" applyBorder="1" applyAlignment="1">
      <alignment horizontal="left" vertical="center" wrapText="1"/>
    </xf>
    <xf numFmtId="0" fontId="22" fillId="0" borderId="0" xfId="6" applyFont="1" applyAlignment="1">
      <alignment horizontal="left" vertical="center" wrapText="1" shrinkToFit="1"/>
    </xf>
    <xf numFmtId="0" fontId="25" fillId="0" borderId="0" xfId="6" applyFont="1" applyAlignment="1">
      <alignment horizontal="right" vertical="center" wrapText="1" shrinkToFit="1"/>
    </xf>
    <xf numFmtId="0" fontId="28" fillId="0" borderId="13" xfId="6" applyFont="1" applyBorder="1" applyAlignment="1">
      <alignment horizontal="left" vertical="center" shrinkToFit="1"/>
    </xf>
    <xf numFmtId="0" fontId="28" fillId="0" borderId="1" xfId="6" applyFont="1" applyBorder="1" applyAlignment="1">
      <alignment horizontal="center" vertical="center" shrinkToFit="1"/>
    </xf>
    <xf numFmtId="183" fontId="30" fillId="0" borderId="1" xfId="3" applyNumberFormat="1" applyFont="1" applyFill="1" applyBorder="1" applyAlignment="1">
      <alignment horizontal="center" vertical="center" wrapText="1" shrinkToFit="1"/>
    </xf>
    <xf numFmtId="183" fontId="31" fillId="0" borderId="6" xfId="3" applyNumberFormat="1" applyFont="1" applyFill="1" applyBorder="1" applyAlignment="1">
      <alignment horizontal="center" vertical="center" wrapText="1" shrinkToFit="1"/>
    </xf>
    <xf numFmtId="183" fontId="31" fillId="0" borderId="1" xfId="3" applyNumberFormat="1" applyFont="1" applyFill="1" applyBorder="1" applyAlignment="1">
      <alignment horizontal="center" vertical="center" wrapText="1" shrinkToFit="1"/>
    </xf>
    <xf numFmtId="179" fontId="12" fillId="5" borderId="7" xfId="1" applyNumberFormat="1" applyFont="1" applyFill="1" applyBorder="1" applyProtection="1">
      <alignment vertical="center"/>
    </xf>
    <xf numFmtId="179" fontId="12" fillId="5" borderId="1" xfId="1" applyNumberFormat="1" applyFont="1" applyFill="1" applyBorder="1" applyProtection="1">
      <alignment vertical="center"/>
    </xf>
    <xf numFmtId="179" fontId="12" fillId="5" borderId="50" xfId="1" applyNumberFormat="1" applyFont="1" applyFill="1" applyBorder="1" applyAlignment="1" applyProtection="1">
      <alignment horizontal="right" vertical="center"/>
    </xf>
    <xf numFmtId="179" fontId="12" fillId="5" borderId="9" xfId="1" applyNumberFormat="1" applyFont="1" applyFill="1" applyBorder="1" applyAlignment="1" applyProtection="1">
      <alignment horizontal="right" vertical="center"/>
    </xf>
    <xf numFmtId="179" fontId="12" fillId="5" borderId="86" xfId="1" applyNumberFormat="1" applyFont="1" applyFill="1" applyBorder="1" applyAlignment="1" applyProtection="1">
      <alignment horizontal="right" vertical="center"/>
    </xf>
    <xf numFmtId="179" fontId="12" fillId="5" borderId="85" xfId="1" applyNumberFormat="1" applyFont="1" applyFill="1" applyBorder="1" applyAlignment="1" applyProtection="1">
      <alignment horizontal="right" vertical="center"/>
    </xf>
    <xf numFmtId="179" fontId="12" fillId="5" borderId="51" xfId="1" applyNumberFormat="1" applyFont="1" applyFill="1" applyBorder="1" applyProtection="1">
      <alignment vertical="center"/>
    </xf>
  </cellXfs>
  <cellStyles count="8">
    <cellStyle name="桁区切り" xfId="1" builtinId="6"/>
    <cellStyle name="桁区切り 2" xfId="3"/>
    <cellStyle name="標準" xfId="0" builtinId="0"/>
    <cellStyle name="標準 2" xfId="2"/>
    <cellStyle name="標準 2 2" xfId="5"/>
    <cellStyle name="標準 3" xfId="4"/>
    <cellStyle name="標準 4" xfId="6"/>
    <cellStyle name="標準 5" xfId="7"/>
  </cellStyles>
  <dxfs count="1">
    <dxf>
      <font>
        <b/>
        <i val="0"/>
        <color rgb="FFFF0000"/>
      </font>
    </dxf>
  </dxfs>
  <tableStyles count="0" defaultTableStyle="TableStyleMedium9" defaultPivotStyle="PivotStyleLight16"/>
  <colors>
    <mruColors>
      <color rgb="FF99FF66"/>
      <color rgb="FF66FF99"/>
      <color rgb="FFCDD7FF"/>
      <color rgb="FFD5E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171653</xdr:colOff>
      <xdr:row>34</xdr:row>
      <xdr:rowOff>154156</xdr:rowOff>
    </xdr:from>
    <xdr:to>
      <xdr:col>21</xdr:col>
      <xdr:colOff>133654</xdr:colOff>
      <xdr:row>45</xdr:row>
      <xdr:rowOff>94388</xdr:rowOff>
    </xdr:to>
    <xdr:pic>
      <xdr:nvPicPr>
        <xdr:cNvPr id="5" name="図 4"/>
        <xdr:cNvPicPr>
          <a:picLocks noChangeAspect="1"/>
        </xdr:cNvPicPr>
      </xdr:nvPicPr>
      <xdr:blipFill>
        <a:blip xmlns:r="http://schemas.openxmlformats.org/officeDocument/2006/relationships" r:embed="rId1"/>
        <a:stretch>
          <a:fillRect/>
        </a:stretch>
      </xdr:blipFill>
      <xdr:spPr>
        <a:xfrm>
          <a:off x="8434591" y="6210469"/>
          <a:ext cx="3811688" cy="1773794"/>
        </a:xfrm>
        <a:prstGeom prst="rect">
          <a:avLst/>
        </a:prstGeom>
      </xdr:spPr>
    </xdr:pic>
    <xdr:clientData/>
  </xdr:twoCellAnchor>
  <xdr:twoCellAnchor>
    <xdr:from>
      <xdr:col>14</xdr:col>
      <xdr:colOff>274637</xdr:colOff>
      <xdr:row>37</xdr:row>
      <xdr:rowOff>153988</xdr:rowOff>
    </xdr:from>
    <xdr:to>
      <xdr:col>15</xdr:col>
      <xdr:colOff>808037</xdr:colOff>
      <xdr:row>37</xdr:row>
      <xdr:rowOff>153988</xdr:rowOff>
    </xdr:to>
    <xdr:cxnSp macro="">
      <xdr:nvCxnSpPr>
        <xdr:cNvPr id="3" name="直線コネクタ 2"/>
        <xdr:cNvCxnSpPr/>
      </xdr:nvCxnSpPr>
      <xdr:spPr>
        <a:xfrm>
          <a:off x="9601200" y="6710363"/>
          <a:ext cx="1414462"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280987</xdr:colOff>
      <xdr:row>41</xdr:row>
      <xdr:rowOff>101601</xdr:rowOff>
    </xdr:from>
    <xdr:to>
      <xdr:col>15</xdr:col>
      <xdr:colOff>966787</xdr:colOff>
      <xdr:row>41</xdr:row>
      <xdr:rowOff>101601</xdr:rowOff>
    </xdr:to>
    <xdr:cxnSp macro="">
      <xdr:nvCxnSpPr>
        <xdr:cNvPr id="6" name="直線コネクタ 5"/>
        <xdr:cNvCxnSpPr/>
      </xdr:nvCxnSpPr>
      <xdr:spPr>
        <a:xfrm>
          <a:off x="9607550" y="7324726"/>
          <a:ext cx="1566862"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86175</xdr:colOff>
      <xdr:row>51</xdr:row>
      <xdr:rowOff>124727</xdr:rowOff>
    </xdr:from>
    <xdr:ext cx="4493761" cy="684894"/>
    <xdr:sp macro="" textlink="">
      <xdr:nvSpPr>
        <xdr:cNvPr id="7" name="テキスト ボックス 6"/>
        <xdr:cNvSpPr txBox="1"/>
      </xdr:nvSpPr>
      <xdr:spPr>
        <a:xfrm>
          <a:off x="8063363" y="9086165"/>
          <a:ext cx="4493761" cy="68489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latin typeface="メイリオ" panose="020B0604030504040204" pitchFamily="50" charset="-128"/>
              <a:ea typeface="メイリオ" panose="020B0604030504040204" pitchFamily="50" charset="-128"/>
            </a:rPr>
            <a:t>算定方法参考（環境省</a:t>
          </a:r>
          <a:r>
            <a:rPr kumimoji="1" lang="en-US" altLang="ja-JP" sz="1050">
              <a:latin typeface="メイリオ" panose="020B0604030504040204" pitchFamily="50" charset="-128"/>
              <a:ea typeface="メイリオ" panose="020B0604030504040204" pitchFamily="50" charset="-128"/>
            </a:rPr>
            <a:t>HP</a:t>
          </a:r>
          <a:r>
            <a:rPr kumimoji="1" lang="ja-JP" altLang="en-US" sz="1050">
              <a:latin typeface="メイリオ" panose="020B0604030504040204" pitchFamily="50" charset="-128"/>
              <a:ea typeface="メイリオ" panose="020B0604030504040204" pitchFamily="50" charset="-128"/>
            </a:rPr>
            <a:t>）</a:t>
          </a:r>
          <a:endParaRPr kumimoji="1" lang="en-US" altLang="ja-JP" sz="1050">
            <a:latin typeface="メイリオ" panose="020B0604030504040204" pitchFamily="50" charset="-128"/>
            <a:ea typeface="メイリオ" panose="020B0604030504040204" pitchFamily="50" charset="-128"/>
          </a:endParaRPr>
        </a:p>
        <a:p>
          <a:r>
            <a:rPr kumimoji="1" lang="en-US" altLang="ja-JP" sz="1050">
              <a:latin typeface="メイリオ" panose="020B0604030504040204" pitchFamily="50" charset="-128"/>
              <a:ea typeface="メイリオ" panose="020B0604030504040204" pitchFamily="50" charset="-128"/>
            </a:rPr>
            <a:t>https://ghg-santeikohyo.env.go.jp/files/manual/chpt2_5-0.pdf</a:t>
          </a:r>
        </a:p>
      </xdr:txBody>
    </xdr:sp>
    <xdr:clientData/>
  </xdr:oneCellAnchor>
  <xdr:twoCellAnchor>
    <xdr:from>
      <xdr:col>12</xdr:col>
      <xdr:colOff>7936</xdr:colOff>
      <xdr:row>50</xdr:row>
      <xdr:rowOff>17011</xdr:rowOff>
    </xdr:from>
    <xdr:to>
      <xdr:col>13</xdr:col>
      <xdr:colOff>37418</xdr:colOff>
      <xdr:row>56</xdr:row>
      <xdr:rowOff>158752</xdr:rowOff>
    </xdr:to>
    <xdr:sp macro="" textlink="">
      <xdr:nvSpPr>
        <xdr:cNvPr id="8" name="右中かっこ 7"/>
        <xdr:cNvSpPr/>
      </xdr:nvSpPr>
      <xdr:spPr>
        <a:xfrm>
          <a:off x="7802561" y="8811761"/>
          <a:ext cx="212045" cy="1141866"/>
        </a:xfrm>
        <a:prstGeom prst="rightBrace">
          <a:avLst>
            <a:gd name="adj1" fmla="val 48333"/>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暖かみのある青">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72"/>
  <sheetViews>
    <sheetView showGridLines="0" showZeros="0" tabSelected="1" zoomScale="80" zoomScaleNormal="80" zoomScaleSheetLayoutView="85" workbookViewId="0">
      <selection activeCell="L68" sqref="L68"/>
    </sheetView>
  </sheetViews>
  <sheetFormatPr defaultColWidth="8.75" defaultRowHeight="11.25"/>
  <cols>
    <col min="1" max="1" width="2.75" style="1" customWidth="1"/>
    <col min="2" max="2" width="13.125" style="1" customWidth="1"/>
    <col min="3" max="3" width="19.875" style="1" customWidth="1"/>
    <col min="4" max="5" width="8.875" style="1" customWidth="1"/>
    <col min="6" max="6" width="9.25" style="1" customWidth="1"/>
    <col min="7" max="8" width="5.625" style="1" customWidth="1"/>
    <col min="9" max="9" width="7.875" style="1" customWidth="1"/>
    <col min="10" max="10" width="10.75" style="1" customWidth="1"/>
    <col min="11" max="11" width="13.25" style="1" customWidth="1"/>
    <col min="12" max="12" width="12.5" style="1" customWidth="1"/>
    <col min="13" max="13" width="2.625" style="1" customWidth="1"/>
    <col min="14" max="15" width="12.625" style="1" customWidth="1"/>
    <col min="16" max="16" width="18.5" style="1" customWidth="1"/>
    <col min="17" max="17" width="18.5" style="1" hidden="1" customWidth="1"/>
    <col min="18" max="20" width="0" style="1" hidden="1" customWidth="1"/>
    <col min="21" max="16384" width="8.75" style="1"/>
  </cols>
  <sheetData>
    <row r="1" spans="1:12" ht="42.95" customHeight="1">
      <c r="A1" s="394" t="s">
        <v>1504</v>
      </c>
      <c r="B1" s="394"/>
      <c r="C1" s="394"/>
      <c r="D1" s="394"/>
      <c r="E1" s="394"/>
      <c r="F1" s="394"/>
      <c r="G1" s="394"/>
      <c r="H1" s="394"/>
      <c r="I1" s="394"/>
      <c r="J1" s="394"/>
      <c r="K1" s="394"/>
      <c r="L1" s="394"/>
    </row>
    <row r="2" spans="1:12" ht="8.1" customHeight="1">
      <c r="A2" s="9"/>
      <c r="B2" s="9"/>
      <c r="C2" s="9"/>
      <c r="D2" s="9"/>
      <c r="E2" s="9"/>
      <c r="F2" s="9"/>
      <c r="G2" s="9"/>
      <c r="H2" s="9"/>
      <c r="I2" s="9"/>
      <c r="J2" s="9"/>
      <c r="K2" s="9"/>
      <c r="L2" s="9"/>
    </row>
    <row r="3" spans="1:12" ht="13.5">
      <c r="A3" s="395" t="s">
        <v>1499</v>
      </c>
      <c r="B3" s="395"/>
      <c r="C3" s="395"/>
      <c r="D3" s="395"/>
      <c r="E3" s="395"/>
      <c r="F3" s="395"/>
      <c r="G3" s="395"/>
      <c r="H3" s="395"/>
      <c r="I3" s="395"/>
      <c r="J3" s="395"/>
      <c r="K3" s="395"/>
      <c r="L3" s="395"/>
    </row>
    <row r="4" spans="1:12" ht="18.600000000000001" customHeight="1" thickBot="1">
      <c r="A4" s="8" t="s">
        <v>66</v>
      </c>
      <c r="B4" s="5"/>
      <c r="C4" s="7"/>
      <c r="D4" s="5"/>
      <c r="E4" s="5"/>
      <c r="F4" s="5"/>
      <c r="G4" s="5"/>
      <c r="H4" s="5"/>
      <c r="I4" s="5"/>
      <c r="J4" s="5"/>
      <c r="K4" s="5"/>
      <c r="L4" s="5"/>
    </row>
    <row r="5" spans="1:12" ht="12.95" customHeight="1">
      <c r="A5" s="396" t="s">
        <v>0</v>
      </c>
      <c r="B5" s="397"/>
      <c r="C5" s="397"/>
      <c r="D5" s="397" t="s">
        <v>54</v>
      </c>
      <c r="E5" s="397"/>
      <c r="F5" s="397"/>
      <c r="G5" s="397"/>
      <c r="H5" s="397"/>
      <c r="I5" s="397"/>
      <c r="J5" s="397"/>
      <c r="K5" s="400" t="s">
        <v>58</v>
      </c>
      <c r="L5" s="402" t="s">
        <v>86</v>
      </c>
    </row>
    <row r="6" spans="1:12" ht="12.95" customHeight="1" thickBot="1">
      <c r="A6" s="398"/>
      <c r="B6" s="399"/>
      <c r="C6" s="399"/>
      <c r="D6" s="10" t="s">
        <v>70</v>
      </c>
      <c r="E6" s="10" t="s">
        <v>85</v>
      </c>
      <c r="F6" s="11" t="s">
        <v>55</v>
      </c>
      <c r="G6" s="11" t="s">
        <v>33</v>
      </c>
      <c r="H6" s="404" t="s">
        <v>56</v>
      </c>
      <c r="I6" s="404"/>
      <c r="J6" s="11" t="s">
        <v>57</v>
      </c>
      <c r="K6" s="401"/>
      <c r="L6" s="403"/>
    </row>
    <row r="7" spans="1:12" ht="12.95" customHeight="1" thickTop="1">
      <c r="A7" s="417" t="s">
        <v>74</v>
      </c>
      <c r="B7" s="421" t="s">
        <v>1</v>
      </c>
      <c r="C7" s="422"/>
      <c r="D7" s="46"/>
      <c r="E7" s="47"/>
      <c r="F7" s="66" t="str">
        <f>IF(D7="","",D7-E7)</f>
        <v/>
      </c>
      <c r="G7" s="12" t="s">
        <v>37</v>
      </c>
      <c r="H7" s="13">
        <v>38.200000000000003</v>
      </c>
      <c r="I7" s="13" t="s">
        <v>38</v>
      </c>
      <c r="J7" s="718" t="str">
        <f>IF(D7="","",ROUND(D7*H7,0))</f>
        <v/>
      </c>
      <c r="K7" s="19">
        <v>1.8700000000000001E-2</v>
      </c>
      <c r="L7" s="31">
        <f>IF(F7="",0,ROUND(F7*H7*K7*44/12,0))</f>
        <v>0</v>
      </c>
    </row>
    <row r="8" spans="1:12" ht="12.95" customHeight="1">
      <c r="A8" s="417"/>
      <c r="B8" s="423" t="s">
        <v>2</v>
      </c>
      <c r="C8" s="424"/>
      <c r="D8" s="48"/>
      <c r="E8" s="49"/>
      <c r="F8" s="67" t="str">
        <f t="shared" ref="F8:F34" si="0">IF(D8="","",D8-E8)</f>
        <v/>
      </c>
      <c r="G8" s="14" t="s">
        <v>37</v>
      </c>
      <c r="H8" s="15">
        <v>35.299999999999997</v>
      </c>
      <c r="I8" s="15" t="s">
        <v>38</v>
      </c>
      <c r="J8" s="719" t="str">
        <f>IF(D8="","",ROUND(D8*H8,0))</f>
        <v/>
      </c>
      <c r="K8" s="20">
        <v>1.84E-2</v>
      </c>
      <c r="L8" s="31">
        <f t="shared" ref="L8:L29" si="1">IF(F8="",0,ROUND(F8*H8*K8*44/12,0))</f>
        <v>0</v>
      </c>
    </row>
    <row r="9" spans="1:12" ht="12.95" customHeight="1">
      <c r="A9" s="417"/>
      <c r="B9" s="425" t="s">
        <v>65</v>
      </c>
      <c r="C9" s="426"/>
      <c r="D9" s="48"/>
      <c r="E9" s="49"/>
      <c r="F9" s="67" t="str">
        <f t="shared" si="0"/>
        <v/>
      </c>
      <c r="G9" s="14" t="s">
        <v>37</v>
      </c>
      <c r="H9" s="15">
        <v>34.6</v>
      </c>
      <c r="I9" s="15" t="s">
        <v>38</v>
      </c>
      <c r="J9" s="719" t="str">
        <f>IF(D9="","",ROUND(D9*H9,0))</f>
        <v/>
      </c>
      <c r="K9" s="20">
        <v>1.83E-2</v>
      </c>
      <c r="L9" s="31">
        <f t="shared" si="1"/>
        <v>0</v>
      </c>
    </row>
    <row r="10" spans="1:12" ht="12.95" customHeight="1">
      <c r="A10" s="417"/>
      <c r="B10" s="423" t="s">
        <v>39</v>
      </c>
      <c r="C10" s="424"/>
      <c r="D10" s="48"/>
      <c r="E10" s="49"/>
      <c r="F10" s="67" t="str">
        <f t="shared" si="0"/>
        <v/>
      </c>
      <c r="G10" s="14" t="s">
        <v>37</v>
      </c>
      <c r="H10" s="15">
        <v>33.6</v>
      </c>
      <c r="I10" s="15" t="s">
        <v>38</v>
      </c>
      <c r="J10" s="719" t="str">
        <f>IF(D10="","",ROUND(D10*H10,0))</f>
        <v/>
      </c>
      <c r="K10" s="20">
        <v>1.8200000000000001E-2</v>
      </c>
      <c r="L10" s="31">
        <f t="shared" si="1"/>
        <v>0</v>
      </c>
    </row>
    <row r="11" spans="1:12" ht="12.95" customHeight="1">
      <c r="A11" s="417"/>
      <c r="B11" s="405" t="s">
        <v>3</v>
      </c>
      <c r="C11" s="406"/>
      <c r="D11" s="48"/>
      <c r="E11" s="49"/>
      <c r="F11" s="67" t="str">
        <f t="shared" si="0"/>
        <v/>
      </c>
      <c r="G11" s="14" t="s">
        <v>37</v>
      </c>
      <c r="H11" s="15">
        <v>36.700000000000003</v>
      </c>
      <c r="I11" s="15" t="s">
        <v>38</v>
      </c>
      <c r="J11" s="719" t="str">
        <f>IF(D11="","",ROUND(D11*H11,0))</f>
        <v/>
      </c>
      <c r="K11" s="20">
        <v>1.8499999999999999E-2</v>
      </c>
      <c r="L11" s="31">
        <f t="shared" si="1"/>
        <v>0</v>
      </c>
    </row>
    <row r="12" spans="1:12" ht="12.95" customHeight="1">
      <c r="A12" s="417"/>
      <c r="B12" s="405" t="s">
        <v>4</v>
      </c>
      <c r="C12" s="406"/>
      <c r="D12" s="48"/>
      <c r="E12" s="49"/>
      <c r="F12" s="67" t="str">
        <f t="shared" si="0"/>
        <v/>
      </c>
      <c r="G12" s="14" t="s">
        <v>37</v>
      </c>
      <c r="H12" s="15">
        <v>37.700000000000003</v>
      </c>
      <c r="I12" s="15" t="s">
        <v>38</v>
      </c>
      <c r="J12" s="719" t="str">
        <f>IF(D12="","",ROUND(D12*H12,0))</f>
        <v/>
      </c>
      <c r="K12" s="20">
        <v>1.8700000000000001E-2</v>
      </c>
      <c r="L12" s="31">
        <f t="shared" si="1"/>
        <v>0</v>
      </c>
    </row>
    <row r="13" spans="1:12" ht="12.95" customHeight="1">
      <c r="A13" s="417"/>
      <c r="B13" s="405" t="s">
        <v>5</v>
      </c>
      <c r="C13" s="406"/>
      <c r="D13" s="48"/>
      <c r="E13" s="49"/>
      <c r="F13" s="67" t="str">
        <f t="shared" si="0"/>
        <v/>
      </c>
      <c r="G13" s="14" t="s">
        <v>37</v>
      </c>
      <c r="H13" s="15">
        <v>39.1</v>
      </c>
      <c r="I13" s="15" t="s">
        <v>38</v>
      </c>
      <c r="J13" s="719" t="str">
        <f>IF(D13="","",ROUND(D13*H13,0))</f>
        <v/>
      </c>
      <c r="K13" s="20">
        <v>1.89E-2</v>
      </c>
      <c r="L13" s="31">
        <f t="shared" si="1"/>
        <v>0</v>
      </c>
    </row>
    <row r="14" spans="1:12" ht="12.95" customHeight="1">
      <c r="A14" s="417"/>
      <c r="B14" s="405" t="s">
        <v>6</v>
      </c>
      <c r="C14" s="406"/>
      <c r="D14" s="48"/>
      <c r="E14" s="49"/>
      <c r="F14" s="67" t="str">
        <f t="shared" si="0"/>
        <v/>
      </c>
      <c r="G14" s="14" t="s">
        <v>37</v>
      </c>
      <c r="H14" s="15">
        <v>41.9</v>
      </c>
      <c r="I14" s="15" t="s">
        <v>38</v>
      </c>
      <c r="J14" s="719" t="str">
        <f>IF(D14="","",ROUND(D14*H14,0))</f>
        <v/>
      </c>
      <c r="K14" s="20">
        <v>1.95E-2</v>
      </c>
      <c r="L14" s="31">
        <f t="shared" si="1"/>
        <v>0</v>
      </c>
    </row>
    <row r="15" spans="1:12" ht="12.95" customHeight="1">
      <c r="A15" s="417"/>
      <c r="B15" s="405" t="s">
        <v>7</v>
      </c>
      <c r="C15" s="406"/>
      <c r="D15" s="48"/>
      <c r="E15" s="49"/>
      <c r="F15" s="67" t="str">
        <f t="shared" si="0"/>
        <v/>
      </c>
      <c r="G15" s="14" t="s">
        <v>40</v>
      </c>
      <c r="H15" s="15">
        <v>40.9</v>
      </c>
      <c r="I15" s="15" t="s">
        <v>41</v>
      </c>
      <c r="J15" s="719" t="str">
        <f t="shared" ref="J8:J34" si="2">IF(D15="","",ROUND(D15*H15,0))</f>
        <v/>
      </c>
      <c r="K15" s="20">
        <v>2.0799999999999999E-2</v>
      </c>
      <c r="L15" s="31">
        <f>IF(F15="",0,ROUND(F15*H15*K15*44/12,0))</f>
        <v>0</v>
      </c>
    </row>
    <row r="16" spans="1:12" ht="12.95" customHeight="1">
      <c r="A16" s="417"/>
      <c r="B16" s="405" t="s">
        <v>8</v>
      </c>
      <c r="C16" s="406"/>
      <c r="D16" s="48"/>
      <c r="E16" s="49"/>
      <c r="F16" s="67" t="str">
        <f t="shared" si="0"/>
        <v/>
      </c>
      <c r="G16" s="14" t="s">
        <v>40</v>
      </c>
      <c r="H16" s="15">
        <v>29.9</v>
      </c>
      <c r="I16" s="15" t="s">
        <v>41</v>
      </c>
      <c r="J16" s="719" t="str">
        <f t="shared" si="2"/>
        <v/>
      </c>
      <c r="K16" s="20">
        <v>2.5399999999999999E-2</v>
      </c>
      <c r="L16" s="31">
        <f>IF(F16="",0,ROUND(F16*H16*K16*44/12,0))</f>
        <v>0</v>
      </c>
    </row>
    <row r="17" spans="1:12" ht="12.95" customHeight="1">
      <c r="A17" s="417"/>
      <c r="B17" s="407" t="s">
        <v>18</v>
      </c>
      <c r="C17" s="42" t="s">
        <v>27</v>
      </c>
      <c r="D17" s="48"/>
      <c r="E17" s="49"/>
      <c r="F17" s="67" t="str">
        <f t="shared" si="0"/>
        <v/>
      </c>
      <c r="G17" s="14" t="s">
        <v>40</v>
      </c>
      <c r="H17" s="15">
        <v>50.8</v>
      </c>
      <c r="I17" s="15" t="s">
        <v>41</v>
      </c>
      <c r="J17" s="719" t="str">
        <f t="shared" si="2"/>
        <v/>
      </c>
      <c r="K17" s="20">
        <v>1.61E-2</v>
      </c>
      <c r="L17" s="31">
        <f>IF(F17="",0,ROUND(F17*H17*K17*44/12,0))</f>
        <v>0</v>
      </c>
    </row>
    <row r="18" spans="1:12" ht="12.95" customHeight="1">
      <c r="A18" s="417"/>
      <c r="B18" s="408"/>
      <c r="C18" s="42" t="s">
        <v>28</v>
      </c>
      <c r="D18" s="48"/>
      <c r="E18" s="49"/>
      <c r="F18" s="67" t="str">
        <f t="shared" si="0"/>
        <v/>
      </c>
      <c r="G18" s="14" t="s">
        <v>34</v>
      </c>
      <c r="H18" s="15">
        <v>44.9</v>
      </c>
      <c r="I18" s="15" t="s">
        <v>51</v>
      </c>
      <c r="J18" s="719" t="str">
        <f t="shared" si="2"/>
        <v/>
      </c>
      <c r="K18" s="20">
        <v>1.4200000000000001E-2</v>
      </c>
      <c r="L18" s="31">
        <f>IF(F18="",0,ROUND(F18*H18*K18*44/12,0))</f>
        <v>0</v>
      </c>
    </row>
    <row r="19" spans="1:12" ht="12.95" customHeight="1">
      <c r="A19" s="417"/>
      <c r="B19" s="407" t="s">
        <v>19</v>
      </c>
      <c r="C19" s="42" t="s">
        <v>44</v>
      </c>
      <c r="D19" s="48"/>
      <c r="E19" s="49"/>
      <c r="F19" s="67" t="str">
        <f t="shared" si="0"/>
        <v/>
      </c>
      <c r="G19" s="14" t="s">
        <v>40</v>
      </c>
      <c r="H19" s="15">
        <v>54.6</v>
      </c>
      <c r="I19" s="15" t="s">
        <v>41</v>
      </c>
      <c r="J19" s="719" t="str">
        <f t="shared" si="2"/>
        <v/>
      </c>
      <c r="K19" s="20">
        <v>1.35E-2</v>
      </c>
      <c r="L19" s="31">
        <f>IF(F19="",0,ROUND(F19*H19*K19*44/12,0))</f>
        <v>0</v>
      </c>
    </row>
    <row r="20" spans="1:12" ht="12.95" customHeight="1">
      <c r="A20" s="417"/>
      <c r="B20" s="408"/>
      <c r="C20" s="42" t="s">
        <v>29</v>
      </c>
      <c r="D20" s="48"/>
      <c r="E20" s="49"/>
      <c r="F20" s="67" t="str">
        <f t="shared" si="0"/>
        <v/>
      </c>
      <c r="G20" s="14" t="s">
        <v>34</v>
      </c>
      <c r="H20" s="15">
        <v>43.5</v>
      </c>
      <c r="I20" s="15" t="s">
        <v>51</v>
      </c>
      <c r="J20" s="719" t="str">
        <f t="shared" si="2"/>
        <v/>
      </c>
      <c r="K20" s="20">
        <v>1.3899999999999999E-2</v>
      </c>
      <c r="L20" s="31">
        <f t="shared" si="1"/>
        <v>0</v>
      </c>
    </row>
    <row r="21" spans="1:12" ht="12.95" customHeight="1">
      <c r="A21" s="417"/>
      <c r="B21" s="409" t="s">
        <v>20</v>
      </c>
      <c r="C21" s="42" t="s">
        <v>30</v>
      </c>
      <c r="D21" s="48"/>
      <c r="E21" s="49"/>
      <c r="F21" s="67" t="str">
        <f t="shared" si="0"/>
        <v/>
      </c>
      <c r="G21" s="14" t="s">
        <v>40</v>
      </c>
      <c r="H21" s="15">
        <v>29</v>
      </c>
      <c r="I21" s="15" t="s">
        <v>41</v>
      </c>
      <c r="J21" s="719" t="str">
        <f>IF(D21="","",ROUND(D21*H21,0))</f>
        <v/>
      </c>
      <c r="K21" s="20">
        <v>2.4500000000000001E-2</v>
      </c>
      <c r="L21" s="31">
        <f>IF(F21="",0,ROUND(F21*H21*K21*44/12,0))</f>
        <v>0</v>
      </c>
    </row>
    <row r="22" spans="1:12" ht="12.95" customHeight="1">
      <c r="A22" s="417"/>
      <c r="B22" s="410"/>
      <c r="C22" s="42" t="s">
        <v>31</v>
      </c>
      <c r="D22" s="48"/>
      <c r="E22" s="49"/>
      <c r="F22" s="67" t="str">
        <f t="shared" si="0"/>
        <v/>
      </c>
      <c r="G22" s="14" t="s">
        <v>40</v>
      </c>
      <c r="H22" s="15">
        <v>25.7</v>
      </c>
      <c r="I22" s="15" t="s">
        <v>41</v>
      </c>
      <c r="J22" s="719" t="str">
        <f t="shared" si="2"/>
        <v/>
      </c>
      <c r="K22" s="20">
        <v>2.47E-2</v>
      </c>
      <c r="L22" s="31">
        <f>IF(F22="",0,ROUND(F22*H22*K22*44/12,0))</f>
        <v>0</v>
      </c>
    </row>
    <row r="23" spans="1:12" ht="12.95" customHeight="1">
      <c r="A23" s="417"/>
      <c r="B23" s="411"/>
      <c r="C23" s="42" t="s">
        <v>32</v>
      </c>
      <c r="D23" s="48"/>
      <c r="E23" s="49"/>
      <c r="F23" s="67" t="str">
        <f t="shared" si="0"/>
        <v/>
      </c>
      <c r="G23" s="14" t="s">
        <v>40</v>
      </c>
      <c r="H23" s="15">
        <v>26.9</v>
      </c>
      <c r="I23" s="15" t="s">
        <v>41</v>
      </c>
      <c r="J23" s="719" t="str">
        <f t="shared" si="2"/>
        <v/>
      </c>
      <c r="K23" s="20">
        <v>2.5499999999999998E-2</v>
      </c>
      <c r="L23" s="31">
        <f>IF(F23="",0,ROUND(F23*H23*K23*44/12,0))</f>
        <v>0</v>
      </c>
    </row>
    <row r="24" spans="1:12" ht="12.95" customHeight="1">
      <c r="A24" s="417"/>
      <c r="B24" s="405" t="s">
        <v>9</v>
      </c>
      <c r="C24" s="406"/>
      <c r="D24" s="48"/>
      <c r="E24" s="49"/>
      <c r="F24" s="67" t="str">
        <f t="shared" si="0"/>
        <v/>
      </c>
      <c r="G24" s="14" t="s">
        <v>40</v>
      </c>
      <c r="H24" s="15">
        <v>29.4</v>
      </c>
      <c r="I24" s="15" t="s">
        <v>41</v>
      </c>
      <c r="J24" s="719" t="str">
        <f t="shared" si="2"/>
        <v/>
      </c>
      <c r="K24" s="20">
        <v>2.9399999999999999E-2</v>
      </c>
      <c r="L24" s="31">
        <f>IF(F24="",0,ROUND(F24*H24*K24*44/12,0))</f>
        <v>0</v>
      </c>
    </row>
    <row r="25" spans="1:12" ht="12.95" customHeight="1">
      <c r="A25" s="417"/>
      <c r="B25" s="405" t="s">
        <v>42</v>
      </c>
      <c r="C25" s="406"/>
      <c r="D25" s="48"/>
      <c r="E25" s="49"/>
      <c r="F25" s="67" t="str">
        <f t="shared" si="0"/>
        <v/>
      </c>
      <c r="G25" s="14" t="s">
        <v>40</v>
      </c>
      <c r="H25" s="15">
        <v>37.299999999999997</v>
      </c>
      <c r="I25" s="15" t="s">
        <v>41</v>
      </c>
      <c r="J25" s="719" t="str">
        <f t="shared" si="2"/>
        <v/>
      </c>
      <c r="K25" s="20">
        <v>2.0899999999999998E-2</v>
      </c>
      <c r="L25" s="31">
        <f>IF(F25="",0,ROUND(F25*H25*K25*44/12,0))</f>
        <v>0</v>
      </c>
    </row>
    <row r="26" spans="1:12" ht="12.95" customHeight="1">
      <c r="A26" s="417"/>
      <c r="B26" s="405" t="s">
        <v>10</v>
      </c>
      <c r="C26" s="406"/>
      <c r="D26" s="48"/>
      <c r="E26" s="49"/>
      <c r="F26" s="67" t="str">
        <f t="shared" si="0"/>
        <v/>
      </c>
      <c r="G26" s="14" t="s">
        <v>34</v>
      </c>
      <c r="H26" s="15">
        <v>21.1</v>
      </c>
      <c r="I26" s="15" t="s">
        <v>51</v>
      </c>
      <c r="J26" s="719" t="str">
        <f t="shared" si="2"/>
        <v/>
      </c>
      <c r="K26" s="20">
        <v>1.0999999999999999E-2</v>
      </c>
      <c r="L26" s="31">
        <f>IF(F26="",0,ROUND(F26*H26*K26*44/12,0))</f>
        <v>0</v>
      </c>
    </row>
    <row r="27" spans="1:12" ht="12.95" customHeight="1">
      <c r="A27" s="417"/>
      <c r="B27" s="405" t="s">
        <v>11</v>
      </c>
      <c r="C27" s="406"/>
      <c r="D27" s="48"/>
      <c r="E27" s="49"/>
      <c r="F27" s="67" t="str">
        <f t="shared" si="0"/>
        <v/>
      </c>
      <c r="G27" s="14" t="s">
        <v>34</v>
      </c>
      <c r="H27" s="15">
        <v>3.41</v>
      </c>
      <c r="I27" s="15" t="s">
        <v>51</v>
      </c>
      <c r="J27" s="719" t="str">
        <f t="shared" si="2"/>
        <v/>
      </c>
      <c r="K27" s="20">
        <v>2.63E-2</v>
      </c>
      <c r="L27" s="31">
        <f>IF(F27="",0,ROUND(F27*H27*K27*44/12,0))</f>
        <v>0</v>
      </c>
    </row>
    <row r="28" spans="1:12" ht="12.95" customHeight="1" thickBot="1">
      <c r="A28" s="417"/>
      <c r="B28" s="405" t="s">
        <v>12</v>
      </c>
      <c r="C28" s="406"/>
      <c r="D28" s="48"/>
      <c r="E28" s="49"/>
      <c r="F28" s="67" t="str">
        <f t="shared" si="0"/>
        <v/>
      </c>
      <c r="G28" s="14" t="s">
        <v>34</v>
      </c>
      <c r="H28" s="16">
        <v>8.41</v>
      </c>
      <c r="I28" s="15" t="s">
        <v>51</v>
      </c>
      <c r="J28" s="719" t="str">
        <f t="shared" si="2"/>
        <v/>
      </c>
      <c r="K28" s="20">
        <v>3.8399999999999997E-2</v>
      </c>
      <c r="L28" s="31">
        <f>IF(F28="",0,ROUND(F28*H28*K28*44/12,0))</f>
        <v>0</v>
      </c>
    </row>
    <row r="29" spans="1:12" ht="12.95" customHeight="1" thickTop="1" thickBot="1">
      <c r="A29" s="417"/>
      <c r="B29" s="43" t="s">
        <v>21</v>
      </c>
      <c r="C29" s="44" t="s">
        <v>52</v>
      </c>
      <c r="D29" s="50"/>
      <c r="E29" s="51"/>
      <c r="F29" s="67" t="str">
        <f t="shared" si="0"/>
        <v/>
      </c>
      <c r="G29" s="17" t="s">
        <v>34</v>
      </c>
      <c r="H29" s="93">
        <v>45</v>
      </c>
      <c r="I29" s="18" t="s">
        <v>51</v>
      </c>
      <c r="J29" s="719" t="str">
        <f t="shared" si="2"/>
        <v/>
      </c>
      <c r="K29" s="20">
        <v>1.3599999999999999E-2</v>
      </c>
      <c r="L29" s="31">
        <f>IF(F29="",0,ROUND(F29*H29*K29*44/12,0))</f>
        <v>0</v>
      </c>
    </row>
    <row r="30" spans="1:12" ht="12.95" customHeight="1" thickTop="1" thickBot="1">
      <c r="A30" s="418"/>
      <c r="B30" s="412" t="s">
        <v>17</v>
      </c>
      <c r="C30" s="413"/>
      <c r="D30" s="414"/>
      <c r="E30" s="414"/>
      <c r="F30" s="413"/>
      <c r="G30" s="413"/>
      <c r="H30" s="415"/>
      <c r="I30" s="416"/>
      <c r="J30" s="36">
        <f>SUM(J7:J29)</f>
        <v>0</v>
      </c>
      <c r="K30" s="21" t="s">
        <v>95</v>
      </c>
      <c r="L30" s="33">
        <f>SUM(L7:L29)</f>
        <v>0</v>
      </c>
    </row>
    <row r="31" spans="1:12" ht="12.95" customHeight="1" thickTop="1">
      <c r="A31" s="417" t="s">
        <v>73</v>
      </c>
      <c r="B31" s="419" t="s">
        <v>13</v>
      </c>
      <c r="C31" s="420"/>
      <c r="D31" s="46"/>
      <c r="E31" s="47"/>
      <c r="F31" s="66" t="str">
        <f t="shared" si="0"/>
        <v/>
      </c>
      <c r="G31" s="12" t="s">
        <v>43</v>
      </c>
      <c r="H31" s="23">
        <v>1.02</v>
      </c>
      <c r="I31" s="12" t="s">
        <v>90</v>
      </c>
      <c r="J31" s="718" t="str">
        <f>IF(D31="","",ROUND(D31*H31,0))</f>
        <v/>
      </c>
      <c r="K31" s="19">
        <v>0.06</v>
      </c>
      <c r="L31" s="31">
        <f>IF(F31="",0,ROUND(F31*K31,0))</f>
        <v>0</v>
      </c>
    </row>
    <row r="32" spans="1:12" ht="12.95" customHeight="1">
      <c r="A32" s="417"/>
      <c r="B32" s="405" t="s">
        <v>14</v>
      </c>
      <c r="C32" s="406"/>
      <c r="D32" s="48"/>
      <c r="E32" s="49"/>
      <c r="F32" s="67" t="str">
        <f t="shared" si="0"/>
        <v/>
      </c>
      <c r="G32" s="14" t="s">
        <v>43</v>
      </c>
      <c r="H32" s="24">
        <v>1.36</v>
      </c>
      <c r="I32" s="14" t="s">
        <v>90</v>
      </c>
      <c r="J32" s="719" t="str">
        <f t="shared" si="2"/>
        <v/>
      </c>
      <c r="K32" s="20">
        <v>5.7000000000000002E-2</v>
      </c>
      <c r="L32" s="32">
        <f>IF(F32="",0,ROUND(F32*K32,0))</f>
        <v>0</v>
      </c>
    </row>
    <row r="33" spans="1:14" ht="12.95" customHeight="1">
      <c r="A33" s="417"/>
      <c r="B33" s="405" t="s">
        <v>15</v>
      </c>
      <c r="C33" s="406"/>
      <c r="D33" s="48"/>
      <c r="E33" s="49"/>
      <c r="F33" s="67" t="str">
        <f>IF(D33="","",D33-E33)</f>
        <v/>
      </c>
      <c r="G33" s="14" t="s">
        <v>43</v>
      </c>
      <c r="H33" s="24">
        <v>1.36</v>
      </c>
      <c r="I33" s="14" t="s">
        <v>90</v>
      </c>
      <c r="J33" s="719" t="str">
        <f t="shared" si="2"/>
        <v/>
      </c>
      <c r="K33" s="20">
        <v>5.7000000000000002E-2</v>
      </c>
      <c r="L33" s="32">
        <f>IF(F33="",0,ROUND(F33*K33,0))</f>
        <v>0</v>
      </c>
    </row>
    <row r="34" spans="1:14" ht="12.95" customHeight="1" thickBot="1">
      <c r="A34" s="417"/>
      <c r="B34" s="405" t="s">
        <v>16</v>
      </c>
      <c r="C34" s="406"/>
      <c r="D34" s="50"/>
      <c r="E34" s="51"/>
      <c r="F34" s="67" t="str">
        <f t="shared" si="0"/>
        <v/>
      </c>
      <c r="G34" s="14" t="s">
        <v>43</v>
      </c>
      <c r="H34" s="24">
        <v>1.36</v>
      </c>
      <c r="I34" s="14" t="s">
        <v>90</v>
      </c>
      <c r="J34" s="719" t="str">
        <f t="shared" si="2"/>
        <v/>
      </c>
      <c r="K34" s="20">
        <v>5.7000000000000002E-2</v>
      </c>
      <c r="L34" s="32">
        <f>IF(F34="",0,ROUND(F34*K34,0))</f>
        <v>0</v>
      </c>
    </row>
    <row r="35" spans="1:14" ht="12.95" customHeight="1" thickTop="1" thickBot="1">
      <c r="A35" s="418"/>
      <c r="B35" s="412" t="s">
        <v>17</v>
      </c>
      <c r="C35" s="413"/>
      <c r="D35" s="414"/>
      <c r="E35" s="414"/>
      <c r="F35" s="413"/>
      <c r="G35" s="413"/>
      <c r="H35" s="413"/>
      <c r="I35" s="416"/>
      <c r="J35" s="36">
        <f>SUM(J31:J34)</f>
        <v>0</v>
      </c>
      <c r="K35" s="22" t="s">
        <v>17</v>
      </c>
      <c r="L35" s="33">
        <f>SUM(L31:L34)</f>
        <v>0</v>
      </c>
    </row>
    <row r="36" spans="1:14" ht="12.95" customHeight="1" thickTop="1">
      <c r="A36" s="427" t="s">
        <v>26</v>
      </c>
      <c r="B36" s="436" t="s">
        <v>60</v>
      </c>
      <c r="C36" s="45" t="s">
        <v>23</v>
      </c>
      <c r="D36" s="52"/>
      <c r="E36" s="53"/>
      <c r="F36" s="68" t="str">
        <f>IF(D36="","",D36-E36)</f>
        <v/>
      </c>
      <c r="G36" s="25" t="s">
        <v>35</v>
      </c>
      <c r="H36" s="26">
        <v>9.9700000000000006</v>
      </c>
      <c r="I36" s="25" t="s">
        <v>36</v>
      </c>
      <c r="J36" s="720" t="str">
        <f>IF(D36="","",ROUND(D36*H36,0))</f>
        <v/>
      </c>
      <c r="K36" s="63">
        <v>0.54900000000000004</v>
      </c>
      <c r="L36" s="34">
        <f>IF(F36="",0,ROUND(F36*K36,0))</f>
        <v>0</v>
      </c>
    </row>
    <row r="37" spans="1:14" ht="12.95" customHeight="1" thickBot="1">
      <c r="A37" s="417"/>
      <c r="B37" s="437"/>
      <c r="C37" s="43" t="s">
        <v>64</v>
      </c>
      <c r="D37" s="54"/>
      <c r="E37" s="55"/>
      <c r="F37" s="69" t="str">
        <f>IF(D37="","",D37-E37)</f>
        <v/>
      </c>
      <c r="G37" s="27" t="s">
        <v>35</v>
      </c>
      <c r="H37" s="28">
        <v>9.2799999999999994</v>
      </c>
      <c r="I37" s="27" t="s">
        <v>36</v>
      </c>
      <c r="J37" s="721" t="str">
        <f>IF(D37="","",ROUND(D37*H37,0))</f>
        <v/>
      </c>
      <c r="K37" s="64">
        <v>0.54900000000000004</v>
      </c>
      <c r="L37" s="35">
        <f>IF(F37="",0,ROUND(F37*K37,0))</f>
        <v>0</v>
      </c>
    </row>
    <row r="38" spans="1:14" ht="12.95" customHeight="1" thickTop="1">
      <c r="A38" s="417"/>
      <c r="B38" s="438" t="s">
        <v>61</v>
      </c>
      <c r="C38" s="43" t="s">
        <v>23</v>
      </c>
      <c r="D38" s="72"/>
      <c r="E38" s="72"/>
      <c r="F38" s="70" t="str">
        <f t="shared" ref="F38:F43" si="3">IF(D38="","",D38-E38)</f>
        <v/>
      </c>
      <c r="G38" s="84"/>
      <c r="H38" s="85"/>
      <c r="I38" s="84"/>
      <c r="J38" s="722"/>
      <c r="K38" s="64">
        <v>0.53700000000000003</v>
      </c>
      <c r="L38" s="35">
        <f>IFERROR(IF(K38="",0,ROUND(F36*K38,0)),0)</f>
        <v>0</v>
      </c>
      <c r="N38" s="2"/>
    </row>
    <row r="39" spans="1:14" ht="12.95" customHeight="1" thickBot="1">
      <c r="A39" s="417"/>
      <c r="B39" s="437"/>
      <c r="C39" s="43" t="s">
        <v>64</v>
      </c>
      <c r="D39" s="73"/>
      <c r="E39" s="73"/>
      <c r="F39" s="71" t="str">
        <f t="shared" si="3"/>
        <v/>
      </c>
      <c r="G39" s="86"/>
      <c r="H39" s="87"/>
      <c r="I39" s="86"/>
      <c r="J39" s="723"/>
      <c r="K39" s="64">
        <v>0.53700000000000003</v>
      </c>
      <c r="L39" s="35">
        <f>IFERROR(IF(K39="",0,ROUND(F37*K39,0)),0)</f>
        <v>0</v>
      </c>
    </row>
    <row r="40" spans="1:14" ht="12.95" customHeight="1" thickTop="1">
      <c r="A40" s="417"/>
      <c r="B40" s="438" t="s">
        <v>62</v>
      </c>
      <c r="C40" s="43" t="s">
        <v>23</v>
      </c>
      <c r="D40" s="52"/>
      <c r="E40" s="53"/>
      <c r="F40" s="69" t="str">
        <f t="shared" si="3"/>
        <v/>
      </c>
      <c r="G40" s="27" t="s">
        <v>35</v>
      </c>
      <c r="H40" s="28">
        <v>9.9700000000000006</v>
      </c>
      <c r="I40" s="27" t="s">
        <v>36</v>
      </c>
      <c r="J40" s="721" t="str">
        <f>IF(D40="","",ROUND(D40*H40,0))</f>
        <v/>
      </c>
      <c r="K40" s="64"/>
      <c r="L40" s="35">
        <f>IF(F40="",0,ROUND(F40*K40,0))</f>
        <v>0</v>
      </c>
    </row>
    <row r="41" spans="1:14" ht="12.95" customHeight="1" thickBot="1">
      <c r="A41" s="417"/>
      <c r="B41" s="437"/>
      <c r="C41" s="43" t="s">
        <v>64</v>
      </c>
      <c r="D41" s="54"/>
      <c r="E41" s="55"/>
      <c r="F41" s="69" t="str">
        <f t="shared" si="3"/>
        <v/>
      </c>
      <c r="G41" s="27" t="s">
        <v>35</v>
      </c>
      <c r="H41" s="28">
        <v>9.2799999999999994</v>
      </c>
      <c r="I41" s="27" t="s">
        <v>36</v>
      </c>
      <c r="J41" s="721" t="str">
        <f>IF(D41="","",ROUND(D41*H41,0))</f>
        <v/>
      </c>
      <c r="K41" s="64"/>
      <c r="L41" s="35">
        <f>IF(F41="",0,ROUND(F41*K41,0))</f>
        <v>0</v>
      </c>
    </row>
    <row r="42" spans="1:14" ht="12.95" customHeight="1" thickTop="1">
      <c r="A42" s="417"/>
      <c r="B42" s="438" t="s">
        <v>69</v>
      </c>
      <c r="C42" s="43" t="s">
        <v>23</v>
      </c>
      <c r="D42" s="72"/>
      <c r="E42" s="72"/>
      <c r="F42" s="70" t="str">
        <f t="shared" si="3"/>
        <v/>
      </c>
      <c r="G42" s="84"/>
      <c r="H42" s="85"/>
      <c r="I42" s="84"/>
      <c r="J42" s="722"/>
      <c r="K42" s="64"/>
      <c r="L42" s="35">
        <f>IFERROR(IF(K42="",0,ROUND(F40*K42,0)),0)</f>
        <v>0</v>
      </c>
    </row>
    <row r="43" spans="1:14" ht="12.95" customHeight="1" thickBot="1">
      <c r="A43" s="417"/>
      <c r="B43" s="437"/>
      <c r="C43" s="43" t="s">
        <v>64</v>
      </c>
      <c r="D43" s="73"/>
      <c r="E43" s="75"/>
      <c r="F43" s="71" t="str">
        <f t="shared" si="3"/>
        <v/>
      </c>
      <c r="G43" s="86"/>
      <c r="H43" s="87"/>
      <c r="I43" s="86"/>
      <c r="J43" s="723"/>
      <c r="K43" s="64"/>
      <c r="L43" s="35">
        <f>IFERROR(IF(K43="",0,ROUND(F41*K43,0)),0)</f>
        <v>0</v>
      </c>
    </row>
    <row r="44" spans="1:14" ht="12.95" customHeight="1" thickTop="1" thickBot="1">
      <c r="A44" s="417"/>
      <c r="B44" s="439" t="s">
        <v>22</v>
      </c>
      <c r="C44" s="43" t="s">
        <v>24</v>
      </c>
      <c r="D44" s="56"/>
      <c r="E44" s="70"/>
      <c r="F44" s="69" t="str">
        <f>IF(D44="","",D44-E44)</f>
        <v/>
      </c>
      <c r="G44" s="27" t="s">
        <v>35</v>
      </c>
      <c r="H44" s="28">
        <v>9.76</v>
      </c>
      <c r="I44" s="27" t="s">
        <v>36</v>
      </c>
      <c r="J44" s="721" t="str">
        <f>IF(D44="","",ROUND(D44*H44,0))</f>
        <v/>
      </c>
      <c r="K44" s="64"/>
      <c r="L44" s="35">
        <f>IF(F44="",0,ROUND(F44*K44,0))</f>
        <v>0</v>
      </c>
    </row>
    <row r="45" spans="1:14" ht="12.95" customHeight="1" thickTop="1" thickBot="1">
      <c r="A45" s="417"/>
      <c r="B45" s="440"/>
      <c r="C45" s="42" t="s">
        <v>25</v>
      </c>
      <c r="D45" s="76"/>
      <c r="E45" s="57"/>
      <c r="F45" s="74" t="str">
        <f>IF(E45="","",D45-E45)</f>
        <v/>
      </c>
      <c r="G45" s="29" t="s">
        <v>35</v>
      </c>
      <c r="H45" s="30"/>
      <c r="I45" s="30"/>
      <c r="J45" s="724"/>
      <c r="K45" s="65"/>
      <c r="L45" s="35">
        <f>IF(F45="",0,ROUND(F45*K45,0))</f>
        <v>0</v>
      </c>
    </row>
    <row r="46" spans="1:14" ht="12.95" customHeight="1" thickTop="1">
      <c r="A46" s="417"/>
      <c r="B46" s="414" t="s">
        <v>97</v>
      </c>
      <c r="C46" s="414"/>
      <c r="D46" s="414"/>
      <c r="E46" s="414"/>
      <c r="F46" s="414"/>
      <c r="G46" s="414"/>
      <c r="H46" s="414"/>
      <c r="I46" s="428"/>
      <c r="J46" s="441">
        <f>SUM(J36:J37,J40:J41,J44)</f>
        <v>0</v>
      </c>
      <c r="K46" s="91" t="s">
        <v>96</v>
      </c>
      <c r="L46" s="83">
        <f>SUM(L36:L37,L40:L41,L44:L45)</f>
        <v>0</v>
      </c>
    </row>
    <row r="47" spans="1:14" ht="12.95" customHeight="1" thickBot="1">
      <c r="A47" s="417"/>
      <c r="B47" s="414"/>
      <c r="C47" s="414"/>
      <c r="D47" s="414"/>
      <c r="E47" s="414"/>
      <c r="F47" s="414"/>
      <c r="G47" s="414"/>
      <c r="H47" s="414"/>
      <c r="I47" s="428"/>
      <c r="J47" s="442"/>
      <c r="K47" s="90" t="s">
        <v>98</v>
      </c>
      <c r="L47" s="83">
        <f>SUM(L38:L39,L42:L43,L44:L45)</f>
        <v>0</v>
      </c>
    </row>
    <row r="48" spans="1:14" ht="12.95" customHeight="1" thickBot="1">
      <c r="A48" s="429" t="s">
        <v>99</v>
      </c>
      <c r="B48" s="430"/>
      <c r="C48" s="430"/>
      <c r="D48" s="430"/>
      <c r="E48" s="430"/>
      <c r="F48" s="430"/>
      <c r="G48" s="430"/>
      <c r="H48" s="430"/>
      <c r="I48" s="431"/>
      <c r="J48" s="88">
        <f>SUM(J30,J35,J46)</f>
        <v>0</v>
      </c>
      <c r="K48" s="92"/>
      <c r="L48" s="89"/>
    </row>
    <row r="49" spans="1:19" ht="18.600000000000001" customHeight="1" thickBot="1">
      <c r="A49" s="432" t="s">
        <v>67</v>
      </c>
      <c r="B49" s="432"/>
      <c r="C49" s="432"/>
      <c r="D49" s="432"/>
      <c r="E49" s="432"/>
      <c r="F49" s="432"/>
      <c r="G49" s="432"/>
      <c r="H49" s="432"/>
      <c r="I49" s="432"/>
      <c r="J49" s="432"/>
      <c r="K49" s="432"/>
      <c r="L49" s="432"/>
    </row>
    <row r="50" spans="1:19" ht="12.95" customHeight="1" thickBot="1">
      <c r="A50" s="433" t="s">
        <v>45</v>
      </c>
      <c r="B50" s="434"/>
      <c r="C50" s="434"/>
      <c r="D50" s="434"/>
      <c r="E50" s="434"/>
      <c r="F50" s="434"/>
      <c r="G50" s="434"/>
      <c r="H50" s="434"/>
      <c r="I50" s="434"/>
      <c r="J50" s="435" t="s">
        <v>72</v>
      </c>
      <c r="K50" s="435"/>
      <c r="L50" s="37" t="s">
        <v>94</v>
      </c>
    </row>
    <row r="51" spans="1:19" ht="12.95" customHeight="1" thickTop="1">
      <c r="A51" s="443" t="s">
        <v>68</v>
      </c>
      <c r="B51" s="444"/>
      <c r="C51" s="444"/>
      <c r="D51" s="444"/>
      <c r="E51" s="444"/>
      <c r="F51" s="444"/>
      <c r="G51" s="444"/>
      <c r="H51" s="444"/>
      <c r="I51" s="445"/>
      <c r="J51" s="446"/>
      <c r="K51" s="447"/>
      <c r="L51" s="77" t="str">
        <f>IF(J51="","",IF(J51&gt;=3000,"該当","非該当"))</f>
        <v/>
      </c>
    </row>
    <row r="52" spans="1:19" ht="12.95" customHeight="1">
      <c r="A52" s="448" t="s">
        <v>46</v>
      </c>
      <c r="B52" s="449"/>
      <c r="C52" s="449"/>
      <c r="D52" s="449"/>
      <c r="E52" s="449"/>
      <c r="F52" s="449"/>
      <c r="G52" s="449"/>
      <c r="H52" s="449"/>
      <c r="I52" s="450"/>
      <c r="J52" s="451"/>
      <c r="K52" s="452"/>
      <c r="L52" s="78" t="str">
        <f t="shared" ref="L52:L57" si="4">IF(J52="","",IF(J52&gt;=3000,"該当","非該当"))</f>
        <v/>
      </c>
    </row>
    <row r="53" spans="1:19" ht="12.95" customHeight="1">
      <c r="A53" s="448" t="s">
        <v>47</v>
      </c>
      <c r="B53" s="449"/>
      <c r="C53" s="449"/>
      <c r="D53" s="449"/>
      <c r="E53" s="449"/>
      <c r="F53" s="449"/>
      <c r="G53" s="449"/>
      <c r="H53" s="449"/>
      <c r="I53" s="450"/>
      <c r="J53" s="451"/>
      <c r="K53" s="452"/>
      <c r="L53" s="78" t="str">
        <f t="shared" si="4"/>
        <v/>
      </c>
    </row>
    <row r="54" spans="1:19" ht="12.95" customHeight="1">
      <c r="A54" s="448" t="s">
        <v>48</v>
      </c>
      <c r="B54" s="449"/>
      <c r="C54" s="449"/>
      <c r="D54" s="449"/>
      <c r="E54" s="449"/>
      <c r="F54" s="449"/>
      <c r="G54" s="449"/>
      <c r="H54" s="449"/>
      <c r="I54" s="450"/>
      <c r="J54" s="451"/>
      <c r="K54" s="452"/>
      <c r="L54" s="78" t="str">
        <f t="shared" si="4"/>
        <v/>
      </c>
    </row>
    <row r="55" spans="1:19" ht="12.95" customHeight="1">
      <c r="A55" s="448" t="s">
        <v>49</v>
      </c>
      <c r="B55" s="449"/>
      <c r="C55" s="449"/>
      <c r="D55" s="449"/>
      <c r="E55" s="449"/>
      <c r="F55" s="449"/>
      <c r="G55" s="449"/>
      <c r="H55" s="449"/>
      <c r="I55" s="450"/>
      <c r="J55" s="451"/>
      <c r="K55" s="452"/>
      <c r="L55" s="78" t="str">
        <f t="shared" si="4"/>
        <v/>
      </c>
    </row>
    <row r="56" spans="1:19" ht="12.95" customHeight="1">
      <c r="A56" s="448" t="s">
        <v>50</v>
      </c>
      <c r="B56" s="449"/>
      <c r="C56" s="449"/>
      <c r="D56" s="449"/>
      <c r="E56" s="449"/>
      <c r="F56" s="449"/>
      <c r="G56" s="449"/>
      <c r="H56" s="449"/>
      <c r="I56" s="450"/>
      <c r="J56" s="451"/>
      <c r="K56" s="452"/>
      <c r="L56" s="78" t="str">
        <f t="shared" si="4"/>
        <v/>
      </c>
    </row>
    <row r="57" spans="1:19" ht="12.95" customHeight="1" thickBot="1">
      <c r="A57" s="453" t="s">
        <v>53</v>
      </c>
      <c r="B57" s="454"/>
      <c r="C57" s="454"/>
      <c r="D57" s="454"/>
      <c r="E57" s="454"/>
      <c r="F57" s="454"/>
      <c r="G57" s="454"/>
      <c r="H57" s="454"/>
      <c r="I57" s="455"/>
      <c r="J57" s="456"/>
      <c r="K57" s="457"/>
      <c r="L57" s="79" t="str">
        <f t="shared" si="4"/>
        <v/>
      </c>
    </row>
    <row r="58" spans="1:19" ht="12.95" customHeight="1" thickTop="1" thickBot="1">
      <c r="A58" s="458" t="s">
        <v>92</v>
      </c>
      <c r="B58" s="459"/>
      <c r="C58" s="459"/>
      <c r="D58" s="459"/>
      <c r="E58" s="459"/>
      <c r="F58" s="459"/>
      <c r="G58" s="459"/>
      <c r="H58" s="459"/>
      <c r="I58" s="459"/>
      <c r="J58" s="460">
        <f>SUM(J51:K57)</f>
        <v>0</v>
      </c>
      <c r="K58" s="461"/>
      <c r="L58" s="80"/>
    </row>
    <row r="59" spans="1:19" ht="18.600000000000001" customHeight="1" thickBot="1">
      <c r="A59" s="432" t="s">
        <v>71</v>
      </c>
      <c r="B59" s="432"/>
      <c r="C59" s="432"/>
      <c r="D59" s="432"/>
      <c r="E59" s="432"/>
      <c r="F59" s="432"/>
      <c r="G59" s="432"/>
      <c r="H59" s="432"/>
      <c r="I59" s="432"/>
      <c r="J59" s="432"/>
      <c r="K59" s="432"/>
      <c r="L59" s="432"/>
    </row>
    <row r="60" spans="1:19" ht="12.95" customHeight="1" thickBot="1">
      <c r="A60" s="433" t="s">
        <v>89</v>
      </c>
      <c r="B60" s="434"/>
      <c r="C60" s="434"/>
      <c r="D60" s="434"/>
      <c r="E60" s="434"/>
      <c r="F60" s="462" t="s">
        <v>79</v>
      </c>
      <c r="G60" s="462"/>
      <c r="H60" s="462"/>
      <c r="I60" s="38" t="s">
        <v>33</v>
      </c>
      <c r="J60" s="463" t="s">
        <v>82</v>
      </c>
      <c r="K60" s="463"/>
      <c r="L60" s="464"/>
      <c r="N60" s="58"/>
      <c r="O60" s="58"/>
      <c r="P60" s="59"/>
      <c r="Q60" s="59" t="s">
        <v>100</v>
      </c>
      <c r="R60" s="1" t="s">
        <v>101</v>
      </c>
      <c r="S60" s="1" t="s">
        <v>102</v>
      </c>
    </row>
    <row r="61" spans="1:19" ht="12.95" customHeight="1" thickTop="1">
      <c r="A61" s="443" t="s">
        <v>81</v>
      </c>
      <c r="B61" s="444"/>
      <c r="C61" s="444"/>
      <c r="D61" s="444"/>
      <c r="E61" s="445"/>
      <c r="F61" s="465"/>
      <c r="G61" s="466"/>
      <c r="H61" s="467"/>
      <c r="I61" s="39" t="s">
        <v>88</v>
      </c>
      <c r="J61" s="468" t="str">
        <f>Q61</f>
        <v/>
      </c>
      <c r="K61" s="468"/>
      <c r="L61" s="469"/>
      <c r="N61" s="58"/>
      <c r="O61" s="60"/>
      <c r="P61" s="59"/>
      <c r="Q61" s="1" t="str">
        <f>IF(F61="","",F61*R61*S61)</f>
        <v/>
      </c>
      <c r="R61" s="1">
        <v>0.438</v>
      </c>
      <c r="S61" s="1">
        <v>1.02</v>
      </c>
    </row>
    <row r="62" spans="1:19" ht="12.95" customHeight="1">
      <c r="A62" s="448" t="s">
        <v>76</v>
      </c>
      <c r="B62" s="449"/>
      <c r="C62" s="449"/>
      <c r="D62" s="449"/>
      <c r="E62" s="450"/>
      <c r="F62" s="470"/>
      <c r="G62" s="471"/>
      <c r="H62" s="472"/>
      <c r="I62" s="40" t="s">
        <v>88</v>
      </c>
      <c r="J62" s="473">
        <f>IF(F62="",0,ROUND(F62*K36,0))</f>
        <v>0</v>
      </c>
      <c r="K62" s="473"/>
      <c r="L62" s="474"/>
      <c r="S62" s="1" t="s">
        <v>103</v>
      </c>
    </row>
    <row r="63" spans="1:19" ht="12.95" customHeight="1">
      <c r="A63" s="448" t="s">
        <v>77</v>
      </c>
      <c r="B63" s="449"/>
      <c r="C63" s="449"/>
      <c r="D63" s="449"/>
      <c r="E63" s="450"/>
      <c r="F63" s="475"/>
      <c r="G63" s="476"/>
      <c r="H63" s="477"/>
      <c r="I63" s="41" t="s">
        <v>75</v>
      </c>
      <c r="J63" s="473">
        <f>IF(F63="",0,ROUND(F63*K33,0))</f>
        <v>0</v>
      </c>
      <c r="K63" s="473"/>
      <c r="L63" s="474"/>
    </row>
    <row r="64" spans="1:19" ht="12.95" customHeight="1" thickBot="1">
      <c r="A64" s="478" t="s">
        <v>80</v>
      </c>
      <c r="B64" s="479"/>
      <c r="C64" s="479"/>
      <c r="D64" s="479"/>
      <c r="E64" s="480"/>
      <c r="F64" s="481"/>
      <c r="G64" s="482"/>
      <c r="H64" s="483"/>
      <c r="I64" s="41" t="s">
        <v>78</v>
      </c>
      <c r="J64" s="473">
        <f>IF(F64="",0,F64)</f>
        <v>0</v>
      </c>
      <c r="K64" s="473"/>
      <c r="L64" s="474"/>
    </row>
    <row r="65" spans="1:15" ht="12.95" customHeight="1" thickTop="1" thickBot="1">
      <c r="A65" s="484" t="s">
        <v>93</v>
      </c>
      <c r="B65" s="485"/>
      <c r="C65" s="485"/>
      <c r="D65" s="485"/>
      <c r="E65" s="485"/>
      <c r="F65" s="485"/>
      <c r="G65" s="485"/>
      <c r="H65" s="485"/>
      <c r="I65" s="486"/>
      <c r="J65" s="487">
        <f>IF(SUM(J61:L64)&gt;D68,"排出量を超えるクレジットは入力できません",SUM(J61:L64))</f>
        <v>0</v>
      </c>
      <c r="K65" s="487"/>
      <c r="L65" s="488"/>
      <c r="N65" s="3"/>
      <c r="O65" s="2"/>
    </row>
    <row r="66" spans="1:15" ht="18.600000000000001" customHeight="1" thickBot="1">
      <c r="A66" s="432" t="s">
        <v>87</v>
      </c>
      <c r="B66" s="432"/>
      <c r="C66" s="432"/>
      <c r="D66" s="432"/>
      <c r="E66" s="432"/>
      <c r="F66" s="432"/>
      <c r="G66" s="432"/>
      <c r="H66" s="432"/>
      <c r="I66" s="432"/>
      <c r="J66" s="432"/>
      <c r="K66" s="432"/>
      <c r="L66" s="432"/>
    </row>
    <row r="67" spans="1:15" ht="24" customHeight="1" thickBot="1">
      <c r="A67" s="490" t="s">
        <v>1500</v>
      </c>
      <c r="B67" s="491"/>
      <c r="C67" s="492"/>
      <c r="D67" s="493">
        <f>IF(J48="",0,ROUND(J48*0.0258,0))</f>
        <v>0</v>
      </c>
      <c r="E67" s="494"/>
      <c r="F67" s="386" t="s">
        <v>91</v>
      </c>
      <c r="G67" s="6"/>
      <c r="H67" s="6"/>
      <c r="I67" s="495" t="s">
        <v>1503</v>
      </c>
      <c r="J67" s="496"/>
      <c r="K67" s="389">
        <f>IF(L68="",0,D68/L68)</f>
        <v>0</v>
      </c>
      <c r="L67" s="390" t="str">
        <f>IF(L68="","","t-CO2/"&amp;L69)</f>
        <v/>
      </c>
      <c r="N67" s="61" t="s">
        <v>83</v>
      </c>
      <c r="O67" s="62" t="str">
        <f>IF(D67&gt;=1500,"該当","非該当")</f>
        <v>非該当</v>
      </c>
    </row>
    <row r="68" spans="1:15" ht="24" customHeight="1" thickTop="1">
      <c r="A68" s="497" t="s">
        <v>1501</v>
      </c>
      <c r="B68" s="498"/>
      <c r="C68" s="498"/>
      <c r="D68" s="499">
        <f>L30+L35+L46+J58</f>
        <v>0</v>
      </c>
      <c r="E68" s="500"/>
      <c r="F68" s="387" t="s">
        <v>84</v>
      </c>
      <c r="G68" s="6"/>
      <c r="H68" s="6"/>
      <c r="I68" s="501" t="s">
        <v>59</v>
      </c>
      <c r="J68" s="502"/>
      <c r="K68" s="502"/>
      <c r="L68" s="81"/>
    </row>
    <row r="69" spans="1:15" ht="24" customHeight="1" thickBot="1">
      <c r="A69" s="503" t="s">
        <v>1502</v>
      </c>
      <c r="B69" s="504"/>
      <c r="C69" s="504"/>
      <c r="D69" s="505">
        <f>L30+L35+L47+J58-J65</f>
        <v>0</v>
      </c>
      <c r="E69" s="506"/>
      <c r="F69" s="388" t="s">
        <v>84</v>
      </c>
      <c r="G69" s="6"/>
      <c r="H69" s="6"/>
      <c r="I69" s="507" t="s">
        <v>63</v>
      </c>
      <c r="J69" s="508"/>
      <c r="K69" s="508"/>
      <c r="L69" s="82"/>
    </row>
    <row r="70" spans="1:15" ht="9" customHeight="1">
      <c r="A70" s="509"/>
      <c r="B70" s="509"/>
      <c r="C70" s="509"/>
      <c r="D70" s="509"/>
      <c r="E70" s="509"/>
      <c r="F70" s="509"/>
      <c r="G70" s="509"/>
      <c r="H70" s="509"/>
      <c r="I70" s="509"/>
      <c r="J70" s="509"/>
      <c r="K70" s="509"/>
      <c r="L70" s="509"/>
    </row>
    <row r="71" spans="1:15" s="4" customFormat="1">
      <c r="A71" s="489"/>
      <c r="B71" s="489"/>
      <c r="C71" s="489"/>
      <c r="D71" s="489"/>
      <c r="E71" s="489"/>
      <c r="F71" s="489"/>
      <c r="G71" s="489"/>
      <c r="H71" s="489"/>
      <c r="I71" s="489"/>
      <c r="J71" s="489"/>
      <c r="K71" s="489"/>
      <c r="L71" s="489"/>
    </row>
    <row r="72" spans="1:15" s="4" customFormat="1">
      <c r="A72" s="489"/>
      <c r="B72" s="489"/>
      <c r="C72" s="489"/>
      <c r="D72" s="489"/>
      <c r="E72" s="489"/>
      <c r="F72" s="489"/>
      <c r="G72" s="489"/>
      <c r="H72" s="489"/>
      <c r="I72" s="489"/>
      <c r="J72" s="489"/>
      <c r="K72" s="489"/>
      <c r="L72" s="489"/>
    </row>
  </sheetData>
  <sheetProtection algorithmName="SHA-512" hashValue="CaY4ygBMUWwfRiHFgHRhbAgZdGkd34qrWUgBKFgWrTn9BEbT+jkTlhC+pyShrG3SSJew7Iy2kygi1xw6etelqQ==" saltValue="huzhKNwa3LVs5TMsp85gxg==" spinCount="100000" sheet="1" selectLockedCells="1"/>
  <mergeCells count="92">
    <mergeCell ref="A72:L72"/>
    <mergeCell ref="A67:C67"/>
    <mergeCell ref="D67:E67"/>
    <mergeCell ref="I67:J67"/>
    <mergeCell ref="A68:C68"/>
    <mergeCell ref="D68:E68"/>
    <mergeCell ref="I68:K68"/>
    <mergeCell ref="A69:C69"/>
    <mergeCell ref="D69:E69"/>
    <mergeCell ref="I69:K69"/>
    <mergeCell ref="A70:L70"/>
    <mergeCell ref="A71:L71"/>
    <mergeCell ref="A62:E62"/>
    <mergeCell ref="F62:H62"/>
    <mergeCell ref="J62:L62"/>
    <mergeCell ref="A66:L66"/>
    <mergeCell ref="A63:E63"/>
    <mergeCell ref="F63:H63"/>
    <mergeCell ref="J63:L63"/>
    <mergeCell ref="A64:E64"/>
    <mergeCell ref="F64:H64"/>
    <mergeCell ref="J64:L64"/>
    <mergeCell ref="A65:I65"/>
    <mergeCell ref="J65:L65"/>
    <mergeCell ref="A60:E60"/>
    <mergeCell ref="F60:H60"/>
    <mergeCell ref="J60:L60"/>
    <mergeCell ref="A61:E61"/>
    <mergeCell ref="F61:H61"/>
    <mergeCell ref="J61:L61"/>
    <mergeCell ref="A57:I57"/>
    <mergeCell ref="J57:K57"/>
    <mergeCell ref="A58:I58"/>
    <mergeCell ref="J58:K58"/>
    <mergeCell ref="A59:L59"/>
    <mergeCell ref="A54:I54"/>
    <mergeCell ref="J54:K54"/>
    <mergeCell ref="A55:I55"/>
    <mergeCell ref="J55:K55"/>
    <mergeCell ref="A56:I56"/>
    <mergeCell ref="J56:K56"/>
    <mergeCell ref="A51:I51"/>
    <mergeCell ref="J51:K51"/>
    <mergeCell ref="A52:I52"/>
    <mergeCell ref="J52:K52"/>
    <mergeCell ref="A53:I53"/>
    <mergeCell ref="J53:K53"/>
    <mergeCell ref="A36:A47"/>
    <mergeCell ref="B46:I47"/>
    <mergeCell ref="A48:I48"/>
    <mergeCell ref="A49:L49"/>
    <mergeCell ref="A50:I50"/>
    <mergeCell ref="J50:K50"/>
    <mergeCell ref="B36:B37"/>
    <mergeCell ref="B38:B39"/>
    <mergeCell ref="B40:B41"/>
    <mergeCell ref="B42:B43"/>
    <mergeCell ref="B44:B45"/>
    <mergeCell ref="J46:J47"/>
    <mergeCell ref="B28:C28"/>
    <mergeCell ref="B30:I30"/>
    <mergeCell ref="A31:A35"/>
    <mergeCell ref="B31:C31"/>
    <mergeCell ref="B32:C32"/>
    <mergeCell ref="B33:C33"/>
    <mergeCell ref="B34:C34"/>
    <mergeCell ref="B35:I35"/>
    <mergeCell ref="A7:A30"/>
    <mergeCell ref="B7:C7"/>
    <mergeCell ref="B8:C8"/>
    <mergeCell ref="B9:C9"/>
    <mergeCell ref="B10:C10"/>
    <mergeCell ref="B11:C11"/>
    <mergeCell ref="B12:C12"/>
    <mergeCell ref="B19:B20"/>
    <mergeCell ref="B21:B23"/>
    <mergeCell ref="B24:C24"/>
    <mergeCell ref="B26:C26"/>
    <mergeCell ref="B27:C27"/>
    <mergeCell ref="B25:C25"/>
    <mergeCell ref="B13:C13"/>
    <mergeCell ref="B14:C14"/>
    <mergeCell ref="B15:C15"/>
    <mergeCell ref="B16:C16"/>
    <mergeCell ref="B17:B18"/>
    <mergeCell ref="A1:L1"/>
    <mergeCell ref="A3:L3"/>
    <mergeCell ref="A5:C6"/>
    <mergeCell ref="D5:J5"/>
    <mergeCell ref="K5:K6"/>
    <mergeCell ref="L5:L6"/>
    <mergeCell ref="H6:I6"/>
  </mergeCells>
  <phoneticPr fontId="6"/>
  <conditionalFormatting sqref="L51:L57">
    <cfRule type="notContainsText" dxfId="0" priority="1" operator="notContains" text="非">
      <formula>ISERROR(SEARCH("非",L51))</formula>
    </cfRule>
  </conditionalFormatting>
  <pageMargins left="0.39370078740157483" right="0.39370078740157483" top="0.39370078740157483" bottom="0.39370078740157483" header="0.31496062992125984" footer="0.31496062992125984"/>
  <pageSetup paperSize="9" scale="51" orientation="portrait" cellComments="asDisplayed"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280"/>
  <sheetViews>
    <sheetView showGridLines="0" view="pageBreakPreview" topLeftCell="A595" zoomScale="80" zoomScaleNormal="115" zoomScaleSheetLayoutView="80" workbookViewId="0">
      <selection activeCell="E628" sqref="E628"/>
    </sheetView>
  </sheetViews>
  <sheetFormatPr defaultColWidth="9.875" defaultRowHeight="14.25"/>
  <cols>
    <col min="1" max="1" width="9.875" style="95" customWidth="1"/>
    <col min="2" max="2" width="58.5" style="353" customWidth="1"/>
    <col min="3" max="3" width="13.125" style="372" customWidth="1"/>
    <col min="4" max="4" width="17.125" style="373" customWidth="1"/>
    <col min="5" max="5" width="13.125" style="372" customWidth="1"/>
    <col min="6" max="6" width="12.75" style="381" customWidth="1"/>
    <col min="7" max="7" width="30.75" style="381" customWidth="1"/>
    <col min="8" max="16384" width="9.875" style="95"/>
  </cols>
  <sheetData>
    <row r="1" spans="1:7" s="94" customFormat="1" ht="28.5" customHeight="1">
      <c r="A1" s="711" t="s">
        <v>104</v>
      </c>
      <c r="B1" s="711"/>
      <c r="C1" s="711"/>
      <c r="D1" s="711"/>
      <c r="E1" s="711"/>
      <c r="F1" s="711"/>
      <c r="G1" s="711"/>
    </row>
    <row r="2" spans="1:7" ht="25.5" customHeight="1">
      <c r="A2" s="712" t="s">
        <v>105</v>
      </c>
      <c r="B2" s="712"/>
      <c r="C2" s="712"/>
      <c r="D2" s="712"/>
      <c r="E2" s="712"/>
      <c r="F2" s="712"/>
      <c r="G2" s="712"/>
    </row>
    <row r="3" spans="1:7" ht="99.75" customHeight="1">
      <c r="A3" s="513" t="s">
        <v>106</v>
      </c>
      <c r="B3" s="513"/>
      <c r="C3" s="513"/>
      <c r="D3" s="513"/>
      <c r="E3" s="513"/>
      <c r="F3" s="513"/>
      <c r="G3" s="513"/>
    </row>
    <row r="4" spans="1:7" ht="48" customHeight="1">
      <c r="A4" s="513" t="s">
        <v>107</v>
      </c>
      <c r="B4" s="513"/>
      <c r="C4" s="513"/>
      <c r="D4" s="513"/>
      <c r="E4" s="513"/>
      <c r="F4" s="513"/>
      <c r="G4" s="513"/>
    </row>
    <row r="5" spans="1:7">
      <c r="A5" s="96"/>
      <c r="B5" s="96"/>
      <c r="C5" s="96"/>
      <c r="D5" s="96"/>
      <c r="E5" s="96"/>
      <c r="F5" s="96"/>
      <c r="G5" s="97"/>
    </row>
    <row r="6" spans="1:7" s="98" customFormat="1" ht="13.5">
      <c r="A6" s="713" t="s">
        <v>108</v>
      </c>
      <c r="B6" s="713"/>
      <c r="C6" s="713"/>
      <c r="D6" s="713"/>
      <c r="E6" s="713"/>
      <c r="F6" s="713"/>
      <c r="G6" s="713"/>
    </row>
    <row r="7" spans="1:7" ht="14.1" customHeight="1">
      <c r="A7" s="714" t="s">
        <v>109</v>
      </c>
      <c r="B7" s="714" t="s">
        <v>110</v>
      </c>
      <c r="C7" s="99" t="s">
        <v>111</v>
      </c>
      <c r="D7" s="520" t="s">
        <v>112</v>
      </c>
      <c r="E7" s="520"/>
      <c r="F7" s="522" t="s">
        <v>113</v>
      </c>
      <c r="G7" s="716" t="s">
        <v>114</v>
      </c>
    </row>
    <row r="8" spans="1:7" ht="14.25" customHeight="1">
      <c r="A8" s="714"/>
      <c r="B8" s="714"/>
      <c r="C8" s="100" t="s">
        <v>115</v>
      </c>
      <c r="D8" s="526" t="s">
        <v>115</v>
      </c>
      <c r="E8" s="526"/>
      <c r="F8" s="715"/>
      <c r="G8" s="717"/>
    </row>
    <row r="9" spans="1:7" ht="15" customHeight="1">
      <c r="A9" s="561" t="s">
        <v>116</v>
      </c>
      <c r="B9" s="570" t="s">
        <v>117</v>
      </c>
      <c r="C9" s="562">
        <v>4.7199999999999998E-4</v>
      </c>
      <c r="D9" s="101" t="s">
        <v>118</v>
      </c>
      <c r="E9" s="102">
        <v>5.0500000000000002E-4</v>
      </c>
      <c r="F9" s="556" t="s">
        <v>119</v>
      </c>
      <c r="G9" s="576"/>
    </row>
    <row r="10" spans="1:7" ht="15" customHeight="1">
      <c r="A10" s="561"/>
      <c r="B10" s="570"/>
      <c r="C10" s="562"/>
      <c r="D10" s="103" t="s">
        <v>120</v>
      </c>
      <c r="E10" s="104">
        <v>5.0299999999999997E-4</v>
      </c>
      <c r="F10" s="556"/>
      <c r="G10" s="576"/>
    </row>
    <row r="11" spans="1:7" ht="15" customHeight="1">
      <c r="A11" s="105" t="s">
        <v>121</v>
      </c>
      <c r="B11" s="106" t="s">
        <v>122</v>
      </c>
      <c r="C11" s="107" t="s">
        <v>123</v>
      </c>
      <c r="D11" s="108"/>
      <c r="E11" s="109" t="s">
        <v>123</v>
      </c>
      <c r="F11" s="110" t="s">
        <v>124</v>
      </c>
      <c r="G11" s="111"/>
    </row>
    <row r="12" spans="1:7" ht="15" customHeight="1">
      <c r="A12" s="112" t="s">
        <v>125</v>
      </c>
      <c r="B12" s="113" t="s">
        <v>126</v>
      </c>
      <c r="C12" s="114">
        <v>3.68E-4</v>
      </c>
      <c r="D12" s="115"/>
      <c r="E12" s="109">
        <v>0</v>
      </c>
      <c r="F12" s="116" t="s">
        <v>119</v>
      </c>
      <c r="G12" s="117"/>
    </row>
    <row r="13" spans="1:7" ht="15" customHeight="1">
      <c r="A13" s="561" t="s">
        <v>127</v>
      </c>
      <c r="B13" s="551" t="s">
        <v>128</v>
      </c>
      <c r="C13" s="562">
        <v>5.4799999999999998E-4</v>
      </c>
      <c r="D13" s="118" t="s">
        <v>129</v>
      </c>
      <c r="E13" s="119">
        <v>0</v>
      </c>
      <c r="F13" s="556" t="s">
        <v>119</v>
      </c>
      <c r="G13" s="576"/>
    </row>
    <row r="14" spans="1:7" ht="15" customHeight="1">
      <c r="A14" s="561"/>
      <c r="B14" s="551"/>
      <c r="C14" s="562"/>
      <c r="D14" s="120" t="s">
        <v>130</v>
      </c>
      <c r="E14" s="102">
        <v>4.9200000000000003E-4</v>
      </c>
      <c r="F14" s="556"/>
      <c r="G14" s="576"/>
    </row>
    <row r="15" spans="1:7" ht="15" customHeight="1">
      <c r="A15" s="561"/>
      <c r="B15" s="551"/>
      <c r="C15" s="562"/>
      <c r="D15" s="103" t="s">
        <v>131</v>
      </c>
      <c r="E15" s="104">
        <v>4.9200000000000003E-4</v>
      </c>
      <c r="F15" s="556"/>
      <c r="G15" s="576"/>
    </row>
    <row r="16" spans="1:7" ht="15" customHeight="1">
      <c r="A16" s="561" t="s">
        <v>132</v>
      </c>
      <c r="B16" s="551" t="s">
        <v>133</v>
      </c>
      <c r="C16" s="562">
        <v>5.3499999999999999E-4</v>
      </c>
      <c r="D16" s="118" t="s">
        <v>134</v>
      </c>
      <c r="E16" s="119">
        <v>0</v>
      </c>
      <c r="F16" s="556" t="s">
        <v>119</v>
      </c>
      <c r="G16" s="576"/>
    </row>
    <row r="17" spans="1:7" ht="15" customHeight="1">
      <c r="A17" s="561"/>
      <c r="B17" s="551"/>
      <c r="C17" s="562"/>
      <c r="D17" s="101" t="s">
        <v>135</v>
      </c>
      <c r="E17" s="102">
        <v>5.1800000000000001E-4</v>
      </c>
      <c r="F17" s="556"/>
      <c r="G17" s="576"/>
    </row>
    <row r="18" spans="1:7" ht="15" customHeight="1">
      <c r="A18" s="561"/>
      <c r="B18" s="551"/>
      <c r="C18" s="562"/>
      <c r="D18" s="103" t="s">
        <v>131</v>
      </c>
      <c r="E18" s="104">
        <v>4.86E-4</v>
      </c>
      <c r="F18" s="556"/>
      <c r="G18" s="576"/>
    </row>
    <row r="19" spans="1:7" ht="15" customHeight="1">
      <c r="A19" s="112" t="s">
        <v>136</v>
      </c>
      <c r="B19" s="121" t="s">
        <v>137</v>
      </c>
      <c r="C19" s="114">
        <v>2.6200000000000003E-4</v>
      </c>
      <c r="D19" s="115"/>
      <c r="E19" s="109">
        <v>4.0099999999999999E-4</v>
      </c>
      <c r="F19" s="116" t="s">
        <v>119</v>
      </c>
      <c r="G19" s="117"/>
    </row>
    <row r="20" spans="1:7" ht="15" customHeight="1">
      <c r="A20" s="112" t="s">
        <v>138</v>
      </c>
      <c r="B20" s="121" t="s">
        <v>139</v>
      </c>
      <c r="C20" s="107">
        <v>4.75E-4</v>
      </c>
      <c r="D20" s="115"/>
      <c r="E20" s="109">
        <v>4.8200000000000001E-4</v>
      </c>
      <c r="F20" s="116" t="s">
        <v>119</v>
      </c>
      <c r="G20" s="117"/>
    </row>
    <row r="21" spans="1:7" ht="15" customHeight="1">
      <c r="A21" s="561" t="s">
        <v>140</v>
      </c>
      <c r="B21" s="551" t="s">
        <v>141</v>
      </c>
      <c r="C21" s="696">
        <v>4.0499999999999998E-4</v>
      </c>
      <c r="D21" s="122" t="s">
        <v>134</v>
      </c>
      <c r="E21" s="119">
        <v>0</v>
      </c>
      <c r="F21" s="624" t="s">
        <v>142</v>
      </c>
      <c r="G21" s="576" t="s">
        <v>143</v>
      </c>
    </row>
    <row r="22" spans="1:7" ht="15" customHeight="1">
      <c r="A22" s="561"/>
      <c r="B22" s="551"/>
      <c r="C22" s="696"/>
      <c r="D22" s="123" t="s">
        <v>144</v>
      </c>
      <c r="E22" s="102">
        <v>0</v>
      </c>
      <c r="F22" s="624"/>
      <c r="G22" s="576"/>
    </row>
    <row r="23" spans="1:7" ht="15" customHeight="1">
      <c r="A23" s="561"/>
      <c r="B23" s="551"/>
      <c r="C23" s="696"/>
      <c r="D23" s="123" t="s">
        <v>145</v>
      </c>
      <c r="E23" s="102">
        <v>2.0000000000000001E-4</v>
      </c>
      <c r="F23" s="624"/>
      <c r="G23" s="576"/>
    </row>
    <row r="24" spans="1:7" ht="15" customHeight="1">
      <c r="A24" s="561"/>
      <c r="B24" s="551"/>
      <c r="C24" s="696"/>
      <c r="D24" s="123" t="s">
        <v>146</v>
      </c>
      <c r="E24" s="102">
        <v>2.2000000000000001E-4</v>
      </c>
      <c r="F24" s="624"/>
      <c r="G24" s="576"/>
    </row>
    <row r="25" spans="1:7" ht="15" customHeight="1">
      <c r="A25" s="561"/>
      <c r="B25" s="551"/>
      <c r="C25" s="696"/>
      <c r="D25" s="123" t="s">
        <v>147</v>
      </c>
      <c r="E25" s="102">
        <v>2.9999999999999997E-4</v>
      </c>
      <c r="F25" s="624"/>
      <c r="G25" s="576"/>
    </row>
    <row r="26" spans="1:7" ht="15" customHeight="1">
      <c r="A26" s="561"/>
      <c r="B26" s="551"/>
      <c r="C26" s="696"/>
      <c r="D26" s="123" t="s">
        <v>148</v>
      </c>
      <c r="E26" s="102">
        <v>3.4899999999999997E-4</v>
      </c>
      <c r="F26" s="624"/>
      <c r="G26" s="576"/>
    </row>
    <row r="27" spans="1:7" ht="15" customHeight="1">
      <c r="A27" s="561"/>
      <c r="B27" s="551"/>
      <c r="C27" s="696"/>
      <c r="D27" s="123" t="s">
        <v>149</v>
      </c>
      <c r="E27" s="102">
        <v>3.6999999999999999E-4</v>
      </c>
      <c r="F27" s="624"/>
      <c r="G27" s="576"/>
    </row>
    <row r="28" spans="1:7" ht="15" customHeight="1">
      <c r="A28" s="561"/>
      <c r="B28" s="551"/>
      <c r="C28" s="696"/>
      <c r="D28" s="124" t="s">
        <v>150</v>
      </c>
      <c r="E28" s="125">
        <v>4.0000000000000002E-4</v>
      </c>
      <c r="F28" s="624"/>
      <c r="G28" s="576"/>
    </row>
    <row r="29" spans="1:7" ht="15" customHeight="1">
      <c r="A29" s="561"/>
      <c r="B29" s="551"/>
      <c r="C29" s="696"/>
      <c r="D29" s="126" t="s">
        <v>151</v>
      </c>
      <c r="E29" s="102">
        <v>4.08E-4</v>
      </c>
      <c r="F29" s="624"/>
      <c r="G29" s="576"/>
    </row>
    <row r="30" spans="1:7" ht="15" customHeight="1">
      <c r="A30" s="561"/>
      <c r="B30" s="551"/>
      <c r="C30" s="696"/>
      <c r="D30" s="127" t="s">
        <v>120</v>
      </c>
      <c r="E30" s="104">
        <v>3.6200000000000002E-4</v>
      </c>
      <c r="F30" s="624"/>
      <c r="G30" s="576"/>
    </row>
    <row r="31" spans="1:7" ht="15" customHeight="1">
      <c r="A31" s="561" t="s">
        <v>152</v>
      </c>
      <c r="B31" s="551" t="s">
        <v>153</v>
      </c>
      <c r="C31" s="577">
        <v>4.3100000000000001E-4</v>
      </c>
      <c r="D31" s="118" t="s">
        <v>154</v>
      </c>
      <c r="E31" s="119">
        <v>0</v>
      </c>
      <c r="F31" s="556" t="s">
        <v>155</v>
      </c>
      <c r="G31" s="576" t="s">
        <v>156</v>
      </c>
    </row>
    <row r="32" spans="1:7" ht="15" customHeight="1">
      <c r="A32" s="561"/>
      <c r="B32" s="551"/>
      <c r="C32" s="577"/>
      <c r="D32" s="108" t="s">
        <v>157</v>
      </c>
      <c r="E32" s="102">
        <v>4.28E-4</v>
      </c>
      <c r="F32" s="556"/>
      <c r="G32" s="576"/>
    </row>
    <row r="33" spans="1:7" ht="15" customHeight="1">
      <c r="A33" s="561"/>
      <c r="B33" s="551"/>
      <c r="C33" s="577"/>
      <c r="D33" s="103" t="s">
        <v>120</v>
      </c>
      <c r="E33" s="104">
        <v>4.28E-4</v>
      </c>
      <c r="F33" s="556"/>
      <c r="G33" s="576"/>
    </row>
    <row r="34" spans="1:7" ht="15" customHeight="1">
      <c r="A34" s="561" t="s">
        <v>158</v>
      </c>
      <c r="B34" s="551" t="s">
        <v>159</v>
      </c>
      <c r="C34" s="562">
        <v>4.5100000000000001E-4</v>
      </c>
      <c r="D34" s="118" t="s">
        <v>134</v>
      </c>
      <c r="E34" s="119">
        <v>0</v>
      </c>
      <c r="F34" s="556" t="s">
        <v>160</v>
      </c>
      <c r="G34" s="576" t="s">
        <v>156</v>
      </c>
    </row>
    <row r="35" spans="1:7" ht="15" customHeight="1">
      <c r="A35" s="561"/>
      <c r="B35" s="551"/>
      <c r="C35" s="562"/>
      <c r="D35" s="120" t="s">
        <v>144</v>
      </c>
      <c r="E35" s="102">
        <v>2.0000000000000001E-4</v>
      </c>
      <c r="F35" s="556"/>
      <c r="G35" s="576"/>
    </row>
    <row r="36" spans="1:7" ht="15" customHeight="1">
      <c r="A36" s="561"/>
      <c r="B36" s="551"/>
      <c r="C36" s="562"/>
      <c r="D36" s="120" t="s">
        <v>161</v>
      </c>
      <c r="E36" s="102">
        <v>5.2099999999999998E-4</v>
      </c>
      <c r="F36" s="556"/>
      <c r="G36" s="576"/>
    </row>
    <row r="37" spans="1:7" ht="15" customHeight="1">
      <c r="A37" s="561"/>
      <c r="B37" s="551"/>
      <c r="C37" s="562"/>
      <c r="D37" s="103" t="s">
        <v>120</v>
      </c>
      <c r="E37" s="104">
        <v>5.1599999999999997E-4</v>
      </c>
      <c r="F37" s="556"/>
      <c r="G37" s="576"/>
    </row>
    <row r="38" spans="1:7" ht="15" customHeight="1">
      <c r="A38" s="561" t="s">
        <v>162</v>
      </c>
      <c r="B38" s="570" t="s">
        <v>163</v>
      </c>
      <c r="C38" s="562">
        <v>5.4699999999999996E-4</v>
      </c>
      <c r="D38" s="118" t="s">
        <v>134</v>
      </c>
      <c r="E38" s="119">
        <v>0</v>
      </c>
      <c r="F38" s="555" t="s">
        <v>119</v>
      </c>
      <c r="G38" s="592"/>
    </row>
    <row r="39" spans="1:7" ht="15" customHeight="1">
      <c r="A39" s="561"/>
      <c r="B39" s="570"/>
      <c r="C39" s="562"/>
      <c r="D39" s="103" t="s">
        <v>120</v>
      </c>
      <c r="E39" s="109">
        <v>5.0600000000000005E-4</v>
      </c>
      <c r="F39" s="555"/>
      <c r="G39" s="592"/>
    </row>
    <row r="40" spans="1:7" ht="15" customHeight="1">
      <c r="A40" s="561" t="s">
        <v>164</v>
      </c>
      <c r="B40" s="551" t="s">
        <v>165</v>
      </c>
      <c r="C40" s="562">
        <v>4.3199999999999998E-4</v>
      </c>
      <c r="D40" s="118" t="s">
        <v>134</v>
      </c>
      <c r="E40" s="119">
        <v>0</v>
      </c>
      <c r="F40" s="556" t="s">
        <v>166</v>
      </c>
      <c r="G40" s="576" t="s">
        <v>156</v>
      </c>
    </row>
    <row r="41" spans="1:7" ht="15" customHeight="1">
      <c r="A41" s="561"/>
      <c r="B41" s="551"/>
      <c r="C41" s="562"/>
      <c r="D41" s="120" t="s">
        <v>130</v>
      </c>
      <c r="E41" s="102">
        <v>5.5400000000000002E-4</v>
      </c>
      <c r="F41" s="556"/>
      <c r="G41" s="576"/>
    </row>
    <row r="42" spans="1:7" ht="15" customHeight="1">
      <c r="A42" s="561"/>
      <c r="B42" s="551"/>
      <c r="C42" s="562"/>
      <c r="D42" s="103" t="s">
        <v>131</v>
      </c>
      <c r="E42" s="104">
        <v>5.3399999999999997E-4</v>
      </c>
      <c r="F42" s="556"/>
      <c r="G42" s="576"/>
    </row>
    <row r="43" spans="1:7" ht="15" customHeight="1">
      <c r="A43" s="561" t="s">
        <v>167</v>
      </c>
      <c r="B43" s="551" t="s">
        <v>168</v>
      </c>
      <c r="C43" s="562">
        <v>4.9899999999999999E-4</v>
      </c>
      <c r="D43" s="118" t="s">
        <v>134</v>
      </c>
      <c r="E43" s="119">
        <v>0</v>
      </c>
      <c r="F43" s="556" t="s">
        <v>169</v>
      </c>
      <c r="G43" s="576" t="s">
        <v>156</v>
      </c>
    </row>
    <row r="44" spans="1:7" ht="15" customHeight="1">
      <c r="A44" s="561"/>
      <c r="B44" s="551"/>
      <c r="C44" s="562"/>
      <c r="D44" s="120" t="s">
        <v>170</v>
      </c>
      <c r="E44" s="102">
        <v>4.4799999999999999E-4</v>
      </c>
      <c r="F44" s="556"/>
      <c r="G44" s="576"/>
    </row>
    <row r="45" spans="1:7" ht="15" customHeight="1">
      <c r="A45" s="561"/>
      <c r="B45" s="551"/>
      <c r="C45" s="562"/>
      <c r="D45" s="103" t="s">
        <v>120</v>
      </c>
      <c r="E45" s="104">
        <v>4.4700000000000002E-4</v>
      </c>
      <c r="F45" s="556"/>
      <c r="G45" s="576"/>
    </row>
    <row r="46" spans="1:7" ht="15" customHeight="1">
      <c r="A46" s="561" t="s">
        <v>171</v>
      </c>
      <c r="B46" s="551" t="s">
        <v>172</v>
      </c>
      <c r="C46" s="562">
        <v>3.4200000000000002E-4</v>
      </c>
      <c r="D46" s="118" t="s">
        <v>134</v>
      </c>
      <c r="E46" s="119">
        <v>0</v>
      </c>
      <c r="F46" s="624" t="s">
        <v>173</v>
      </c>
      <c r="G46" s="576" t="s">
        <v>156</v>
      </c>
    </row>
    <row r="47" spans="1:7" ht="15" customHeight="1">
      <c r="A47" s="561"/>
      <c r="B47" s="551"/>
      <c r="C47" s="562"/>
      <c r="D47" s="128" t="s">
        <v>174</v>
      </c>
      <c r="E47" s="125">
        <v>2.0000000000000001E-4</v>
      </c>
      <c r="F47" s="624"/>
      <c r="G47" s="576"/>
    </row>
    <row r="48" spans="1:7" ht="15" customHeight="1">
      <c r="A48" s="561"/>
      <c r="B48" s="551"/>
      <c r="C48" s="562"/>
      <c r="D48" s="120" t="s">
        <v>145</v>
      </c>
      <c r="E48" s="102">
        <v>0</v>
      </c>
      <c r="F48" s="624"/>
      <c r="G48" s="576"/>
    </row>
    <row r="49" spans="1:7" ht="15" customHeight="1">
      <c r="A49" s="561"/>
      <c r="B49" s="551"/>
      <c r="C49" s="562"/>
      <c r="D49" s="120" t="s">
        <v>146</v>
      </c>
      <c r="E49" s="102">
        <v>0</v>
      </c>
      <c r="F49" s="624"/>
      <c r="G49" s="576"/>
    </row>
    <row r="50" spans="1:7" ht="15" customHeight="1">
      <c r="A50" s="561"/>
      <c r="B50" s="551"/>
      <c r="C50" s="562"/>
      <c r="D50" s="128" t="s">
        <v>175</v>
      </c>
      <c r="E50" s="125">
        <v>2.4800000000000001E-4</v>
      </c>
      <c r="F50" s="624"/>
      <c r="G50" s="576"/>
    </row>
    <row r="51" spans="1:7" ht="15" customHeight="1">
      <c r="A51" s="561"/>
      <c r="B51" s="551"/>
      <c r="C51" s="562"/>
      <c r="D51" s="120" t="s">
        <v>148</v>
      </c>
      <c r="E51" s="102">
        <v>0</v>
      </c>
      <c r="F51" s="624"/>
      <c r="G51" s="576"/>
    </row>
    <row r="52" spans="1:7" ht="15" customHeight="1">
      <c r="A52" s="561"/>
      <c r="B52" s="551"/>
      <c r="C52" s="562"/>
      <c r="D52" s="120" t="s">
        <v>149</v>
      </c>
      <c r="E52" s="102">
        <v>0</v>
      </c>
      <c r="F52" s="624"/>
      <c r="G52" s="576"/>
    </row>
    <row r="53" spans="1:7" ht="15" customHeight="1">
      <c r="A53" s="561"/>
      <c r="B53" s="551"/>
      <c r="C53" s="562"/>
      <c r="D53" s="120" t="s">
        <v>176</v>
      </c>
      <c r="E53" s="102">
        <v>0</v>
      </c>
      <c r="F53" s="624"/>
      <c r="G53" s="576"/>
    </row>
    <row r="54" spans="1:7" ht="15" customHeight="1">
      <c r="A54" s="561"/>
      <c r="B54" s="551"/>
      <c r="C54" s="562"/>
      <c r="D54" s="101" t="s">
        <v>177</v>
      </c>
      <c r="E54" s="102">
        <v>2.4800000000000001E-4</v>
      </c>
      <c r="F54" s="624"/>
      <c r="G54" s="576"/>
    </row>
    <row r="55" spans="1:7" ht="15" customHeight="1">
      <c r="A55" s="561"/>
      <c r="B55" s="551"/>
      <c r="C55" s="562"/>
      <c r="D55" s="129" t="s">
        <v>178</v>
      </c>
      <c r="E55" s="125">
        <v>1.6100000000000001E-4</v>
      </c>
      <c r="F55" s="624"/>
      <c r="G55" s="576"/>
    </row>
    <row r="56" spans="1:7" ht="15" customHeight="1">
      <c r="A56" s="561"/>
      <c r="B56" s="551"/>
      <c r="C56" s="562"/>
      <c r="D56" s="101" t="s">
        <v>179</v>
      </c>
      <c r="E56" s="102">
        <v>4.08E-4</v>
      </c>
      <c r="F56" s="624"/>
      <c r="G56" s="576"/>
    </row>
    <row r="57" spans="1:7" ht="15" customHeight="1">
      <c r="A57" s="561"/>
      <c r="B57" s="551"/>
      <c r="C57" s="562"/>
      <c r="D57" s="103" t="s">
        <v>120</v>
      </c>
      <c r="E57" s="104">
        <v>3.9500000000000001E-4</v>
      </c>
      <c r="F57" s="624"/>
      <c r="G57" s="576"/>
    </row>
    <row r="58" spans="1:7" ht="15" customHeight="1">
      <c r="A58" s="130" t="s">
        <v>180</v>
      </c>
      <c r="B58" s="131" t="s">
        <v>181</v>
      </c>
      <c r="C58" s="132">
        <v>4.8999999999999998E-4</v>
      </c>
      <c r="D58" s="133"/>
      <c r="E58" s="109">
        <v>5.0100000000000003E-4</v>
      </c>
      <c r="F58" s="116" t="s">
        <v>119</v>
      </c>
      <c r="G58" s="117"/>
    </row>
    <row r="59" spans="1:7" ht="15" customHeight="1">
      <c r="A59" s="609" t="s">
        <v>182</v>
      </c>
      <c r="B59" s="603" t="s">
        <v>183</v>
      </c>
      <c r="C59" s="610">
        <v>3.8299999999999999E-4</v>
      </c>
      <c r="D59" s="118" t="s">
        <v>134</v>
      </c>
      <c r="E59" s="119">
        <v>0</v>
      </c>
      <c r="F59" s="556" t="s">
        <v>119</v>
      </c>
      <c r="G59" s="576"/>
    </row>
    <row r="60" spans="1:7" ht="15" customHeight="1">
      <c r="A60" s="609"/>
      <c r="B60" s="603"/>
      <c r="C60" s="610"/>
      <c r="D60" s="108" t="s">
        <v>170</v>
      </c>
      <c r="E60" s="102">
        <v>4.0400000000000001E-4</v>
      </c>
      <c r="F60" s="556"/>
      <c r="G60" s="576"/>
    </row>
    <row r="61" spans="1:7" ht="15" customHeight="1">
      <c r="A61" s="609"/>
      <c r="B61" s="603"/>
      <c r="C61" s="610"/>
      <c r="D61" s="103" t="s">
        <v>131</v>
      </c>
      <c r="E61" s="104">
        <v>4.0299999999999998E-4</v>
      </c>
      <c r="F61" s="556"/>
      <c r="G61" s="576"/>
    </row>
    <row r="62" spans="1:7" ht="15" customHeight="1">
      <c r="A62" s="561" t="s">
        <v>184</v>
      </c>
      <c r="B62" s="551" t="s">
        <v>185</v>
      </c>
      <c r="C62" s="562">
        <v>4.6799999999999999E-4</v>
      </c>
      <c r="D62" s="118" t="s">
        <v>134</v>
      </c>
      <c r="E62" s="119">
        <v>0</v>
      </c>
      <c r="F62" s="556" t="s">
        <v>119</v>
      </c>
      <c r="G62" s="576"/>
    </row>
    <row r="63" spans="1:7" ht="15" customHeight="1">
      <c r="A63" s="561"/>
      <c r="B63" s="551"/>
      <c r="C63" s="562"/>
      <c r="D63" s="108" t="s">
        <v>170</v>
      </c>
      <c r="E63" s="102">
        <v>4.84E-4</v>
      </c>
      <c r="F63" s="556"/>
      <c r="G63" s="576"/>
    </row>
    <row r="64" spans="1:7" ht="15" customHeight="1">
      <c r="A64" s="561"/>
      <c r="B64" s="551"/>
      <c r="C64" s="562"/>
      <c r="D64" s="103" t="s">
        <v>120</v>
      </c>
      <c r="E64" s="104">
        <v>4.84E-4</v>
      </c>
      <c r="F64" s="556"/>
      <c r="G64" s="576"/>
    </row>
    <row r="65" spans="1:7" ht="15" customHeight="1">
      <c r="A65" s="561" t="s">
        <v>186</v>
      </c>
      <c r="B65" s="551" t="s">
        <v>187</v>
      </c>
      <c r="C65" s="562">
        <v>5.0600000000000005E-4</v>
      </c>
      <c r="D65" s="118" t="s">
        <v>134</v>
      </c>
      <c r="E65" s="119">
        <v>0</v>
      </c>
      <c r="F65" s="556" t="s">
        <v>188</v>
      </c>
      <c r="G65" s="576" t="s">
        <v>156</v>
      </c>
    </row>
    <row r="66" spans="1:7" ht="15" customHeight="1">
      <c r="A66" s="561"/>
      <c r="B66" s="551"/>
      <c r="C66" s="562"/>
      <c r="D66" s="108" t="s">
        <v>170</v>
      </c>
      <c r="E66" s="102">
        <v>5.0900000000000001E-4</v>
      </c>
      <c r="F66" s="556"/>
      <c r="G66" s="576"/>
    </row>
    <row r="67" spans="1:7" ht="15" customHeight="1">
      <c r="A67" s="578"/>
      <c r="B67" s="579"/>
      <c r="C67" s="644"/>
      <c r="D67" s="103" t="s">
        <v>131</v>
      </c>
      <c r="E67" s="104">
        <v>5.0600000000000005E-4</v>
      </c>
      <c r="F67" s="618"/>
      <c r="G67" s="582"/>
    </row>
    <row r="68" spans="1:7" ht="15" customHeight="1">
      <c r="A68" s="561" t="s">
        <v>189</v>
      </c>
      <c r="B68" s="551" t="s">
        <v>190</v>
      </c>
      <c r="C68" s="562">
        <v>3.8000000000000002E-4</v>
      </c>
      <c r="D68" s="118" t="s">
        <v>134</v>
      </c>
      <c r="E68" s="119">
        <v>0</v>
      </c>
      <c r="F68" s="624" t="s">
        <v>191</v>
      </c>
      <c r="G68" s="576" t="s">
        <v>156</v>
      </c>
    </row>
    <row r="69" spans="1:7" ht="15" customHeight="1">
      <c r="A69" s="561"/>
      <c r="B69" s="551"/>
      <c r="C69" s="562"/>
      <c r="D69" s="128" t="s">
        <v>174</v>
      </c>
      <c r="E69" s="125">
        <v>2.1699999999999999E-4</v>
      </c>
      <c r="F69" s="624"/>
      <c r="G69" s="576"/>
    </row>
    <row r="70" spans="1:7" ht="15" customHeight="1">
      <c r="A70" s="561"/>
      <c r="B70" s="551"/>
      <c r="C70" s="562"/>
      <c r="D70" s="128" t="s">
        <v>192</v>
      </c>
      <c r="E70" s="125">
        <v>2.8200000000000002E-4</v>
      </c>
      <c r="F70" s="624"/>
      <c r="G70" s="576"/>
    </row>
    <row r="71" spans="1:7" ht="15" customHeight="1">
      <c r="A71" s="561"/>
      <c r="B71" s="551"/>
      <c r="C71" s="562"/>
      <c r="D71" s="128" t="s">
        <v>193</v>
      </c>
      <c r="E71" s="125">
        <v>3.0400000000000002E-4</v>
      </c>
      <c r="F71" s="624"/>
      <c r="G71" s="576"/>
    </row>
    <row r="72" spans="1:7" ht="15" customHeight="1">
      <c r="A72" s="561"/>
      <c r="B72" s="551"/>
      <c r="C72" s="562"/>
      <c r="D72" s="101" t="s">
        <v>194</v>
      </c>
      <c r="E72" s="102">
        <v>4.9399999999999997E-4</v>
      </c>
      <c r="F72" s="624"/>
      <c r="G72" s="576"/>
    </row>
    <row r="73" spans="1:7" ht="15" customHeight="1">
      <c r="A73" s="561"/>
      <c r="B73" s="551"/>
      <c r="C73" s="562"/>
      <c r="D73" s="103" t="s">
        <v>120</v>
      </c>
      <c r="E73" s="104">
        <v>4.8200000000000001E-4</v>
      </c>
      <c r="F73" s="624"/>
      <c r="G73" s="576"/>
    </row>
    <row r="74" spans="1:7" ht="15" customHeight="1">
      <c r="A74" s="561" t="s">
        <v>195</v>
      </c>
      <c r="B74" s="551" t="s">
        <v>196</v>
      </c>
      <c r="C74" s="562">
        <v>5.8900000000000001E-4</v>
      </c>
      <c r="D74" s="134" t="s">
        <v>197</v>
      </c>
      <c r="E74" s="135">
        <v>4.3999999999999999E-5</v>
      </c>
      <c r="F74" s="556" t="s">
        <v>119</v>
      </c>
      <c r="G74" s="576"/>
    </row>
    <row r="75" spans="1:7" ht="15" customHeight="1">
      <c r="A75" s="561"/>
      <c r="B75" s="551"/>
      <c r="C75" s="562"/>
      <c r="D75" s="120" t="s">
        <v>130</v>
      </c>
      <c r="E75" s="102">
        <v>6.0599999999999998E-4</v>
      </c>
      <c r="F75" s="556"/>
      <c r="G75" s="576"/>
    </row>
    <row r="76" spans="1:7" ht="15" customHeight="1">
      <c r="A76" s="561"/>
      <c r="B76" s="551"/>
      <c r="C76" s="562"/>
      <c r="D76" s="103" t="s">
        <v>131</v>
      </c>
      <c r="E76" s="104">
        <v>6.02E-4</v>
      </c>
      <c r="F76" s="556"/>
      <c r="G76" s="576"/>
    </row>
    <row r="77" spans="1:7" ht="15" customHeight="1">
      <c r="A77" s="561" t="s">
        <v>198</v>
      </c>
      <c r="B77" s="551" t="s">
        <v>199</v>
      </c>
      <c r="C77" s="562">
        <v>3.8299999999999999E-4</v>
      </c>
      <c r="D77" s="134" t="s">
        <v>197</v>
      </c>
      <c r="E77" s="135">
        <v>2.3900000000000001E-4</v>
      </c>
      <c r="F77" s="556" t="s">
        <v>200</v>
      </c>
      <c r="G77" s="576" t="s">
        <v>156</v>
      </c>
    </row>
    <row r="78" spans="1:7" ht="15" customHeight="1">
      <c r="A78" s="561"/>
      <c r="B78" s="551"/>
      <c r="C78" s="562"/>
      <c r="D78" s="120" t="s">
        <v>144</v>
      </c>
      <c r="E78" s="102">
        <v>0</v>
      </c>
      <c r="F78" s="556"/>
      <c r="G78" s="576"/>
    </row>
    <row r="79" spans="1:7" ht="15" customHeight="1">
      <c r="A79" s="561"/>
      <c r="B79" s="551"/>
      <c r="C79" s="562"/>
      <c r="D79" s="129" t="s">
        <v>201</v>
      </c>
      <c r="E79" s="125">
        <v>3.9100000000000002E-4</v>
      </c>
      <c r="F79" s="556"/>
      <c r="G79" s="576"/>
    </row>
    <row r="80" spans="1:7" ht="15" customHeight="1">
      <c r="A80" s="561"/>
      <c r="B80" s="551"/>
      <c r="C80" s="562"/>
      <c r="D80" s="101" t="s">
        <v>202</v>
      </c>
      <c r="E80" s="102">
        <v>3.4499999999999998E-4</v>
      </c>
      <c r="F80" s="556"/>
      <c r="G80" s="576"/>
    </row>
    <row r="81" spans="1:7" ht="15" customHeight="1">
      <c r="A81" s="561"/>
      <c r="B81" s="551"/>
      <c r="C81" s="569"/>
      <c r="D81" s="103" t="s">
        <v>131</v>
      </c>
      <c r="E81" s="104">
        <v>3.3700000000000001E-4</v>
      </c>
      <c r="F81" s="556"/>
      <c r="G81" s="576"/>
    </row>
    <row r="82" spans="1:7" ht="15" customHeight="1">
      <c r="A82" s="561" t="s">
        <v>203</v>
      </c>
      <c r="B82" s="551" t="s">
        <v>204</v>
      </c>
      <c r="C82" s="610">
        <v>1.47E-4</v>
      </c>
      <c r="D82" s="118" t="s">
        <v>134</v>
      </c>
      <c r="E82" s="119">
        <v>0</v>
      </c>
      <c r="F82" s="624" t="s">
        <v>205</v>
      </c>
      <c r="G82" s="576" t="s">
        <v>156</v>
      </c>
    </row>
    <row r="83" spans="1:7" ht="15" customHeight="1">
      <c r="A83" s="561"/>
      <c r="B83" s="551"/>
      <c r="C83" s="610"/>
      <c r="D83" s="120" t="s">
        <v>144</v>
      </c>
      <c r="E83" s="102">
        <v>0</v>
      </c>
      <c r="F83" s="624"/>
      <c r="G83" s="576"/>
    </row>
    <row r="84" spans="1:7" ht="15" customHeight="1">
      <c r="A84" s="561"/>
      <c r="B84" s="551"/>
      <c r="C84" s="610"/>
      <c r="D84" s="128" t="s">
        <v>192</v>
      </c>
      <c r="E84" s="125">
        <v>2.5900000000000001E-4</v>
      </c>
      <c r="F84" s="624"/>
      <c r="G84" s="576"/>
    </row>
    <row r="85" spans="1:7" ht="15" customHeight="1">
      <c r="A85" s="561"/>
      <c r="B85" s="551"/>
      <c r="C85" s="610"/>
      <c r="D85" s="128" t="s">
        <v>193</v>
      </c>
      <c r="E85" s="125">
        <v>2.5999999999999998E-4</v>
      </c>
      <c r="F85" s="624"/>
      <c r="G85" s="576"/>
    </row>
    <row r="86" spans="1:7" ht="15" customHeight="1">
      <c r="A86" s="561"/>
      <c r="B86" s="551"/>
      <c r="C86" s="610"/>
      <c r="D86" s="128" t="s">
        <v>175</v>
      </c>
      <c r="E86" s="125">
        <v>2.2599999999999999E-4</v>
      </c>
      <c r="F86" s="624"/>
      <c r="G86" s="576"/>
    </row>
    <row r="87" spans="1:7" ht="15" customHeight="1">
      <c r="A87" s="561"/>
      <c r="B87" s="551"/>
      <c r="C87" s="610"/>
      <c r="D87" s="129" t="s">
        <v>206</v>
      </c>
      <c r="E87" s="125">
        <v>2.1800000000000001E-4</v>
      </c>
      <c r="F87" s="624"/>
      <c r="G87" s="576"/>
    </row>
    <row r="88" spans="1:7" ht="15" customHeight="1">
      <c r="A88" s="561"/>
      <c r="B88" s="551"/>
      <c r="C88" s="610"/>
      <c r="D88" s="128" t="s">
        <v>207</v>
      </c>
      <c r="E88" s="125">
        <v>3.2000000000000003E-4</v>
      </c>
      <c r="F88" s="624"/>
      <c r="G88" s="576"/>
    </row>
    <row r="89" spans="1:7" ht="15" customHeight="1">
      <c r="A89" s="561"/>
      <c r="B89" s="551"/>
      <c r="C89" s="610"/>
      <c r="D89" s="129" t="s">
        <v>150</v>
      </c>
      <c r="E89" s="125">
        <v>3.7800000000000003E-4</v>
      </c>
      <c r="F89" s="624"/>
      <c r="G89" s="576"/>
    </row>
    <row r="90" spans="1:7" ht="15" customHeight="1">
      <c r="A90" s="561"/>
      <c r="B90" s="551"/>
      <c r="C90" s="610"/>
      <c r="D90" s="101" t="s">
        <v>177</v>
      </c>
      <c r="E90" s="102">
        <v>2.5000000000000001E-4</v>
      </c>
      <c r="F90" s="624"/>
      <c r="G90" s="576"/>
    </row>
    <row r="91" spans="1:7" ht="15" customHeight="1">
      <c r="A91" s="561"/>
      <c r="B91" s="551"/>
      <c r="C91" s="610"/>
      <c r="D91" s="120" t="s">
        <v>208</v>
      </c>
      <c r="E91" s="102">
        <v>3.5E-4</v>
      </c>
      <c r="F91" s="624"/>
      <c r="G91" s="576"/>
    </row>
    <row r="92" spans="1:7" ht="15" customHeight="1">
      <c r="A92" s="561"/>
      <c r="B92" s="551"/>
      <c r="C92" s="610"/>
      <c r="D92" s="128" t="s">
        <v>209</v>
      </c>
      <c r="E92" s="125">
        <v>1.8100000000000001E-4</v>
      </c>
      <c r="F92" s="624"/>
      <c r="G92" s="576"/>
    </row>
    <row r="93" spans="1:7" ht="15" customHeight="1">
      <c r="A93" s="561"/>
      <c r="B93" s="551"/>
      <c r="C93" s="610"/>
      <c r="D93" s="128" t="s">
        <v>210</v>
      </c>
      <c r="E93" s="125">
        <v>2.34E-4</v>
      </c>
      <c r="F93" s="624"/>
      <c r="G93" s="576"/>
    </row>
    <row r="94" spans="1:7" ht="15" customHeight="1">
      <c r="A94" s="561"/>
      <c r="B94" s="551"/>
      <c r="C94" s="610"/>
      <c r="D94" s="128" t="s">
        <v>211</v>
      </c>
      <c r="E94" s="125">
        <v>3.8699999999999997E-4</v>
      </c>
      <c r="F94" s="624"/>
      <c r="G94" s="576"/>
    </row>
    <row r="95" spans="1:7" ht="15" customHeight="1">
      <c r="A95" s="561"/>
      <c r="B95" s="551"/>
      <c r="C95" s="610"/>
      <c r="D95" s="129" t="s">
        <v>212</v>
      </c>
      <c r="E95" s="125">
        <v>6.7999999999999999E-5</v>
      </c>
      <c r="F95" s="624"/>
      <c r="G95" s="576"/>
    </row>
    <row r="96" spans="1:7" ht="15" customHeight="1">
      <c r="A96" s="561"/>
      <c r="B96" s="551"/>
      <c r="C96" s="610"/>
      <c r="D96" s="129" t="s">
        <v>213</v>
      </c>
      <c r="E96" s="125">
        <v>2.12E-4</v>
      </c>
      <c r="F96" s="624"/>
      <c r="G96" s="576"/>
    </row>
    <row r="97" spans="1:7" ht="15" customHeight="1">
      <c r="A97" s="561"/>
      <c r="B97" s="551"/>
      <c r="C97" s="610"/>
      <c r="D97" s="101" t="s">
        <v>214</v>
      </c>
      <c r="E97" s="102">
        <v>2.31E-4</v>
      </c>
      <c r="F97" s="624"/>
      <c r="G97" s="576"/>
    </row>
    <row r="98" spans="1:7" ht="15" customHeight="1">
      <c r="A98" s="561"/>
      <c r="B98" s="551"/>
      <c r="C98" s="610"/>
      <c r="D98" s="103" t="s">
        <v>131</v>
      </c>
      <c r="E98" s="104">
        <v>2.43E-4</v>
      </c>
      <c r="F98" s="624"/>
      <c r="G98" s="576"/>
    </row>
    <row r="99" spans="1:7" ht="15" customHeight="1">
      <c r="A99" s="561" t="s">
        <v>215</v>
      </c>
      <c r="B99" s="551" t="s">
        <v>216</v>
      </c>
      <c r="C99" s="562">
        <v>8.7999999999999998E-5</v>
      </c>
      <c r="D99" s="118" t="s">
        <v>134</v>
      </c>
      <c r="E99" s="119">
        <v>0</v>
      </c>
      <c r="F99" s="556" t="s">
        <v>119</v>
      </c>
      <c r="G99" s="576"/>
    </row>
    <row r="100" spans="1:7" ht="15" customHeight="1">
      <c r="A100" s="561"/>
      <c r="B100" s="551"/>
      <c r="C100" s="562"/>
      <c r="D100" s="136" t="s">
        <v>217</v>
      </c>
      <c r="E100" s="125">
        <v>0</v>
      </c>
      <c r="F100" s="556"/>
      <c r="G100" s="576"/>
    </row>
    <row r="101" spans="1:7" ht="15" customHeight="1">
      <c r="A101" s="561"/>
      <c r="B101" s="551"/>
      <c r="C101" s="562"/>
      <c r="D101" s="101" t="s">
        <v>218</v>
      </c>
      <c r="E101" s="102">
        <v>0</v>
      </c>
      <c r="F101" s="556"/>
      <c r="G101" s="576"/>
    </row>
    <row r="102" spans="1:7" ht="15" customHeight="1">
      <c r="A102" s="561"/>
      <c r="B102" s="551"/>
      <c r="C102" s="562"/>
      <c r="D102" s="103" t="s">
        <v>131</v>
      </c>
      <c r="E102" s="104">
        <v>0</v>
      </c>
      <c r="F102" s="556"/>
      <c r="G102" s="576"/>
    </row>
    <row r="103" spans="1:7" ht="15" customHeight="1">
      <c r="A103" s="561" t="s">
        <v>219</v>
      </c>
      <c r="B103" s="551" t="s">
        <v>220</v>
      </c>
      <c r="C103" s="562">
        <v>9.990000000000001E-4</v>
      </c>
      <c r="D103" s="137" t="s">
        <v>221</v>
      </c>
      <c r="E103" s="119">
        <v>0</v>
      </c>
      <c r="F103" s="556" t="s">
        <v>222</v>
      </c>
      <c r="G103" s="576" t="s">
        <v>156</v>
      </c>
    </row>
    <row r="104" spans="1:7" ht="15" customHeight="1">
      <c r="A104" s="561"/>
      <c r="B104" s="551"/>
      <c r="C104" s="562"/>
      <c r="D104" s="138" t="s">
        <v>217</v>
      </c>
      <c r="E104" s="139">
        <v>3.6200000000000002E-4</v>
      </c>
      <c r="F104" s="556"/>
      <c r="G104" s="576"/>
    </row>
    <row r="105" spans="1:7" ht="15" customHeight="1">
      <c r="A105" s="561"/>
      <c r="B105" s="551"/>
      <c r="C105" s="562"/>
      <c r="D105" s="138" t="s">
        <v>201</v>
      </c>
      <c r="E105" s="139">
        <v>1.76E-4</v>
      </c>
      <c r="F105" s="556"/>
      <c r="G105" s="576"/>
    </row>
    <row r="106" spans="1:7" ht="15" customHeight="1">
      <c r="A106" s="561"/>
      <c r="B106" s="551"/>
      <c r="C106" s="562"/>
      <c r="D106" s="138" t="s">
        <v>223</v>
      </c>
      <c r="E106" s="139">
        <v>0</v>
      </c>
      <c r="F106" s="556"/>
      <c r="G106" s="576"/>
    </row>
    <row r="107" spans="1:7" ht="15" customHeight="1">
      <c r="A107" s="561"/>
      <c r="B107" s="551"/>
      <c r="C107" s="562"/>
      <c r="D107" s="129" t="s">
        <v>224</v>
      </c>
      <c r="E107" s="125">
        <v>4.1300000000000001E-4</v>
      </c>
      <c r="F107" s="556"/>
      <c r="G107" s="576"/>
    </row>
    <row r="108" spans="1:7" ht="15" customHeight="1">
      <c r="A108" s="561"/>
      <c r="B108" s="551"/>
      <c r="C108" s="562"/>
      <c r="D108" s="101" t="s">
        <v>225</v>
      </c>
      <c r="E108" s="102">
        <v>1.2689999999999999E-3</v>
      </c>
      <c r="F108" s="556"/>
      <c r="G108" s="576"/>
    </row>
    <row r="109" spans="1:7" ht="15" customHeight="1">
      <c r="A109" s="561"/>
      <c r="B109" s="551"/>
      <c r="C109" s="562"/>
      <c r="D109" s="103" t="s">
        <v>131</v>
      </c>
      <c r="E109" s="104">
        <v>1.1919999999999999E-3</v>
      </c>
      <c r="F109" s="556"/>
      <c r="G109" s="576"/>
    </row>
    <row r="110" spans="1:7" ht="15" customHeight="1">
      <c r="A110" s="561" t="s">
        <v>226</v>
      </c>
      <c r="B110" s="551" t="s">
        <v>227</v>
      </c>
      <c r="C110" s="562">
        <v>2.9999999999999997E-4</v>
      </c>
      <c r="D110" s="118" t="s">
        <v>134</v>
      </c>
      <c r="E110" s="119">
        <v>0</v>
      </c>
      <c r="F110" s="556" t="s">
        <v>119</v>
      </c>
      <c r="G110" s="576"/>
    </row>
    <row r="111" spans="1:7" ht="15" customHeight="1">
      <c r="A111" s="561"/>
      <c r="B111" s="551"/>
      <c r="C111" s="562"/>
      <c r="D111" s="120" t="s">
        <v>144</v>
      </c>
      <c r="E111" s="102">
        <v>0</v>
      </c>
      <c r="F111" s="556"/>
      <c r="G111" s="576"/>
    </row>
    <row r="112" spans="1:7" ht="15" customHeight="1">
      <c r="A112" s="561"/>
      <c r="B112" s="551"/>
      <c r="C112" s="562"/>
      <c r="D112" s="120" t="s">
        <v>145</v>
      </c>
      <c r="E112" s="102">
        <v>2.0000000000000001E-4</v>
      </c>
      <c r="F112" s="556"/>
      <c r="G112" s="576"/>
    </row>
    <row r="113" spans="1:7" ht="15" customHeight="1">
      <c r="A113" s="561"/>
      <c r="B113" s="551"/>
      <c r="C113" s="562"/>
      <c r="D113" s="120" t="s">
        <v>228</v>
      </c>
      <c r="E113" s="102">
        <v>4.5100000000000001E-4</v>
      </c>
      <c r="F113" s="556"/>
      <c r="G113" s="576"/>
    </row>
    <row r="114" spans="1:7" ht="15" customHeight="1">
      <c r="A114" s="561"/>
      <c r="B114" s="551"/>
      <c r="C114" s="562"/>
      <c r="D114" s="103" t="s">
        <v>131</v>
      </c>
      <c r="E114" s="104">
        <v>3.1599999999999998E-4</v>
      </c>
      <c r="F114" s="556"/>
      <c r="G114" s="576"/>
    </row>
    <row r="115" spans="1:7" ht="15" customHeight="1">
      <c r="A115" s="561" t="s">
        <v>229</v>
      </c>
      <c r="B115" s="551" t="s">
        <v>230</v>
      </c>
      <c r="C115" s="562">
        <v>4.7399999999999997E-4</v>
      </c>
      <c r="D115" s="118" t="s">
        <v>134</v>
      </c>
      <c r="E115" s="119">
        <v>0</v>
      </c>
      <c r="F115" s="556" t="s">
        <v>231</v>
      </c>
      <c r="G115" s="576" t="s">
        <v>156</v>
      </c>
    </row>
    <row r="116" spans="1:7" ht="15" customHeight="1">
      <c r="A116" s="561"/>
      <c r="B116" s="551"/>
      <c r="C116" s="562"/>
      <c r="D116" s="120" t="s">
        <v>144</v>
      </c>
      <c r="E116" s="102">
        <v>0</v>
      </c>
      <c r="F116" s="556"/>
      <c r="G116" s="576"/>
    </row>
    <row r="117" spans="1:7" ht="15" customHeight="1">
      <c r="A117" s="561"/>
      <c r="B117" s="551"/>
      <c r="C117" s="562"/>
      <c r="D117" s="128" t="s">
        <v>192</v>
      </c>
      <c r="E117" s="125">
        <v>2.6400000000000002E-4</v>
      </c>
      <c r="F117" s="556"/>
      <c r="G117" s="576"/>
    </row>
    <row r="118" spans="1:7" ht="15" customHeight="1">
      <c r="A118" s="561"/>
      <c r="B118" s="551"/>
      <c r="C118" s="562"/>
      <c r="D118" s="129" t="s">
        <v>223</v>
      </c>
      <c r="E118" s="125">
        <v>1.75E-4</v>
      </c>
      <c r="F118" s="556"/>
      <c r="G118" s="576"/>
    </row>
    <row r="119" spans="1:7" ht="15" customHeight="1">
      <c r="A119" s="561"/>
      <c r="B119" s="551"/>
      <c r="C119" s="562"/>
      <c r="D119" s="101" t="s">
        <v>232</v>
      </c>
      <c r="E119" s="102">
        <v>0</v>
      </c>
      <c r="F119" s="556"/>
      <c r="G119" s="576"/>
    </row>
    <row r="120" spans="1:7" ht="15" customHeight="1">
      <c r="A120" s="561"/>
      <c r="B120" s="551"/>
      <c r="C120" s="562"/>
      <c r="D120" s="129" t="s">
        <v>206</v>
      </c>
      <c r="E120" s="125">
        <v>6.4999999999999994E-5</v>
      </c>
      <c r="F120" s="556"/>
      <c r="G120" s="576"/>
    </row>
    <row r="121" spans="1:7" ht="15" customHeight="1">
      <c r="A121" s="561"/>
      <c r="B121" s="551"/>
      <c r="C121" s="562"/>
      <c r="D121" s="101" t="s">
        <v>233</v>
      </c>
      <c r="E121" s="102">
        <v>0</v>
      </c>
      <c r="F121" s="556"/>
      <c r="G121" s="576"/>
    </row>
    <row r="122" spans="1:7" ht="15" customHeight="1">
      <c r="A122" s="561"/>
      <c r="B122" s="551"/>
      <c r="C122" s="562"/>
      <c r="D122" s="101" t="s">
        <v>234</v>
      </c>
      <c r="E122" s="102">
        <v>0</v>
      </c>
      <c r="F122" s="556"/>
      <c r="G122" s="576"/>
    </row>
    <row r="123" spans="1:7" ht="15" customHeight="1">
      <c r="A123" s="561"/>
      <c r="B123" s="551"/>
      <c r="C123" s="562"/>
      <c r="D123" s="129" t="s">
        <v>235</v>
      </c>
      <c r="E123" s="125">
        <v>0</v>
      </c>
      <c r="F123" s="556"/>
      <c r="G123" s="576"/>
    </row>
    <row r="124" spans="1:7" ht="15" customHeight="1">
      <c r="A124" s="561"/>
      <c r="B124" s="551"/>
      <c r="C124" s="562"/>
      <c r="D124" s="129" t="s">
        <v>178</v>
      </c>
      <c r="E124" s="125">
        <v>0</v>
      </c>
      <c r="F124" s="556"/>
      <c r="G124" s="576"/>
    </row>
    <row r="125" spans="1:7" ht="15" customHeight="1">
      <c r="A125" s="561"/>
      <c r="B125" s="551"/>
      <c r="C125" s="562"/>
      <c r="D125" s="140" t="s">
        <v>179</v>
      </c>
      <c r="E125" s="102">
        <v>4.9700000000000005E-4</v>
      </c>
      <c r="F125" s="556"/>
      <c r="G125" s="576"/>
    </row>
    <row r="126" spans="1:7" ht="15" customHeight="1">
      <c r="A126" s="561"/>
      <c r="B126" s="551"/>
      <c r="C126" s="562"/>
      <c r="D126" s="103" t="s">
        <v>131</v>
      </c>
      <c r="E126" s="104">
        <v>4.95E-4</v>
      </c>
      <c r="F126" s="556"/>
      <c r="G126" s="576"/>
    </row>
    <row r="127" spans="1:7" ht="15" customHeight="1">
      <c r="A127" s="112" t="s">
        <v>236</v>
      </c>
      <c r="B127" s="121" t="s">
        <v>237</v>
      </c>
      <c r="C127" s="114">
        <v>4.9399999999999997E-4</v>
      </c>
      <c r="D127" s="115"/>
      <c r="E127" s="109">
        <v>4.3800000000000002E-4</v>
      </c>
      <c r="F127" s="116" t="s">
        <v>119</v>
      </c>
      <c r="G127" s="117"/>
    </row>
    <row r="128" spans="1:7" ht="15" customHeight="1">
      <c r="A128" s="112" t="s">
        <v>238</v>
      </c>
      <c r="B128" s="121" t="s">
        <v>239</v>
      </c>
      <c r="C128" s="114">
        <v>3.68E-4</v>
      </c>
      <c r="D128" s="115"/>
      <c r="E128" s="109">
        <v>4.37E-4</v>
      </c>
      <c r="F128" s="116" t="s">
        <v>119</v>
      </c>
      <c r="G128" s="117"/>
    </row>
    <row r="129" spans="1:7" ht="15" customHeight="1">
      <c r="A129" s="561" t="s">
        <v>240</v>
      </c>
      <c r="B129" s="551" t="s">
        <v>241</v>
      </c>
      <c r="C129" s="562">
        <v>3.0499999999999999E-4</v>
      </c>
      <c r="D129" s="137" t="s">
        <v>221</v>
      </c>
      <c r="E129" s="119">
        <v>0</v>
      </c>
      <c r="F129" s="556" t="s">
        <v>242</v>
      </c>
      <c r="G129" s="576" t="s">
        <v>156</v>
      </c>
    </row>
    <row r="130" spans="1:7" ht="15" customHeight="1">
      <c r="A130" s="561"/>
      <c r="B130" s="551"/>
      <c r="C130" s="562"/>
      <c r="D130" s="129" t="s">
        <v>217</v>
      </c>
      <c r="E130" s="139">
        <v>0</v>
      </c>
      <c r="F130" s="556"/>
      <c r="G130" s="576"/>
    </row>
    <row r="131" spans="1:7" ht="15" customHeight="1">
      <c r="A131" s="561"/>
      <c r="B131" s="551"/>
      <c r="C131" s="562"/>
      <c r="D131" s="101" t="s">
        <v>218</v>
      </c>
      <c r="E131" s="102">
        <v>6.8800000000000003E-4</v>
      </c>
      <c r="F131" s="556"/>
      <c r="G131" s="576"/>
    </row>
    <row r="132" spans="1:7" ht="15" customHeight="1">
      <c r="A132" s="561"/>
      <c r="B132" s="551"/>
      <c r="C132" s="562"/>
      <c r="D132" s="103" t="s">
        <v>131</v>
      </c>
      <c r="E132" s="104">
        <v>5.5599999999999996E-4</v>
      </c>
      <c r="F132" s="556"/>
      <c r="G132" s="576"/>
    </row>
    <row r="133" spans="1:7" ht="15" customHeight="1">
      <c r="A133" s="112" t="s">
        <v>243</v>
      </c>
      <c r="B133" s="121" t="s">
        <v>244</v>
      </c>
      <c r="C133" s="114">
        <v>3.8000000000000002E-5</v>
      </c>
      <c r="D133" s="115"/>
      <c r="E133" s="109">
        <v>4.4099999999999999E-4</v>
      </c>
      <c r="F133" s="116" t="s">
        <v>119</v>
      </c>
      <c r="G133" s="117"/>
    </row>
    <row r="134" spans="1:7" ht="15" customHeight="1">
      <c r="A134" s="561" t="s">
        <v>245</v>
      </c>
      <c r="B134" s="551" t="s">
        <v>246</v>
      </c>
      <c r="C134" s="562">
        <v>3.6900000000000002E-4</v>
      </c>
      <c r="D134" s="134" t="s">
        <v>197</v>
      </c>
      <c r="E134" s="135">
        <v>3.8900000000000002E-4</v>
      </c>
      <c r="F134" s="556" t="s">
        <v>119</v>
      </c>
      <c r="G134" s="576"/>
    </row>
    <row r="135" spans="1:7" ht="15" customHeight="1">
      <c r="A135" s="561"/>
      <c r="B135" s="551"/>
      <c r="C135" s="562"/>
      <c r="D135" s="120" t="s">
        <v>130</v>
      </c>
      <c r="E135" s="102">
        <v>3.0800000000000001E-4</v>
      </c>
      <c r="F135" s="556"/>
      <c r="G135" s="576"/>
    </row>
    <row r="136" spans="1:7" ht="15" customHeight="1">
      <c r="A136" s="561"/>
      <c r="B136" s="551"/>
      <c r="C136" s="562"/>
      <c r="D136" s="103" t="s">
        <v>131</v>
      </c>
      <c r="E136" s="104">
        <v>3.0600000000000001E-4</v>
      </c>
      <c r="F136" s="556"/>
      <c r="G136" s="576"/>
    </row>
    <row r="137" spans="1:7" ht="15" customHeight="1">
      <c r="A137" s="561" t="s">
        <v>247</v>
      </c>
      <c r="B137" s="551" t="s">
        <v>248</v>
      </c>
      <c r="C137" s="562">
        <v>4.7899999999999999E-4</v>
      </c>
      <c r="D137" s="118" t="s">
        <v>134</v>
      </c>
      <c r="E137" s="119">
        <v>0</v>
      </c>
      <c r="F137" s="556" t="s">
        <v>119</v>
      </c>
      <c r="G137" s="576"/>
    </row>
    <row r="138" spans="1:7" ht="15" customHeight="1">
      <c r="A138" s="561"/>
      <c r="B138" s="551"/>
      <c r="C138" s="562"/>
      <c r="D138" s="108" t="s">
        <v>170</v>
      </c>
      <c r="E138" s="102">
        <v>4.7899999999999999E-4</v>
      </c>
      <c r="F138" s="556"/>
      <c r="G138" s="576"/>
    </row>
    <row r="139" spans="1:7" ht="15" customHeight="1">
      <c r="A139" s="561"/>
      <c r="B139" s="551"/>
      <c r="C139" s="562"/>
      <c r="D139" s="141" t="s">
        <v>131</v>
      </c>
      <c r="E139" s="142">
        <v>4.7199999999999998E-4</v>
      </c>
      <c r="F139" s="556"/>
      <c r="G139" s="576"/>
    </row>
    <row r="140" spans="1:7" ht="15" customHeight="1">
      <c r="A140" s="143" t="s">
        <v>249</v>
      </c>
      <c r="B140" s="144" t="s">
        <v>250</v>
      </c>
      <c r="C140" s="145">
        <v>5.22E-4</v>
      </c>
      <c r="D140" s="146"/>
      <c r="E140" s="145">
        <v>4.66E-4</v>
      </c>
      <c r="F140" s="147">
        <v>100</v>
      </c>
      <c r="G140" s="148"/>
    </row>
    <row r="141" spans="1:7" ht="15" customHeight="1">
      <c r="A141" s="670" t="s">
        <v>251</v>
      </c>
      <c r="B141" s="550" t="s">
        <v>252</v>
      </c>
      <c r="C141" s="577">
        <v>4.6999999999999999E-4</v>
      </c>
      <c r="D141" s="149" t="s">
        <v>197</v>
      </c>
      <c r="E141" s="150">
        <v>4.73E-4</v>
      </c>
      <c r="F141" s="574" t="s">
        <v>119</v>
      </c>
      <c r="G141" s="709"/>
    </row>
    <row r="142" spans="1:7" ht="15" customHeight="1">
      <c r="A142" s="670"/>
      <c r="B142" s="550"/>
      <c r="C142" s="577"/>
      <c r="D142" s="128" t="s">
        <v>174</v>
      </c>
      <c r="E142" s="151">
        <v>0</v>
      </c>
      <c r="F142" s="574"/>
      <c r="G142" s="709"/>
    </row>
    <row r="143" spans="1:7" ht="15" customHeight="1">
      <c r="A143" s="705"/>
      <c r="B143" s="706"/>
      <c r="C143" s="707"/>
      <c r="D143" s="103" t="s">
        <v>120</v>
      </c>
      <c r="E143" s="152">
        <v>4.5399999999999998E-4</v>
      </c>
      <c r="F143" s="708"/>
      <c r="G143" s="710"/>
    </row>
    <row r="144" spans="1:7" ht="15" customHeight="1">
      <c r="A144" s="561" t="s">
        <v>253</v>
      </c>
      <c r="B144" s="551" t="s">
        <v>254</v>
      </c>
      <c r="C144" s="562" t="s">
        <v>123</v>
      </c>
      <c r="D144" s="134" t="s">
        <v>197</v>
      </c>
      <c r="E144" s="135">
        <v>4.0000000000000002E-4</v>
      </c>
      <c r="F144" s="624" t="s">
        <v>124</v>
      </c>
      <c r="G144" s="576"/>
    </row>
    <row r="145" spans="1:7" ht="15" customHeight="1">
      <c r="A145" s="561"/>
      <c r="B145" s="551"/>
      <c r="C145" s="610"/>
      <c r="D145" s="128" t="s">
        <v>174</v>
      </c>
      <c r="E145" s="125">
        <v>2.9599999999999998E-4</v>
      </c>
      <c r="F145" s="623"/>
      <c r="G145" s="576"/>
    </row>
    <row r="146" spans="1:7" ht="15" customHeight="1">
      <c r="A146" s="561"/>
      <c r="B146" s="551"/>
      <c r="C146" s="610"/>
      <c r="D146" s="101" t="s">
        <v>218</v>
      </c>
      <c r="E146" s="102">
        <v>3.6400000000000001E-4</v>
      </c>
      <c r="F146" s="623"/>
      <c r="G146" s="576"/>
    </row>
    <row r="147" spans="1:7" ht="15" customHeight="1">
      <c r="A147" s="578"/>
      <c r="B147" s="579"/>
      <c r="C147" s="671"/>
      <c r="D147" s="103" t="s">
        <v>120</v>
      </c>
      <c r="E147" s="104">
        <v>3.6600000000000001E-4</v>
      </c>
      <c r="F147" s="672"/>
      <c r="G147" s="582"/>
    </row>
    <row r="148" spans="1:7" ht="15" customHeight="1">
      <c r="A148" s="609" t="s">
        <v>255</v>
      </c>
      <c r="B148" s="603" t="s">
        <v>256</v>
      </c>
      <c r="C148" s="610">
        <v>3.8000000000000002E-4</v>
      </c>
      <c r="D148" s="153" t="s">
        <v>197</v>
      </c>
      <c r="E148" s="139">
        <v>0</v>
      </c>
      <c r="F148" s="589" t="s">
        <v>119</v>
      </c>
      <c r="G148" s="611"/>
    </row>
    <row r="149" spans="1:7" ht="15" customHeight="1">
      <c r="A149" s="561"/>
      <c r="B149" s="551"/>
      <c r="C149" s="562"/>
      <c r="D149" s="120" t="s">
        <v>144</v>
      </c>
      <c r="E149" s="102">
        <v>0</v>
      </c>
      <c r="F149" s="555"/>
      <c r="G149" s="576"/>
    </row>
    <row r="150" spans="1:7" ht="15" customHeight="1">
      <c r="A150" s="561"/>
      <c r="B150" s="551"/>
      <c r="C150" s="562"/>
      <c r="D150" s="101" t="s">
        <v>218</v>
      </c>
      <c r="E150" s="102">
        <v>4.6999999999999999E-4</v>
      </c>
      <c r="F150" s="555"/>
      <c r="G150" s="576"/>
    </row>
    <row r="151" spans="1:7" ht="15" customHeight="1">
      <c r="A151" s="561"/>
      <c r="B151" s="551"/>
      <c r="C151" s="562"/>
      <c r="D151" s="103" t="s">
        <v>131</v>
      </c>
      <c r="E151" s="104">
        <v>4.6299999999999998E-4</v>
      </c>
      <c r="F151" s="555"/>
      <c r="G151" s="576"/>
    </row>
    <row r="152" spans="1:7" ht="15" customHeight="1">
      <c r="A152" s="561" t="s">
        <v>257</v>
      </c>
      <c r="B152" s="551" t="s">
        <v>258</v>
      </c>
      <c r="C152" s="562">
        <v>3.5599999999999998E-4</v>
      </c>
      <c r="D152" s="118" t="s">
        <v>134</v>
      </c>
      <c r="E152" s="119">
        <v>0</v>
      </c>
      <c r="F152" s="556" t="s">
        <v>119</v>
      </c>
      <c r="G152" s="576"/>
    </row>
    <row r="153" spans="1:7" ht="15" customHeight="1">
      <c r="A153" s="561"/>
      <c r="B153" s="551"/>
      <c r="C153" s="562"/>
      <c r="D153" s="120" t="s">
        <v>130</v>
      </c>
      <c r="E153" s="102">
        <v>2.9099999999999997E-4</v>
      </c>
      <c r="F153" s="556"/>
      <c r="G153" s="576"/>
    </row>
    <row r="154" spans="1:7" ht="15" customHeight="1">
      <c r="A154" s="561"/>
      <c r="B154" s="551"/>
      <c r="C154" s="562"/>
      <c r="D154" s="103" t="s">
        <v>131</v>
      </c>
      <c r="E154" s="104">
        <v>2.7399999999999999E-4</v>
      </c>
      <c r="F154" s="556"/>
      <c r="G154" s="576"/>
    </row>
    <row r="155" spans="1:7" ht="15" customHeight="1">
      <c r="A155" s="561" t="s">
        <v>259</v>
      </c>
      <c r="B155" s="551" t="s">
        <v>260</v>
      </c>
      <c r="C155" s="562">
        <v>4.1199999999999999E-4</v>
      </c>
      <c r="D155" s="118" t="s">
        <v>134</v>
      </c>
      <c r="E155" s="119">
        <v>0</v>
      </c>
      <c r="F155" s="556" t="s">
        <v>119</v>
      </c>
      <c r="G155" s="576"/>
    </row>
    <row r="156" spans="1:7" ht="15" customHeight="1">
      <c r="A156" s="561"/>
      <c r="B156" s="551"/>
      <c r="C156" s="562"/>
      <c r="D156" s="120" t="s">
        <v>144</v>
      </c>
      <c r="E156" s="102">
        <v>0</v>
      </c>
      <c r="F156" s="556"/>
      <c r="G156" s="576"/>
    </row>
    <row r="157" spans="1:7" ht="15" customHeight="1">
      <c r="A157" s="561"/>
      <c r="B157" s="551"/>
      <c r="C157" s="562"/>
      <c r="D157" s="128" t="s">
        <v>192</v>
      </c>
      <c r="E157" s="125">
        <v>3.59E-4</v>
      </c>
      <c r="F157" s="556"/>
      <c r="G157" s="576"/>
    </row>
    <row r="158" spans="1:7" ht="15" customHeight="1">
      <c r="A158" s="561"/>
      <c r="B158" s="551"/>
      <c r="C158" s="562"/>
      <c r="D158" s="120" t="s">
        <v>228</v>
      </c>
      <c r="E158" s="102">
        <v>4.5800000000000002E-4</v>
      </c>
      <c r="F158" s="556"/>
      <c r="G158" s="576"/>
    </row>
    <row r="159" spans="1:7" ht="15" customHeight="1">
      <c r="A159" s="561"/>
      <c r="B159" s="551"/>
      <c r="C159" s="562"/>
      <c r="D159" s="103" t="s">
        <v>131</v>
      </c>
      <c r="E159" s="104">
        <v>4.55E-4</v>
      </c>
      <c r="F159" s="556"/>
      <c r="G159" s="576"/>
    </row>
    <row r="160" spans="1:7" ht="15" customHeight="1">
      <c r="A160" s="648" t="s">
        <v>261</v>
      </c>
      <c r="B160" s="629" t="s">
        <v>262</v>
      </c>
      <c r="C160" s="612">
        <v>4.5800000000000002E-4</v>
      </c>
      <c r="D160" s="134" t="s">
        <v>197</v>
      </c>
      <c r="E160" s="135">
        <v>2.2699999999999999E-4</v>
      </c>
      <c r="F160" s="556" t="s">
        <v>263</v>
      </c>
      <c r="G160" s="576" t="s">
        <v>156</v>
      </c>
    </row>
    <row r="161" spans="1:7" ht="15" customHeight="1">
      <c r="A161" s="648"/>
      <c r="B161" s="629"/>
      <c r="C161" s="612"/>
      <c r="D161" s="120" t="s">
        <v>144</v>
      </c>
      <c r="E161" s="102">
        <v>0</v>
      </c>
      <c r="F161" s="556"/>
      <c r="G161" s="576"/>
    </row>
    <row r="162" spans="1:7" ht="15" customHeight="1">
      <c r="A162" s="648"/>
      <c r="B162" s="629"/>
      <c r="C162" s="612"/>
      <c r="D162" s="101" t="s">
        <v>218</v>
      </c>
      <c r="E162" s="102">
        <v>5.2800000000000004E-4</v>
      </c>
      <c r="F162" s="556"/>
      <c r="G162" s="576"/>
    </row>
    <row r="163" spans="1:7" ht="15" customHeight="1">
      <c r="A163" s="648"/>
      <c r="B163" s="629"/>
      <c r="C163" s="612"/>
      <c r="D163" s="141" t="s">
        <v>131</v>
      </c>
      <c r="E163" s="142">
        <v>5.1900000000000004E-4</v>
      </c>
      <c r="F163" s="556"/>
      <c r="G163" s="576"/>
    </row>
    <row r="164" spans="1:7" ht="15" customHeight="1">
      <c r="A164" s="630" t="s">
        <v>264</v>
      </c>
      <c r="B164" s="629" t="s">
        <v>265</v>
      </c>
      <c r="C164" s="612">
        <v>4.06E-4</v>
      </c>
      <c r="D164" s="154" t="s">
        <v>134</v>
      </c>
      <c r="E164" s="155">
        <v>0</v>
      </c>
      <c r="F164" s="555" t="s">
        <v>266</v>
      </c>
      <c r="G164" s="590" t="s">
        <v>156</v>
      </c>
    </row>
    <row r="165" spans="1:7" ht="15" customHeight="1">
      <c r="A165" s="630"/>
      <c r="B165" s="629"/>
      <c r="C165" s="612"/>
      <c r="D165" s="120" t="s">
        <v>144</v>
      </c>
      <c r="E165" s="102">
        <v>0</v>
      </c>
      <c r="F165" s="555"/>
      <c r="G165" s="590"/>
    </row>
    <row r="166" spans="1:7" ht="15" customHeight="1">
      <c r="A166" s="630"/>
      <c r="B166" s="629"/>
      <c r="C166" s="612"/>
      <c r="D166" s="101" t="s">
        <v>267</v>
      </c>
      <c r="E166" s="102">
        <v>0</v>
      </c>
      <c r="F166" s="555"/>
      <c r="G166" s="590"/>
    </row>
    <row r="167" spans="1:7" ht="15" customHeight="1">
      <c r="A167" s="630"/>
      <c r="B167" s="629"/>
      <c r="C167" s="612"/>
      <c r="D167" s="129" t="s">
        <v>223</v>
      </c>
      <c r="E167" s="125">
        <v>0</v>
      </c>
      <c r="F167" s="555"/>
      <c r="G167" s="590"/>
    </row>
    <row r="168" spans="1:7" ht="15" customHeight="1">
      <c r="A168" s="630"/>
      <c r="B168" s="629"/>
      <c r="C168" s="612"/>
      <c r="D168" s="101" t="s">
        <v>194</v>
      </c>
      <c r="E168" s="102">
        <v>4.5199999999999998E-4</v>
      </c>
      <c r="F168" s="555"/>
      <c r="G168" s="590"/>
    </row>
    <row r="169" spans="1:7" ht="15" customHeight="1">
      <c r="A169" s="571"/>
      <c r="B169" s="704"/>
      <c r="C169" s="613"/>
      <c r="D169" s="156" t="s">
        <v>131</v>
      </c>
      <c r="E169" s="157">
        <v>4.4099999999999999E-4</v>
      </c>
      <c r="F169" s="689"/>
      <c r="G169" s="690"/>
    </row>
    <row r="170" spans="1:7" ht="15" customHeight="1">
      <c r="A170" s="158" t="s">
        <v>268</v>
      </c>
      <c r="B170" s="159" t="s">
        <v>269</v>
      </c>
      <c r="C170" s="160">
        <v>5.0000000000000002E-5</v>
      </c>
      <c r="D170" s="161"/>
      <c r="E170" s="160">
        <v>4.6200000000000001E-4</v>
      </c>
      <c r="F170" s="162" t="s">
        <v>119</v>
      </c>
      <c r="G170" s="163"/>
    </row>
    <row r="171" spans="1:7" ht="15" customHeight="1">
      <c r="A171" s="609" t="s">
        <v>270</v>
      </c>
      <c r="B171" s="603" t="s">
        <v>271</v>
      </c>
      <c r="C171" s="610" t="s">
        <v>123</v>
      </c>
      <c r="D171" s="164" t="s">
        <v>134</v>
      </c>
      <c r="E171" s="165">
        <v>0</v>
      </c>
      <c r="F171" s="623" t="s">
        <v>124</v>
      </c>
      <c r="G171" s="611"/>
    </row>
    <row r="172" spans="1:7" ht="15" customHeight="1">
      <c r="A172" s="609"/>
      <c r="B172" s="603"/>
      <c r="C172" s="610"/>
      <c r="D172" s="128" t="s">
        <v>174</v>
      </c>
      <c r="E172" s="125">
        <v>1.2799999999999999E-4</v>
      </c>
      <c r="F172" s="623"/>
      <c r="G172" s="611"/>
    </row>
    <row r="173" spans="1:7" ht="15" customHeight="1">
      <c r="A173" s="609"/>
      <c r="B173" s="603"/>
      <c r="C173" s="610"/>
      <c r="D173" s="140" t="s">
        <v>218</v>
      </c>
      <c r="E173" s="166">
        <v>6.7599999999999995E-4</v>
      </c>
      <c r="F173" s="623"/>
      <c r="G173" s="611"/>
    </row>
    <row r="174" spans="1:7" ht="15" customHeight="1">
      <c r="A174" s="609"/>
      <c r="B174" s="603"/>
      <c r="C174" s="610"/>
      <c r="D174" s="103" t="s">
        <v>131</v>
      </c>
      <c r="E174" s="104">
        <v>5.1099999999999995E-4</v>
      </c>
      <c r="F174" s="623"/>
      <c r="G174" s="611"/>
    </row>
    <row r="175" spans="1:7" ht="15" customHeight="1">
      <c r="A175" s="561" t="s">
        <v>272</v>
      </c>
      <c r="B175" s="551" t="s">
        <v>273</v>
      </c>
      <c r="C175" s="562">
        <v>5.22E-4</v>
      </c>
      <c r="D175" s="118" t="s">
        <v>134</v>
      </c>
      <c r="E175" s="119">
        <v>3.9899999999999999E-4</v>
      </c>
      <c r="F175" s="624">
        <v>92.43</v>
      </c>
      <c r="G175" s="576" t="s">
        <v>156</v>
      </c>
    </row>
    <row r="176" spans="1:7" ht="15" customHeight="1">
      <c r="A176" s="561"/>
      <c r="B176" s="551"/>
      <c r="C176" s="562"/>
      <c r="D176" s="120" t="s">
        <v>144</v>
      </c>
      <c r="E176" s="102">
        <v>2.99E-4</v>
      </c>
      <c r="F176" s="624"/>
      <c r="G176" s="576"/>
    </row>
    <row r="177" spans="1:7" ht="15" customHeight="1">
      <c r="A177" s="561"/>
      <c r="B177" s="551"/>
      <c r="C177" s="562"/>
      <c r="D177" s="120" t="s">
        <v>145</v>
      </c>
      <c r="E177" s="102">
        <v>1.9900000000000001E-4</v>
      </c>
      <c r="F177" s="624"/>
      <c r="G177" s="576"/>
    </row>
    <row r="178" spans="1:7" ht="15" customHeight="1">
      <c r="A178" s="561"/>
      <c r="B178" s="551"/>
      <c r="C178" s="562"/>
      <c r="D178" s="101" t="s">
        <v>274</v>
      </c>
      <c r="E178" s="102">
        <v>0</v>
      </c>
      <c r="F178" s="624"/>
      <c r="G178" s="576"/>
    </row>
    <row r="179" spans="1:7" ht="15" customHeight="1">
      <c r="A179" s="561"/>
      <c r="B179" s="551"/>
      <c r="C179" s="562"/>
      <c r="D179" s="120" t="s">
        <v>147</v>
      </c>
      <c r="E179" s="102">
        <v>4.4999999999999999E-4</v>
      </c>
      <c r="F179" s="624"/>
      <c r="G179" s="576"/>
    </row>
    <row r="180" spans="1:7" ht="15" customHeight="1">
      <c r="A180" s="561"/>
      <c r="B180" s="551"/>
      <c r="C180" s="562"/>
      <c r="D180" s="120" t="s">
        <v>148</v>
      </c>
      <c r="E180" s="102">
        <v>3.1500000000000001E-4</v>
      </c>
      <c r="F180" s="624"/>
      <c r="G180" s="576"/>
    </row>
    <row r="181" spans="1:7" ht="15" customHeight="1">
      <c r="A181" s="561"/>
      <c r="B181" s="551"/>
      <c r="C181" s="562"/>
      <c r="D181" s="120" t="s">
        <v>149</v>
      </c>
      <c r="E181" s="102">
        <v>2.3499999999999999E-4</v>
      </c>
      <c r="F181" s="624"/>
      <c r="G181" s="576"/>
    </row>
    <row r="182" spans="1:7" ht="15" customHeight="1">
      <c r="A182" s="561"/>
      <c r="B182" s="551"/>
      <c r="C182" s="562"/>
      <c r="D182" s="120" t="s">
        <v>275</v>
      </c>
      <c r="E182" s="102">
        <v>7.3399999999999995E-4</v>
      </c>
      <c r="F182" s="624"/>
      <c r="G182" s="576"/>
    </row>
    <row r="183" spans="1:7" ht="15" customHeight="1">
      <c r="A183" s="561"/>
      <c r="B183" s="551"/>
      <c r="C183" s="562"/>
      <c r="D183" s="103" t="s">
        <v>120</v>
      </c>
      <c r="E183" s="104">
        <v>6.8199999999999999E-4</v>
      </c>
      <c r="F183" s="624"/>
      <c r="G183" s="576"/>
    </row>
    <row r="184" spans="1:7" ht="15" customHeight="1">
      <c r="A184" s="112" t="s">
        <v>276</v>
      </c>
      <c r="B184" s="121" t="s">
        <v>277</v>
      </c>
      <c r="C184" s="114">
        <v>5.1900000000000004E-4</v>
      </c>
      <c r="D184" s="115"/>
      <c r="E184" s="109">
        <v>4.6299999999999998E-4</v>
      </c>
      <c r="F184" s="116" t="s">
        <v>119</v>
      </c>
      <c r="G184" s="117"/>
    </row>
    <row r="185" spans="1:7" ht="15" customHeight="1">
      <c r="A185" s="561" t="s">
        <v>278</v>
      </c>
      <c r="B185" s="551" t="s">
        <v>279</v>
      </c>
      <c r="C185" s="562">
        <v>1.0399999999999999E-4</v>
      </c>
      <c r="D185" s="118" t="s">
        <v>134</v>
      </c>
      <c r="E185" s="119">
        <v>0</v>
      </c>
      <c r="F185" s="556" t="s">
        <v>119</v>
      </c>
      <c r="G185" s="576"/>
    </row>
    <row r="186" spans="1:7" ht="15" customHeight="1">
      <c r="A186" s="561"/>
      <c r="B186" s="551"/>
      <c r="C186" s="562"/>
      <c r="D186" s="101" t="s">
        <v>135</v>
      </c>
      <c r="E186" s="102">
        <v>3.6499999999999998E-4</v>
      </c>
      <c r="F186" s="556"/>
      <c r="G186" s="576"/>
    </row>
    <row r="187" spans="1:7" ht="15" customHeight="1">
      <c r="A187" s="561"/>
      <c r="B187" s="551"/>
      <c r="C187" s="562"/>
      <c r="D187" s="103" t="s">
        <v>120</v>
      </c>
      <c r="E187" s="104">
        <v>1.9100000000000001E-4</v>
      </c>
      <c r="F187" s="556"/>
      <c r="G187" s="576"/>
    </row>
    <row r="188" spans="1:7" ht="15" customHeight="1">
      <c r="A188" s="561" t="s">
        <v>280</v>
      </c>
      <c r="B188" s="551" t="s">
        <v>281</v>
      </c>
      <c r="C188" s="562">
        <v>4.73E-4</v>
      </c>
      <c r="D188" s="118" t="s">
        <v>134</v>
      </c>
      <c r="E188" s="119">
        <v>0</v>
      </c>
      <c r="F188" s="556" t="s">
        <v>188</v>
      </c>
      <c r="G188" s="576" t="s">
        <v>156</v>
      </c>
    </row>
    <row r="189" spans="1:7" ht="15" customHeight="1">
      <c r="A189" s="561"/>
      <c r="B189" s="551"/>
      <c r="C189" s="562"/>
      <c r="D189" s="108" t="s">
        <v>130</v>
      </c>
      <c r="E189" s="102">
        <v>4.35E-4</v>
      </c>
      <c r="F189" s="556"/>
      <c r="G189" s="576"/>
    </row>
    <row r="190" spans="1:7" ht="15" customHeight="1">
      <c r="A190" s="561"/>
      <c r="B190" s="551"/>
      <c r="C190" s="562"/>
      <c r="D190" s="141" t="s">
        <v>120</v>
      </c>
      <c r="E190" s="142">
        <v>4.35E-4</v>
      </c>
      <c r="F190" s="556"/>
      <c r="G190" s="576"/>
    </row>
    <row r="191" spans="1:7" ht="15" customHeight="1">
      <c r="A191" s="571" t="s">
        <v>282</v>
      </c>
      <c r="B191" s="572" t="s">
        <v>283</v>
      </c>
      <c r="C191" s="702">
        <v>5.6200000000000011E-4</v>
      </c>
      <c r="D191" s="167" t="s">
        <v>134</v>
      </c>
      <c r="E191" s="168">
        <v>0</v>
      </c>
      <c r="F191" s="703" t="s">
        <v>284</v>
      </c>
      <c r="G191" s="614" t="s">
        <v>156</v>
      </c>
    </row>
    <row r="192" spans="1:7" ht="15" customHeight="1">
      <c r="A192" s="571"/>
      <c r="B192" s="572"/>
      <c r="C192" s="702"/>
      <c r="D192" s="169" t="s">
        <v>144</v>
      </c>
      <c r="E192" s="170">
        <v>0</v>
      </c>
      <c r="F192" s="703"/>
      <c r="G192" s="614"/>
    </row>
    <row r="193" spans="1:7" ht="15" customHeight="1">
      <c r="A193" s="571"/>
      <c r="B193" s="572"/>
      <c r="C193" s="702"/>
      <c r="D193" s="171" t="s">
        <v>192</v>
      </c>
      <c r="E193" s="172">
        <v>2.9799999999999998E-4</v>
      </c>
      <c r="F193" s="703"/>
      <c r="G193" s="614"/>
    </row>
    <row r="194" spans="1:7" ht="15" customHeight="1">
      <c r="A194" s="571"/>
      <c r="B194" s="572"/>
      <c r="C194" s="702"/>
      <c r="D194" s="169" t="s">
        <v>285</v>
      </c>
      <c r="E194" s="170">
        <v>6.4700000000000001E-4</v>
      </c>
      <c r="F194" s="703"/>
      <c r="G194" s="614"/>
    </row>
    <row r="195" spans="1:7" ht="15" customHeight="1">
      <c r="A195" s="571"/>
      <c r="B195" s="572"/>
      <c r="C195" s="702"/>
      <c r="D195" s="173" t="s">
        <v>120</v>
      </c>
      <c r="E195" s="174">
        <v>6.4599999999999998E-4</v>
      </c>
      <c r="F195" s="703"/>
      <c r="G195" s="614"/>
    </row>
    <row r="196" spans="1:7" ht="15" customHeight="1">
      <c r="A196" s="609" t="s">
        <v>286</v>
      </c>
      <c r="B196" s="603" t="s">
        <v>287</v>
      </c>
      <c r="C196" s="610">
        <v>2.2800000000000001E-4</v>
      </c>
      <c r="D196" s="164" t="s">
        <v>134</v>
      </c>
      <c r="E196" s="165">
        <v>0</v>
      </c>
      <c r="F196" s="589" t="s">
        <v>288</v>
      </c>
      <c r="G196" s="611" t="s">
        <v>289</v>
      </c>
    </row>
    <row r="197" spans="1:7" ht="15" customHeight="1">
      <c r="A197" s="609"/>
      <c r="B197" s="603"/>
      <c r="C197" s="610"/>
      <c r="D197" s="108" t="s">
        <v>130</v>
      </c>
      <c r="E197" s="102">
        <v>4.8699999999999997E-4</v>
      </c>
      <c r="F197" s="589"/>
      <c r="G197" s="611"/>
    </row>
    <row r="198" spans="1:7" ht="15" customHeight="1">
      <c r="A198" s="609"/>
      <c r="B198" s="603"/>
      <c r="C198" s="610"/>
      <c r="D198" s="103" t="s">
        <v>120</v>
      </c>
      <c r="E198" s="104">
        <v>4.35E-4</v>
      </c>
      <c r="F198" s="589"/>
      <c r="G198" s="611"/>
    </row>
    <row r="199" spans="1:7" ht="15" customHeight="1">
      <c r="A199" s="561" t="s">
        <v>290</v>
      </c>
      <c r="B199" s="551" t="s">
        <v>291</v>
      </c>
      <c r="C199" s="562">
        <v>5.31E-4</v>
      </c>
      <c r="D199" s="118" t="s">
        <v>134</v>
      </c>
      <c r="E199" s="119">
        <v>0</v>
      </c>
      <c r="F199" s="556" t="s">
        <v>292</v>
      </c>
      <c r="G199" s="576" t="s">
        <v>156</v>
      </c>
    </row>
    <row r="200" spans="1:7" ht="15" customHeight="1">
      <c r="A200" s="561"/>
      <c r="B200" s="551"/>
      <c r="C200" s="562"/>
      <c r="D200" s="120" t="s">
        <v>130</v>
      </c>
      <c r="E200" s="102">
        <v>5.0799999999999999E-4</v>
      </c>
      <c r="F200" s="556"/>
      <c r="G200" s="576"/>
    </row>
    <row r="201" spans="1:7" ht="15" customHeight="1">
      <c r="A201" s="561"/>
      <c r="B201" s="551"/>
      <c r="C201" s="562"/>
      <c r="D201" s="103" t="s">
        <v>131</v>
      </c>
      <c r="E201" s="104">
        <v>4.84E-4</v>
      </c>
      <c r="F201" s="556"/>
      <c r="G201" s="576"/>
    </row>
    <row r="202" spans="1:7" ht="15" customHeight="1">
      <c r="A202" s="561" t="s">
        <v>293</v>
      </c>
      <c r="B202" s="551" t="s">
        <v>294</v>
      </c>
      <c r="C202" s="562">
        <v>4.5399999999999998E-4</v>
      </c>
      <c r="D202" s="118" t="s">
        <v>134</v>
      </c>
      <c r="E202" s="119">
        <v>0</v>
      </c>
      <c r="F202" s="556" t="s">
        <v>295</v>
      </c>
      <c r="G202" s="576" t="s">
        <v>156</v>
      </c>
    </row>
    <row r="203" spans="1:7" ht="15" customHeight="1">
      <c r="A203" s="561"/>
      <c r="B203" s="551"/>
      <c r="C203" s="562"/>
      <c r="D203" s="120" t="s">
        <v>130</v>
      </c>
      <c r="E203" s="102">
        <v>4.6200000000000001E-4</v>
      </c>
      <c r="F203" s="556"/>
      <c r="G203" s="576"/>
    </row>
    <row r="204" spans="1:7" ht="15" customHeight="1">
      <c r="A204" s="561"/>
      <c r="B204" s="551"/>
      <c r="C204" s="562"/>
      <c r="D204" s="103" t="s">
        <v>120</v>
      </c>
      <c r="E204" s="104">
        <v>4.4999999999999999E-4</v>
      </c>
      <c r="F204" s="556"/>
      <c r="G204" s="576"/>
    </row>
    <row r="205" spans="1:7" ht="15" customHeight="1">
      <c r="A205" s="561" t="s">
        <v>296</v>
      </c>
      <c r="B205" s="551" t="s">
        <v>297</v>
      </c>
      <c r="C205" s="562">
        <v>4.7899999999999999E-4</v>
      </c>
      <c r="D205" s="118" t="s">
        <v>134</v>
      </c>
      <c r="E205" s="119">
        <v>0</v>
      </c>
      <c r="F205" s="624" t="s">
        <v>298</v>
      </c>
      <c r="G205" s="576" t="s">
        <v>156</v>
      </c>
    </row>
    <row r="206" spans="1:7" ht="15" customHeight="1">
      <c r="A206" s="561"/>
      <c r="B206" s="551"/>
      <c r="C206" s="562"/>
      <c r="D206" s="120" t="s">
        <v>144</v>
      </c>
      <c r="E206" s="102">
        <v>0</v>
      </c>
      <c r="F206" s="624"/>
      <c r="G206" s="576"/>
    </row>
    <row r="207" spans="1:7" ht="15" customHeight="1">
      <c r="A207" s="561"/>
      <c r="B207" s="551"/>
      <c r="C207" s="562"/>
      <c r="D207" s="128" t="s">
        <v>192</v>
      </c>
      <c r="E207" s="125">
        <v>2.7099999999999997E-4</v>
      </c>
      <c r="F207" s="624"/>
      <c r="G207" s="576"/>
    </row>
    <row r="208" spans="1:7" ht="15" customHeight="1">
      <c r="A208" s="561"/>
      <c r="B208" s="551"/>
      <c r="C208" s="562"/>
      <c r="D208" s="120" t="s">
        <v>146</v>
      </c>
      <c r="E208" s="102">
        <v>0</v>
      </c>
      <c r="F208" s="624"/>
      <c r="G208" s="576"/>
    </row>
    <row r="209" spans="1:7" ht="15" customHeight="1">
      <c r="A209" s="561"/>
      <c r="B209" s="551"/>
      <c r="C209" s="562"/>
      <c r="D209" s="101" t="s">
        <v>232</v>
      </c>
      <c r="E209" s="102">
        <v>3.6999999999999999E-4</v>
      </c>
      <c r="F209" s="624"/>
      <c r="G209" s="576"/>
    </row>
    <row r="210" spans="1:7" ht="15" customHeight="1">
      <c r="A210" s="561"/>
      <c r="B210" s="551"/>
      <c r="C210" s="562"/>
      <c r="D210" s="101" t="s">
        <v>225</v>
      </c>
      <c r="E210" s="102">
        <v>4.7799999999999996E-4</v>
      </c>
      <c r="F210" s="624"/>
      <c r="G210" s="576"/>
    </row>
    <row r="211" spans="1:7" ht="15" customHeight="1">
      <c r="A211" s="561"/>
      <c r="B211" s="551"/>
      <c r="C211" s="562"/>
      <c r="D211" s="103" t="s">
        <v>120</v>
      </c>
      <c r="E211" s="104">
        <v>4.6799999999999999E-4</v>
      </c>
      <c r="F211" s="624"/>
      <c r="G211" s="576"/>
    </row>
    <row r="212" spans="1:7" ht="15" customHeight="1">
      <c r="A212" s="561" t="s">
        <v>299</v>
      </c>
      <c r="B212" s="551" t="s">
        <v>300</v>
      </c>
      <c r="C212" s="562" t="s">
        <v>123</v>
      </c>
      <c r="D212" s="118" t="s">
        <v>134</v>
      </c>
      <c r="E212" s="119">
        <v>0</v>
      </c>
      <c r="F212" s="556" t="s">
        <v>124</v>
      </c>
      <c r="G212" s="576"/>
    </row>
    <row r="213" spans="1:7" ht="15" customHeight="1">
      <c r="A213" s="561"/>
      <c r="B213" s="551"/>
      <c r="C213" s="562"/>
      <c r="D213" s="108" t="s">
        <v>130</v>
      </c>
      <c r="E213" s="175">
        <v>4.4000000000000002E-4</v>
      </c>
      <c r="F213" s="556"/>
      <c r="G213" s="576"/>
    </row>
    <row r="214" spans="1:7" ht="15" customHeight="1">
      <c r="A214" s="561"/>
      <c r="B214" s="551"/>
      <c r="C214" s="562"/>
      <c r="D214" s="103" t="s">
        <v>120</v>
      </c>
      <c r="E214" s="104">
        <v>4.3899999999999999E-4</v>
      </c>
      <c r="F214" s="556"/>
      <c r="G214" s="576"/>
    </row>
    <row r="215" spans="1:7" ht="15" customHeight="1">
      <c r="A215" s="561" t="s">
        <v>301</v>
      </c>
      <c r="B215" s="551" t="s">
        <v>302</v>
      </c>
      <c r="C215" s="562">
        <v>4.35E-4</v>
      </c>
      <c r="D215" s="118" t="s">
        <v>134</v>
      </c>
      <c r="E215" s="119">
        <v>0</v>
      </c>
      <c r="F215" s="556" t="s">
        <v>303</v>
      </c>
      <c r="G215" s="576" t="s">
        <v>156</v>
      </c>
    </row>
    <row r="216" spans="1:7" ht="15" customHeight="1">
      <c r="A216" s="561"/>
      <c r="B216" s="551"/>
      <c r="C216" s="562"/>
      <c r="D216" s="120" t="s">
        <v>144</v>
      </c>
      <c r="E216" s="102">
        <v>0</v>
      </c>
      <c r="F216" s="556"/>
      <c r="G216" s="576"/>
    </row>
    <row r="217" spans="1:7" ht="15" customHeight="1">
      <c r="A217" s="561"/>
      <c r="B217" s="551"/>
      <c r="C217" s="562"/>
      <c r="D217" s="128" t="s">
        <v>192</v>
      </c>
      <c r="E217" s="125">
        <v>3.9800000000000002E-4</v>
      </c>
      <c r="F217" s="556"/>
      <c r="G217" s="576"/>
    </row>
    <row r="218" spans="1:7" ht="15" customHeight="1">
      <c r="A218" s="561"/>
      <c r="B218" s="551"/>
      <c r="C218" s="562"/>
      <c r="D218" s="101" t="s">
        <v>202</v>
      </c>
      <c r="E218" s="102">
        <v>4.4299999999999998E-4</v>
      </c>
      <c r="F218" s="556"/>
      <c r="G218" s="576"/>
    </row>
    <row r="219" spans="1:7" ht="15" customHeight="1">
      <c r="A219" s="578"/>
      <c r="B219" s="579"/>
      <c r="C219" s="644"/>
      <c r="D219" s="103" t="s">
        <v>120</v>
      </c>
      <c r="E219" s="104">
        <v>4.4200000000000001E-4</v>
      </c>
      <c r="F219" s="618"/>
      <c r="G219" s="582"/>
    </row>
    <row r="220" spans="1:7" ht="15" customHeight="1">
      <c r="A220" s="693" t="s">
        <v>304</v>
      </c>
      <c r="B220" s="695" t="s">
        <v>305</v>
      </c>
      <c r="C220" s="697">
        <v>2.7099999999999997E-4</v>
      </c>
      <c r="D220" s="176" t="s">
        <v>197</v>
      </c>
      <c r="E220" s="139">
        <v>3.7800000000000003E-4</v>
      </c>
      <c r="F220" s="589" t="s">
        <v>119</v>
      </c>
      <c r="G220" s="611"/>
    </row>
    <row r="221" spans="1:7" ht="15" customHeight="1">
      <c r="A221" s="699"/>
      <c r="B221" s="701"/>
      <c r="C221" s="573"/>
      <c r="D221" s="123" t="s">
        <v>130</v>
      </c>
      <c r="E221" s="102">
        <v>3.88E-4</v>
      </c>
      <c r="F221" s="556"/>
      <c r="G221" s="576"/>
    </row>
    <row r="222" spans="1:7" ht="15" customHeight="1">
      <c r="A222" s="700"/>
      <c r="B222" s="701"/>
      <c r="C222" s="696"/>
      <c r="D222" s="127" t="s">
        <v>131</v>
      </c>
      <c r="E222" s="142">
        <v>3.88E-4</v>
      </c>
      <c r="F222" s="556"/>
      <c r="G222" s="576"/>
    </row>
    <row r="223" spans="1:7" ht="15" customHeight="1">
      <c r="A223" s="693" t="s">
        <v>306</v>
      </c>
      <c r="B223" s="695" t="s">
        <v>307</v>
      </c>
      <c r="C223" s="696">
        <v>3.6400000000000001E-4</v>
      </c>
      <c r="D223" s="177" t="s">
        <v>197</v>
      </c>
      <c r="E223" s="178">
        <v>0</v>
      </c>
      <c r="F223" s="574" t="s">
        <v>119</v>
      </c>
      <c r="G223" s="698"/>
    </row>
    <row r="224" spans="1:7" ht="15" customHeight="1">
      <c r="A224" s="694"/>
      <c r="B224" s="695"/>
      <c r="C224" s="697"/>
      <c r="D224" s="179" t="s">
        <v>131</v>
      </c>
      <c r="E224" s="180">
        <v>3.0800000000000001E-4</v>
      </c>
      <c r="F224" s="574"/>
      <c r="G224" s="698"/>
    </row>
    <row r="225" spans="1:9" ht="15" customHeight="1">
      <c r="A225" s="631" t="s">
        <v>308</v>
      </c>
      <c r="B225" s="572" t="s">
        <v>309</v>
      </c>
      <c r="C225" s="697">
        <v>3.79E-4</v>
      </c>
      <c r="D225" s="122" t="s">
        <v>134</v>
      </c>
      <c r="E225" s="165">
        <v>0</v>
      </c>
      <c r="F225" s="589" t="s">
        <v>119</v>
      </c>
      <c r="G225" s="611"/>
    </row>
    <row r="226" spans="1:9" ht="15" customHeight="1">
      <c r="A226" s="631"/>
      <c r="B226" s="572"/>
      <c r="C226" s="697"/>
      <c r="D226" s="123" t="s">
        <v>144</v>
      </c>
      <c r="E226" s="102">
        <v>0</v>
      </c>
      <c r="F226" s="589"/>
      <c r="G226" s="611"/>
    </row>
    <row r="227" spans="1:9" ht="15" customHeight="1">
      <c r="A227" s="631"/>
      <c r="B227" s="572"/>
      <c r="C227" s="697"/>
      <c r="D227" s="123" t="s">
        <v>145</v>
      </c>
      <c r="E227" s="102">
        <v>0</v>
      </c>
      <c r="F227" s="589"/>
      <c r="G227" s="611"/>
    </row>
    <row r="228" spans="1:9" ht="15" customHeight="1">
      <c r="A228" s="631"/>
      <c r="B228" s="572"/>
      <c r="C228" s="697"/>
      <c r="D228" s="126" t="s">
        <v>202</v>
      </c>
      <c r="E228" s="102">
        <v>3.2299999999999999E-4</v>
      </c>
      <c r="F228" s="589"/>
      <c r="G228" s="611"/>
    </row>
    <row r="229" spans="1:9" ht="15" customHeight="1">
      <c r="A229" s="631"/>
      <c r="B229" s="572"/>
      <c r="C229" s="697"/>
      <c r="D229" s="127" t="s">
        <v>120</v>
      </c>
      <c r="E229" s="104">
        <v>3.2299999999999999E-4</v>
      </c>
      <c r="F229" s="589"/>
      <c r="G229" s="611"/>
    </row>
    <row r="230" spans="1:9" ht="30" customHeight="1">
      <c r="A230" s="181" t="s">
        <v>310</v>
      </c>
      <c r="B230" s="182" t="s">
        <v>311</v>
      </c>
      <c r="C230" s="183">
        <v>4.5800000000000002E-4</v>
      </c>
      <c r="D230" s="184"/>
      <c r="E230" s="107">
        <v>4.0200000000000001E-4</v>
      </c>
      <c r="F230" s="110" t="s">
        <v>312</v>
      </c>
      <c r="G230" s="111" t="s">
        <v>156</v>
      </c>
    </row>
    <row r="231" spans="1:9" s="187" customFormat="1" ht="15" customHeight="1">
      <c r="A231" s="628" t="s">
        <v>313</v>
      </c>
      <c r="B231" s="629" t="s">
        <v>314</v>
      </c>
      <c r="C231" s="577">
        <v>4.9399999999999997E-4</v>
      </c>
      <c r="D231" s="185" t="s">
        <v>134</v>
      </c>
      <c r="E231" s="186">
        <v>0</v>
      </c>
      <c r="F231" s="555">
        <v>2.12</v>
      </c>
      <c r="G231" s="590" t="s">
        <v>156</v>
      </c>
      <c r="H231" s="95"/>
      <c r="I231" s="95"/>
    </row>
    <row r="232" spans="1:9" s="187" customFormat="1" ht="15" customHeight="1">
      <c r="A232" s="628"/>
      <c r="B232" s="691"/>
      <c r="C232" s="562"/>
      <c r="D232" s="188" t="s">
        <v>174</v>
      </c>
      <c r="E232" s="189">
        <v>0</v>
      </c>
      <c r="F232" s="556"/>
      <c r="G232" s="602"/>
    </row>
    <row r="233" spans="1:9" ht="15" customHeight="1">
      <c r="A233" s="628"/>
      <c r="B233" s="691"/>
      <c r="C233" s="562"/>
      <c r="D233" s="164" t="s">
        <v>145</v>
      </c>
      <c r="E233" s="165">
        <v>0</v>
      </c>
      <c r="F233" s="556"/>
      <c r="G233" s="602"/>
    </row>
    <row r="234" spans="1:9" ht="15" customHeight="1">
      <c r="A234" s="628"/>
      <c r="B234" s="691"/>
      <c r="C234" s="562"/>
      <c r="D234" s="128" t="s">
        <v>193</v>
      </c>
      <c r="E234" s="125">
        <v>0</v>
      </c>
      <c r="F234" s="556"/>
      <c r="G234" s="602"/>
    </row>
    <row r="235" spans="1:9" ht="15" customHeight="1">
      <c r="A235" s="628"/>
      <c r="B235" s="691"/>
      <c r="C235" s="562"/>
      <c r="D235" s="120" t="s">
        <v>147</v>
      </c>
      <c r="E235" s="102">
        <v>0</v>
      </c>
      <c r="F235" s="556"/>
      <c r="G235" s="602"/>
    </row>
    <row r="236" spans="1:9" ht="15" customHeight="1">
      <c r="A236" s="628"/>
      <c r="B236" s="691"/>
      <c r="C236" s="562"/>
      <c r="D236" s="120" t="s">
        <v>148</v>
      </c>
      <c r="E236" s="102">
        <v>0</v>
      </c>
      <c r="F236" s="556"/>
      <c r="G236" s="602"/>
    </row>
    <row r="237" spans="1:9" ht="15" customHeight="1">
      <c r="A237" s="628"/>
      <c r="B237" s="691"/>
      <c r="C237" s="562"/>
      <c r="D237" s="129" t="s">
        <v>315</v>
      </c>
      <c r="E237" s="125">
        <v>0</v>
      </c>
      <c r="F237" s="556"/>
      <c r="G237" s="602"/>
    </row>
    <row r="238" spans="1:9" ht="15" customHeight="1">
      <c r="A238" s="628"/>
      <c r="B238" s="691"/>
      <c r="C238" s="562"/>
      <c r="D238" s="190" t="s">
        <v>150</v>
      </c>
      <c r="E238" s="191">
        <v>0</v>
      </c>
      <c r="F238" s="556"/>
      <c r="G238" s="602"/>
    </row>
    <row r="239" spans="1:9" s="187" customFormat="1" ht="15" customHeight="1">
      <c r="A239" s="628"/>
      <c r="B239" s="691"/>
      <c r="C239" s="562"/>
      <c r="D239" s="192" t="s">
        <v>151</v>
      </c>
      <c r="E239" s="193">
        <v>4.3100000000000001E-4</v>
      </c>
      <c r="F239" s="556"/>
      <c r="G239" s="602"/>
    </row>
    <row r="240" spans="1:9" s="187" customFormat="1" ht="15" customHeight="1">
      <c r="A240" s="628"/>
      <c r="B240" s="692"/>
      <c r="C240" s="569"/>
      <c r="D240" s="194" t="s">
        <v>131</v>
      </c>
      <c r="E240" s="195">
        <v>4.26E-4</v>
      </c>
      <c r="F240" s="557"/>
      <c r="G240" s="591"/>
      <c r="H240" s="95"/>
      <c r="I240" s="95"/>
    </row>
    <row r="241" spans="1:7" ht="15" customHeight="1">
      <c r="A241" s="561" t="s">
        <v>316</v>
      </c>
      <c r="B241" s="603" t="s">
        <v>317</v>
      </c>
      <c r="C241" s="610">
        <v>5.2500000000000008E-4</v>
      </c>
      <c r="D241" s="164" t="s">
        <v>134</v>
      </c>
      <c r="E241" s="165">
        <v>0</v>
      </c>
      <c r="F241" s="589" t="s">
        <v>318</v>
      </c>
      <c r="G241" s="611" t="s">
        <v>156</v>
      </c>
    </row>
    <row r="242" spans="1:7" ht="15" customHeight="1">
      <c r="A242" s="561"/>
      <c r="B242" s="551"/>
      <c r="C242" s="562"/>
      <c r="D242" s="128" t="s">
        <v>174</v>
      </c>
      <c r="E242" s="125">
        <v>1.5899999999999999E-4</v>
      </c>
      <c r="F242" s="556"/>
      <c r="G242" s="576"/>
    </row>
    <row r="243" spans="1:7" ht="15" customHeight="1">
      <c r="A243" s="561"/>
      <c r="B243" s="551"/>
      <c r="C243" s="562"/>
      <c r="D243" s="128" t="s">
        <v>192</v>
      </c>
      <c r="E243" s="125">
        <v>2.4699999999999999E-4</v>
      </c>
      <c r="F243" s="556"/>
      <c r="G243" s="576"/>
    </row>
    <row r="244" spans="1:7" ht="15" customHeight="1">
      <c r="A244" s="561"/>
      <c r="B244" s="551"/>
      <c r="C244" s="562"/>
      <c r="D244" s="120" t="s">
        <v>228</v>
      </c>
      <c r="E244" s="102">
        <v>9.0899999999999998E-4</v>
      </c>
      <c r="F244" s="556"/>
      <c r="G244" s="576"/>
    </row>
    <row r="245" spans="1:7" ht="15" customHeight="1">
      <c r="A245" s="561"/>
      <c r="B245" s="551"/>
      <c r="C245" s="562"/>
      <c r="D245" s="103" t="s">
        <v>131</v>
      </c>
      <c r="E245" s="104">
        <v>8.2700000000000004E-4</v>
      </c>
      <c r="F245" s="556"/>
      <c r="G245" s="576"/>
    </row>
    <row r="246" spans="1:7" ht="15" customHeight="1">
      <c r="A246" s="561" t="s">
        <v>319</v>
      </c>
      <c r="B246" s="551" t="s">
        <v>320</v>
      </c>
      <c r="C246" s="615">
        <v>9.41E-4</v>
      </c>
      <c r="D246" s="118" t="s">
        <v>134</v>
      </c>
      <c r="E246" s="119">
        <v>0</v>
      </c>
      <c r="F246" s="556" t="s">
        <v>119</v>
      </c>
      <c r="G246" s="576"/>
    </row>
    <row r="247" spans="1:7" ht="15" customHeight="1">
      <c r="A247" s="561"/>
      <c r="B247" s="551"/>
      <c r="C247" s="615"/>
      <c r="D247" s="120" t="s">
        <v>130</v>
      </c>
      <c r="E247" s="102" t="s">
        <v>321</v>
      </c>
      <c r="F247" s="556"/>
      <c r="G247" s="576"/>
    </row>
    <row r="248" spans="1:7" ht="15" customHeight="1">
      <c r="A248" s="561"/>
      <c r="B248" s="551"/>
      <c r="C248" s="615"/>
      <c r="D248" s="103" t="s">
        <v>120</v>
      </c>
      <c r="E248" s="196" t="s">
        <v>322</v>
      </c>
      <c r="F248" s="556"/>
      <c r="G248" s="576"/>
    </row>
    <row r="249" spans="1:7" ht="15" customHeight="1">
      <c r="A249" s="561" t="s">
        <v>323</v>
      </c>
      <c r="B249" s="551" t="s">
        <v>324</v>
      </c>
      <c r="C249" s="562">
        <v>4.1800000000000002E-4</v>
      </c>
      <c r="D249" s="118" t="s">
        <v>134</v>
      </c>
      <c r="E249" s="119">
        <v>0</v>
      </c>
      <c r="F249" s="556" t="s">
        <v>124</v>
      </c>
      <c r="G249" s="576"/>
    </row>
    <row r="250" spans="1:7" ht="15" customHeight="1">
      <c r="A250" s="561"/>
      <c r="B250" s="551"/>
      <c r="C250" s="562"/>
      <c r="D250" s="120" t="s">
        <v>144</v>
      </c>
      <c r="E250" s="102">
        <v>0</v>
      </c>
      <c r="F250" s="556"/>
      <c r="G250" s="576"/>
    </row>
    <row r="251" spans="1:7" ht="15" customHeight="1">
      <c r="A251" s="561"/>
      <c r="B251" s="551"/>
      <c r="C251" s="562"/>
      <c r="D251" s="101" t="s">
        <v>218</v>
      </c>
      <c r="E251" s="102">
        <v>5.9499999999999993E-4</v>
      </c>
      <c r="F251" s="556"/>
      <c r="G251" s="576"/>
    </row>
    <row r="252" spans="1:7" ht="15" customHeight="1">
      <c r="A252" s="568"/>
      <c r="B252" s="552"/>
      <c r="C252" s="569"/>
      <c r="D252" s="156" t="s">
        <v>131</v>
      </c>
      <c r="E252" s="104">
        <v>5.7300000000000005E-4</v>
      </c>
      <c r="F252" s="557"/>
      <c r="G252" s="584"/>
    </row>
    <row r="253" spans="1:7" ht="15" customHeight="1">
      <c r="A253" s="181" t="s">
        <v>325</v>
      </c>
      <c r="B253" s="197" t="s">
        <v>326</v>
      </c>
      <c r="C253" s="198">
        <v>3.6400000000000001E-4</v>
      </c>
      <c r="D253" s="199"/>
      <c r="E253" s="109">
        <v>3.0800000000000001E-4</v>
      </c>
      <c r="F253" s="200" t="s">
        <v>119</v>
      </c>
      <c r="G253" s="201"/>
    </row>
    <row r="254" spans="1:7" ht="15" customHeight="1">
      <c r="A254" s="561" t="s">
        <v>327</v>
      </c>
      <c r="B254" s="551" t="s">
        <v>328</v>
      </c>
      <c r="C254" s="562">
        <v>5.7499999999999999E-4</v>
      </c>
      <c r="D254" s="134" t="s">
        <v>197</v>
      </c>
      <c r="E254" s="135">
        <v>0</v>
      </c>
      <c r="F254" s="624" t="s">
        <v>119</v>
      </c>
      <c r="G254" s="576"/>
    </row>
    <row r="255" spans="1:7" ht="15" customHeight="1">
      <c r="A255" s="561"/>
      <c r="B255" s="551"/>
      <c r="C255" s="562"/>
      <c r="D255" s="103" t="s">
        <v>131</v>
      </c>
      <c r="E255" s="202">
        <v>5.5800000000000001E-4</v>
      </c>
      <c r="F255" s="624"/>
      <c r="G255" s="576"/>
    </row>
    <row r="256" spans="1:7" ht="30" customHeight="1">
      <c r="A256" s="112" t="s">
        <v>329</v>
      </c>
      <c r="B256" s="121" t="s">
        <v>330</v>
      </c>
      <c r="C256" s="114">
        <v>4.0900000000000002E-4</v>
      </c>
      <c r="D256" s="115"/>
      <c r="E256" s="109">
        <v>5.1000000000000004E-4</v>
      </c>
      <c r="F256" s="116" t="s">
        <v>331</v>
      </c>
      <c r="G256" s="117" t="s">
        <v>156</v>
      </c>
    </row>
    <row r="257" spans="1:7" ht="15" customHeight="1">
      <c r="A257" s="561" t="s">
        <v>332</v>
      </c>
      <c r="B257" s="570" t="s">
        <v>333</v>
      </c>
      <c r="C257" s="562">
        <v>4.5399999999999998E-4</v>
      </c>
      <c r="D257" s="118" t="s">
        <v>134</v>
      </c>
      <c r="E257" s="119">
        <v>0</v>
      </c>
      <c r="F257" s="556" t="s">
        <v>119</v>
      </c>
      <c r="G257" s="576"/>
    </row>
    <row r="258" spans="1:7" ht="15" customHeight="1">
      <c r="A258" s="561"/>
      <c r="B258" s="570"/>
      <c r="C258" s="562"/>
      <c r="D258" s="120" t="s">
        <v>144</v>
      </c>
      <c r="E258" s="102">
        <v>0</v>
      </c>
      <c r="F258" s="556"/>
      <c r="G258" s="576"/>
    </row>
    <row r="259" spans="1:7" ht="15" customHeight="1">
      <c r="A259" s="561"/>
      <c r="B259" s="570"/>
      <c r="C259" s="562"/>
      <c r="D259" s="120" t="s">
        <v>145</v>
      </c>
      <c r="E259" s="102">
        <v>1E-4</v>
      </c>
      <c r="F259" s="556"/>
      <c r="G259" s="576"/>
    </row>
    <row r="260" spans="1:7" ht="15" customHeight="1">
      <c r="A260" s="561"/>
      <c r="B260" s="570"/>
      <c r="C260" s="562"/>
      <c r="D260" s="120" t="s">
        <v>146</v>
      </c>
      <c r="E260" s="102">
        <v>2.5000000000000001E-4</v>
      </c>
      <c r="F260" s="556"/>
      <c r="G260" s="576"/>
    </row>
    <row r="261" spans="1:7" ht="15" customHeight="1">
      <c r="A261" s="561"/>
      <c r="B261" s="570"/>
      <c r="C261" s="562"/>
      <c r="D261" s="129" t="s">
        <v>224</v>
      </c>
      <c r="E261" s="125">
        <v>0</v>
      </c>
      <c r="F261" s="556"/>
      <c r="G261" s="576"/>
    </row>
    <row r="262" spans="1:7" ht="15" customHeight="1">
      <c r="A262" s="561"/>
      <c r="B262" s="570"/>
      <c r="C262" s="562"/>
      <c r="D262" s="101" t="s">
        <v>225</v>
      </c>
      <c r="E262" s="102">
        <v>6.8999999999999997E-4</v>
      </c>
      <c r="F262" s="556"/>
      <c r="G262" s="576"/>
    </row>
    <row r="263" spans="1:7" ht="15" customHeight="1">
      <c r="A263" s="561"/>
      <c r="B263" s="570"/>
      <c r="C263" s="562"/>
      <c r="D263" s="103" t="s">
        <v>131</v>
      </c>
      <c r="E263" s="104">
        <v>6.5300000000000004E-4</v>
      </c>
      <c r="F263" s="556"/>
      <c r="G263" s="576"/>
    </row>
    <row r="264" spans="1:7" ht="15" customHeight="1">
      <c r="A264" s="561" t="s">
        <v>334</v>
      </c>
      <c r="B264" s="570" t="s">
        <v>335</v>
      </c>
      <c r="C264" s="562">
        <v>5.2400000000000005E-4</v>
      </c>
      <c r="D264" s="118" t="s">
        <v>134</v>
      </c>
      <c r="E264" s="119">
        <v>0</v>
      </c>
      <c r="F264" s="556" t="s">
        <v>119</v>
      </c>
      <c r="G264" s="576"/>
    </row>
    <row r="265" spans="1:7" ht="15" customHeight="1">
      <c r="A265" s="561"/>
      <c r="B265" s="570"/>
      <c r="C265" s="562"/>
      <c r="D265" s="108" t="s">
        <v>130</v>
      </c>
      <c r="E265" s="102">
        <v>4.6800000000000005E-4</v>
      </c>
      <c r="F265" s="556"/>
      <c r="G265" s="576"/>
    </row>
    <row r="266" spans="1:7" ht="15" customHeight="1">
      <c r="A266" s="561"/>
      <c r="B266" s="570"/>
      <c r="C266" s="562"/>
      <c r="D266" s="103" t="s">
        <v>131</v>
      </c>
      <c r="E266" s="104">
        <v>4.6799999999999999E-4</v>
      </c>
      <c r="F266" s="556"/>
      <c r="G266" s="576"/>
    </row>
    <row r="267" spans="1:7" ht="15" customHeight="1">
      <c r="A267" s="112" t="s">
        <v>336</v>
      </c>
      <c r="B267" s="121" t="s">
        <v>337</v>
      </c>
      <c r="C267" s="114">
        <v>7.2300000000000001E-4</v>
      </c>
      <c r="D267" s="115"/>
      <c r="E267" s="109">
        <v>7.1299999999999998E-4</v>
      </c>
      <c r="F267" s="116" t="s">
        <v>119</v>
      </c>
      <c r="G267" s="117"/>
    </row>
    <row r="268" spans="1:7" ht="15" customHeight="1">
      <c r="A268" s="112" t="s">
        <v>338</v>
      </c>
      <c r="B268" s="121" t="s">
        <v>339</v>
      </c>
      <c r="C268" s="114">
        <v>5.6999999999999998E-4</v>
      </c>
      <c r="D268" s="115"/>
      <c r="E268" s="109">
        <v>5.1400000000000003E-4</v>
      </c>
      <c r="F268" s="116" t="s">
        <v>119</v>
      </c>
      <c r="G268" s="117"/>
    </row>
    <row r="269" spans="1:7" ht="15" customHeight="1">
      <c r="A269" s="561" t="s">
        <v>340</v>
      </c>
      <c r="B269" s="551" t="s">
        <v>341</v>
      </c>
      <c r="C269" s="562">
        <v>3.5599999999999998E-4</v>
      </c>
      <c r="D269" s="118" t="s">
        <v>134</v>
      </c>
      <c r="E269" s="119">
        <v>0</v>
      </c>
      <c r="F269" s="556" t="s">
        <v>119</v>
      </c>
      <c r="G269" s="576"/>
    </row>
    <row r="270" spans="1:7" ht="15" customHeight="1">
      <c r="A270" s="561"/>
      <c r="B270" s="551"/>
      <c r="C270" s="562"/>
      <c r="D270" s="128" t="s">
        <v>174</v>
      </c>
      <c r="E270" s="125">
        <v>3.7800000000000003E-4</v>
      </c>
      <c r="F270" s="556"/>
      <c r="G270" s="576"/>
    </row>
    <row r="271" spans="1:7" ht="15" customHeight="1">
      <c r="A271" s="561"/>
      <c r="B271" s="551"/>
      <c r="C271" s="562"/>
      <c r="D271" s="120" t="s">
        <v>161</v>
      </c>
      <c r="E271" s="102">
        <v>3.0899999999999998E-4</v>
      </c>
      <c r="F271" s="556"/>
      <c r="G271" s="576"/>
    </row>
    <row r="272" spans="1:7" ht="15" customHeight="1">
      <c r="A272" s="561"/>
      <c r="B272" s="551"/>
      <c r="C272" s="562"/>
      <c r="D272" s="103" t="s">
        <v>131</v>
      </c>
      <c r="E272" s="104">
        <v>3.0899999999999998E-4</v>
      </c>
      <c r="F272" s="556"/>
      <c r="G272" s="576"/>
    </row>
    <row r="273" spans="1:7" ht="15" customHeight="1">
      <c r="A273" s="561" t="s">
        <v>342</v>
      </c>
      <c r="B273" s="551" t="s">
        <v>343</v>
      </c>
      <c r="C273" s="562">
        <v>1.0399999999999999E-4</v>
      </c>
      <c r="D273" s="118" t="s">
        <v>134</v>
      </c>
      <c r="E273" s="119">
        <v>0</v>
      </c>
      <c r="F273" s="556" t="s">
        <v>119</v>
      </c>
      <c r="G273" s="576"/>
    </row>
    <row r="274" spans="1:7" ht="15" customHeight="1">
      <c r="A274" s="561"/>
      <c r="B274" s="551"/>
      <c r="C274" s="562"/>
      <c r="D274" s="120" t="s">
        <v>130</v>
      </c>
      <c r="E274" s="102">
        <v>4.8699999999999997E-4</v>
      </c>
      <c r="F274" s="556"/>
      <c r="G274" s="576"/>
    </row>
    <row r="275" spans="1:7" ht="15" customHeight="1">
      <c r="A275" s="561"/>
      <c r="B275" s="551"/>
      <c r="C275" s="562"/>
      <c r="D275" s="103" t="s">
        <v>131</v>
      </c>
      <c r="E275" s="104">
        <v>4.5899999999999999E-4</v>
      </c>
      <c r="F275" s="556"/>
      <c r="G275" s="576"/>
    </row>
    <row r="276" spans="1:7" ht="15" customHeight="1">
      <c r="A276" s="112" t="s">
        <v>344</v>
      </c>
      <c r="B276" s="121" t="s">
        <v>345</v>
      </c>
      <c r="C276" s="114">
        <v>5.0500000000000002E-4</v>
      </c>
      <c r="D276" s="115"/>
      <c r="E276" s="109">
        <v>4.4900000000000002E-4</v>
      </c>
      <c r="F276" s="116" t="s">
        <v>124</v>
      </c>
      <c r="G276" s="117"/>
    </row>
    <row r="277" spans="1:7" ht="15" customHeight="1">
      <c r="A277" s="105" t="s">
        <v>346</v>
      </c>
      <c r="B277" s="203" t="s">
        <v>347</v>
      </c>
      <c r="C277" s="107">
        <v>4.8999999999999998E-4</v>
      </c>
      <c r="D277" s="184"/>
      <c r="E277" s="204">
        <v>4.9399999999999997E-4</v>
      </c>
      <c r="F277" s="110" t="s">
        <v>119</v>
      </c>
      <c r="G277" s="111"/>
    </row>
    <row r="278" spans="1:7" ht="15" customHeight="1">
      <c r="A278" s="547" t="s">
        <v>348</v>
      </c>
      <c r="B278" s="550" t="s">
        <v>349</v>
      </c>
      <c r="C278" s="577">
        <v>4.46E-4</v>
      </c>
      <c r="D278" s="154" t="s">
        <v>134</v>
      </c>
      <c r="E278" s="155">
        <v>3.2000000000000003E-4</v>
      </c>
      <c r="F278" s="555" t="s">
        <v>350</v>
      </c>
      <c r="G278" s="590" t="s">
        <v>156</v>
      </c>
    </row>
    <row r="279" spans="1:7" ht="15" customHeight="1">
      <c r="A279" s="547"/>
      <c r="B279" s="550"/>
      <c r="C279" s="577"/>
      <c r="D279" s="120" t="s">
        <v>144</v>
      </c>
      <c r="E279" s="102">
        <v>0</v>
      </c>
      <c r="F279" s="555"/>
      <c r="G279" s="590"/>
    </row>
    <row r="280" spans="1:7" ht="15" customHeight="1">
      <c r="A280" s="547"/>
      <c r="B280" s="550"/>
      <c r="C280" s="577"/>
      <c r="D280" s="101" t="s">
        <v>218</v>
      </c>
      <c r="E280" s="102">
        <v>4.2499999999999998E-4</v>
      </c>
      <c r="F280" s="555"/>
      <c r="G280" s="590"/>
    </row>
    <row r="281" spans="1:7" ht="15" customHeight="1">
      <c r="A281" s="687"/>
      <c r="B281" s="645"/>
      <c r="C281" s="688"/>
      <c r="D281" s="156" t="s">
        <v>120</v>
      </c>
      <c r="E281" s="157">
        <v>4.17E-4</v>
      </c>
      <c r="F281" s="689"/>
      <c r="G281" s="690"/>
    </row>
    <row r="282" spans="1:7" ht="15" customHeight="1">
      <c r="A282" s="670" t="s">
        <v>351</v>
      </c>
      <c r="B282" s="550" t="s">
        <v>352</v>
      </c>
      <c r="C282" s="577">
        <v>5.8500000000000002E-4</v>
      </c>
      <c r="D282" s="154" t="s">
        <v>134</v>
      </c>
      <c r="E282" s="155">
        <v>0</v>
      </c>
      <c r="F282" s="646" t="s">
        <v>124</v>
      </c>
      <c r="G282" s="592"/>
    </row>
    <row r="283" spans="1:7" ht="15" customHeight="1">
      <c r="A283" s="609"/>
      <c r="B283" s="603"/>
      <c r="C283" s="610"/>
      <c r="D283" s="128" t="s">
        <v>174</v>
      </c>
      <c r="E283" s="125">
        <v>2.63E-4</v>
      </c>
      <c r="F283" s="623"/>
      <c r="G283" s="611"/>
    </row>
    <row r="284" spans="1:7" ht="15" customHeight="1">
      <c r="A284" s="609"/>
      <c r="B284" s="603"/>
      <c r="C284" s="610"/>
      <c r="D284" s="128" t="s">
        <v>192</v>
      </c>
      <c r="E284" s="125">
        <v>3.77E-4</v>
      </c>
      <c r="F284" s="623"/>
      <c r="G284" s="611"/>
    </row>
    <row r="285" spans="1:7" ht="15" customHeight="1">
      <c r="A285" s="609"/>
      <c r="B285" s="603"/>
      <c r="C285" s="610"/>
      <c r="D285" s="128" t="s">
        <v>193</v>
      </c>
      <c r="E285" s="125">
        <v>4.8700000000000002E-4</v>
      </c>
      <c r="F285" s="623"/>
      <c r="G285" s="611"/>
    </row>
    <row r="286" spans="1:7" ht="15" customHeight="1">
      <c r="A286" s="609"/>
      <c r="B286" s="603"/>
      <c r="C286" s="610"/>
      <c r="D286" s="128" t="s">
        <v>175</v>
      </c>
      <c r="E286" s="125">
        <v>2.9E-4</v>
      </c>
      <c r="F286" s="623"/>
      <c r="G286" s="611"/>
    </row>
    <row r="287" spans="1:7" ht="15" customHeight="1">
      <c r="A287" s="609"/>
      <c r="B287" s="603"/>
      <c r="C287" s="610"/>
      <c r="D287" s="128" t="s">
        <v>353</v>
      </c>
      <c r="E287" s="125">
        <v>3.8999999999999999E-4</v>
      </c>
      <c r="F287" s="623"/>
      <c r="G287" s="611"/>
    </row>
    <row r="288" spans="1:7" ht="15" customHeight="1">
      <c r="A288" s="609"/>
      <c r="B288" s="603"/>
      <c r="C288" s="610"/>
      <c r="D288" s="129" t="s">
        <v>315</v>
      </c>
      <c r="E288" s="125">
        <v>4.8999999999999998E-4</v>
      </c>
      <c r="F288" s="623"/>
      <c r="G288" s="611"/>
    </row>
    <row r="289" spans="1:7" ht="15" customHeight="1">
      <c r="A289" s="609"/>
      <c r="B289" s="603"/>
      <c r="C289" s="610"/>
      <c r="D289" s="101" t="s">
        <v>354</v>
      </c>
      <c r="E289" s="102">
        <v>6.1200000000000002E-4</v>
      </c>
      <c r="F289" s="623"/>
      <c r="G289" s="611"/>
    </row>
    <row r="290" spans="1:7" ht="15" customHeight="1">
      <c r="A290" s="563"/>
      <c r="B290" s="564"/>
      <c r="C290" s="671"/>
      <c r="D290" s="103" t="s">
        <v>120</v>
      </c>
      <c r="E290" s="104">
        <v>5.9900000000000003E-4</v>
      </c>
      <c r="F290" s="672"/>
      <c r="G290" s="673"/>
    </row>
    <row r="291" spans="1:7" ht="15" customHeight="1">
      <c r="A291" s="674" t="s">
        <v>355</v>
      </c>
      <c r="B291" s="677" t="s">
        <v>356</v>
      </c>
      <c r="C291" s="679">
        <v>4.4799999999999999E-4</v>
      </c>
      <c r="D291" s="205" t="s">
        <v>134</v>
      </c>
      <c r="E291" s="206">
        <v>0</v>
      </c>
      <c r="F291" s="681" t="s">
        <v>357</v>
      </c>
      <c r="G291" s="684" t="s">
        <v>156</v>
      </c>
    </row>
    <row r="292" spans="1:7" ht="15" customHeight="1">
      <c r="A292" s="675"/>
      <c r="B292" s="572"/>
      <c r="C292" s="573"/>
      <c r="D292" s="207" t="s">
        <v>174</v>
      </c>
      <c r="E292" s="208">
        <v>3.7599999999999998E-4</v>
      </c>
      <c r="F292" s="682"/>
      <c r="G292" s="685"/>
    </row>
    <row r="293" spans="1:7" ht="15" customHeight="1">
      <c r="A293" s="675"/>
      <c r="B293" s="572"/>
      <c r="C293" s="573"/>
      <c r="D293" s="207" t="s">
        <v>192</v>
      </c>
      <c r="E293" s="208">
        <v>3.7500000000000001E-4</v>
      </c>
      <c r="F293" s="682"/>
      <c r="G293" s="685"/>
    </row>
    <row r="294" spans="1:7" ht="15" customHeight="1">
      <c r="A294" s="675"/>
      <c r="B294" s="572"/>
      <c r="C294" s="573"/>
      <c r="D294" s="207" t="s">
        <v>193</v>
      </c>
      <c r="E294" s="208">
        <v>3.7800000000000003E-4</v>
      </c>
      <c r="F294" s="682"/>
      <c r="G294" s="685"/>
    </row>
    <row r="295" spans="1:7" ht="15" customHeight="1">
      <c r="A295" s="675"/>
      <c r="B295" s="572"/>
      <c r="C295" s="573"/>
      <c r="D295" s="207" t="s">
        <v>175</v>
      </c>
      <c r="E295" s="208">
        <v>3.79E-4</v>
      </c>
      <c r="F295" s="682"/>
      <c r="G295" s="685"/>
    </row>
    <row r="296" spans="1:7" ht="15" customHeight="1">
      <c r="A296" s="675"/>
      <c r="B296" s="572"/>
      <c r="C296" s="573"/>
      <c r="D296" s="207" t="s">
        <v>353</v>
      </c>
      <c r="E296" s="208">
        <v>3.8000000000000002E-4</v>
      </c>
      <c r="F296" s="682"/>
      <c r="G296" s="685"/>
    </row>
    <row r="297" spans="1:7" ht="15" customHeight="1">
      <c r="A297" s="675"/>
      <c r="B297" s="572"/>
      <c r="C297" s="573"/>
      <c r="D297" s="207" t="s">
        <v>207</v>
      </c>
      <c r="E297" s="208">
        <v>1.6200000000000001E-4</v>
      </c>
      <c r="F297" s="682"/>
      <c r="G297" s="685"/>
    </row>
    <row r="298" spans="1:7" ht="15" customHeight="1">
      <c r="A298" s="675"/>
      <c r="B298" s="572"/>
      <c r="C298" s="573"/>
      <c r="D298" s="207" t="s">
        <v>358</v>
      </c>
      <c r="E298" s="208">
        <v>3.6999999999999999E-4</v>
      </c>
      <c r="F298" s="682"/>
      <c r="G298" s="685"/>
    </row>
    <row r="299" spans="1:7" ht="15" customHeight="1">
      <c r="A299" s="675"/>
      <c r="B299" s="572"/>
      <c r="C299" s="573"/>
      <c r="D299" s="209" t="s">
        <v>235</v>
      </c>
      <c r="E299" s="208">
        <v>3.8000000000000002E-4</v>
      </c>
      <c r="F299" s="682"/>
      <c r="G299" s="685"/>
    </row>
    <row r="300" spans="1:7" ht="15" customHeight="1">
      <c r="A300" s="675"/>
      <c r="B300" s="572"/>
      <c r="C300" s="573"/>
      <c r="D300" s="209" t="s">
        <v>178</v>
      </c>
      <c r="E300" s="208">
        <v>3.8000000000000002E-4</v>
      </c>
      <c r="F300" s="682"/>
      <c r="G300" s="685"/>
    </row>
    <row r="301" spans="1:7" ht="15" customHeight="1">
      <c r="A301" s="675"/>
      <c r="B301" s="572"/>
      <c r="C301" s="573"/>
      <c r="D301" s="209" t="s">
        <v>359</v>
      </c>
      <c r="E301" s="208">
        <v>3.8099999999999999E-4</v>
      </c>
      <c r="F301" s="682"/>
      <c r="G301" s="685"/>
    </row>
    <row r="302" spans="1:7" ht="15" customHeight="1">
      <c r="A302" s="675"/>
      <c r="B302" s="572"/>
      <c r="C302" s="573"/>
      <c r="D302" s="209" t="s">
        <v>360</v>
      </c>
      <c r="E302" s="208">
        <v>3.8000000000000002E-4</v>
      </c>
      <c r="F302" s="682"/>
      <c r="G302" s="685"/>
    </row>
    <row r="303" spans="1:7" ht="15" customHeight="1">
      <c r="A303" s="675"/>
      <c r="B303" s="572"/>
      <c r="C303" s="573"/>
      <c r="D303" s="210" t="s">
        <v>361</v>
      </c>
      <c r="E303" s="211">
        <v>4.0899999999999997E-4</v>
      </c>
      <c r="F303" s="682"/>
      <c r="G303" s="685"/>
    </row>
    <row r="304" spans="1:7" ht="15" customHeight="1">
      <c r="A304" s="676"/>
      <c r="B304" s="678"/>
      <c r="C304" s="680"/>
      <c r="D304" s="212" t="s">
        <v>131</v>
      </c>
      <c r="E304" s="213">
        <v>3.8499999999999998E-4</v>
      </c>
      <c r="F304" s="683"/>
      <c r="G304" s="686"/>
    </row>
    <row r="305" spans="1:7" ht="15" customHeight="1">
      <c r="A305" s="669" t="s">
        <v>362</v>
      </c>
      <c r="B305" s="633" t="s">
        <v>363</v>
      </c>
      <c r="C305" s="634">
        <v>4.5600000000000003E-4</v>
      </c>
      <c r="D305" s="214" t="s">
        <v>134</v>
      </c>
      <c r="E305" s="215">
        <v>0</v>
      </c>
      <c r="F305" s="636" t="s">
        <v>364</v>
      </c>
      <c r="G305" s="638" t="s">
        <v>156</v>
      </c>
    </row>
    <row r="306" spans="1:7" ht="15" customHeight="1">
      <c r="A306" s="669"/>
      <c r="B306" s="633"/>
      <c r="C306" s="634"/>
      <c r="D306" s="169" t="s">
        <v>144</v>
      </c>
      <c r="E306" s="216">
        <v>2.9999999999999997E-4</v>
      </c>
      <c r="F306" s="636"/>
      <c r="G306" s="638"/>
    </row>
    <row r="307" spans="1:7" ht="15" customHeight="1">
      <c r="A307" s="669"/>
      <c r="B307" s="633"/>
      <c r="C307" s="634"/>
      <c r="D307" s="171" t="s">
        <v>192</v>
      </c>
      <c r="E307" s="217">
        <v>4.5600000000000003E-4</v>
      </c>
      <c r="F307" s="636"/>
      <c r="G307" s="638"/>
    </row>
    <row r="308" spans="1:7" ht="15" customHeight="1">
      <c r="A308" s="669"/>
      <c r="B308" s="633"/>
      <c r="C308" s="634"/>
      <c r="D308" s="169" t="s">
        <v>228</v>
      </c>
      <c r="E308" s="216">
        <v>4.4700000000000002E-4</v>
      </c>
      <c r="F308" s="636"/>
      <c r="G308" s="638"/>
    </row>
    <row r="309" spans="1:7" ht="15" customHeight="1">
      <c r="A309" s="669"/>
      <c r="B309" s="633"/>
      <c r="C309" s="634"/>
      <c r="D309" s="173" t="s">
        <v>131</v>
      </c>
      <c r="E309" s="218">
        <v>3.9199999999999999E-4</v>
      </c>
      <c r="F309" s="636"/>
      <c r="G309" s="638"/>
    </row>
    <row r="310" spans="1:7" ht="15" customHeight="1">
      <c r="A310" s="112" t="s">
        <v>365</v>
      </c>
      <c r="B310" s="121" t="s">
        <v>366</v>
      </c>
      <c r="C310" s="114">
        <v>4.8899999999999996E-4</v>
      </c>
      <c r="D310" s="115"/>
      <c r="E310" s="109">
        <v>5.3399999999999997E-4</v>
      </c>
      <c r="F310" s="116" t="s">
        <v>119</v>
      </c>
      <c r="G310" s="117"/>
    </row>
    <row r="311" spans="1:7" ht="15" customHeight="1">
      <c r="A311" s="561" t="s">
        <v>367</v>
      </c>
      <c r="B311" s="551" t="s">
        <v>368</v>
      </c>
      <c r="C311" s="562">
        <v>4.35E-4</v>
      </c>
      <c r="D311" s="137" t="s">
        <v>221</v>
      </c>
      <c r="E311" s="119">
        <v>0</v>
      </c>
      <c r="F311" s="556" t="s">
        <v>369</v>
      </c>
      <c r="G311" s="576" t="s">
        <v>156</v>
      </c>
    </row>
    <row r="312" spans="1:7" ht="15" customHeight="1">
      <c r="A312" s="561"/>
      <c r="B312" s="551"/>
      <c r="C312" s="562"/>
      <c r="D312" s="129" t="s">
        <v>217</v>
      </c>
      <c r="E312" s="125">
        <v>0</v>
      </c>
      <c r="F312" s="556"/>
      <c r="G312" s="576"/>
    </row>
    <row r="313" spans="1:7" ht="15" customHeight="1">
      <c r="A313" s="561"/>
      <c r="B313" s="551"/>
      <c r="C313" s="562"/>
      <c r="D313" s="129" t="s">
        <v>201</v>
      </c>
      <c r="E313" s="125">
        <v>2.9700000000000001E-4</v>
      </c>
      <c r="F313" s="556"/>
      <c r="G313" s="576"/>
    </row>
    <row r="314" spans="1:7" ht="15" customHeight="1">
      <c r="A314" s="561"/>
      <c r="B314" s="551"/>
      <c r="C314" s="562"/>
      <c r="D314" s="101" t="s">
        <v>202</v>
      </c>
      <c r="E314" s="102">
        <v>4.3899999999999999E-4</v>
      </c>
      <c r="F314" s="556"/>
      <c r="G314" s="576"/>
    </row>
    <row r="315" spans="1:7" ht="15" customHeight="1">
      <c r="A315" s="561"/>
      <c r="B315" s="551"/>
      <c r="C315" s="562"/>
      <c r="D315" s="103" t="s">
        <v>131</v>
      </c>
      <c r="E315" s="104">
        <v>4.3800000000000002E-4</v>
      </c>
      <c r="F315" s="556"/>
      <c r="G315" s="576"/>
    </row>
    <row r="316" spans="1:7" ht="15" customHeight="1">
      <c r="A316" s="561" t="s">
        <v>370</v>
      </c>
      <c r="B316" s="551" t="s">
        <v>371</v>
      </c>
      <c r="C316" s="562">
        <v>3.7800000000000003E-4</v>
      </c>
      <c r="D316" s="118" t="s">
        <v>134</v>
      </c>
      <c r="E316" s="119">
        <v>0</v>
      </c>
      <c r="F316" s="556" t="s">
        <v>119</v>
      </c>
      <c r="G316" s="576"/>
    </row>
    <row r="317" spans="1:7" ht="15" customHeight="1">
      <c r="A317" s="561"/>
      <c r="B317" s="551"/>
      <c r="C317" s="562"/>
      <c r="D317" s="120" t="s">
        <v>130</v>
      </c>
      <c r="E317" s="102">
        <v>3.2299999999999999E-4</v>
      </c>
      <c r="F317" s="556"/>
      <c r="G317" s="576"/>
    </row>
    <row r="318" spans="1:7" ht="15" customHeight="1">
      <c r="A318" s="561"/>
      <c r="B318" s="551"/>
      <c r="C318" s="562"/>
      <c r="D318" s="103" t="s">
        <v>131</v>
      </c>
      <c r="E318" s="104">
        <v>3.2200000000000002E-4</v>
      </c>
      <c r="F318" s="556"/>
      <c r="G318" s="576"/>
    </row>
    <row r="319" spans="1:7" ht="30" customHeight="1">
      <c r="A319" s="112" t="s">
        <v>372</v>
      </c>
      <c r="B319" s="121" t="s">
        <v>373</v>
      </c>
      <c r="C319" s="114">
        <v>4.3399999999999998E-4</v>
      </c>
      <c r="D319" s="115"/>
      <c r="E319" s="109">
        <v>5.22E-4</v>
      </c>
      <c r="F319" s="116" t="s">
        <v>374</v>
      </c>
      <c r="G319" s="117" t="s">
        <v>156</v>
      </c>
    </row>
    <row r="320" spans="1:7" ht="30" customHeight="1">
      <c r="A320" s="112" t="s">
        <v>375</v>
      </c>
      <c r="B320" s="113" t="s">
        <v>376</v>
      </c>
      <c r="C320" s="114">
        <v>3.3E-4</v>
      </c>
      <c r="D320" s="115"/>
      <c r="E320" s="109">
        <v>8.8800000000000001E-4</v>
      </c>
      <c r="F320" s="116" t="s">
        <v>377</v>
      </c>
      <c r="G320" s="117" t="s">
        <v>156</v>
      </c>
    </row>
    <row r="321" spans="1:7" ht="15" customHeight="1">
      <c r="A321" s="561" t="s">
        <v>378</v>
      </c>
      <c r="B321" s="570" t="s">
        <v>379</v>
      </c>
      <c r="C321" s="562">
        <v>4.1100000000000002E-4</v>
      </c>
      <c r="D321" s="219" t="s">
        <v>118</v>
      </c>
      <c r="E321" s="102">
        <v>3.5499999999999996E-4</v>
      </c>
      <c r="F321" s="556" t="s">
        <v>119</v>
      </c>
      <c r="G321" s="611"/>
    </row>
    <row r="322" spans="1:7" ht="15" customHeight="1">
      <c r="A322" s="561"/>
      <c r="B322" s="570"/>
      <c r="C322" s="562"/>
      <c r="D322" s="103" t="s">
        <v>131</v>
      </c>
      <c r="E322" s="104">
        <v>3.5300000000000002E-4</v>
      </c>
      <c r="F322" s="556"/>
      <c r="G322" s="611"/>
    </row>
    <row r="323" spans="1:7" ht="15" customHeight="1">
      <c r="A323" s="561" t="s">
        <v>380</v>
      </c>
      <c r="B323" s="551" t="s">
        <v>381</v>
      </c>
      <c r="C323" s="562">
        <v>4.5800000000000002E-4</v>
      </c>
      <c r="D323" s="220" t="s">
        <v>197</v>
      </c>
      <c r="E323" s="221">
        <v>0</v>
      </c>
      <c r="F323" s="667" t="s">
        <v>119</v>
      </c>
      <c r="G323" s="575"/>
    </row>
    <row r="324" spans="1:7" ht="15" customHeight="1">
      <c r="A324" s="561"/>
      <c r="B324" s="551"/>
      <c r="C324" s="562"/>
      <c r="D324" s="103" t="s">
        <v>131</v>
      </c>
      <c r="E324" s="222">
        <v>4.7600000000000002E-4</v>
      </c>
      <c r="F324" s="667"/>
      <c r="G324" s="575"/>
    </row>
    <row r="325" spans="1:7" ht="15" customHeight="1">
      <c r="A325" s="561" t="s">
        <v>382</v>
      </c>
      <c r="B325" s="551" t="s">
        <v>383</v>
      </c>
      <c r="C325" s="562">
        <v>4.5399999999999998E-4</v>
      </c>
      <c r="D325" s="220" t="s">
        <v>197</v>
      </c>
      <c r="E325" s="221">
        <v>0</v>
      </c>
      <c r="F325" s="668" t="s">
        <v>119</v>
      </c>
      <c r="G325" s="576"/>
    </row>
    <row r="326" spans="1:7" ht="15" customHeight="1">
      <c r="A326" s="561"/>
      <c r="B326" s="551"/>
      <c r="C326" s="562"/>
      <c r="D326" s="103" t="s">
        <v>131</v>
      </c>
      <c r="E326" s="222">
        <v>4.95E-4</v>
      </c>
      <c r="F326" s="668"/>
      <c r="G326" s="576"/>
    </row>
    <row r="327" spans="1:7" ht="15" customHeight="1">
      <c r="A327" s="561" t="s">
        <v>384</v>
      </c>
      <c r="B327" s="551" t="s">
        <v>385</v>
      </c>
      <c r="C327" s="562">
        <v>4.5800000000000002E-4</v>
      </c>
      <c r="D327" s="220" t="s">
        <v>197</v>
      </c>
      <c r="E327" s="221">
        <v>0</v>
      </c>
      <c r="F327" s="566" t="s">
        <v>119</v>
      </c>
      <c r="G327" s="576"/>
    </row>
    <row r="328" spans="1:7" ht="15" customHeight="1">
      <c r="A328" s="561"/>
      <c r="B328" s="551"/>
      <c r="C328" s="562"/>
      <c r="D328" s="103" t="s">
        <v>131</v>
      </c>
      <c r="E328" s="109">
        <v>4.9899999999999999E-4</v>
      </c>
      <c r="F328" s="566"/>
      <c r="G328" s="576"/>
    </row>
    <row r="329" spans="1:7" ht="15" customHeight="1">
      <c r="A329" s="561" t="s">
        <v>386</v>
      </c>
      <c r="B329" s="570" t="s">
        <v>387</v>
      </c>
      <c r="C329" s="562">
        <v>4.5399999999999998E-4</v>
      </c>
      <c r="D329" s="220" t="s">
        <v>197</v>
      </c>
      <c r="E329" s="221">
        <v>0</v>
      </c>
      <c r="F329" s="667" t="s">
        <v>119</v>
      </c>
      <c r="G329" s="637"/>
    </row>
    <row r="330" spans="1:7" ht="15" customHeight="1">
      <c r="A330" s="561"/>
      <c r="B330" s="570"/>
      <c r="C330" s="562"/>
      <c r="D330" s="103" t="s">
        <v>131</v>
      </c>
      <c r="E330" s="109">
        <v>4.9399999999999997E-4</v>
      </c>
      <c r="F330" s="667"/>
      <c r="G330" s="637"/>
    </row>
    <row r="331" spans="1:7" ht="15" customHeight="1">
      <c r="A331" s="561" t="s">
        <v>388</v>
      </c>
      <c r="B331" s="551" t="s">
        <v>389</v>
      </c>
      <c r="C331" s="562">
        <v>4.5399999999999998E-4</v>
      </c>
      <c r="D331" s="220" t="s">
        <v>197</v>
      </c>
      <c r="E331" s="221">
        <v>0</v>
      </c>
      <c r="F331" s="556" t="s">
        <v>119</v>
      </c>
      <c r="G331" s="592"/>
    </row>
    <row r="332" spans="1:7" ht="15" customHeight="1">
      <c r="A332" s="561"/>
      <c r="B332" s="551"/>
      <c r="C332" s="562"/>
      <c r="D332" s="103" t="s">
        <v>131</v>
      </c>
      <c r="E332" s="109">
        <v>4.9399999999999997E-4</v>
      </c>
      <c r="F332" s="556"/>
      <c r="G332" s="592"/>
    </row>
    <row r="333" spans="1:7" ht="15" customHeight="1">
      <c r="A333" s="561" t="s">
        <v>390</v>
      </c>
      <c r="B333" s="551" t="s">
        <v>391</v>
      </c>
      <c r="C333" s="562">
        <v>4.5399999999999998E-4</v>
      </c>
      <c r="D333" s="220" t="s">
        <v>197</v>
      </c>
      <c r="E333" s="221">
        <v>0</v>
      </c>
      <c r="F333" s="566" t="s">
        <v>119</v>
      </c>
      <c r="G333" s="576"/>
    </row>
    <row r="334" spans="1:7" ht="15" customHeight="1">
      <c r="A334" s="568"/>
      <c r="B334" s="552"/>
      <c r="C334" s="569"/>
      <c r="D334" s="156" t="s">
        <v>131</v>
      </c>
      <c r="E334" s="109">
        <v>4.66E-4</v>
      </c>
      <c r="F334" s="566"/>
      <c r="G334" s="576"/>
    </row>
    <row r="335" spans="1:7" ht="15" customHeight="1">
      <c r="A335" s="609" t="s">
        <v>392</v>
      </c>
      <c r="B335" s="603" t="s">
        <v>393</v>
      </c>
      <c r="C335" s="610">
        <v>4.5399999999999998E-4</v>
      </c>
      <c r="D335" s="223" t="s">
        <v>197</v>
      </c>
      <c r="E335" s="221">
        <v>0</v>
      </c>
      <c r="F335" s="566" t="s">
        <v>119</v>
      </c>
      <c r="G335" s="576"/>
    </row>
    <row r="336" spans="1:7" ht="15" customHeight="1">
      <c r="A336" s="665"/>
      <c r="B336" s="604"/>
      <c r="C336" s="621"/>
      <c r="D336" s="156" t="s">
        <v>131</v>
      </c>
      <c r="E336" s="224">
        <v>4.9399999999999997E-4</v>
      </c>
      <c r="F336" s="608"/>
      <c r="G336" s="584"/>
    </row>
    <row r="337" spans="1:7" ht="15" customHeight="1">
      <c r="A337" s="181" t="s">
        <v>394</v>
      </c>
      <c r="B337" s="197" t="s">
        <v>395</v>
      </c>
      <c r="C337" s="198">
        <v>4.9100000000000001E-4</v>
      </c>
      <c r="D337" s="199"/>
      <c r="E337" s="198">
        <v>4.35E-4</v>
      </c>
      <c r="F337" s="200" t="s">
        <v>119</v>
      </c>
      <c r="G337" s="225"/>
    </row>
    <row r="338" spans="1:7" ht="15" customHeight="1">
      <c r="A338" s="112" t="s">
        <v>396</v>
      </c>
      <c r="B338" s="121" t="s">
        <v>397</v>
      </c>
      <c r="C338" s="114">
        <v>4.44E-4</v>
      </c>
      <c r="D338" s="184"/>
      <c r="E338" s="109">
        <v>4.7699999999999999E-4</v>
      </c>
      <c r="F338" s="226" t="s">
        <v>119</v>
      </c>
      <c r="G338" s="148"/>
    </row>
    <row r="339" spans="1:7" ht="15" customHeight="1">
      <c r="A339" s="666" t="s">
        <v>398</v>
      </c>
      <c r="B339" s="570" t="s">
        <v>399</v>
      </c>
      <c r="C339" s="562">
        <v>2.41E-4</v>
      </c>
      <c r="D339" s="118" t="s">
        <v>134</v>
      </c>
      <c r="E339" s="119">
        <v>0</v>
      </c>
      <c r="F339" s="624" t="s">
        <v>119</v>
      </c>
      <c r="G339" s="611"/>
    </row>
    <row r="340" spans="1:7" ht="15" customHeight="1">
      <c r="A340" s="666"/>
      <c r="B340" s="570"/>
      <c r="C340" s="562"/>
      <c r="D340" s="120" t="s">
        <v>144</v>
      </c>
      <c r="E340" s="102">
        <v>2.92E-4</v>
      </c>
      <c r="F340" s="624"/>
      <c r="G340" s="611"/>
    </row>
    <row r="341" spans="1:7" ht="15" customHeight="1">
      <c r="A341" s="666"/>
      <c r="B341" s="570"/>
      <c r="C341" s="562"/>
      <c r="D341" s="128" t="s">
        <v>192</v>
      </c>
      <c r="E341" s="125">
        <v>3.48E-4</v>
      </c>
      <c r="F341" s="624"/>
      <c r="G341" s="611"/>
    </row>
    <row r="342" spans="1:7" ht="15" customHeight="1">
      <c r="A342" s="666"/>
      <c r="B342" s="570"/>
      <c r="C342" s="562"/>
      <c r="D342" s="120" t="s">
        <v>146</v>
      </c>
      <c r="E342" s="102">
        <v>2.5000000000000001E-4</v>
      </c>
      <c r="F342" s="624"/>
      <c r="G342" s="611"/>
    </row>
    <row r="343" spans="1:7" ht="15" customHeight="1">
      <c r="A343" s="666"/>
      <c r="B343" s="570"/>
      <c r="C343" s="562"/>
      <c r="D343" s="128" t="s">
        <v>175</v>
      </c>
      <c r="E343" s="125">
        <v>3.7800000000000003E-4</v>
      </c>
      <c r="F343" s="624"/>
      <c r="G343" s="611"/>
    </row>
    <row r="344" spans="1:7" ht="15" customHeight="1">
      <c r="A344" s="666"/>
      <c r="B344" s="570"/>
      <c r="C344" s="562"/>
      <c r="D344" s="120" t="s">
        <v>148</v>
      </c>
      <c r="E344" s="102">
        <v>0</v>
      </c>
      <c r="F344" s="624"/>
      <c r="G344" s="611"/>
    </row>
    <row r="345" spans="1:7" ht="15" customHeight="1">
      <c r="A345" s="666"/>
      <c r="B345" s="570"/>
      <c r="C345" s="562"/>
      <c r="D345" s="120" t="s">
        <v>149</v>
      </c>
      <c r="E345" s="102">
        <v>0</v>
      </c>
      <c r="F345" s="624"/>
      <c r="G345" s="611"/>
    </row>
    <row r="346" spans="1:7" ht="15" customHeight="1">
      <c r="A346" s="666"/>
      <c r="B346" s="570"/>
      <c r="C346" s="562"/>
      <c r="D346" s="120" t="s">
        <v>176</v>
      </c>
      <c r="E346" s="102">
        <v>0</v>
      </c>
      <c r="F346" s="624"/>
      <c r="G346" s="611"/>
    </row>
    <row r="347" spans="1:7" ht="15" customHeight="1">
      <c r="A347" s="666"/>
      <c r="B347" s="570"/>
      <c r="C347" s="562"/>
      <c r="D347" s="129" t="s">
        <v>235</v>
      </c>
      <c r="E347" s="125">
        <v>0</v>
      </c>
      <c r="F347" s="624"/>
      <c r="G347" s="611"/>
    </row>
    <row r="348" spans="1:7" ht="15" customHeight="1">
      <c r="A348" s="666"/>
      <c r="B348" s="570"/>
      <c r="C348" s="562"/>
      <c r="D348" s="129" t="s">
        <v>178</v>
      </c>
      <c r="E348" s="125">
        <v>3.6600000000000001E-4</v>
      </c>
      <c r="F348" s="624"/>
      <c r="G348" s="611"/>
    </row>
    <row r="349" spans="1:7" ht="15" customHeight="1">
      <c r="A349" s="666"/>
      <c r="B349" s="570"/>
      <c r="C349" s="562"/>
      <c r="D349" s="129" t="s">
        <v>359</v>
      </c>
      <c r="E349" s="125">
        <v>0</v>
      </c>
      <c r="F349" s="624"/>
      <c r="G349" s="611"/>
    </row>
    <row r="350" spans="1:7" ht="15" customHeight="1">
      <c r="A350" s="666"/>
      <c r="B350" s="570"/>
      <c r="C350" s="562"/>
      <c r="D350" s="129" t="s">
        <v>360</v>
      </c>
      <c r="E350" s="125">
        <v>0</v>
      </c>
      <c r="F350" s="624"/>
      <c r="G350" s="611"/>
    </row>
    <row r="351" spans="1:7" ht="15" customHeight="1">
      <c r="A351" s="666"/>
      <c r="B351" s="570"/>
      <c r="C351" s="562"/>
      <c r="D351" s="101" t="s">
        <v>361</v>
      </c>
      <c r="E351" s="102">
        <v>5.9000000000000003E-4</v>
      </c>
      <c r="F351" s="624"/>
      <c r="G351" s="611"/>
    </row>
    <row r="352" spans="1:7" ht="15" customHeight="1">
      <c r="A352" s="666"/>
      <c r="B352" s="570"/>
      <c r="C352" s="562"/>
      <c r="D352" s="103" t="s">
        <v>120</v>
      </c>
      <c r="E352" s="104">
        <v>4.2999999999999999E-4</v>
      </c>
      <c r="F352" s="624"/>
      <c r="G352" s="611"/>
    </row>
    <row r="353" spans="1:7" ht="30" customHeight="1">
      <c r="A353" s="112" t="s">
        <v>400</v>
      </c>
      <c r="B353" s="121" t="s">
        <v>401</v>
      </c>
      <c r="C353" s="114">
        <v>6.9999999999999999E-6</v>
      </c>
      <c r="D353" s="115"/>
      <c r="E353" s="109" t="s">
        <v>123</v>
      </c>
      <c r="F353" s="116" t="s">
        <v>402</v>
      </c>
      <c r="G353" s="117" t="s">
        <v>156</v>
      </c>
    </row>
    <row r="354" spans="1:7" ht="15" customHeight="1">
      <c r="A354" s="112" t="s">
        <v>403</v>
      </c>
      <c r="B354" s="121" t="s">
        <v>404</v>
      </c>
      <c r="C354" s="114">
        <v>2.3299999999999997E-4</v>
      </c>
      <c r="D354" s="115"/>
      <c r="E354" s="109">
        <v>5.1599999999999997E-4</v>
      </c>
      <c r="F354" s="116" t="s">
        <v>119</v>
      </c>
      <c r="G354" s="117"/>
    </row>
    <row r="355" spans="1:7" ht="15" customHeight="1">
      <c r="A355" s="112" t="s">
        <v>405</v>
      </c>
      <c r="B355" s="121" t="s">
        <v>406</v>
      </c>
      <c r="C355" s="114">
        <v>4.9899999999999999E-4</v>
      </c>
      <c r="D355" s="115"/>
      <c r="E355" s="204">
        <v>4.4299999999999998E-4</v>
      </c>
      <c r="F355" s="116" t="s">
        <v>119</v>
      </c>
      <c r="G355" s="111"/>
    </row>
    <row r="356" spans="1:7" ht="15" customHeight="1">
      <c r="A356" s="561" t="s">
        <v>407</v>
      </c>
      <c r="B356" s="551" t="s">
        <v>408</v>
      </c>
      <c r="C356" s="562">
        <v>3.8000000000000002E-5</v>
      </c>
      <c r="D356" s="227" t="s">
        <v>134</v>
      </c>
      <c r="E356" s="228">
        <v>0</v>
      </c>
      <c r="F356" s="660" t="s">
        <v>409</v>
      </c>
      <c r="G356" s="662" t="s">
        <v>410</v>
      </c>
    </row>
    <row r="357" spans="1:7" ht="15" customHeight="1">
      <c r="A357" s="561"/>
      <c r="B357" s="551"/>
      <c r="C357" s="562"/>
      <c r="D357" s="229" t="s">
        <v>174</v>
      </c>
      <c r="E357" s="125">
        <v>0</v>
      </c>
      <c r="F357" s="660"/>
      <c r="G357" s="663"/>
    </row>
    <row r="358" spans="1:7" ht="15" customHeight="1">
      <c r="A358" s="561"/>
      <c r="B358" s="551"/>
      <c r="C358" s="562"/>
      <c r="D358" s="229" t="s">
        <v>192</v>
      </c>
      <c r="E358" s="125">
        <v>0</v>
      </c>
      <c r="F358" s="660"/>
      <c r="G358" s="663"/>
    </row>
    <row r="359" spans="1:7" ht="15" customHeight="1">
      <c r="A359" s="561"/>
      <c r="B359" s="551"/>
      <c r="C359" s="562"/>
      <c r="D359" s="229" t="s">
        <v>193</v>
      </c>
      <c r="E359" s="125">
        <v>1.3300000000000001E-4</v>
      </c>
      <c r="F359" s="660"/>
      <c r="G359" s="663"/>
    </row>
    <row r="360" spans="1:7" ht="15" customHeight="1">
      <c r="A360" s="561"/>
      <c r="B360" s="551"/>
      <c r="C360" s="562"/>
      <c r="D360" s="229" t="s">
        <v>175</v>
      </c>
      <c r="E360" s="125">
        <v>0</v>
      </c>
      <c r="F360" s="660"/>
      <c r="G360" s="663"/>
    </row>
    <row r="361" spans="1:7" ht="15" customHeight="1">
      <c r="A361" s="561"/>
      <c r="B361" s="551"/>
      <c r="C361" s="562"/>
      <c r="D361" s="230" t="s">
        <v>225</v>
      </c>
      <c r="E361" s="231">
        <v>2.0000000000000002E-5</v>
      </c>
      <c r="F361" s="660"/>
      <c r="G361" s="663"/>
    </row>
    <row r="362" spans="1:7" ht="15" customHeight="1">
      <c r="A362" s="578"/>
      <c r="B362" s="579"/>
      <c r="C362" s="644"/>
      <c r="D362" s="232" t="s">
        <v>131</v>
      </c>
      <c r="E362" s="233">
        <v>2.0000000000000002E-5</v>
      </c>
      <c r="F362" s="661"/>
      <c r="G362" s="664"/>
    </row>
    <row r="363" spans="1:7" ht="15" customHeight="1">
      <c r="A363" s="561" t="s">
        <v>411</v>
      </c>
      <c r="B363" s="551" t="s">
        <v>412</v>
      </c>
      <c r="C363" s="562">
        <v>3.2299999999999999E-4</v>
      </c>
      <c r="D363" s="118" t="s">
        <v>134</v>
      </c>
      <c r="E363" s="119">
        <v>0</v>
      </c>
      <c r="F363" s="556" t="s">
        <v>119</v>
      </c>
      <c r="G363" s="576"/>
    </row>
    <row r="364" spans="1:7" ht="15" customHeight="1">
      <c r="A364" s="561"/>
      <c r="B364" s="551"/>
      <c r="C364" s="562"/>
      <c r="D364" s="120" t="s">
        <v>130</v>
      </c>
      <c r="E364" s="102">
        <v>4.4500000000000003E-4</v>
      </c>
      <c r="F364" s="556"/>
      <c r="G364" s="576"/>
    </row>
    <row r="365" spans="1:7" ht="15" customHeight="1">
      <c r="A365" s="578"/>
      <c r="B365" s="579"/>
      <c r="C365" s="644"/>
      <c r="D365" s="103" t="s">
        <v>131</v>
      </c>
      <c r="E365" s="104">
        <v>4.3600000000000003E-4</v>
      </c>
      <c r="F365" s="618"/>
      <c r="G365" s="582"/>
    </row>
    <row r="366" spans="1:7" ht="30" customHeight="1">
      <c r="A366" s="112" t="s">
        <v>413</v>
      </c>
      <c r="B366" s="121" t="s">
        <v>414</v>
      </c>
      <c r="C366" s="114">
        <v>3.8900000000000002E-4</v>
      </c>
      <c r="D366" s="115"/>
      <c r="E366" s="109">
        <v>4.2299999999999998E-4</v>
      </c>
      <c r="F366" s="116" t="s">
        <v>415</v>
      </c>
      <c r="G366" s="117" t="s">
        <v>289</v>
      </c>
    </row>
    <row r="367" spans="1:7" ht="15" customHeight="1">
      <c r="A367" s="561" t="s">
        <v>416</v>
      </c>
      <c r="B367" s="551" t="s">
        <v>417</v>
      </c>
      <c r="C367" s="562">
        <v>4.64E-4</v>
      </c>
      <c r="D367" s="118" t="s">
        <v>134</v>
      </c>
      <c r="E367" s="119">
        <v>0</v>
      </c>
      <c r="F367" s="556" t="s">
        <v>119</v>
      </c>
      <c r="G367" s="576"/>
    </row>
    <row r="368" spans="1:7" ht="15" customHeight="1">
      <c r="A368" s="561"/>
      <c r="B368" s="551"/>
      <c r="C368" s="562"/>
      <c r="D368" s="128" t="s">
        <v>174</v>
      </c>
      <c r="E368" s="125">
        <v>1.25E-4</v>
      </c>
      <c r="F368" s="556"/>
      <c r="G368" s="576"/>
    </row>
    <row r="369" spans="1:7" ht="15" customHeight="1">
      <c r="A369" s="561"/>
      <c r="B369" s="551"/>
      <c r="C369" s="562"/>
      <c r="D369" s="128" t="s">
        <v>192</v>
      </c>
      <c r="E369" s="125">
        <v>1.6899999999999999E-4</v>
      </c>
      <c r="F369" s="556"/>
      <c r="G369" s="576"/>
    </row>
    <row r="370" spans="1:7" ht="15" customHeight="1">
      <c r="A370" s="561"/>
      <c r="B370" s="551"/>
      <c r="C370" s="562"/>
      <c r="D370" s="128" t="s">
        <v>193</v>
      </c>
      <c r="E370" s="125">
        <v>2.5700000000000001E-4</v>
      </c>
      <c r="F370" s="556"/>
      <c r="G370" s="576"/>
    </row>
    <row r="371" spans="1:7" ht="15" customHeight="1">
      <c r="A371" s="561"/>
      <c r="B371" s="551"/>
      <c r="C371" s="562"/>
      <c r="D371" s="129" t="s">
        <v>224</v>
      </c>
      <c r="E371" s="125">
        <v>3.01E-4</v>
      </c>
      <c r="F371" s="556"/>
      <c r="G371" s="576"/>
    </row>
    <row r="372" spans="1:7" ht="15" customHeight="1">
      <c r="A372" s="561"/>
      <c r="B372" s="551"/>
      <c r="C372" s="562"/>
      <c r="D372" s="129" t="s">
        <v>206</v>
      </c>
      <c r="E372" s="125">
        <v>3.7800000000000003E-4</v>
      </c>
      <c r="F372" s="556"/>
      <c r="G372" s="576"/>
    </row>
    <row r="373" spans="1:7" ht="15" customHeight="1">
      <c r="A373" s="561"/>
      <c r="B373" s="551"/>
      <c r="C373" s="562"/>
      <c r="D373" s="129" t="s">
        <v>315</v>
      </c>
      <c r="E373" s="125">
        <v>0</v>
      </c>
      <c r="F373" s="556"/>
      <c r="G373" s="576"/>
    </row>
    <row r="374" spans="1:7" ht="15" customHeight="1">
      <c r="A374" s="561"/>
      <c r="B374" s="551"/>
      <c r="C374" s="562"/>
      <c r="D374" s="129" t="s">
        <v>150</v>
      </c>
      <c r="E374" s="125">
        <v>0</v>
      </c>
      <c r="F374" s="556"/>
      <c r="G374" s="576"/>
    </row>
    <row r="375" spans="1:7" ht="15" customHeight="1">
      <c r="A375" s="561"/>
      <c r="B375" s="551"/>
      <c r="C375" s="562"/>
      <c r="D375" s="101" t="s">
        <v>151</v>
      </c>
      <c r="E375" s="102">
        <v>5.669999999999999E-4</v>
      </c>
      <c r="F375" s="556"/>
      <c r="G375" s="576"/>
    </row>
    <row r="376" spans="1:7" ht="15" customHeight="1">
      <c r="A376" s="561"/>
      <c r="B376" s="551"/>
      <c r="C376" s="562"/>
      <c r="D376" s="103" t="s">
        <v>131</v>
      </c>
      <c r="E376" s="104">
        <v>5.4600000000000004E-4</v>
      </c>
      <c r="F376" s="556"/>
      <c r="G376" s="576"/>
    </row>
    <row r="377" spans="1:7" ht="30" customHeight="1">
      <c r="A377" s="112" t="s">
        <v>418</v>
      </c>
      <c r="B377" s="121" t="s">
        <v>419</v>
      </c>
      <c r="C377" s="114">
        <v>5.0500000000000002E-4</v>
      </c>
      <c r="D377" s="115"/>
      <c r="E377" s="109">
        <v>5.0799999999999999E-4</v>
      </c>
      <c r="F377" s="116" t="s">
        <v>420</v>
      </c>
      <c r="G377" s="117" t="s">
        <v>156</v>
      </c>
    </row>
    <row r="378" spans="1:7" ht="15" customHeight="1">
      <c r="A378" s="561" t="s">
        <v>421</v>
      </c>
      <c r="B378" s="551" t="s">
        <v>422</v>
      </c>
      <c r="C378" s="562">
        <v>1.75E-4</v>
      </c>
      <c r="D378" s="118" t="s">
        <v>134</v>
      </c>
      <c r="E378" s="119">
        <v>0</v>
      </c>
      <c r="F378" s="624" t="s">
        <v>119</v>
      </c>
      <c r="G378" s="576"/>
    </row>
    <row r="379" spans="1:7" ht="15" customHeight="1">
      <c r="A379" s="561"/>
      <c r="B379" s="551"/>
      <c r="C379" s="562"/>
      <c r="D379" s="120" t="s">
        <v>144</v>
      </c>
      <c r="E379" s="102">
        <v>0</v>
      </c>
      <c r="F379" s="624"/>
      <c r="G379" s="576"/>
    </row>
    <row r="380" spans="1:7" ht="15" customHeight="1">
      <c r="A380" s="561"/>
      <c r="B380" s="551"/>
      <c r="C380" s="562"/>
      <c r="D380" s="101" t="s">
        <v>218</v>
      </c>
      <c r="E380" s="102">
        <v>1.7699999999999999E-4</v>
      </c>
      <c r="F380" s="624"/>
      <c r="G380" s="576"/>
    </row>
    <row r="381" spans="1:7" ht="15" customHeight="1">
      <c r="A381" s="561"/>
      <c r="B381" s="551"/>
      <c r="C381" s="562"/>
      <c r="D381" s="103" t="s">
        <v>131</v>
      </c>
      <c r="E381" s="104">
        <v>1.5300000000000001E-4</v>
      </c>
      <c r="F381" s="624"/>
      <c r="G381" s="576"/>
    </row>
    <row r="382" spans="1:7" ht="15" customHeight="1">
      <c r="A382" s="561" t="s">
        <v>423</v>
      </c>
      <c r="B382" s="570" t="s">
        <v>424</v>
      </c>
      <c r="C382" s="562">
        <v>3.6400000000000001E-4</v>
      </c>
      <c r="D382" s="118" t="s">
        <v>134</v>
      </c>
      <c r="E382" s="119">
        <v>0</v>
      </c>
      <c r="F382" s="556" t="s">
        <v>119</v>
      </c>
      <c r="G382" s="576"/>
    </row>
    <row r="383" spans="1:7" ht="15" customHeight="1">
      <c r="A383" s="561"/>
      <c r="B383" s="570"/>
      <c r="C383" s="562"/>
      <c r="D383" s="120" t="s">
        <v>130</v>
      </c>
      <c r="E383" s="102">
        <v>3.0699999999999998E-4</v>
      </c>
      <c r="F383" s="556"/>
      <c r="G383" s="576"/>
    </row>
    <row r="384" spans="1:7" ht="15" customHeight="1">
      <c r="A384" s="561"/>
      <c r="B384" s="570"/>
      <c r="C384" s="562"/>
      <c r="D384" s="103" t="s">
        <v>131</v>
      </c>
      <c r="E384" s="104">
        <v>3.0600000000000001E-4</v>
      </c>
      <c r="F384" s="556"/>
      <c r="G384" s="576"/>
    </row>
    <row r="385" spans="1:7" ht="15" customHeight="1">
      <c r="A385" s="561" t="s">
        <v>425</v>
      </c>
      <c r="B385" s="570" t="s">
        <v>426</v>
      </c>
      <c r="C385" s="562">
        <v>3.8400000000000001E-4</v>
      </c>
      <c r="D385" s="118" t="s">
        <v>134</v>
      </c>
      <c r="E385" s="119">
        <v>0</v>
      </c>
      <c r="F385" s="556" t="s">
        <v>427</v>
      </c>
      <c r="G385" s="576" t="s">
        <v>156</v>
      </c>
    </row>
    <row r="386" spans="1:7" ht="15" customHeight="1">
      <c r="A386" s="561"/>
      <c r="B386" s="570"/>
      <c r="C386" s="562"/>
      <c r="D386" s="129" t="s">
        <v>217</v>
      </c>
      <c r="E386" s="139">
        <v>0</v>
      </c>
      <c r="F386" s="556"/>
      <c r="G386" s="576"/>
    </row>
    <row r="387" spans="1:7" ht="15" customHeight="1">
      <c r="A387" s="561"/>
      <c r="B387" s="570"/>
      <c r="C387" s="562"/>
      <c r="D387" s="101" t="s">
        <v>218</v>
      </c>
      <c r="E387" s="102">
        <v>4.2999999999999999E-4</v>
      </c>
      <c r="F387" s="556"/>
      <c r="G387" s="576"/>
    </row>
    <row r="388" spans="1:7" ht="15" customHeight="1">
      <c r="A388" s="561"/>
      <c r="B388" s="570"/>
      <c r="C388" s="562"/>
      <c r="D388" s="103" t="s">
        <v>131</v>
      </c>
      <c r="E388" s="104">
        <v>4.1899999999999999E-4</v>
      </c>
      <c r="F388" s="556"/>
      <c r="G388" s="576"/>
    </row>
    <row r="389" spans="1:7" ht="15" customHeight="1">
      <c r="A389" s="105" t="s">
        <v>428</v>
      </c>
      <c r="B389" s="203" t="s">
        <v>429</v>
      </c>
      <c r="C389" s="107">
        <v>5.1400000000000003E-4</v>
      </c>
      <c r="D389" s="184"/>
      <c r="E389" s="204">
        <v>5.7399999999999997E-4</v>
      </c>
      <c r="F389" s="110" t="s">
        <v>119</v>
      </c>
      <c r="G389" s="111"/>
    </row>
    <row r="390" spans="1:7" ht="15" customHeight="1">
      <c r="A390" s="547" t="s">
        <v>430</v>
      </c>
      <c r="B390" s="550" t="s">
        <v>431</v>
      </c>
      <c r="C390" s="653">
        <v>5.0500000000000002E-4</v>
      </c>
      <c r="D390" s="154" t="s">
        <v>134</v>
      </c>
      <c r="E390" s="155">
        <v>0</v>
      </c>
      <c r="F390" s="646" t="s">
        <v>432</v>
      </c>
      <c r="G390" s="590" t="s">
        <v>156</v>
      </c>
    </row>
    <row r="391" spans="1:7" ht="15" customHeight="1">
      <c r="A391" s="548"/>
      <c r="B391" s="551"/>
      <c r="C391" s="615"/>
      <c r="D391" s="120" t="s">
        <v>130</v>
      </c>
      <c r="E391" s="175">
        <v>4.7600000000000002E-4</v>
      </c>
      <c r="F391" s="624"/>
      <c r="G391" s="602"/>
    </row>
    <row r="392" spans="1:7" ht="15" customHeight="1">
      <c r="A392" s="549"/>
      <c r="B392" s="552"/>
      <c r="C392" s="654"/>
      <c r="D392" s="156" t="s">
        <v>131</v>
      </c>
      <c r="E392" s="157">
        <v>4.73E-4</v>
      </c>
      <c r="F392" s="655"/>
      <c r="G392" s="591"/>
    </row>
    <row r="393" spans="1:7" ht="15" customHeight="1">
      <c r="A393" s="656" t="s">
        <v>433</v>
      </c>
      <c r="B393" s="603" t="s">
        <v>434</v>
      </c>
      <c r="C393" s="658">
        <v>4.6500000000000003E-4</v>
      </c>
      <c r="D393" s="234" t="s">
        <v>134</v>
      </c>
      <c r="E393" s="165">
        <v>0</v>
      </c>
      <c r="F393" s="589" t="s">
        <v>435</v>
      </c>
      <c r="G393" s="611" t="s">
        <v>156</v>
      </c>
    </row>
    <row r="394" spans="1:7" ht="15" customHeight="1">
      <c r="A394" s="656"/>
      <c r="B394" s="603"/>
      <c r="C394" s="658"/>
      <c r="D394" s="123" t="s">
        <v>144</v>
      </c>
      <c r="E394" s="102">
        <v>0</v>
      </c>
      <c r="F394" s="589"/>
      <c r="G394" s="611"/>
    </row>
    <row r="395" spans="1:7" ht="15" customHeight="1">
      <c r="A395" s="656"/>
      <c r="B395" s="603"/>
      <c r="C395" s="658"/>
      <c r="D395" s="126" t="s">
        <v>218</v>
      </c>
      <c r="E395" s="102">
        <v>3.97E-4</v>
      </c>
      <c r="F395" s="589"/>
      <c r="G395" s="611"/>
    </row>
    <row r="396" spans="1:7" ht="15" customHeight="1">
      <c r="A396" s="657"/>
      <c r="B396" s="604"/>
      <c r="C396" s="659"/>
      <c r="D396" s="127" t="s">
        <v>131</v>
      </c>
      <c r="E396" s="104">
        <v>3.9599999999999998E-4</v>
      </c>
      <c r="F396" s="589"/>
      <c r="G396" s="611"/>
    </row>
    <row r="397" spans="1:7" ht="15" customHeight="1">
      <c r="A397" s="609" t="s">
        <v>436</v>
      </c>
      <c r="B397" s="603" t="s">
        <v>437</v>
      </c>
      <c r="C397" s="610">
        <v>2.3900000000000001E-4</v>
      </c>
      <c r="D397" s="118" t="s">
        <v>134</v>
      </c>
      <c r="E397" s="119">
        <v>0</v>
      </c>
      <c r="F397" s="556" t="s">
        <v>119</v>
      </c>
      <c r="G397" s="576"/>
    </row>
    <row r="398" spans="1:7" ht="15" customHeight="1">
      <c r="A398" s="561"/>
      <c r="B398" s="551"/>
      <c r="C398" s="562"/>
      <c r="D398" s="108" t="s">
        <v>130</v>
      </c>
      <c r="E398" s="102">
        <v>3.1E-4</v>
      </c>
      <c r="F398" s="556"/>
      <c r="G398" s="576"/>
    </row>
    <row r="399" spans="1:7" ht="15" customHeight="1">
      <c r="A399" s="561"/>
      <c r="B399" s="551"/>
      <c r="C399" s="562"/>
      <c r="D399" s="103" t="s">
        <v>131</v>
      </c>
      <c r="E399" s="104">
        <v>2.31E-4</v>
      </c>
      <c r="F399" s="556"/>
      <c r="G399" s="576"/>
    </row>
    <row r="400" spans="1:7" ht="15" customHeight="1">
      <c r="A400" s="561" t="s">
        <v>438</v>
      </c>
      <c r="B400" s="551" t="s">
        <v>439</v>
      </c>
      <c r="C400" s="562">
        <v>3.6400000000000001E-4</v>
      </c>
      <c r="D400" s="118" t="s">
        <v>134</v>
      </c>
      <c r="E400" s="119">
        <v>0</v>
      </c>
      <c r="F400" s="556" t="s">
        <v>119</v>
      </c>
      <c r="G400" s="576"/>
    </row>
    <row r="401" spans="1:7" ht="15" customHeight="1">
      <c r="A401" s="561"/>
      <c r="B401" s="551"/>
      <c r="C401" s="562"/>
      <c r="D401" s="120" t="s">
        <v>130</v>
      </c>
      <c r="E401" s="102">
        <v>3.0800000000000001E-4</v>
      </c>
      <c r="F401" s="556"/>
      <c r="G401" s="576"/>
    </row>
    <row r="402" spans="1:7" ht="15" customHeight="1">
      <c r="A402" s="561"/>
      <c r="B402" s="551"/>
      <c r="C402" s="562"/>
      <c r="D402" s="103" t="s">
        <v>131</v>
      </c>
      <c r="E402" s="104">
        <v>3.0600000000000001E-4</v>
      </c>
      <c r="F402" s="556"/>
      <c r="G402" s="576"/>
    </row>
    <row r="403" spans="1:7" ht="15" customHeight="1">
      <c r="A403" s="561" t="s">
        <v>440</v>
      </c>
      <c r="B403" s="551" t="s">
        <v>441</v>
      </c>
      <c r="C403" s="562">
        <v>3.1199999999999999E-4</v>
      </c>
      <c r="D403" s="118" t="s">
        <v>134</v>
      </c>
      <c r="E403" s="119">
        <v>0</v>
      </c>
      <c r="F403" s="556" t="s">
        <v>119</v>
      </c>
      <c r="G403" s="576"/>
    </row>
    <row r="404" spans="1:7" ht="15" customHeight="1">
      <c r="A404" s="561"/>
      <c r="B404" s="551"/>
      <c r="C404" s="562"/>
      <c r="D404" s="128" t="s">
        <v>174</v>
      </c>
      <c r="E404" s="125">
        <v>0</v>
      </c>
      <c r="F404" s="556"/>
      <c r="G404" s="576"/>
    </row>
    <row r="405" spans="1:7" ht="15" customHeight="1">
      <c r="A405" s="561"/>
      <c r="B405" s="551"/>
      <c r="C405" s="562"/>
      <c r="D405" s="128" t="s">
        <v>192</v>
      </c>
      <c r="E405" s="125">
        <v>0</v>
      </c>
      <c r="F405" s="556"/>
      <c r="G405" s="576"/>
    </row>
    <row r="406" spans="1:7" ht="15" customHeight="1">
      <c r="A406" s="561"/>
      <c r="B406" s="551"/>
      <c r="C406" s="562"/>
      <c r="D406" s="120" t="s">
        <v>146</v>
      </c>
      <c r="E406" s="102">
        <v>0</v>
      </c>
      <c r="F406" s="556"/>
      <c r="G406" s="576"/>
    </row>
    <row r="407" spans="1:7" ht="15" customHeight="1">
      <c r="A407" s="561"/>
      <c r="B407" s="551"/>
      <c r="C407" s="562"/>
      <c r="D407" s="120" t="s">
        <v>442</v>
      </c>
      <c r="E407" s="102">
        <v>3.5100000000000002E-4</v>
      </c>
      <c r="F407" s="556"/>
      <c r="G407" s="576"/>
    </row>
    <row r="408" spans="1:7" ht="15" customHeight="1">
      <c r="A408" s="561"/>
      <c r="B408" s="551"/>
      <c r="C408" s="562"/>
      <c r="D408" s="103" t="s">
        <v>131</v>
      </c>
      <c r="E408" s="104">
        <v>2.2599999999999999E-4</v>
      </c>
      <c r="F408" s="556"/>
      <c r="G408" s="576"/>
    </row>
    <row r="409" spans="1:7" ht="15" customHeight="1">
      <c r="A409" s="112" t="s">
        <v>443</v>
      </c>
      <c r="B409" s="121" t="s">
        <v>444</v>
      </c>
      <c r="C409" s="114">
        <v>3.6400000000000001E-4</v>
      </c>
      <c r="D409" s="115"/>
      <c r="E409" s="109">
        <v>3.0800000000000001E-4</v>
      </c>
      <c r="F409" s="116" t="s">
        <v>119</v>
      </c>
      <c r="G409" s="117"/>
    </row>
    <row r="410" spans="1:7" ht="15" customHeight="1">
      <c r="A410" s="561" t="s">
        <v>445</v>
      </c>
      <c r="B410" s="551" t="s">
        <v>446</v>
      </c>
      <c r="C410" s="562">
        <v>4.86E-4</v>
      </c>
      <c r="D410" s="118" t="s">
        <v>134</v>
      </c>
      <c r="E410" s="119">
        <v>0</v>
      </c>
      <c r="F410" s="556" t="s">
        <v>119</v>
      </c>
      <c r="G410" s="576"/>
    </row>
    <row r="411" spans="1:7" ht="15" customHeight="1">
      <c r="A411" s="561"/>
      <c r="B411" s="551"/>
      <c r="C411" s="562"/>
      <c r="D411" s="120" t="s">
        <v>130</v>
      </c>
      <c r="E411" s="102">
        <v>4.66E-4</v>
      </c>
      <c r="F411" s="556"/>
      <c r="G411" s="576"/>
    </row>
    <row r="412" spans="1:7" ht="15" customHeight="1">
      <c r="A412" s="561"/>
      <c r="B412" s="551"/>
      <c r="C412" s="562"/>
      <c r="D412" s="103" t="s">
        <v>131</v>
      </c>
      <c r="E412" s="104">
        <v>4.6200000000000001E-4</v>
      </c>
      <c r="F412" s="556"/>
      <c r="G412" s="576"/>
    </row>
    <row r="413" spans="1:7" ht="15" customHeight="1">
      <c r="A413" s="561" t="s">
        <v>447</v>
      </c>
      <c r="B413" s="570" t="s">
        <v>448</v>
      </c>
      <c r="C413" s="562">
        <v>4.5800000000000002E-4</v>
      </c>
      <c r="D413" s="134" t="s">
        <v>197</v>
      </c>
      <c r="E413" s="221">
        <v>0</v>
      </c>
      <c r="F413" s="566" t="s">
        <v>119</v>
      </c>
      <c r="G413" s="576"/>
    </row>
    <row r="414" spans="1:7" ht="15" customHeight="1">
      <c r="A414" s="561"/>
      <c r="B414" s="570"/>
      <c r="C414" s="562"/>
      <c r="D414" s="103" t="s">
        <v>131</v>
      </c>
      <c r="E414" s="202">
        <v>5.0000000000000001E-4</v>
      </c>
      <c r="F414" s="566"/>
      <c r="G414" s="576"/>
    </row>
    <row r="415" spans="1:7" ht="15" customHeight="1">
      <c r="A415" s="561" t="s">
        <v>449</v>
      </c>
      <c r="B415" s="551" t="s">
        <v>450</v>
      </c>
      <c r="C415" s="562">
        <v>4.6099999999999998E-4</v>
      </c>
      <c r="D415" s="134" t="s">
        <v>197</v>
      </c>
      <c r="E415" s="221">
        <v>0</v>
      </c>
      <c r="F415" s="556" t="s">
        <v>119</v>
      </c>
      <c r="G415" s="576"/>
    </row>
    <row r="416" spans="1:7" ht="15" customHeight="1">
      <c r="A416" s="561"/>
      <c r="B416" s="551"/>
      <c r="C416" s="562"/>
      <c r="D416" s="103" t="s">
        <v>131</v>
      </c>
      <c r="E416" s="202">
        <v>5.0299999999999997E-4</v>
      </c>
      <c r="F416" s="556"/>
      <c r="G416" s="576"/>
    </row>
    <row r="417" spans="1:7" ht="15" customHeight="1">
      <c r="A417" s="561" t="s">
        <v>451</v>
      </c>
      <c r="B417" s="551" t="s">
        <v>452</v>
      </c>
      <c r="C417" s="562">
        <v>5.4299999999999997E-4</v>
      </c>
      <c r="D417" s="118" t="s">
        <v>134</v>
      </c>
      <c r="E417" s="119">
        <v>0</v>
      </c>
      <c r="F417" s="556" t="s">
        <v>119</v>
      </c>
      <c r="G417" s="576"/>
    </row>
    <row r="418" spans="1:7" ht="15" customHeight="1">
      <c r="A418" s="561"/>
      <c r="B418" s="551"/>
      <c r="C418" s="562"/>
      <c r="D418" s="120" t="s">
        <v>130</v>
      </c>
      <c r="E418" s="102">
        <v>5.7300000000000005E-4</v>
      </c>
      <c r="F418" s="556"/>
      <c r="G418" s="576"/>
    </row>
    <row r="419" spans="1:7" ht="15" customHeight="1">
      <c r="A419" s="561"/>
      <c r="B419" s="551"/>
      <c r="C419" s="562"/>
      <c r="D419" s="103" t="s">
        <v>131</v>
      </c>
      <c r="E419" s="104">
        <v>5.71E-4</v>
      </c>
      <c r="F419" s="556"/>
      <c r="G419" s="576"/>
    </row>
    <row r="420" spans="1:7" ht="15" customHeight="1">
      <c r="A420" s="561" t="s">
        <v>453</v>
      </c>
      <c r="B420" s="551" t="s">
        <v>454</v>
      </c>
      <c r="C420" s="562">
        <v>4.7600000000000002E-4</v>
      </c>
      <c r="D420" s="118" t="s">
        <v>134</v>
      </c>
      <c r="E420" s="119">
        <v>0</v>
      </c>
      <c r="F420" s="556" t="s">
        <v>119</v>
      </c>
      <c r="G420" s="576"/>
    </row>
    <row r="421" spans="1:7" ht="15" customHeight="1">
      <c r="A421" s="561"/>
      <c r="B421" s="551"/>
      <c r="C421" s="562"/>
      <c r="D421" s="120" t="s">
        <v>130</v>
      </c>
      <c r="E421" s="102">
        <v>4.37E-4</v>
      </c>
      <c r="F421" s="556"/>
      <c r="G421" s="576"/>
    </row>
    <row r="422" spans="1:7" ht="15" customHeight="1">
      <c r="A422" s="561"/>
      <c r="B422" s="551"/>
      <c r="C422" s="562"/>
      <c r="D422" s="103" t="s">
        <v>131</v>
      </c>
      <c r="E422" s="104">
        <v>4.3600000000000003E-4</v>
      </c>
      <c r="F422" s="556"/>
      <c r="G422" s="576"/>
    </row>
    <row r="423" spans="1:7" ht="16.5" customHeight="1">
      <c r="A423" s="561" t="s">
        <v>455</v>
      </c>
      <c r="B423" s="551" t="s">
        <v>456</v>
      </c>
      <c r="C423" s="562">
        <v>4.3300000000000001E-4</v>
      </c>
      <c r="D423" s="134" t="s">
        <v>197</v>
      </c>
      <c r="E423" s="135">
        <v>0</v>
      </c>
      <c r="F423" s="556" t="s">
        <v>457</v>
      </c>
      <c r="G423" s="576" t="s">
        <v>156</v>
      </c>
    </row>
    <row r="424" spans="1:7" ht="15" customHeight="1">
      <c r="A424" s="561"/>
      <c r="B424" s="551"/>
      <c r="C424" s="562"/>
      <c r="D424" s="103" t="s">
        <v>131</v>
      </c>
      <c r="E424" s="109">
        <v>4.2400000000000001E-4</v>
      </c>
      <c r="F424" s="556"/>
      <c r="G424" s="576"/>
    </row>
    <row r="425" spans="1:7" ht="15" customHeight="1">
      <c r="A425" s="561" t="s">
        <v>458</v>
      </c>
      <c r="B425" s="551" t="s">
        <v>459</v>
      </c>
      <c r="C425" s="562">
        <v>4.5199999999999998E-4</v>
      </c>
      <c r="D425" s="118" t="s">
        <v>134</v>
      </c>
      <c r="E425" s="119">
        <v>0</v>
      </c>
      <c r="F425" s="556" t="s">
        <v>460</v>
      </c>
      <c r="G425" s="651" t="s">
        <v>461</v>
      </c>
    </row>
    <row r="426" spans="1:7" ht="15" customHeight="1">
      <c r="A426" s="561"/>
      <c r="B426" s="551"/>
      <c r="C426" s="562"/>
      <c r="D426" s="128" t="s">
        <v>174</v>
      </c>
      <c r="E426" s="125">
        <v>3.7800000000000003E-4</v>
      </c>
      <c r="F426" s="556"/>
      <c r="G426" s="651"/>
    </row>
    <row r="427" spans="1:7" ht="15" customHeight="1">
      <c r="A427" s="561"/>
      <c r="B427" s="551"/>
      <c r="C427" s="562"/>
      <c r="D427" s="120" t="s">
        <v>145</v>
      </c>
      <c r="E427" s="102">
        <v>0</v>
      </c>
      <c r="F427" s="556"/>
      <c r="G427" s="651"/>
    </row>
    <row r="428" spans="1:7" ht="15" customHeight="1">
      <c r="A428" s="561"/>
      <c r="B428" s="551"/>
      <c r="C428" s="562"/>
      <c r="D428" s="120" t="s">
        <v>146</v>
      </c>
      <c r="E428" s="102">
        <v>0</v>
      </c>
      <c r="F428" s="556"/>
      <c r="G428" s="651"/>
    </row>
    <row r="429" spans="1:7" ht="15" customHeight="1">
      <c r="A429" s="561"/>
      <c r="B429" s="551"/>
      <c r="C429" s="562"/>
      <c r="D429" s="120" t="s">
        <v>147</v>
      </c>
      <c r="E429" s="102">
        <v>0</v>
      </c>
      <c r="F429" s="556"/>
      <c r="G429" s="651"/>
    </row>
    <row r="430" spans="1:7" ht="15" customHeight="1">
      <c r="A430" s="561"/>
      <c r="B430" s="551"/>
      <c r="C430" s="562"/>
      <c r="D430" s="120" t="s">
        <v>148</v>
      </c>
      <c r="E430" s="102">
        <v>0</v>
      </c>
      <c r="F430" s="556"/>
      <c r="G430" s="651"/>
    </row>
    <row r="431" spans="1:7" ht="15" customHeight="1">
      <c r="A431" s="561"/>
      <c r="B431" s="551"/>
      <c r="C431" s="562"/>
      <c r="D431" s="120" t="s">
        <v>149</v>
      </c>
      <c r="E431" s="102">
        <v>0</v>
      </c>
      <c r="F431" s="556"/>
      <c r="G431" s="651"/>
    </row>
    <row r="432" spans="1:7" ht="15" customHeight="1">
      <c r="A432" s="561"/>
      <c r="B432" s="551"/>
      <c r="C432" s="562"/>
      <c r="D432" s="120" t="s">
        <v>176</v>
      </c>
      <c r="E432" s="102">
        <v>1E-4</v>
      </c>
      <c r="F432" s="556"/>
      <c r="G432" s="651"/>
    </row>
    <row r="433" spans="1:7" ht="15" customHeight="1">
      <c r="A433" s="561"/>
      <c r="B433" s="551"/>
      <c r="C433" s="562"/>
      <c r="D433" s="120" t="s">
        <v>462</v>
      </c>
      <c r="E433" s="102">
        <v>2.9999999999999997E-4</v>
      </c>
      <c r="F433" s="556"/>
      <c r="G433" s="651"/>
    </row>
    <row r="434" spans="1:7" ht="15" customHeight="1">
      <c r="A434" s="561"/>
      <c r="B434" s="551"/>
      <c r="C434" s="562"/>
      <c r="D434" s="120" t="s">
        <v>208</v>
      </c>
      <c r="E434" s="102">
        <v>4.0000000000000002E-4</v>
      </c>
      <c r="F434" s="556"/>
      <c r="G434" s="651"/>
    </row>
    <row r="435" spans="1:7" ht="15" customHeight="1">
      <c r="A435" s="561"/>
      <c r="B435" s="551"/>
      <c r="C435" s="562"/>
      <c r="D435" s="101" t="s">
        <v>179</v>
      </c>
      <c r="E435" s="102">
        <v>5.8E-4</v>
      </c>
      <c r="F435" s="556"/>
      <c r="G435" s="651"/>
    </row>
    <row r="436" spans="1:7" ht="15" customHeight="1">
      <c r="A436" s="578"/>
      <c r="B436" s="579"/>
      <c r="C436" s="644"/>
      <c r="D436" s="103" t="s">
        <v>131</v>
      </c>
      <c r="E436" s="104">
        <v>5.1500000000000005E-4</v>
      </c>
      <c r="F436" s="618"/>
      <c r="G436" s="652"/>
    </row>
    <row r="437" spans="1:7" ht="15" customHeight="1">
      <c r="A437" s="112" t="s">
        <v>463</v>
      </c>
      <c r="B437" s="121" t="s">
        <v>464</v>
      </c>
      <c r="C437" s="114">
        <v>5.2800000000000004E-4</v>
      </c>
      <c r="D437" s="115"/>
      <c r="E437" s="114">
        <v>5.5500000000000005E-4</v>
      </c>
      <c r="F437" s="116">
        <v>100</v>
      </c>
      <c r="G437" s="117"/>
    </row>
    <row r="438" spans="1:7" ht="15" customHeight="1">
      <c r="A438" s="548" t="s">
        <v>465</v>
      </c>
      <c r="B438" s="551" t="s">
        <v>466</v>
      </c>
      <c r="C438" s="562">
        <v>4.1300000000000001E-4</v>
      </c>
      <c r="D438" s="118" t="s">
        <v>134</v>
      </c>
      <c r="E438" s="119">
        <v>0</v>
      </c>
      <c r="F438" s="556" t="s">
        <v>119</v>
      </c>
      <c r="G438" s="602"/>
    </row>
    <row r="439" spans="1:7" ht="15" customHeight="1">
      <c r="A439" s="548"/>
      <c r="B439" s="551"/>
      <c r="C439" s="562"/>
      <c r="D439" s="108" t="s">
        <v>130</v>
      </c>
      <c r="E439" s="102">
        <v>4.0000000000000002E-4</v>
      </c>
      <c r="F439" s="556"/>
      <c r="G439" s="602"/>
    </row>
    <row r="440" spans="1:7" ht="15" customHeight="1">
      <c r="A440" s="549"/>
      <c r="B440" s="552"/>
      <c r="C440" s="569"/>
      <c r="D440" s="156" t="s">
        <v>131</v>
      </c>
      <c r="E440" s="157">
        <v>3.9899999999999999E-4</v>
      </c>
      <c r="F440" s="557"/>
      <c r="G440" s="591"/>
    </row>
    <row r="441" spans="1:7" ht="15" customHeight="1">
      <c r="A441" s="181" t="s">
        <v>467</v>
      </c>
      <c r="B441" s="197" t="s">
        <v>468</v>
      </c>
      <c r="C441" s="198" t="s">
        <v>123</v>
      </c>
      <c r="D441" s="199"/>
      <c r="E441" s="198" t="s">
        <v>321</v>
      </c>
      <c r="F441" s="200" t="s">
        <v>124</v>
      </c>
      <c r="G441" s="201"/>
    </row>
    <row r="442" spans="1:7" ht="15" customHeight="1">
      <c r="A442" s="561" t="s">
        <v>469</v>
      </c>
      <c r="B442" s="551" t="s">
        <v>470</v>
      </c>
      <c r="C442" s="562">
        <v>6.7999999999999999E-5</v>
      </c>
      <c r="D442" s="134" t="s">
        <v>197</v>
      </c>
      <c r="E442" s="135">
        <v>2.6600000000000001E-4</v>
      </c>
      <c r="F442" s="556">
        <v>100</v>
      </c>
      <c r="G442" s="576"/>
    </row>
    <row r="443" spans="1:7" ht="15" customHeight="1">
      <c r="A443" s="561"/>
      <c r="B443" s="551"/>
      <c r="C443" s="562"/>
      <c r="D443" s="136" t="s">
        <v>217</v>
      </c>
      <c r="E443" s="125">
        <v>0</v>
      </c>
      <c r="F443" s="556"/>
      <c r="G443" s="576"/>
    </row>
    <row r="444" spans="1:7" ht="15" customHeight="1">
      <c r="A444" s="561"/>
      <c r="B444" s="551"/>
      <c r="C444" s="562"/>
      <c r="D444" s="101" t="s">
        <v>218</v>
      </c>
      <c r="E444" s="102">
        <v>4.7199999999999998E-4</v>
      </c>
      <c r="F444" s="556"/>
      <c r="G444" s="576"/>
    </row>
    <row r="445" spans="1:7" ht="15" customHeight="1">
      <c r="A445" s="561"/>
      <c r="B445" s="551"/>
      <c r="C445" s="562"/>
      <c r="D445" s="103" t="s">
        <v>131</v>
      </c>
      <c r="E445" s="104">
        <v>4.6500000000000003E-4</v>
      </c>
      <c r="F445" s="556"/>
      <c r="G445" s="576"/>
    </row>
    <row r="446" spans="1:7" ht="15" customHeight="1">
      <c r="A446" s="561" t="s">
        <v>471</v>
      </c>
      <c r="B446" s="551" t="s">
        <v>472</v>
      </c>
      <c r="C446" s="562">
        <v>2.7500000000000002E-4</v>
      </c>
      <c r="D446" s="134" t="s">
        <v>197</v>
      </c>
      <c r="E446" s="235">
        <v>3.7800000000000003E-4</v>
      </c>
      <c r="F446" s="556" t="s">
        <v>119</v>
      </c>
      <c r="G446" s="576"/>
    </row>
    <row r="447" spans="1:7" ht="15" customHeight="1">
      <c r="A447" s="561"/>
      <c r="B447" s="551"/>
      <c r="C447" s="562"/>
      <c r="D447" s="103" t="s">
        <v>131</v>
      </c>
      <c r="E447" s="198">
        <v>3.6000000000000002E-4</v>
      </c>
      <c r="F447" s="556"/>
      <c r="G447" s="576"/>
    </row>
    <row r="448" spans="1:7" ht="15" customHeight="1">
      <c r="A448" s="112" t="s">
        <v>473</v>
      </c>
      <c r="B448" s="121" t="s">
        <v>474</v>
      </c>
      <c r="C448" s="114">
        <v>3.88E-4</v>
      </c>
      <c r="D448" s="115"/>
      <c r="E448" s="109">
        <v>3.3199999999999999E-4</v>
      </c>
      <c r="F448" s="116" t="s">
        <v>119</v>
      </c>
      <c r="G448" s="117"/>
    </row>
    <row r="449" spans="1:7" ht="15" customHeight="1">
      <c r="A449" s="112" t="s">
        <v>475</v>
      </c>
      <c r="B449" s="121" t="s">
        <v>476</v>
      </c>
      <c r="C449" s="114">
        <v>3.6400000000000001E-4</v>
      </c>
      <c r="D449" s="115"/>
      <c r="E449" s="109">
        <v>3.0800000000000001E-4</v>
      </c>
      <c r="F449" s="116" t="s">
        <v>119</v>
      </c>
      <c r="G449" s="117"/>
    </row>
    <row r="450" spans="1:7" ht="15" customHeight="1">
      <c r="A450" s="561" t="s">
        <v>477</v>
      </c>
      <c r="B450" s="551" t="s">
        <v>478</v>
      </c>
      <c r="C450" s="562">
        <v>4.35E-4</v>
      </c>
      <c r="D450" s="118" t="s">
        <v>134</v>
      </c>
      <c r="E450" s="119">
        <v>0</v>
      </c>
      <c r="F450" s="556" t="s">
        <v>119</v>
      </c>
      <c r="G450" s="576"/>
    </row>
    <row r="451" spans="1:7" ht="15" customHeight="1">
      <c r="A451" s="561"/>
      <c r="B451" s="551"/>
      <c r="C451" s="562"/>
      <c r="D451" s="108" t="s">
        <v>130</v>
      </c>
      <c r="E451" s="102">
        <v>4.2699999999999997E-4</v>
      </c>
      <c r="F451" s="556"/>
      <c r="G451" s="576"/>
    </row>
    <row r="452" spans="1:7" ht="15" customHeight="1">
      <c r="A452" s="561"/>
      <c r="B452" s="551"/>
      <c r="C452" s="562"/>
      <c r="D452" s="103" t="s">
        <v>131</v>
      </c>
      <c r="E452" s="104">
        <v>4.26E-4</v>
      </c>
      <c r="F452" s="556"/>
      <c r="G452" s="576"/>
    </row>
    <row r="453" spans="1:7" ht="15" customHeight="1">
      <c r="A453" s="561" t="s">
        <v>479</v>
      </c>
      <c r="B453" s="551" t="s">
        <v>480</v>
      </c>
      <c r="C453" s="562">
        <v>4.64E-4</v>
      </c>
      <c r="D453" s="134" t="s">
        <v>197</v>
      </c>
      <c r="E453" s="135">
        <v>2.2599999999999999E-4</v>
      </c>
      <c r="F453" s="556" t="s">
        <v>481</v>
      </c>
      <c r="G453" s="576" t="s">
        <v>156</v>
      </c>
    </row>
    <row r="454" spans="1:7" ht="15" customHeight="1">
      <c r="A454" s="561"/>
      <c r="B454" s="551"/>
      <c r="C454" s="562"/>
      <c r="D454" s="108" t="s">
        <v>130</v>
      </c>
      <c r="E454" s="102">
        <v>4.2400000000000001E-4</v>
      </c>
      <c r="F454" s="556"/>
      <c r="G454" s="576"/>
    </row>
    <row r="455" spans="1:7" ht="15" customHeight="1">
      <c r="A455" s="561"/>
      <c r="B455" s="551"/>
      <c r="C455" s="562"/>
      <c r="D455" s="103" t="s">
        <v>131</v>
      </c>
      <c r="E455" s="104">
        <v>4.2400000000000001E-4</v>
      </c>
      <c r="F455" s="556"/>
      <c r="G455" s="576"/>
    </row>
    <row r="456" spans="1:7" ht="15" customHeight="1">
      <c r="A456" s="112" t="s">
        <v>482</v>
      </c>
      <c r="B456" s="121" t="s">
        <v>483</v>
      </c>
      <c r="C456" s="114">
        <v>3.6400000000000001E-4</v>
      </c>
      <c r="D456" s="115"/>
      <c r="E456" s="109">
        <v>3.0800000000000001E-4</v>
      </c>
      <c r="F456" s="116" t="s">
        <v>119</v>
      </c>
      <c r="G456" s="117"/>
    </row>
    <row r="457" spans="1:7" ht="15" customHeight="1">
      <c r="A457" s="112" t="s">
        <v>484</v>
      </c>
      <c r="B457" s="121" t="s">
        <v>485</v>
      </c>
      <c r="C457" s="114">
        <v>3.6600000000000001E-4</v>
      </c>
      <c r="D457" s="115"/>
      <c r="E457" s="109">
        <v>3.1E-4</v>
      </c>
      <c r="F457" s="116" t="s">
        <v>119</v>
      </c>
      <c r="G457" s="117"/>
    </row>
    <row r="458" spans="1:7" ht="15" customHeight="1">
      <c r="A458" s="561" t="s">
        <v>486</v>
      </c>
      <c r="B458" s="551" t="s">
        <v>487</v>
      </c>
      <c r="C458" s="562">
        <v>3.5799999999999997E-4</v>
      </c>
      <c r="D458" s="118" t="s">
        <v>134</v>
      </c>
      <c r="E458" s="119">
        <v>0</v>
      </c>
      <c r="F458" s="556" t="s">
        <v>488</v>
      </c>
      <c r="G458" s="576" t="s">
        <v>156</v>
      </c>
    </row>
    <row r="459" spans="1:7" ht="15" customHeight="1">
      <c r="A459" s="561"/>
      <c r="B459" s="551"/>
      <c r="C459" s="562"/>
      <c r="D459" s="108" t="s">
        <v>130</v>
      </c>
      <c r="E459" s="102">
        <v>3.7599999999999998E-4</v>
      </c>
      <c r="F459" s="556"/>
      <c r="G459" s="576"/>
    </row>
    <row r="460" spans="1:7" ht="15" customHeight="1">
      <c r="A460" s="561"/>
      <c r="B460" s="551"/>
      <c r="C460" s="562"/>
      <c r="D460" s="103" t="s">
        <v>131</v>
      </c>
      <c r="E460" s="104">
        <v>3.7500000000000001E-4</v>
      </c>
      <c r="F460" s="556"/>
      <c r="G460" s="576"/>
    </row>
    <row r="461" spans="1:7" ht="15" customHeight="1">
      <c r="A461" s="112" t="s">
        <v>489</v>
      </c>
      <c r="B461" s="121" t="s">
        <v>490</v>
      </c>
      <c r="C461" s="114">
        <v>4.95E-4</v>
      </c>
      <c r="D461" s="115"/>
      <c r="E461" s="109">
        <v>5.2599999999999999E-4</v>
      </c>
      <c r="F461" s="116" t="s">
        <v>119</v>
      </c>
      <c r="G461" s="117"/>
    </row>
    <row r="462" spans="1:7" ht="15" customHeight="1">
      <c r="A462" s="112" t="s">
        <v>491</v>
      </c>
      <c r="B462" s="121" t="s">
        <v>492</v>
      </c>
      <c r="C462" s="114">
        <v>3.6400000000000001E-4</v>
      </c>
      <c r="D462" s="115"/>
      <c r="E462" s="109">
        <v>3.0800000000000001E-4</v>
      </c>
      <c r="F462" s="116" t="s">
        <v>119</v>
      </c>
      <c r="G462" s="117"/>
    </row>
    <row r="463" spans="1:7" ht="15" customHeight="1">
      <c r="A463" s="112" t="s">
        <v>493</v>
      </c>
      <c r="B463" s="121" t="s">
        <v>494</v>
      </c>
      <c r="C463" s="114">
        <v>3.6400000000000001E-4</v>
      </c>
      <c r="D463" s="115"/>
      <c r="E463" s="109">
        <v>3.0800000000000001E-4</v>
      </c>
      <c r="F463" s="116" t="s">
        <v>119</v>
      </c>
      <c r="G463" s="117"/>
    </row>
    <row r="464" spans="1:7" ht="15" customHeight="1">
      <c r="A464" s="561" t="s">
        <v>495</v>
      </c>
      <c r="B464" s="551" t="s">
        <v>496</v>
      </c>
      <c r="C464" s="562">
        <v>3.7399999999999998E-4</v>
      </c>
      <c r="D464" s="118" t="s">
        <v>134</v>
      </c>
      <c r="E464" s="119">
        <v>0</v>
      </c>
      <c r="F464" s="556" t="s">
        <v>119</v>
      </c>
      <c r="G464" s="576"/>
    </row>
    <row r="465" spans="1:7" ht="15" customHeight="1">
      <c r="A465" s="561"/>
      <c r="B465" s="551"/>
      <c r="C465" s="562"/>
      <c r="D465" s="120" t="s">
        <v>130</v>
      </c>
      <c r="E465" s="102">
        <v>8.7900000000000001E-4</v>
      </c>
      <c r="F465" s="556"/>
      <c r="G465" s="576"/>
    </row>
    <row r="466" spans="1:7" ht="15" customHeight="1">
      <c r="A466" s="561"/>
      <c r="B466" s="551"/>
      <c r="C466" s="562"/>
      <c r="D466" s="103" t="s">
        <v>131</v>
      </c>
      <c r="E466" s="104">
        <v>8.3600000000000005E-4</v>
      </c>
      <c r="F466" s="556"/>
      <c r="G466" s="576"/>
    </row>
    <row r="467" spans="1:7" ht="15" customHeight="1">
      <c r="A467" s="561" t="s">
        <v>497</v>
      </c>
      <c r="B467" s="551" t="s">
        <v>498</v>
      </c>
      <c r="C467" s="562">
        <v>4.8899999999999996E-4</v>
      </c>
      <c r="D467" s="118" t="s">
        <v>134</v>
      </c>
      <c r="E467" s="119">
        <v>0</v>
      </c>
      <c r="F467" s="624" t="s">
        <v>499</v>
      </c>
      <c r="G467" s="576" t="s">
        <v>156</v>
      </c>
    </row>
    <row r="468" spans="1:7" ht="15" customHeight="1">
      <c r="A468" s="561"/>
      <c r="B468" s="551"/>
      <c r="C468" s="562"/>
      <c r="D468" s="128" t="s">
        <v>174</v>
      </c>
      <c r="E468" s="125">
        <v>2.13E-4</v>
      </c>
      <c r="F468" s="624"/>
      <c r="G468" s="576"/>
    </row>
    <row r="469" spans="1:7" ht="15" customHeight="1">
      <c r="A469" s="561"/>
      <c r="B469" s="551"/>
      <c r="C469" s="562"/>
      <c r="D469" s="128" t="s">
        <v>192</v>
      </c>
      <c r="E469" s="125">
        <v>2.9799999999999998E-4</v>
      </c>
      <c r="F469" s="624"/>
      <c r="G469" s="576"/>
    </row>
    <row r="470" spans="1:7" ht="15" customHeight="1">
      <c r="A470" s="561"/>
      <c r="B470" s="551"/>
      <c r="C470" s="562"/>
      <c r="D470" s="128" t="s">
        <v>193</v>
      </c>
      <c r="E470" s="125">
        <v>3.19E-4</v>
      </c>
      <c r="F470" s="624"/>
      <c r="G470" s="576"/>
    </row>
    <row r="471" spans="1:7" ht="15" customHeight="1">
      <c r="A471" s="561"/>
      <c r="B471" s="551"/>
      <c r="C471" s="562"/>
      <c r="D471" s="128" t="s">
        <v>175</v>
      </c>
      <c r="E471" s="125">
        <v>3.8299999999999999E-4</v>
      </c>
      <c r="F471" s="624"/>
      <c r="G471" s="576"/>
    </row>
    <row r="472" spans="1:7" ht="15" customHeight="1">
      <c r="A472" s="561"/>
      <c r="B472" s="551"/>
      <c r="C472" s="562"/>
      <c r="D472" s="128" t="s">
        <v>353</v>
      </c>
      <c r="E472" s="125">
        <v>3.6099999999999999E-4</v>
      </c>
      <c r="F472" s="624"/>
      <c r="G472" s="576"/>
    </row>
    <row r="473" spans="1:7" ht="15" customHeight="1">
      <c r="A473" s="561"/>
      <c r="B473" s="551"/>
      <c r="C473" s="562"/>
      <c r="D473" s="128" t="s">
        <v>207</v>
      </c>
      <c r="E473" s="125">
        <v>3.4000000000000002E-4</v>
      </c>
      <c r="F473" s="624"/>
      <c r="G473" s="576"/>
    </row>
    <row r="474" spans="1:7" ht="15" customHeight="1">
      <c r="A474" s="561"/>
      <c r="B474" s="551"/>
      <c r="C474" s="562"/>
      <c r="D474" s="128" t="s">
        <v>358</v>
      </c>
      <c r="E474" s="125">
        <v>2.7599999999999999E-4</v>
      </c>
      <c r="F474" s="624"/>
      <c r="G474" s="576"/>
    </row>
    <row r="475" spans="1:7" ht="15" customHeight="1">
      <c r="A475" s="561"/>
      <c r="B475" s="551"/>
      <c r="C475" s="562"/>
      <c r="D475" s="128" t="s">
        <v>500</v>
      </c>
      <c r="E475" s="125">
        <v>1.7000000000000001E-4</v>
      </c>
      <c r="F475" s="624"/>
      <c r="G475" s="576"/>
    </row>
    <row r="476" spans="1:7" ht="15" customHeight="1">
      <c r="A476" s="561"/>
      <c r="B476" s="551"/>
      <c r="C476" s="562"/>
      <c r="D476" s="128" t="s">
        <v>501</v>
      </c>
      <c r="E476" s="125">
        <v>4.0400000000000001E-4</v>
      </c>
      <c r="F476" s="624"/>
      <c r="G476" s="576"/>
    </row>
    <row r="477" spans="1:7" ht="15" customHeight="1">
      <c r="A477" s="561"/>
      <c r="B477" s="551"/>
      <c r="C477" s="562"/>
      <c r="D477" s="120" t="s">
        <v>502</v>
      </c>
      <c r="E477" s="102">
        <v>4.4799999999999999E-4</v>
      </c>
      <c r="F477" s="624"/>
      <c r="G477" s="576"/>
    </row>
    <row r="478" spans="1:7" ht="15" customHeight="1">
      <c r="A478" s="561"/>
      <c r="B478" s="551"/>
      <c r="C478" s="562"/>
      <c r="D478" s="103" t="s">
        <v>131</v>
      </c>
      <c r="E478" s="104">
        <v>4.3100000000000001E-4</v>
      </c>
      <c r="F478" s="624"/>
      <c r="G478" s="576"/>
    </row>
    <row r="479" spans="1:7" ht="15" customHeight="1">
      <c r="A479" s="561" t="s">
        <v>503</v>
      </c>
      <c r="B479" s="551" t="s">
        <v>504</v>
      </c>
      <c r="C479" s="562">
        <v>2.3000000000000001E-4</v>
      </c>
      <c r="D479" s="134" t="s">
        <v>197</v>
      </c>
      <c r="E479" s="135">
        <v>1.65E-4</v>
      </c>
      <c r="F479" s="556" t="s">
        <v>505</v>
      </c>
      <c r="G479" s="576" t="s">
        <v>156</v>
      </c>
    </row>
    <row r="480" spans="1:7" ht="15" customHeight="1">
      <c r="A480" s="561"/>
      <c r="B480" s="551"/>
      <c r="C480" s="562"/>
      <c r="D480" s="120" t="s">
        <v>144</v>
      </c>
      <c r="E480" s="102">
        <v>0</v>
      </c>
      <c r="F480" s="556"/>
      <c r="G480" s="576"/>
    </row>
    <row r="481" spans="1:7" ht="15" customHeight="1">
      <c r="A481" s="561"/>
      <c r="B481" s="551"/>
      <c r="C481" s="562"/>
      <c r="D481" s="140" t="s">
        <v>218</v>
      </c>
      <c r="E481" s="102">
        <v>2.0000000000000001E-4</v>
      </c>
      <c r="F481" s="556"/>
      <c r="G481" s="576"/>
    </row>
    <row r="482" spans="1:7" ht="15" customHeight="1">
      <c r="A482" s="561"/>
      <c r="B482" s="551"/>
      <c r="C482" s="562"/>
      <c r="D482" s="103" t="s">
        <v>131</v>
      </c>
      <c r="E482" s="104">
        <v>1.9900000000000001E-4</v>
      </c>
      <c r="F482" s="556"/>
      <c r="G482" s="576"/>
    </row>
    <row r="483" spans="1:7" ht="15" customHeight="1">
      <c r="A483" s="112" t="s">
        <v>506</v>
      </c>
      <c r="B483" s="121" t="s">
        <v>507</v>
      </c>
      <c r="C483" s="114">
        <v>5.1800000000000001E-4</v>
      </c>
      <c r="D483" s="115"/>
      <c r="E483" s="109">
        <v>5.4000000000000001E-4</v>
      </c>
      <c r="F483" s="116" t="s">
        <v>119</v>
      </c>
      <c r="G483" s="117"/>
    </row>
    <row r="484" spans="1:7" ht="15" customHeight="1">
      <c r="A484" s="112" t="s">
        <v>508</v>
      </c>
      <c r="B484" s="121" t="s">
        <v>509</v>
      </c>
      <c r="C484" s="114">
        <v>4.8500000000000003E-4</v>
      </c>
      <c r="D484" s="115"/>
      <c r="E484" s="109">
        <v>5.4699999999999996E-4</v>
      </c>
      <c r="F484" s="116" t="s">
        <v>119</v>
      </c>
      <c r="G484" s="117"/>
    </row>
    <row r="485" spans="1:7" ht="15" customHeight="1">
      <c r="A485" s="561" t="s">
        <v>510</v>
      </c>
      <c r="B485" s="551" t="s">
        <v>511</v>
      </c>
      <c r="C485" s="562">
        <v>4.17E-4</v>
      </c>
      <c r="D485" s="118" t="s">
        <v>134</v>
      </c>
      <c r="E485" s="119">
        <v>0</v>
      </c>
      <c r="F485" s="556" t="s">
        <v>512</v>
      </c>
      <c r="G485" s="576" t="s">
        <v>289</v>
      </c>
    </row>
    <row r="486" spans="1:7" ht="15" customHeight="1">
      <c r="A486" s="561"/>
      <c r="B486" s="551"/>
      <c r="C486" s="562"/>
      <c r="D486" s="120" t="s">
        <v>130</v>
      </c>
      <c r="E486" s="102">
        <v>4.5800000000000002E-4</v>
      </c>
      <c r="F486" s="556"/>
      <c r="G486" s="576"/>
    </row>
    <row r="487" spans="1:7" ht="15" customHeight="1">
      <c r="A487" s="561"/>
      <c r="B487" s="551"/>
      <c r="C487" s="562"/>
      <c r="D487" s="103" t="s">
        <v>131</v>
      </c>
      <c r="E487" s="104">
        <v>4.46E-4</v>
      </c>
      <c r="F487" s="556"/>
      <c r="G487" s="576"/>
    </row>
    <row r="488" spans="1:7" ht="15" customHeight="1">
      <c r="A488" s="112" t="s">
        <v>513</v>
      </c>
      <c r="B488" s="121" t="s">
        <v>514</v>
      </c>
      <c r="C488" s="114">
        <v>5.1000000000000004E-4</v>
      </c>
      <c r="D488" s="115"/>
      <c r="E488" s="109">
        <v>5.5900000000000004E-4</v>
      </c>
      <c r="F488" s="116" t="s">
        <v>119</v>
      </c>
      <c r="G488" s="117"/>
    </row>
    <row r="489" spans="1:7" ht="15" customHeight="1">
      <c r="A489" s="561" t="s">
        <v>515</v>
      </c>
      <c r="B489" s="551" t="s">
        <v>516</v>
      </c>
      <c r="C489" s="562">
        <v>5.5400000000000002E-4</v>
      </c>
      <c r="D489" s="118" t="s">
        <v>134</v>
      </c>
      <c r="E489" s="119">
        <v>0</v>
      </c>
      <c r="F489" s="556" t="s">
        <v>119</v>
      </c>
      <c r="G489" s="576"/>
    </row>
    <row r="490" spans="1:7" ht="15" customHeight="1">
      <c r="A490" s="561"/>
      <c r="B490" s="551"/>
      <c r="C490" s="562"/>
      <c r="D490" s="101" t="s">
        <v>135</v>
      </c>
      <c r="E490" s="102">
        <v>5.6399999999999994E-4</v>
      </c>
      <c r="F490" s="556"/>
      <c r="G490" s="576"/>
    </row>
    <row r="491" spans="1:7" ht="15" customHeight="1">
      <c r="A491" s="561"/>
      <c r="B491" s="551"/>
      <c r="C491" s="562"/>
      <c r="D491" s="103" t="s">
        <v>131</v>
      </c>
      <c r="E491" s="104">
        <v>5.6400000000000005E-4</v>
      </c>
      <c r="F491" s="556"/>
      <c r="G491" s="576"/>
    </row>
    <row r="492" spans="1:7" ht="15" customHeight="1">
      <c r="A492" s="648" t="s">
        <v>517</v>
      </c>
      <c r="B492" s="632" t="s">
        <v>518</v>
      </c>
      <c r="C492" s="562" t="s">
        <v>123</v>
      </c>
      <c r="D492" s="134" t="s">
        <v>197</v>
      </c>
      <c r="E492" s="135">
        <v>0</v>
      </c>
      <c r="F492" s="649" t="s">
        <v>124</v>
      </c>
      <c r="G492" s="650"/>
    </row>
    <row r="493" spans="1:7" ht="15" customHeight="1">
      <c r="A493" s="648"/>
      <c r="B493" s="632"/>
      <c r="C493" s="562"/>
      <c r="D493" s="128" t="s">
        <v>174</v>
      </c>
      <c r="E493" s="125">
        <v>2.99E-4</v>
      </c>
      <c r="F493" s="649"/>
      <c r="G493" s="650"/>
    </row>
    <row r="494" spans="1:7" ht="15" customHeight="1">
      <c r="A494" s="648"/>
      <c r="B494" s="632"/>
      <c r="C494" s="562"/>
      <c r="D494" s="236" t="s">
        <v>161</v>
      </c>
      <c r="E494" s="102" t="s">
        <v>321</v>
      </c>
      <c r="F494" s="649"/>
      <c r="G494" s="650"/>
    </row>
    <row r="495" spans="1:7" ht="15" customHeight="1">
      <c r="A495" s="648"/>
      <c r="B495" s="632"/>
      <c r="C495" s="562"/>
      <c r="D495" s="103" t="s">
        <v>131</v>
      </c>
      <c r="E495" s="196" t="s">
        <v>322</v>
      </c>
      <c r="F495" s="649"/>
      <c r="G495" s="650"/>
    </row>
    <row r="496" spans="1:7" ht="15" customHeight="1">
      <c r="A496" s="561" t="s">
        <v>519</v>
      </c>
      <c r="B496" s="550" t="s">
        <v>520</v>
      </c>
      <c r="C496" s="562">
        <v>3.6200000000000002E-4</v>
      </c>
      <c r="D496" s="134" t="s">
        <v>197</v>
      </c>
      <c r="E496" s="135">
        <v>2.7999999999999998E-4</v>
      </c>
      <c r="F496" s="646" t="s">
        <v>119</v>
      </c>
      <c r="G496" s="576"/>
    </row>
    <row r="497" spans="1:7" ht="15" customHeight="1">
      <c r="A497" s="561"/>
      <c r="B497" s="550"/>
      <c r="C497" s="562"/>
      <c r="D497" s="120" t="s">
        <v>144</v>
      </c>
      <c r="E497" s="102">
        <v>0</v>
      </c>
      <c r="F497" s="646"/>
      <c r="G497" s="576"/>
    </row>
    <row r="498" spans="1:7" ht="15" customHeight="1">
      <c r="A498" s="561"/>
      <c r="B498" s="550"/>
      <c r="C498" s="562"/>
      <c r="D498" s="120" t="s">
        <v>145</v>
      </c>
      <c r="E498" s="102">
        <v>0</v>
      </c>
      <c r="F498" s="646"/>
      <c r="G498" s="576"/>
    </row>
    <row r="499" spans="1:7" ht="15" customHeight="1">
      <c r="A499" s="561"/>
      <c r="B499" s="550"/>
      <c r="C499" s="562"/>
      <c r="D499" s="120" t="s">
        <v>521</v>
      </c>
      <c r="E499" s="102">
        <v>6.1200000000000002E-4</v>
      </c>
      <c r="F499" s="646"/>
      <c r="G499" s="576"/>
    </row>
    <row r="500" spans="1:7" ht="15" customHeight="1">
      <c r="A500" s="568"/>
      <c r="B500" s="645"/>
      <c r="C500" s="569"/>
      <c r="D500" s="156" t="s">
        <v>131</v>
      </c>
      <c r="E500" s="157">
        <v>4.0900000000000002E-4</v>
      </c>
      <c r="F500" s="647"/>
      <c r="G500" s="584"/>
    </row>
    <row r="501" spans="1:7" ht="15" customHeight="1">
      <c r="A501" s="181" t="s">
        <v>522</v>
      </c>
      <c r="B501" s="197" t="s">
        <v>523</v>
      </c>
      <c r="C501" s="198">
        <v>4.15E-4</v>
      </c>
      <c r="D501" s="199"/>
      <c r="E501" s="198">
        <v>4.06E-4</v>
      </c>
      <c r="F501" s="200" t="s">
        <v>119</v>
      </c>
      <c r="G501" s="201"/>
    </row>
    <row r="502" spans="1:7" ht="15" customHeight="1">
      <c r="A502" s="561" t="s">
        <v>524</v>
      </c>
      <c r="B502" s="551" t="s">
        <v>525</v>
      </c>
      <c r="C502" s="562">
        <v>4.35E-4</v>
      </c>
      <c r="D502" s="118" t="s">
        <v>134</v>
      </c>
      <c r="E502" s="119">
        <v>0</v>
      </c>
      <c r="F502" s="556" t="s">
        <v>526</v>
      </c>
      <c r="G502" s="576" t="s">
        <v>156</v>
      </c>
    </row>
    <row r="503" spans="1:7" ht="15" customHeight="1">
      <c r="A503" s="561"/>
      <c r="B503" s="551"/>
      <c r="C503" s="562"/>
      <c r="D503" s="120" t="s">
        <v>130</v>
      </c>
      <c r="E503" s="102">
        <v>4.7199999999999998E-4</v>
      </c>
      <c r="F503" s="556"/>
      <c r="G503" s="576"/>
    </row>
    <row r="504" spans="1:7" ht="15" customHeight="1">
      <c r="A504" s="568"/>
      <c r="B504" s="552"/>
      <c r="C504" s="569"/>
      <c r="D504" s="156" t="s">
        <v>131</v>
      </c>
      <c r="E504" s="157">
        <v>4.6299999999999998E-4</v>
      </c>
      <c r="F504" s="557"/>
      <c r="G504" s="584"/>
    </row>
    <row r="505" spans="1:7" ht="15" customHeight="1">
      <c r="A505" s="181" t="s">
        <v>527</v>
      </c>
      <c r="B505" s="197" t="s">
        <v>528</v>
      </c>
      <c r="C505" s="198">
        <v>7.7999999999999999E-5</v>
      </c>
      <c r="D505" s="199"/>
      <c r="E505" s="198">
        <v>6.4999999999999997E-4</v>
      </c>
      <c r="F505" s="200" t="s">
        <v>119</v>
      </c>
      <c r="G505" s="201"/>
    </row>
    <row r="506" spans="1:7" ht="15" customHeight="1">
      <c r="A506" s="561" t="s">
        <v>529</v>
      </c>
      <c r="B506" s="551" t="s">
        <v>530</v>
      </c>
      <c r="C506" s="562">
        <v>4.3600000000000008E-4</v>
      </c>
      <c r="D506" s="118" t="s">
        <v>134</v>
      </c>
      <c r="E506" s="119">
        <v>0</v>
      </c>
      <c r="F506" s="556">
        <v>96.97</v>
      </c>
      <c r="G506" s="576" t="s">
        <v>156</v>
      </c>
    </row>
    <row r="507" spans="1:7" ht="15" customHeight="1">
      <c r="A507" s="561"/>
      <c r="B507" s="551"/>
      <c r="C507" s="562"/>
      <c r="D507" s="128" t="s">
        <v>174</v>
      </c>
      <c r="E507" s="125">
        <v>1.83E-4</v>
      </c>
      <c r="F507" s="556"/>
      <c r="G507" s="576"/>
    </row>
    <row r="508" spans="1:7" ht="15" customHeight="1">
      <c r="A508" s="561"/>
      <c r="B508" s="551"/>
      <c r="C508" s="562"/>
      <c r="D508" s="129" t="s">
        <v>201</v>
      </c>
      <c r="E508" s="125">
        <v>2.4800000000000001E-4</v>
      </c>
      <c r="F508" s="556"/>
      <c r="G508" s="576"/>
    </row>
    <row r="509" spans="1:7" ht="15" customHeight="1">
      <c r="A509" s="561"/>
      <c r="B509" s="551"/>
      <c r="C509" s="562"/>
      <c r="D509" s="101" t="s">
        <v>202</v>
      </c>
      <c r="E509" s="102">
        <v>4.8500000000000003E-4</v>
      </c>
      <c r="F509" s="556"/>
      <c r="G509" s="576"/>
    </row>
    <row r="510" spans="1:7" ht="15" customHeight="1">
      <c r="A510" s="578"/>
      <c r="B510" s="579"/>
      <c r="C510" s="644"/>
      <c r="D510" s="103" t="s">
        <v>131</v>
      </c>
      <c r="E510" s="104">
        <v>4.4799999999999999E-4</v>
      </c>
      <c r="F510" s="618"/>
      <c r="G510" s="582"/>
    </row>
    <row r="511" spans="1:7" ht="15" customHeight="1">
      <c r="A511" s="561" t="s">
        <v>531</v>
      </c>
      <c r="B511" s="551" t="s">
        <v>532</v>
      </c>
      <c r="C511" s="562">
        <v>4.3600000000000008E-4</v>
      </c>
      <c r="D511" s="118" t="s">
        <v>134</v>
      </c>
      <c r="E511" s="119">
        <v>0</v>
      </c>
      <c r="F511" s="556" t="s">
        <v>119</v>
      </c>
      <c r="G511" s="576"/>
    </row>
    <row r="512" spans="1:7" ht="15" customHeight="1">
      <c r="A512" s="561"/>
      <c r="B512" s="551"/>
      <c r="C512" s="562"/>
      <c r="D512" s="101" t="s">
        <v>135</v>
      </c>
      <c r="E512" s="102">
        <v>3.9600000000000003E-4</v>
      </c>
      <c r="F512" s="556"/>
      <c r="G512" s="576"/>
    </row>
    <row r="513" spans="1:7" ht="15" customHeight="1">
      <c r="A513" s="561"/>
      <c r="B513" s="551"/>
      <c r="C513" s="562"/>
      <c r="D513" s="103" t="s">
        <v>131</v>
      </c>
      <c r="E513" s="104">
        <v>3.8299999999999999E-4</v>
      </c>
      <c r="F513" s="556"/>
      <c r="G513" s="576"/>
    </row>
    <row r="514" spans="1:7" ht="15" customHeight="1">
      <c r="A514" s="561" t="s">
        <v>533</v>
      </c>
      <c r="B514" s="551" t="s">
        <v>534</v>
      </c>
      <c r="C514" s="562">
        <v>4.4700000000000002E-4</v>
      </c>
      <c r="D514" s="134" t="s">
        <v>197</v>
      </c>
      <c r="E514" s="135">
        <v>2.9399999999999999E-4</v>
      </c>
      <c r="F514" s="556" t="s">
        <v>119</v>
      </c>
      <c r="G514" s="576"/>
    </row>
    <row r="515" spans="1:7" ht="15" customHeight="1">
      <c r="A515" s="561"/>
      <c r="B515" s="551"/>
      <c r="C515" s="562"/>
      <c r="D515" s="128" t="s">
        <v>174</v>
      </c>
      <c r="E515" s="125">
        <v>3.3300000000000002E-4</v>
      </c>
      <c r="F515" s="556"/>
      <c r="G515" s="576"/>
    </row>
    <row r="516" spans="1:7" ht="15" customHeight="1">
      <c r="A516" s="561"/>
      <c r="B516" s="551"/>
      <c r="C516" s="562"/>
      <c r="D516" s="101" t="s">
        <v>218</v>
      </c>
      <c r="E516" s="102">
        <v>4.2299999999999998E-4</v>
      </c>
      <c r="F516" s="556"/>
      <c r="G516" s="576"/>
    </row>
    <row r="517" spans="1:7" ht="15" customHeight="1">
      <c r="A517" s="561"/>
      <c r="B517" s="551"/>
      <c r="C517" s="562"/>
      <c r="D517" s="103" t="s">
        <v>131</v>
      </c>
      <c r="E517" s="104">
        <v>4.2299999999999998E-4</v>
      </c>
      <c r="F517" s="556"/>
      <c r="G517" s="576"/>
    </row>
    <row r="518" spans="1:7" ht="15" customHeight="1">
      <c r="A518" s="112" t="s">
        <v>535</v>
      </c>
      <c r="B518" s="121" t="s">
        <v>536</v>
      </c>
      <c r="C518" s="114">
        <v>4.75E-4</v>
      </c>
      <c r="D518" s="115"/>
      <c r="E518" s="109">
        <v>5.2800000000000004E-4</v>
      </c>
      <c r="F518" s="116" t="s">
        <v>119</v>
      </c>
      <c r="G518" s="117"/>
    </row>
    <row r="519" spans="1:7" ht="15" customHeight="1">
      <c r="A519" s="112" t="s">
        <v>537</v>
      </c>
      <c r="B519" s="121" t="s">
        <v>538</v>
      </c>
      <c r="C519" s="114">
        <v>5.04E-4</v>
      </c>
      <c r="D519" s="115"/>
      <c r="E519" s="109">
        <v>4.8999999999999998E-4</v>
      </c>
      <c r="F519" s="116" t="s">
        <v>119</v>
      </c>
      <c r="G519" s="117"/>
    </row>
    <row r="520" spans="1:7" ht="15" customHeight="1">
      <c r="A520" s="561" t="s">
        <v>539</v>
      </c>
      <c r="B520" s="551" t="s">
        <v>540</v>
      </c>
      <c r="C520" s="562">
        <v>4.6999999999999999E-4</v>
      </c>
      <c r="D520" s="134" t="s">
        <v>197</v>
      </c>
      <c r="E520" s="235">
        <v>0</v>
      </c>
      <c r="F520" s="556" t="s">
        <v>124</v>
      </c>
      <c r="G520" s="576"/>
    </row>
    <row r="521" spans="1:7" ht="15" customHeight="1">
      <c r="A521" s="561"/>
      <c r="B521" s="551"/>
      <c r="C521" s="562"/>
      <c r="D521" s="103" t="s">
        <v>131</v>
      </c>
      <c r="E521" s="198">
        <v>3.7199999999999999E-4</v>
      </c>
      <c r="F521" s="556"/>
      <c r="G521" s="576"/>
    </row>
    <row r="522" spans="1:7" ht="15" customHeight="1">
      <c r="A522" s="561" t="s">
        <v>541</v>
      </c>
      <c r="B522" s="551" t="s">
        <v>542</v>
      </c>
      <c r="C522" s="562">
        <v>4.6999999999999999E-4</v>
      </c>
      <c r="D522" s="118" t="s">
        <v>134</v>
      </c>
      <c r="E522" s="119">
        <v>0</v>
      </c>
      <c r="F522" s="556" t="s">
        <v>543</v>
      </c>
      <c r="G522" s="576" t="s">
        <v>156</v>
      </c>
    </row>
    <row r="523" spans="1:7" ht="15" customHeight="1">
      <c r="A523" s="561"/>
      <c r="B523" s="551"/>
      <c r="C523" s="562"/>
      <c r="D523" s="140" t="s">
        <v>135</v>
      </c>
      <c r="E523" s="102">
        <v>4.7399999999999997E-4</v>
      </c>
      <c r="F523" s="556"/>
      <c r="G523" s="576"/>
    </row>
    <row r="524" spans="1:7" ht="15" customHeight="1">
      <c r="A524" s="561"/>
      <c r="B524" s="551"/>
      <c r="C524" s="562"/>
      <c r="D524" s="103" t="s">
        <v>131</v>
      </c>
      <c r="E524" s="104">
        <v>4.7199999999999998E-4</v>
      </c>
      <c r="F524" s="556"/>
      <c r="G524" s="576"/>
    </row>
    <row r="525" spans="1:7" ht="15" customHeight="1">
      <c r="A525" s="112" t="s">
        <v>544</v>
      </c>
      <c r="B525" s="121" t="s">
        <v>545</v>
      </c>
      <c r="C525" s="114">
        <v>5.2500000000000008E-4</v>
      </c>
      <c r="D525" s="115"/>
      <c r="E525" s="109">
        <v>4.6900000000000002E-4</v>
      </c>
      <c r="F525" s="116" t="s">
        <v>119</v>
      </c>
      <c r="G525" s="117"/>
    </row>
    <row r="526" spans="1:7" ht="15" customHeight="1">
      <c r="A526" s="561" t="s">
        <v>546</v>
      </c>
      <c r="B526" s="551" t="s">
        <v>547</v>
      </c>
      <c r="C526" s="562">
        <v>3.1999999999999999E-5</v>
      </c>
      <c r="D526" s="101" t="s">
        <v>118</v>
      </c>
      <c r="E526" s="102">
        <v>4.2999999999999999E-4</v>
      </c>
      <c r="F526" s="556" t="s">
        <v>119</v>
      </c>
      <c r="G526" s="576"/>
    </row>
    <row r="527" spans="1:7" ht="15" customHeight="1">
      <c r="A527" s="568"/>
      <c r="B527" s="552"/>
      <c r="C527" s="569"/>
      <c r="D527" s="156" t="s">
        <v>131</v>
      </c>
      <c r="E527" s="157">
        <v>4.17E-4</v>
      </c>
      <c r="F527" s="557"/>
      <c r="G527" s="584"/>
    </row>
    <row r="528" spans="1:7" ht="15" customHeight="1">
      <c r="A528" s="237" t="s">
        <v>548</v>
      </c>
      <c r="B528" s="182" t="s">
        <v>549</v>
      </c>
      <c r="C528" s="183">
        <v>3.6400000000000001E-4</v>
      </c>
      <c r="D528" s="199"/>
      <c r="E528" s="198">
        <v>3.0800000000000001E-4</v>
      </c>
      <c r="F528" s="238" t="s">
        <v>119</v>
      </c>
      <c r="G528" s="225"/>
    </row>
    <row r="529" spans="1:7" ht="15" customHeight="1">
      <c r="A529" s="547" t="s">
        <v>550</v>
      </c>
      <c r="B529" s="550" t="s">
        <v>551</v>
      </c>
      <c r="C529" s="642">
        <v>3.8299999999999999E-4</v>
      </c>
      <c r="D529" s="122" t="s">
        <v>134</v>
      </c>
      <c r="E529" s="239">
        <v>0</v>
      </c>
      <c r="F529" s="574" t="s">
        <v>124</v>
      </c>
      <c r="G529" s="614"/>
    </row>
    <row r="530" spans="1:7" ht="15" customHeight="1">
      <c r="A530" s="548"/>
      <c r="B530" s="551"/>
      <c r="C530" s="594"/>
      <c r="D530" s="123" t="s">
        <v>144</v>
      </c>
      <c r="E530" s="240">
        <v>0</v>
      </c>
      <c r="F530" s="574"/>
      <c r="G530" s="614"/>
    </row>
    <row r="531" spans="1:7" ht="15" customHeight="1">
      <c r="A531" s="548"/>
      <c r="B531" s="551"/>
      <c r="C531" s="594"/>
      <c r="D531" s="241" t="s">
        <v>218</v>
      </c>
      <c r="E531" s="240">
        <v>4.2000000000000004E-5</v>
      </c>
      <c r="F531" s="574"/>
      <c r="G531" s="614"/>
    </row>
    <row r="532" spans="1:7" ht="15" customHeight="1">
      <c r="A532" s="549"/>
      <c r="B532" s="552"/>
      <c r="C532" s="643"/>
      <c r="D532" s="127" t="s">
        <v>131</v>
      </c>
      <c r="E532" s="242">
        <v>4.28E-4</v>
      </c>
      <c r="F532" s="574"/>
      <c r="G532" s="614"/>
    </row>
    <row r="533" spans="1:7" ht="15" customHeight="1">
      <c r="A533" s="609" t="s">
        <v>552</v>
      </c>
      <c r="B533" s="603" t="s">
        <v>553</v>
      </c>
      <c r="C533" s="610">
        <v>4.4000000000000002E-4</v>
      </c>
      <c r="D533" s="118" t="s">
        <v>134</v>
      </c>
      <c r="E533" s="119">
        <v>0</v>
      </c>
      <c r="F533" s="589" t="s">
        <v>554</v>
      </c>
      <c r="G533" s="611" t="s">
        <v>156</v>
      </c>
    </row>
    <row r="534" spans="1:7" ht="15" customHeight="1">
      <c r="A534" s="561"/>
      <c r="B534" s="551"/>
      <c r="C534" s="562"/>
      <c r="D534" s="120" t="s">
        <v>130</v>
      </c>
      <c r="E534" s="102">
        <v>4.2099999999999999E-4</v>
      </c>
      <c r="F534" s="556"/>
      <c r="G534" s="576"/>
    </row>
    <row r="535" spans="1:7" ht="15" customHeight="1">
      <c r="A535" s="561"/>
      <c r="B535" s="551"/>
      <c r="C535" s="562"/>
      <c r="D535" s="103" t="s">
        <v>131</v>
      </c>
      <c r="E535" s="104">
        <v>4.1599999999999997E-4</v>
      </c>
      <c r="F535" s="556"/>
      <c r="G535" s="576"/>
    </row>
    <row r="536" spans="1:7" ht="15" customHeight="1">
      <c r="A536" s="561" t="s">
        <v>555</v>
      </c>
      <c r="B536" s="551" t="s">
        <v>556</v>
      </c>
      <c r="C536" s="562">
        <v>3.01E-4</v>
      </c>
      <c r="D536" s="118" t="s">
        <v>134</v>
      </c>
      <c r="E536" s="119">
        <v>0</v>
      </c>
      <c r="F536" s="556" t="s">
        <v>119</v>
      </c>
      <c r="G536" s="576"/>
    </row>
    <row r="537" spans="1:7" ht="15" customHeight="1">
      <c r="A537" s="561"/>
      <c r="B537" s="551"/>
      <c r="C537" s="562"/>
      <c r="D537" s="108" t="s">
        <v>130</v>
      </c>
      <c r="E537" s="102">
        <v>2.12E-4</v>
      </c>
      <c r="F537" s="556"/>
      <c r="G537" s="576"/>
    </row>
    <row r="538" spans="1:7" ht="15" customHeight="1">
      <c r="A538" s="561"/>
      <c r="B538" s="551"/>
      <c r="C538" s="562"/>
      <c r="D538" s="103" t="s">
        <v>131</v>
      </c>
      <c r="E538" s="104">
        <v>2.12E-4</v>
      </c>
      <c r="F538" s="556"/>
      <c r="G538" s="576"/>
    </row>
    <row r="539" spans="1:7" ht="15" customHeight="1">
      <c r="A539" s="112" t="s">
        <v>557</v>
      </c>
      <c r="B539" s="121" t="s">
        <v>558</v>
      </c>
      <c r="C539" s="114">
        <v>4.0999999999999999E-4</v>
      </c>
      <c r="D539" s="115"/>
      <c r="E539" s="109">
        <v>3.5399999999999999E-4</v>
      </c>
      <c r="F539" s="116" t="s">
        <v>119</v>
      </c>
      <c r="G539" s="117"/>
    </row>
    <row r="540" spans="1:7" ht="15" customHeight="1">
      <c r="A540" s="112" t="s">
        <v>559</v>
      </c>
      <c r="B540" s="121" t="s">
        <v>560</v>
      </c>
      <c r="C540" s="114">
        <v>3.4E-5</v>
      </c>
      <c r="D540" s="115"/>
      <c r="E540" s="109">
        <v>4.1800000000000002E-4</v>
      </c>
      <c r="F540" s="116" t="s">
        <v>119</v>
      </c>
      <c r="G540" s="117"/>
    </row>
    <row r="541" spans="1:7" ht="15" customHeight="1">
      <c r="A541" s="561" t="s">
        <v>561</v>
      </c>
      <c r="B541" s="551" t="s">
        <v>562</v>
      </c>
      <c r="C541" s="562">
        <v>3.6999999999999998E-5</v>
      </c>
      <c r="D541" s="118" t="s">
        <v>134</v>
      </c>
      <c r="E541" s="119">
        <v>0</v>
      </c>
      <c r="F541" s="556" t="s">
        <v>119</v>
      </c>
      <c r="G541" s="576"/>
    </row>
    <row r="542" spans="1:7" ht="15" customHeight="1">
      <c r="A542" s="561"/>
      <c r="B542" s="551"/>
      <c r="C542" s="562"/>
      <c r="D542" s="120" t="s">
        <v>130</v>
      </c>
      <c r="E542" s="102">
        <v>4.0899999999999997E-4</v>
      </c>
      <c r="F542" s="556"/>
      <c r="G542" s="576"/>
    </row>
    <row r="543" spans="1:7" ht="15" customHeight="1">
      <c r="A543" s="561"/>
      <c r="B543" s="551"/>
      <c r="C543" s="562"/>
      <c r="D543" s="103" t="s">
        <v>131</v>
      </c>
      <c r="E543" s="104">
        <v>3.39E-4</v>
      </c>
      <c r="F543" s="556"/>
      <c r="G543" s="576"/>
    </row>
    <row r="544" spans="1:7" ht="15" customHeight="1">
      <c r="A544" s="112" t="s">
        <v>563</v>
      </c>
      <c r="B544" s="121" t="s">
        <v>564</v>
      </c>
      <c r="C544" s="114">
        <v>1.5E-5</v>
      </c>
      <c r="D544" s="115"/>
      <c r="E544" s="109">
        <v>4.3600000000000008E-4</v>
      </c>
      <c r="F544" s="116" t="s">
        <v>119</v>
      </c>
      <c r="G544" s="117"/>
    </row>
    <row r="545" spans="1:7" ht="15" customHeight="1">
      <c r="A545" s="112" t="s">
        <v>565</v>
      </c>
      <c r="B545" s="121" t="s">
        <v>566</v>
      </c>
      <c r="C545" s="114">
        <v>1.2999999999999999E-5</v>
      </c>
      <c r="D545" s="115"/>
      <c r="E545" s="109">
        <v>4.35E-4</v>
      </c>
      <c r="F545" s="116" t="s">
        <v>119</v>
      </c>
      <c r="G545" s="117"/>
    </row>
    <row r="546" spans="1:7" ht="15" customHeight="1">
      <c r="A546" s="112" t="s">
        <v>567</v>
      </c>
      <c r="B546" s="121" t="s">
        <v>568</v>
      </c>
      <c r="C546" s="114">
        <v>3.6400000000000001E-4</v>
      </c>
      <c r="D546" s="115"/>
      <c r="E546" s="109">
        <v>3.0800000000000001E-4</v>
      </c>
      <c r="F546" s="116" t="s">
        <v>119</v>
      </c>
      <c r="G546" s="117"/>
    </row>
    <row r="547" spans="1:7" ht="15" customHeight="1">
      <c r="A547" s="112" t="s">
        <v>569</v>
      </c>
      <c r="B547" s="121" t="s">
        <v>570</v>
      </c>
      <c r="C547" s="114">
        <v>4.3000000000000002E-5</v>
      </c>
      <c r="D547" s="115"/>
      <c r="E547" s="109">
        <v>4.15E-4</v>
      </c>
      <c r="F547" s="116" t="s">
        <v>119</v>
      </c>
      <c r="G547" s="117"/>
    </row>
    <row r="548" spans="1:7" ht="15" customHeight="1">
      <c r="A548" s="112" t="s">
        <v>571</v>
      </c>
      <c r="B548" s="121" t="s">
        <v>572</v>
      </c>
      <c r="C548" s="114">
        <v>4.7800000000000002E-4</v>
      </c>
      <c r="D548" s="115"/>
      <c r="E548" s="109">
        <v>5.22E-4</v>
      </c>
      <c r="F548" s="116" t="s">
        <v>119</v>
      </c>
      <c r="G548" s="117"/>
    </row>
    <row r="549" spans="1:7" ht="15" customHeight="1">
      <c r="A549" s="561" t="s">
        <v>573</v>
      </c>
      <c r="B549" s="551" t="s">
        <v>574</v>
      </c>
      <c r="C549" s="562">
        <v>4.6799999999999999E-4</v>
      </c>
      <c r="D549" s="134" t="s">
        <v>197</v>
      </c>
      <c r="E549" s="125">
        <v>0</v>
      </c>
      <c r="F549" s="556" t="s">
        <v>119</v>
      </c>
      <c r="G549" s="576"/>
    </row>
    <row r="550" spans="1:7" ht="15" customHeight="1">
      <c r="A550" s="561"/>
      <c r="B550" s="551"/>
      <c r="C550" s="562"/>
      <c r="D550" s="128" t="s">
        <v>174</v>
      </c>
      <c r="E550" s="125">
        <v>2.6899999999999998E-4</v>
      </c>
      <c r="F550" s="556"/>
      <c r="G550" s="576"/>
    </row>
    <row r="551" spans="1:7" ht="15" customHeight="1">
      <c r="A551" s="561"/>
      <c r="B551" s="551"/>
      <c r="C551" s="562"/>
      <c r="D551" s="129" t="s">
        <v>201</v>
      </c>
      <c r="E551" s="125">
        <v>4.8799999999999999E-4</v>
      </c>
      <c r="F551" s="556"/>
      <c r="G551" s="576"/>
    </row>
    <row r="552" spans="1:7" ht="15" customHeight="1">
      <c r="A552" s="561"/>
      <c r="B552" s="551"/>
      <c r="C552" s="562"/>
      <c r="D552" s="103" t="s">
        <v>131</v>
      </c>
      <c r="E552" s="109">
        <v>4.9100000000000001E-4</v>
      </c>
      <c r="F552" s="556"/>
      <c r="G552" s="576"/>
    </row>
    <row r="553" spans="1:7" ht="15" customHeight="1">
      <c r="A553" s="112" t="s">
        <v>575</v>
      </c>
      <c r="B553" s="121" t="s">
        <v>576</v>
      </c>
      <c r="C553" s="114">
        <v>4.75E-4</v>
      </c>
      <c r="D553" s="115"/>
      <c r="E553" s="109">
        <v>4.2200000000000001E-4</v>
      </c>
      <c r="F553" s="116" t="s">
        <v>119</v>
      </c>
      <c r="G553" s="117"/>
    </row>
    <row r="554" spans="1:7" ht="15" customHeight="1">
      <c r="A554" s="112" t="s">
        <v>577</v>
      </c>
      <c r="B554" s="121" t="s">
        <v>578</v>
      </c>
      <c r="C554" s="114" t="s">
        <v>123</v>
      </c>
      <c r="D554" s="115"/>
      <c r="E554" s="109">
        <v>4.5100000000000001E-4</v>
      </c>
      <c r="F554" s="116" t="s">
        <v>124</v>
      </c>
      <c r="G554" s="117"/>
    </row>
    <row r="555" spans="1:7" ht="15" customHeight="1">
      <c r="A555" s="112" t="s">
        <v>579</v>
      </c>
      <c r="B555" s="121" t="s">
        <v>580</v>
      </c>
      <c r="C555" s="114" t="s">
        <v>123</v>
      </c>
      <c r="D555" s="115"/>
      <c r="E555" s="109">
        <v>4.9399999999999997E-4</v>
      </c>
      <c r="F555" s="116" t="s">
        <v>124</v>
      </c>
      <c r="G555" s="111"/>
    </row>
    <row r="556" spans="1:7" ht="15" customHeight="1">
      <c r="A556" s="561" t="s">
        <v>581</v>
      </c>
      <c r="B556" s="551" t="s">
        <v>582</v>
      </c>
      <c r="C556" s="562">
        <v>3.2699999999999998E-4</v>
      </c>
      <c r="D556" s="118" t="s">
        <v>134</v>
      </c>
      <c r="E556" s="119">
        <v>0</v>
      </c>
      <c r="F556" s="640" t="s">
        <v>119</v>
      </c>
      <c r="G556" s="637"/>
    </row>
    <row r="557" spans="1:7" ht="15" customHeight="1">
      <c r="A557" s="561"/>
      <c r="B557" s="551"/>
      <c r="C557" s="562"/>
      <c r="D557" s="108" t="s">
        <v>130</v>
      </c>
      <c r="E557" s="102">
        <v>4.84E-4</v>
      </c>
      <c r="F557" s="640"/>
      <c r="G557" s="637"/>
    </row>
    <row r="558" spans="1:7" ht="15" customHeight="1">
      <c r="A558" s="561"/>
      <c r="B558" s="551"/>
      <c r="C558" s="562"/>
      <c r="D558" s="103" t="s">
        <v>131</v>
      </c>
      <c r="E558" s="104">
        <v>4.8000000000000001E-4</v>
      </c>
      <c r="F558" s="640"/>
      <c r="G558" s="637"/>
    </row>
    <row r="559" spans="1:7" ht="15" customHeight="1">
      <c r="A559" s="561" t="s">
        <v>583</v>
      </c>
      <c r="B559" s="551" t="s">
        <v>584</v>
      </c>
      <c r="C559" s="562">
        <v>5.1800000000000001E-4</v>
      </c>
      <c r="D559" s="134" t="s">
        <v>197</v>
      </c>
      <c r="E559" s="243">
        <v>0</v>
      </c>
      <c r="F559" s="640" t="s">
        <v>585</v>
      </c>
      <c r="G559" s="637" t="s">
        <v>289</v>
      </c>
    </row>
    <row r="560" spans="1:7" ht="15" customHeight="1">
      <c r="A560" s="568"/>
      <c r="B560" s="552"/>
      <c r="C560" s="569"/>
      <c r="D560" s="244" t="s">
        <v>131</v>
      </c>
      <c r="E560" s="245">
        <v>5.4699999999999996E-4</v>
      </c>
      <c r="F560" s="641"/>
      <c r="G560" s="614"/>
    </row>
    <row r="561" spans="1:7" ht="15" customHeight="1">
      <c r="A561" s="609" t="s">
        <v>586</v>
      </c>
      <c r="B561" s="622" t="s">
        <v>587</v>
      </c>
      <c r="C561" s="610">
        <v>4.08E-4</v>
      </c>
      <c r="D561" s="246" t="s">
        <v>221</v>
      </c>
      <c r="E561" s="165">
        <v>0</v>
      </c>
      <c r="F561" s="589" t="s">
        <v>119</v>
      </c>
      <c r="G561" s="611"/>
    </row>
    <row r="562" spans="1:7" ht="15" customHeight="1">
      <c r="A562" s="561"/>
      <c r="B562" s="570"/>
      <c r="C562" s="562"/>
      <c r="D562" s="219" t="s">
        <v>135</v>
      </c>
      <c r="E562" s="166">
        <v>5.0600000000000005E-4</v>
      </c>
      <c r="F562" s="556"/>
      <c r="G562" s="611"/>
    </row>
    <row r="563" spans="1:7" ht="15" customHeight="1">
      <c r="A563" s="561"/>
      <c r="B563" s="570"/>
      <c r="C563" s="562"/>
      <c r="D563" s="103" t="s">
        <v>131</v>
      </c>
      <c r="E563" s="104">
        <v>5.0100000000000003E-4</v>
      </c>
      <c r="F563" s="556"/>
      <c r="G563" s="611"/>
    </row>
    <row r="564" spans="1:7" ht="15" customHeight="1">
      <c r="A564" s="112" t="s">
        <v>588</v>
      </c>
      <c r="B564" s="121" t="s">
        <v>589</v>
      </c>
      <c r="C564" s="114">
        <v>7.2099999999999996E-4</v>
      </c>
      <c r="D564" s="115"/>
      <c r="E564" s="109">
        <v>7.0899999999999999E-4</v>
      </c>
      <c r="F564" s="116" t="s">
        <v>119</v>
      </c>
      <c r="G564" s="117"/>
    </row>
    <row r="565" spans="1:7" ht="30" customHeight="1">
      <c r="A565" s="112" t="s">
        <v>590</v>
      </c>
      <c r="B565" s="121" t="s">
        <v>591</v>
      </c>
      <c r="C565" s="114">
        <v>4.6900000000000002E-4</v>
      </c>
      <c r="D565" s="115"/>
      <c r="E565" s="109">
        <v>4.1300000000000001E-4</v>
      </c>
      <c r="F565" s="116">
        <v>0.19</v>
      </c>
      <c r="G565" s="117" t="s">
        <v>156</v>
      </c>
    </row>
    <row r="566" spans="1:7" ht="15" customHeight="1">
      <c r="A566" s="105" t="s">
        <v>592</v>
      </c>
      <c r="B566" s="203" t="s">
        <v>593</v>
      </c>
      <c r="C566" s="107">
        <v>4.44E-4</v>
      </c>
      <c r="D566" s="136" t="s">
        <v>594</v>
      </c>
      <c r="E566" s="142">
        <v>6.0000000000000002E-6</v>
      </c>
      <c r="F566" s="110" t="s">
        <v>119</v>
      </c>
      <c r="G566" s="111"/>
    </row>
    <row r="567" spans="1:7" ht="30" customHeight="1">
      <c r="A567" s="112" t="s">
        <v>595</v>
      </c>
      <c r="B567" s="121" t="s">
        <v>596</v>
      </c>
      <c r="C567" s="114">
        <v>4.95E-4</v>
      </c>
      <c r="D567" s="247"/>
      <c r="E567" s="248">
        <v>5.2599999999999999E-4</v>
      </c>
      <c r="F567" s="249" t="s">
        <v>597</v>
      </c>
      <c r="G567" s="117" t="s">
        <v>289</v>
      </c>
    </row>
    <row r="568" spans="1:7" ht="15" customHeight="1">
      <c r="A568" s="105" t="s">
        <v>598</v>
      </c>
      <c r="B568" s="203" t="s">
        <v>599</v>
      </c>
      <c r="C568" s="107">
        <v>4.5000000000000003E-5</v>
      </c>
      <c r="D568" s="250"/>
      <c r="E568" s="251">
        <v>5.0100000000000003E-4</v>
      </c>
      <c r="F568" s="252" t="s">
        <v>119</v>
      </c>
      <c r="G568" s="253"/>
    </row>
    <row r="569" spans="1:7" ht="15" customHeight="1">
      <c r="A569" s="630" t="s">
        <v>600</v>
      </c>
      <c r="B569" s="632" t="s">
        <v>601</v>
      </c>
      <c r="C569" s="599">
        <v>2.5000000000000001E-5</v>
      </c>
      <c r="D569" s="210" t="s">
        <v>221</v>
      </c>
      <c r="E569" s="254">
        <v>0</v>
      </c>
      <c r="F569" s="635" t="s">
        <v>119</v>
      </c>
      <c r="G569" s="637"/>
    </row>
    <row r="570" spans="1:7" ht="15" customHeight="1">
      <c r="A570" s="631"/>
      <c r="B570" s="633"/>
      <c r="C570" s="634"/>
      <c r="D570" s="255" t="s">
        <v>131</v>
      </c>
      <c r="E570" s="256">
        <v>0</v>
      </c>
      <c r="F570" s="636"/>
      <c r="G570" s="638"/>
    </row>
    <row r="571" spans="1:7" ht="15" customHeight="1">
      <c r="A571" s="158" t="s">
        <v>602</v>
      </c>
      <c r="B571" s="159" t="s">
        <v>603</v>
      </c>
      <c r="C571" s="160" t="s">
        <v>123</v>
      </c>
      <c r="D571" s="161"/>
      <c r="E571" s="160" t="s">
        <v>321</v>
      </c>
      <c r="F571" s="162" t="s">
        <v>124</v>
      </c>
      <c r="G571" s="163"/>
    </row>
    <row r="572" spans="1:7" ht="15" customHeight="1">
      <c r="A572" s="639" t="s">
        <v>604</v>
      </c>
      <c r="B572" s="632" t="s">
        <v>605</v>
      </c>
      <c r="C572" s="577">
        <v>6.0000000000000002E-6</v>
      </c>
      <c r="D572" s="164" t="s">
        <v>134</v>
      </c>
      <c r="E572" s="165">
        <v>0</v>
      </c>
      <c r="F572" s="555" t="s">
        <v>119</v>
      </c>
      <c r="G572" s="592"/>
    </row>
    <row r="573" spans="1:7" ht="15" customHeight="1">
      <c r="A573" s="639"/>
      <c r="B573" s="632"/>
      <c r="C573" s="577"/>
      <c r="D573" s="120" t="s">
        <v>130</v>
      </c>
      <c r="E573" s="102">
        <v>6.1600000000000001E-4</v>
      </c>
      <c r="F573" s="555"/>
      <c r="G573" s="592"/>
    </row>
    <row r="574" spans="1:7" ht="15" customHeight="1">
      <c r="A574" s="639"/>
      <c r="B574" s="632"/>
      <c r="C574" s="577"/>
      <c r="D574" s="103" t="s">
        <v>131</v>
      </c>
      <c r="E574" s="104">
        <v>5.2700000000000002E-4</v>
      </c>
      <c r="F574" s="555"/>
      <c r="G574" s="592"/>
    </row>
    <row r="575" spans="1:7" ht="15" customHeight="1">
      <c r="A575" s="628" t="s">
        <v>606</v>
      </c>
      <c r="B575" s="629" t="s">
        <v>607</v>
      </c>
      <c r="C575" s="562">
        <v>3.6299999999999999E-4</v>
      </c>
      <c r="D575" s="153" t="s">
        <v>197</v>
      </c>
      <c r="E575" s="139">
        <v>3.7800000000000003E-4</v>
      </c>
      <c r="F575" s="556" t="s">
        <v>608</v>
      </c>
      <c r="G575" s="576" t="s">
        <v>156</v>
      </c>
    </row>
    <row r="576" spans="1:7" ht="15.75" customHeight="1">
      <c r="A576" s="628"/>
      <c r="B576" s="629"/>
      <c r="C576" s="562"/>
      <c r="D576" s="103" t="s">
        <v>131</v>
      </c>
      <c r="E576" s="257">
        <v>5.5500000000000005E-4</v>
      </c>
      <c r="F576" s="556"/>
      <c r="G576" s="576"/>
    </row>
    <row r="577" spans="1:7" ht="15" customHeight="1">
      <c r="A577" s="561" t="s">
        <v>609</v>
      </c>
      <c r="B577" s="570" t="s">
        <v>610</v>
      </c>
      <c r="C577" s="562">
        <v>1.6000000000000001E-4</v>
      </c>
      <c r="D577" s="118" t="s">
        <v>134</v>
      </c>
      <c r="E577" s="119">
        <v>0</v>
      </c>
      <c r="F577" s="556" t="s">
        <v>119</v>
      </c>
      <c r="G577" s="576"/>
    </row>
    <row r="578" spans="1:7" ht="15" customHeight="1">
      <c r="A578" s="561"/>
      <c r="B578" s="570"/>
      <c r="C578" s="562"/>
      <c r="D578" s="108" t="s">
        <v>130</v>
      </c>
      <c r="E578" s="102">
        <v>2.0100000000000001E-4</v>
      </c>
      <c r="F578" s="556"/>
      <c r="G578" s="576"/>
    </row>
    <row r="579" spans="1:7" ht="15" customHeight="1">
      <c r="A579" s="561"/>
      <c r="B579" s="570"/>
      <c r="C579" s="562"/>
      <c r="D579" s="103" t="s">
        <v>131</v>
      </c>
      <c r="E579" s="104">
        <v>1.73E-4</v>
      </c>
      <c r="F579" s="556"/>
      <c r="G579" s="576"/>
    </row>
    <row r="580" spans="1:7" ht="15" customHeight="1">
      <c r="A580" s="112" t="s">
        <v>611</v>
      </c>
      <c r="B580" s="121" t="s">
        <v>612</v>
      </c>
      <c r="C580" s="114">
        <v>7.0500000000000001E-4</v>
      </c>
      <c r="D580" s="115"/>
      <c r="E580" s="109">
        <v>6.9899999999999997E-4</v>
      </c>
      <c r="F580" s="116" t="s">
        <v>119</v>
      </c>
      <c r="G580" s="117"/>
    </row>
    <row r="581" spans="1:7" ht="15" customHeight="1">
      <c r="A581" s="561" t="s">
        <v>613</v>
      </c>
      <c r="B581" s="570" t="s">
        <v>614</v>
      </c>
      <c r="C581" s="562">
        <v>4.9899999999999999E-4</v>
      </c>
      <c r="D581" s="118" t="s">
        <v>134</v>
      </c>
      <c r="E581" s="119">
        <v>0</v>
      </c>
      <c r="F581" s="556" t="s">
        <v>615</v>
      </c>
      <c r="G581" s="576" t="s">
        <v>156</v>
      </c>
    </row>
    <row r="582" spans="1:7" ht="15" customHeight="1">
      <c r="A582" s="561"/>
      <c r="B582" s="570"/>
      <c r="C582" s="562"/>
      <c r="D582" s="108" t="s">
        <v>130</v>
      </c>
      <c r="E582" s="102">
        <v>5.4600000000000004E-4</v>
      </c>
      <c r="F582" s="556"/>
      <c r="G582" s="576"/>
    </row>
    <row r="583" spans="1:7" ht="15" customHeight="1">
      <c r="A583" s="561"/>
      <c r="B583" s="570"/>
      <c r="C583" s="562"/>
      <c r="D583" s="103" t="s">
        <v>131</v>
      </c>
      <c r="E583" s="104">
        <v>5.4500000000000002E-4</v>
      </c>
      <c r="F583" s="556"/>
      <c r="G583" s="576"/>
    </row>
    <row r="584" spans="1:7" ht="15" customHeight="1">
      <c r="A584" s="112" t="s">
        <v>616</v>
      </c>
      <c r="B584" s="121" t="s">
        <v>617</v>
      </c>
      <c r="C584" s="114">
        <v>3.4E-5</v>
      </c>
      <c r="D584" s="115"/>
      <c r="E584" s="109">
        <v>4.5199999999999998E-4</v>
      </c>
      <c r="F584" s="116" t="s">
        <v>119</v>
      </c>
      <c r="G584" s="117"/>
    </row>
    <row r="585" spans="1:7" ht="15" customHeight="1">
      <c r="A585" s="112" t="s">
        <v>618</v>
      </c>
      <c r="B585" s="113" t="s">
        <v>619</v>
      </c>
      <c r="C585" s="114" t="s">
        <v>321</v>
      </c>
      <c r="D585" s="115"/>
      <c r="E585" s="109">
        <v>4.3800000000000002E-4</v>
      </c>
      <c r="F585" s="258" t="s">
        <v>124</v>
      </c>
      <c r="G585" s="117"/>
    </row>
    <row r="586" spans="1:7" ht="15" customHeight="1">
      <c r="A586" s="112" t="s">
        <v>620</v>
      </c>
      <c r="B586" s="121" t="s">
        <v>621</v>
      </c>
      <c r="C586" s="114">
        <v>4.0400000000000001E-4</v>
      </c>
      <c r="D586" s="115"/>
      <c r="E586" s="109">
        <v>3.86E-4</v>
      </c>
      <c r="F586" s="116" t="s">
        <v>119</v>
      </c>
      <c r="G586" s="117"/>
    </row>
    <row r="587" spans="1:7" ht="15" customHeight="1">
      <c r="A587" s="112" t="s">
        <v>622</v>
      </c>
      <c r="B587" s="121" t="s">
        <v>623</v>
      </c>
      <c r="C587" s="114">
        <v>4.9100000000000001E-4</v>
      </c>
      <c r="D587" s="115"/>
      <c r="E587" s="109">
        <v>4.35E-4</v>
      </c>
      <c r="F587" s="116" t="s">
        <v>119</v>
      </c>
      <c r="G587" s="117"/>
    </row>
    <row r="588" spans="1:7" ht="30" customHeight="1">
      <c r="A588" s="112" t="s">
        <v>624</v>
      </c>
      <c r="B588" s="121" t="s">
        <v>625</v>
      </c>
      <c r="C588" s="114">
        <v>4.9799999999999996E-4</v>
      </c>
      <c r="D588" s="115"/>
      <c r="E588" s="109">
        <v>4.4200000000000001E-4</v>
      </c>
      <c r="F588" s="116" t="s">
        <v>626</v>
      </c>
      <c r="G588" s="117" t="s">
        <v>156</v>
      </c>
    </row>
    <row r="589" spans="1:7" ht="30" customHeight="1">
      <c r="A589" s="112" t="s">
        <v>627</v>
      </c>
      <c r="B589" s="121" t="s">
        <v>628</v>
      </c>
      <c r="C589" s="114">
        <v>4.8500000000000003E-4</v>
      </c>
      <c r="D589" s="115"/>
      <c r="E589" s="224">
        <v>4.6200000000000001E-4</v>
      </c>
      <c r="F589" s="116" t="s">
        <v>629</v>
      </c>
      <c r="G589" s="117" t="s">
        <v>156</v>
      </c>
    </row>
    <row r="590" spans="1:7" ht="15" customHeight="1">
      <c r="A590" s="561" t="s">
        <v>630</v>
      </c>
      <c r="B590" s="551" t="s">
        <v>631</v>
      </c>
      <c r="C590" s="562">
        <v>4.3300000000000001E-4</v>
      </c>
      <c r="D590" s="259" t="s">
        <v>197</v>
      </c>
      <c r="E590" s="208">
        <v>0</v>
      </c>
      <c r="F590" s="566">
        <v>66.52</v>
      </c>
      <c r="G590" s="576" t="s">
        <v>156</v>
      </c>
    </row>
    <row r="591" spans="1:7" ht="15" customHeight="1">
      <c r="A591" s="561"/>
      <c r="B591" s="551"/>
      <c r="C591" s="562"/>
      <c r="D591" s="103" t="s">
        <v>131</v>
      </c>
      <c r="E591" s="198">
        <v>4.2000000000000002E-4</v>
      </c>
      <c r="F591" s="566"/>
      <c r="G591" s="576"/>
    </row>
    <row r="592" spans="1:7" ht="30" customHeight="1">
      <c r="A592" s="105" t="s">
        <v>632</v>
      </c>
      <c r="B592" s="203" t="s">
        <v>633</v>
      </c>
      <c r="C592" s="107">
        <v>5.0100000000000003E-4</v>
      </c>
      <c r="D592" s="108"/>
      <c r="E592" s="109">
        <v>4.9799999999999996E-4</v>
      </c>
      <c r="F592" s="110" t="s">
        <v>634</v>
      </c>
      <c r="G592" s="111" t="s">
        <v>289</v>
      </c>
    </row>
    <row r="593" spans="1:7" ht="15" customHeight="1">
      <c r="A593" s="112" t="s">
        <v>635</v>
      </c>
      <c r="B593" s="121" t="s">
        <v>636</v>
      </c>
      <c r="C593" s="114">
        <v>5.3600000000000002E-4</v>
      </c>
      <c r="D593" s="115"/>
      <c r="E593" s="109">
        <v>5.71E-4</v>
      </c>
      <c r="F593" s="116" t="s">
        <v>119</v>
      </c>
      <c r="G593" s="117"/>
    </row>
    <row r="594" spans="1:7" ht="15" customHeight="1">
      <c r="A594" s="561" t="s">
        <v>637</v>
      </c>
      <c r="B594" s="551" t="s">
        <v>638</v>
      </c>
      <c r="C594" s="562">
        <v>2.8800000000000001E-4</v>
      </c>
      <c r="D594" s="134" t="s">
        <v>197</v>
      </c>
      <c r="E594" s="235">
        <v>0</v>
      </c>
      <c r="F594" s="556" t="s">
        <v>119</v>
      </c>
      <c r="G594" s="576"/>
    </row>
    <row r="595" spans="1:7" ht="15" customHeight="1">
      <c r="A595" s="561"/>
      <c r="B595" s="551"/>
      <c r="C595" s="562"/>
      <c r="D595" s="103" t="s">
        <v>131</v>
      </c>
      <c r="E595" s="198">
        <v>4.5199999999999998E-4</v>
      </c>
      <c r="F595" s="556"/>
      <c r="G595" s="576"/>
    </row>
    <row r="596" spans="1:7" ht="30" customHeight="1">
      <c r="A596" s="112" t="s">
        <v>639</v>
      </c>
      <c r="B596" s="121" t="s">
        <v>640</v>
      </c>
      <c r="C596" s="114">
        <v>4.84E-4</v>
      </c>
      <c r="D596" s="115"/>
      <c r="E596" s="109">
        <v>4.7699999999999999E-4</v>
      </c>
      <c r="F596" s="116" t="s">
        <v>641</v>
      </c>
      <c r="G596" s="117" t="s">
        <v>156</v>
      </c>
    </row>
    <row r="597" spans="1:7" ht="15" customHeight="1">
      <c r="A597" s="112" t="s">
        <v>642</v>
      </c>
      <c r="B597" s="121" t="s">
        <v>643</v>
      </c>
      <c r="C597" s="114">
        <v>2.0799999999999999E-4</v>
      </c>
      <c r="D597" s="115"/>
      <c r="E597" s="109">
        <v>1.9600000000000002E-4</v>
      </c>
      <c r="F597" s="116" t="s">
        <v>119</v>
      </c>
      <c r="G597" s="117"/>
    </row>
    <row r="598" spans="1:7" ht="15" customHeight="1">
      <c r="A598" s="112" t="s">
        <v>644</v>
      </c>
      <c r="B598" s="121" t="s">
        <v>645</v>
      </c>
      <c r="C598" s="114">
        <v>3.1700000000000001E-4</v>
      </c>
      <c r="D598" s="115"/>
      <c r="E598" s="109">
        <v>3.9599999999999998E-4</v>
      </c>
      <c r="F598" s="116" t="s">
        <v>119</v>
      </c>
      <c r="G598" s="117"/>
    </row>
    <row r="599" spans="1:7" ht="15" customHeight="1">
      <c r="A599" s="561" t="s">
        <v>646</v>
      </c>
      <c r="B599" s="551" t="s">
        <v>647</v>
      </c>
      <c r="C599" s="562">
        <v>4.9700000000000005E-4</v>
      </c>
      <c r="D599" s="118" t="s">
        <v>134</v>
      </c>
      <c r="E599" s="119">
        <v>0</v>
      </c>
      <c r="F599" s="556" t="s">
        <v>119</v>
      </c>
      <c r="G599" s="576"/>
    </row>
    <row r="600" spans="1:7" ht="15" customHeight="1">
      <c r="A600" s="561"/>
      <c r="B600" s="551"/>
      <c r="C600" s="562"/>
      <c r="D600" s="108" t="s">
        <v>130</v>
      </c>
      <c r="E600" s="102">
        <v>4.4200000000000001E-4</v>
      </c>
      <c r="F600" s="556"/>
      <c r="G600" s="576"/>
    </row>
    <row r="601" spans="1:7" ht="15" customHeight="1">
      <c r="A601" s="561"/>
      <c r="B601" s="551"/>
      <c r="C601" s="562"/>
      <c r="D601" s="103" t="s">
        <v>131</v>
      </c>
      <c r="E601" s="104">
        <v>4.4000000000000002E-4</v>
      </c>
      <c r="F601" s="556"/>
      <c r="G601" s="576"/>
    </row>
    <row r="602" spans="1:7" ht="15" customHeight="1">
      <c r="A602" s="112" t="s">
        <v>648</v>
      </c>
      <c r="B602" s="121" t="s">
        <v>649</v>
      </c>
      <c r="C602" s="114">
        <v>4.46E-4</v>
      </c>
      <c r="D602" s="115"/>
      <c r="E602" s="109">
        <v>4.5300000000000001E-4</v>
      </c>
      <c r="F602" s="116" t="s">
        <v>119</v>
      </c>
      <c r="G602" s="117"/>
    </row>
    <row r="603" spans="1:7" ht="15" customHeight="1">
      <c r="A603" s="112" t="s">
        <v>650</v>
      </c>
      <c r="B603" s="121" t="s">
        <v>651</v>
      </c>
      <c r="C603" s="114">
        <v>4.84E-4</v>
      </c>
      <c r="D603" s="115"/>
      <c r="E603" s="109">
        <v>4.28E-4</v>
      </c>
      <c r="F603" s="116" t="s">
        <v>119</v>
      </c>
      <c r="G603" s="117"/>
    </row>
    <row r="604" spans="1:7" ht="15" customHeight="1">
      <c r="A604" s="112" t="s">
        <v>652</v>
      </c>
      <c r="B604" s="121" t="s">
        <v>653</v>
      </c>
      <c r="C604" s="114">
        <v>1.3200000000000001E-4</v>
      </c>
      <c r="D604" s="115"/>
      <c r="E604" s="109">
        <v>7.7000000000000001E-5</v>
      </c>
      <c r="F604" s="116" t="s">
        <v>119</v>
      </c>
      <c r="G604" s="117"/>
    </row>
    <row r="605" spans="1:7" ht="15" customHeight="1">
      <c r="A605" s="112" t="s">
        <v>654</v>
      </c>
      <c r="B605" s="121" t="s">
        <v>655</v>
      </c>
      <c r="C605" s="114">
        <v>0</v>
      </c>
      <c r="D605" s="115"/>
      <c r="E605" s="109">
        <v>4.0400000000000001E-4</v>
      </c>
      <c r="F605" s="116" t="s">
        <v>119</v>
      </c>
      <c r="G605" s="117"/>
    </row>
    <row r="606" spans="1:7" ht="15" customHeight="1">
      <c r="A606" s="112" t="s">
        <v>656</v>
      </c>
      <c r="B606" s="121" t="s">
        <v>657</v>
      </c>
      <c r="C606" s="114">
        <v>4.84E-4</v>
      </c>
      <c r="D606" s="115"/>
      <c r="E606" s="109">
        <v>4.2900000000000002E-4</v>
      </c>
      <c r="F606" s="116" t="s">
        <v>119</v>
      </c>
      <c r="G606" s="117"/>
    </row>
    <row r="607" spans="1:7" ht="15" customHeight="1">
      <c r="A607" s="561" t="s">
        <v>658</v>
      </c>
      <c r="B607" s="551" t="s">
        <v>659</v>
      </c>
      <c r="C607" s="562">
        <v>3.6400000000000001E-4</v>
      </c>
      <c r="D607" s="134" t="s">
        <v>197</v>
      </c>
      <c r="E607" s="135">
        <v>0</v>
      </c>
      <c r="F607" s="556" t="s">
        <v>119</v>
      </c>
      <c r="G607" s="576"/>
    </row>
    <row r="608" spans="1:7" ht="15" customHeight="1">
      <c r="A608" s="561"/>
      <c r="B608" s="551"/>
      <c r="C608" s="562"/>
      <c r="D608" s="103" t="s">
        <v>131</v>
      </c>
      <c r="E608" s="260">
        <v>3.0800000000000001E-4</v>
      </c>
      <c r="F608" s="556"/>
      <c r="G608" s="576"/>
    </row>
    <row r="609" spans="1:7" ht="15" customHeight="1">
      <c r="A609" s="561" t="s">
        <v>660</v>
      </c>
      <c r="B609" s="625" t="s">
        <v>1498</v>
      </c>
      <c r="C609" s="626">
        <v>5.4900000000000001E-4</v>
      </c>
      <c r="D609" s="118" t="s">
        <v>134</v>
      </c>
      <c r="E609" s="119">
        <v>0</v>
      </c>
      <c r="F609" s="556" t="s">
        <v>119</v>
      </c>
      <c r="G609" s="576"/>
    </row>
    <row r="610" spans="1:7" ht="15" customHeight="1">
      <c r="A610" s="561"/>
      <c r="B610" s="625"/>
      <c r="C610" s="626"/>
      <c r="D610" s="120" t="s">
        <v>144</v>
      </c>
      <c r="E610" s="102">
        <v>0</v>
      </c>
      <c r="F610" s="556"/>
      <c r="G610" s="576"/>
    </row>
    <row r="611" spans="1:7" ht="15" customHeight="1">
      <c r="A611" s="561"/>
      <c r="B611" s="625"/>
      <c r="C611" s="626"/>
      <c r="D611" s="384" t="s">
        <v>218</v>
      </c>
      <c r="E611" s="385">
        <v>5.3700000000000004E-4</v>
      </c>
      <c r="F611" s="556"/>
      <c r="G611" s="576"/>
    </row>
    <row r="612" spans="1:7" ht="15" customHeight="1">
      <c r="A612" s="561"/>
      <c r="B612" s="625"/>
      <c r="C612" s="627"/>
      <c r="D612" s="103" t="s">
        <v>131</v>
      </c>
      <c r="E612" s="104">
        <v>5.3300000000000005E-4</v>
      </c>
      <c r="F612" s="556"/>
      <c r="G612" s="576"/>
    </row>
    <row r="613" spans="1:7" ht="15" customHeight="1">
      <c r="A613" s="561" t="s">
        <v>661</v>
      </c>
      <c r="B613" s="551" t="s">
        <v>662</v>
      </c>
      <c r="C613" s="610">
        <v>4.9600000000000002E-4</v>
      </c>
      <c r="D613" s="118" t="s">
        <v>134</v>
      </c>
      <c r="E613" s="119">
        <v>0</v>
      </c>
      <c r="F613" s="556" t="s">
        <v>663</v>
      </c>
      <c r="G613" s="576" t="s">
        <v>156</v>
      </c>
    </row>
    <row r="614" spans="1:7" ht="15" customHeight="1">
      <c r="A614" s="561"/>
      <c r="B614" s="551"/>
      <c r="C614" s="610"/>
      <c r="D614" s="120" t="s">
        <v>144</v>
      </c>
      <c r="E614" s="102">
        <v>0</v>
      </c>
      <c r="F614" s="556"/>
      <c r="G614" s="576"/>
    </row>
    <row r="615" spans="1:7" ht="15" customHeight="1">
      <c r="A615" s="561"/>
      <c r="B615" s="551"/>
      <c r="C615" s="610"/>
      <c r="D615" s="129" t="s">
        <v>201</v>
      </c>
      <c r="E615" s="125">
        <v>0</v>
      </c>
      <c r="F615" s="556"/>
      <c r="G615" s="576"/>
    </row>
    <row r="616" spans="1:7" ht="15" customHeight="1">
      <c r="A616" s="561"/>
      <c r="B616" s="551"/>
      <c r="C616" s="610"/>
      <c r="D616" s="101" t="s">
        <v>202</v>
      </c>
      <c r="E616" s="102">
        <v>4.8799999999999999E-4</v>
      </c>
      <c r="F616" s="556"/>
      <c r="G616" s="576"/>
    </row>
    <row r="617" spans="1:7" ht="15" customHeight="1">
      <c r="A617" s="568"/>
      <c r="B617" s="552"/>
      <c r="C617" s="621"/>
      <c r="D617" s="156" t="s">
        <v>131</v>
      </c>
      <c r="E617" s="157">
        <v>4.8299999999999998E-4</v>
      </c>
      <c r="F617" s="557"/>
      <c r="G617" s="584"/>
    </row>
    <row r="618" spans="1:7" ht="15" customHeight="1">
      <c r="A618" s="609" t="s">
        <v>664</v>
      </c>
      <c r="B618" s="622" t="s">
        <v>665</v>
      </c>
      <c r="C618" s="610">
        <v>4.57E-4</v>
      </c>
      <c r="D618" s="164" t="s">
        <v>134</v>
      </c>
      <c r="E618" s="165">
        <v>0</v>
      </c>
      <c r="F618" s="623" t="s">
        <v>119</v>
      </c>
      <c r="G618" s="611"/>
    </row>
    <row r="619" spans="1:7" ht="15" customHeight="1">
      <c r="A619" s="561"/>
      <c r="B619" s="570"/>
      <c r="C619" s="562"/>
      <c r="D619" s="120" t="s">
        <v>144</v>
      </c>
      <c r="E619" s="102">
        <v>0</v>
      </c>
      <c r="F619" s="624"/>
      <c r="G619" s="576"/>
    </row>
    <row r="620" spans="1:7" ht="15" customHeight="1">
      <c r="A620" s="561"/>
      <c r="B620" s="570"/>
      <c r="C620" s="562"/>
      <c r="D620" s="120" t="s">
        <v>145</v>
      </c>
      <c r="E620" s="102">
        <v>0</v>
      </c>
      <c r="F620" s="624"/>
      <c r="G620" s="576"/>
    </row>
    <row r="621" spans="1:7" ht="15" customHeight="1">
      <c r="A621" s="561"/>
      <c r="B621" s="570"/>
      <c r="C621" s="562"/>
      <c r="D621" s="120" t="s">
        <v>146</v>
      </c>
      <c r="E621" s="102">
        <v>0</v>
      </c>
      <c r="F621" s="624"/>
      <c r="G621" s="576"/>
    </row>
    <row r="622" spans="1:7" ht="15" customHeight="1">
      <c r="A622" s="561"/>
      <c r="B622" s="570"/>
      <c r="C622" s="562"/>
      <c r="D622" s="120" t="s">
        <v>147</v>
      </c>
      <c r="E622" s="102">
        <v>0</v>
      </c>
      <c r="F622" s="624"/>
      <c r="G622" s="576"/>
    </row>
    <row r="623" spans="1:7" ht="15" customHeight="1">
      <c r="A623" s="561"/>
      <c r="B623" s="570"/>
      <c r="C623" s="562"/>
      <c r="D623" s="120" t="s">
        <v>148</v>
      </c>
      <c r="E623" s="102">
        <v>0</v>
      </c>
      <c r="F623" s="624"/>
      <c r="G623" s="576"/>
    </row>
    <row r="624" spans="1:7" ht="15" customHeight="1">
      <c r="A624" s="561"/>
      <c r="B624" s="570"/>
      <c r="C624" s="562"/>
      <c r="D624" s="120" t="s">
        <v>149</v>
      </c>
      <c r="E624" s="102">
        <v>0</v>
      </c>
      <c r="F624" s="624"/>
      <c r="G624" s="576"/>
    </row>
    <row r="625" spans="1:7" ht="15" customHeight="1">
      <c r="A625" s="561"/>
      <c r="B625" s="570"/>
      <c r="C625" s="562"/>
      <c r="D625" s="120" t="s">
        <v>176</v>
      </c>
      <c r="E625" s="102">
        <v>0</v>
      </c>
      <c r="F625" s="624"/>
      <c r="G625" s="576"/>
    </row>
    <row r="626" spans="1:7" ht="15" customHeight="1">
      <c r="A626" s="561"/>
      <c r="B626" s="570"/>
      <c r="C626" s="562"/>
      <c r="D626" s="261" t="s">
        <v>462</v>
      </c>
      <c r="E626" s="262">
        <v>0</v>
      </c>
      <c r="F626" s="624"/>
      <c r="G626" s="576"/>
    </row>
    <row r="627" spans="1:7" ht="15" customHeight="1">
      <c r="A627" s="561"/>
      <c r="B627" s="570"/>
      <c r="C627" s="562"/>
      <c r="D627" s="129" t="s">
        <v>178</v>
      </c>
      <c r="E627" s="125">
        <v>0</v>
      </c>
      <c r="F627" s="624"/>
      <c r="G627" s="576"/>
    </row>
    <row r="628" spans="1:7" ht="15" customHeight="1">
      <c r="A628" s="561"/>
      <c r="B628" s="570"/>
      <c r="C628" s="562"/>
      <c r="D628" s="129" t="s">
        <v>359</v>
      </c>
      <c r="E628" s="125">
        <v>0</v>
      </c>
      <c r="F628" s="624"/>
      <c r="G628" s="576"/>
    </row>
    <row r="629" spans="1:7" ht="15" customHeight="1">
      <c r="A629" s="561"/>
      <c r="B629" s="570"/>
      <c r="C629" s="562"/>
      <c r="D629" s="101" t="s">
        <v>666</v>
      </c>
      <c r="E629" s="175">
        <v>4.5600000000000003E-4</v>
      </c>
      <c r="F629" s="624"/>
      <c r="G629" s="576"/>
    </row>
    <row r="630" spans="1:7" ht="15" customHeight="1">
      <c r="A630" s="561"/>
      <c r="B630" s="570"/>
      <c r="C630" s="562"/>
      <c r="D630" s="103" t="s">
        <v>131</v>
      </c>
      <c r="E630" s="104">
        <v>4.5100000000000001E-4</v>
      </c>
      <c r="F630" s="624"/>
      <c r="G630" s="576"/>
    </row>
    <row r="631" spans="1:7" ht="15" customHeight="1">
      <c r="A631" s="561" t="s">
        <v>667</v>
      </c>
      <c r="B631" s="551" t="s">
        <v>668</v>
      </c>
      <c r="C631" s="620">
        <v>4.4900000000000002E-4</v>
      </c>
      <c r="D631" s="118" t="s">
        <v>134</v>
      </c>
      <c r="E631" s="119">
        <v>0</v>
      </c>
      <c r="F631" s="556">
        <v>99.8</v>
      </c>
      <c r="G631" s="576" t="s">
        <v>156</v>
      </c>
    </row>
    <row r="632" spans="1:7" ht="15" customHeight="1">
      <c r="A632" s="561"/>
      <c r="B632" s="551"/>
      <c r="C632" s="620"/>
      <c r="D632" s="120" t="s">
        <v>130</v>
      </c>
      <c r="E632" s="102">
        <v>3.88E-4</v>
      </c>
      <c r="F632" s="556"/>
      <c r="G632" s="576"/>
    </row>
    <row r="633" spans="1:7" ht="15" customHeight="1">
      <c r="A633" s="561"/>
      <c r="B633" s="551"/>
      <c r="C633" s="620"/>
      <c r="D633" s="103" t="s">
        <v>131</v>
      </c>
      <c r="E633" s="104">
        <v>3.8200000000000002E-4</v>
      </c>
      <c r="F633" s="556"/>
      <c r="G633" s="576"/>
    </row>
    <row r="634" spans="1:7" ht="15" customHeight="1">
      <c r="A634" s="561" t="s">
        <v>669</v>
      </c>
      <c r="B634" s="551" t="s">
        <v>670</v>
      </c>
      <c r="C634" s="620">
        <v>4.8000000000000001E-4</v>
      </c>
      <c r="D634" s="118" t="s">
        <v>134</v>
      </c>
      <c r="E634" s="119">
        <v>0</v>
      </c>
      <c r="F634" s="556" t="s">
        <v>671</v>
      </c>
      <c r="G634" s="576" t="s">
        <v>156</v>
      </c>
    </row>
    <row r="635" spans="1:7" ht="15" customHeight="1">
      <c r="A635" s="561"/>
      <c r="B635" s="551"/>
      <c r="C635" s="620"/>
      <c r="D635" s="101" t="s">
        <v>135</v>
      </c>
      <c r="E635" s="102">
        <v>4.8899999999999996E-4</v>
      </c>
      <c r="F635" s="556"/>
      <c r="G635" s="576"/>
    </row>
    <row r="636" spans="1:7" ht="15" customHeight="1">
      <c r="A636" s="561"/>
      <c r="B636" s="551"/>
      <c r="C636" s="620"/>
      <c r="D636" s="103" t="s">
        <v>131</v>
      </c>
      <c r="E636" s="104">
        <v>4.84E-4</v>
      </c>
      <c r="F636" s="556"/>
      <c r="G636" s="576"/>
    </row>
    <row r="637" spans="1:7" ht="15" customHeight="1">
      <c r="A637" s="561" t="s">
        <v>672</v>
      </c>
      <c r="B637" s="551" t="s">
        <v>673</v>
      </c>
      <c r="C637" s="562">
        <v>2.99E-4</v>
      </c>
      <c r="D637" s="118" t="s">
        <v>134</v>
      </c>
      <c r="E637" s="119">
        <v>0</v>
      </c>
      <c r="F637" s="556" t="s">
        <v>119</v>
      </c>
      <c r="G637" s="576"/>
    </row>
    <row r="638" spans="1:7" ht="15" customHeight="1">
      <c r="A638" s="561"/>
      <c r="B638" s="551"/>
      <c r="C638" s="562"/>
      <c r="D638" s="120" t="s">
        <v>144</v>
      </c>
      <c r="E638" s="102">
        <v>0</v>
      </c>
      <c r="F638" s="556"/>
      <c r="G638" s="576"/>
    </row>
    <row r="639" spans="1:7" ht="15" customHeight="1">
      <c r="A639" s="561"/>
      <c r="B639" s="551"/>
      <c r="C639" s="562"/>
      <c r="D639" s="120" t="s">
        <v>145</v>
      </c>
      <c r="E639" s="102">
        <v>0</v>
      </c>
      <c r="F639" s="556"/>
      <c r="G639" s="576"/>
    </row>
    <row r="640" spans="1:7" ht="15" customHeight="1">
      <c r="A640" s="561"/>
      <c r="B640" s="551"/>
      <c r="C640" s="562"/>
      <c r="D640" s="120" t="s">
        <v>146</v>
      </c>
      <c r="E640" s="102">
        <v>0</v>
      </c>
      <c r="F640" s="556"/>
      <c r="G640" s="576"/>
    </row>
    <row r="641" spans="1:7" ht="15" customHeight="1">
      <c r="A641" s="561"/>
      <c r="B641" s="551"/>
      <c r="C641" s="562"/>
      <c r="D641" s="120" t="s">
        <v>147</v>
      </c>
      <c r="E641" s="102">
        <v>0</v>
      </c>
      <c r="F641" s="556"/>
      <c r="G641" s="576"/>
    </row>
    <row r="642" spans="1:7" ht="15" customHeight="1">
      <c r="A642" s="561"/>
      <c r="B642" s="551"/>
      <c r="C642" s="562"/>
      <c r="D642" s="129" t="s">
        <v>206</v>
      </c>
      <c r="E642" s="125">
        <v>0</v>
      </c>
      <c r="F642" s="556"/>
      <c r="G642" s="576"/>
    </row>
    <row r="643" spans="1:7" ht="15" customHeight="1">
      <c r="A643" s="561"/>
      <c r="B643" s="551"/>
      <c r="C643" s="562"/>
      <c r="D643" s="129" t="s">
        <v>315</v>
      </c>
      <c r="E643" s="125">
        <v>0</v>
      </c>
      <c r="F643" s="556"/>
      <c r="G643" s="576"/>
    </row>
    <row r="644" spans="1:7" ht="15" customHeight="1">
      <c r="A644" s="561"/>
      <c r="B644" s="551"/>
      <c r="C644" s="562"/>
      <c r="D644" s="129" t="s">
        <v>150</v>
      </c>
      <c r="E644" s="125">
        <v>0</v>
      </c>
      <c r="F644" s="556"/>
      <c r="G644" s="576"/>
    </row>
    <row r="645" spans="1:7" ht="15" customHeight="1">
      <c r="A645" s="561"/>
      <c r="B645" s="551"/>
      <c r="C645" s="562"/>
      <c r="D645" s="101" t="s">
        <v>151</v>
      </c>
      <c r="E645" s="102">
        <v>3.1100000000000002E-4</v>
      </c>
      <c r="F645" s="556"/>
      <c r="G645" s="576"/>
    </row>
    <row r="646" spans="1:7" ht="15" customHeight="1">
      <c r="A646" s="561"/>
      <c r="B646" s="551"/>
      <c r="C646" s="562"/>
      <c r="D646" s="103" t="s">
        <v>131</v>
      </c>
      <c r="E646" s="104">
        <v>3.0899999999999998E-4</v>
      </c>
      <c r="F646" s="556"/>
      <c r="G646" s="576"/>
    </row>
    <row r="647" spans="1:7" ht="15" customHeight="1">
      <c r="A647" s="561" t="s">
        <v>674</v>
      </c>
      <c r="B647" s="551" t="s">
        <v>675</v>
      </c>
      <c r="C647" s="615">
        <v>5.2899999999999996E-4</v>
      </c>
      <c r="D647" s="118" t="s">
        <v>134</v>
      </c>
      <c r="E647" s="119">
        <v>0</v>
      </c>
      <c r="F647" s="556" t="s">
        <v>676</v>
      </c>
      <c r="G647" s="576" t="s">
        <v>156</v>
      </c>
    </row>
    <row r="648" spans="1:7" ht="15" customHeight="1">
      <c r="A648" s="561"/>
      <c r="B648" s="551"/>
      <c r="C648" s="615"/>
      <c r="D648" s="120" t="s">
        <v>144</v>
      </c>
      <c r="E648" s="102">
        <v>0</v>
      </c>
      <c r="F648" s="556"/>
      <c r="G648" s="576"/>
    </row>
    <row r="649" spans="1:7" ht="15" customHeight="1">
      <c r="A649" s="561"/>
      <c r="B649" s="551"/>
      <c r="C649" s="615"/>
      <c r="D649" s="120" t="s">
        <v>145</v>
      </c>
      <c r="E649" s="102">
        <v>0</v>
      </c>
      <c r="F649" s="556"/>
      <c r="G649" s="576"/>
    </row>
    <row r="650" spans="1:7" ht="15" customHeight="1">
      <c r="A650" s="561"/>
      <c r="B650" s="551"/>
      <c r="C650" s="615"/>
      <c r="D650" s="120" t="s">
        <v>146</v>
      </c>
      <c r="E650" s="102">
        <v>0</v>
      </c>
      <c r="F650" s="556"/>
      <c r="G650" s="576"/>
    </row>
    <row r="651" spans="1:7" ht="15" customHeight="1">
      <c r="A651" s="561"/>
      <c r="B651" s="551"/>
      <c r="C651" s="615"/>
      <c r="D651" s="129" t="s">
        <v>224</v>
      </c>
      <c r="E651" s="125">
        <v>0</v>
      </c>
      <c r="F651" s="556"/>
      <c r="G651" s="576"/>
    </row>
    <row r="652" spans="1:7" ht="15" customHeight="1">
      <c r="A652" s="561"/>
      <c r="B652" s="551"/>
      <c r="C652" s="615"/>
      <c r="D652" s="129" t="s">
        <v>206</v>
      </c>
      <c r="E652" s="125">
        <v>0</v>
      </c>
      <c r="F652" s="556"/>
      <c r="G652" s="576"/>
    </row>
    <row r="653" spans="1:7" ht="15" customHeight="1">
      <c r="A653" s="561"/>
      <c r="B653" s="551"/>
      <c r="C653" s="615"/>
      <c r="D653" s="101" t="s">
        <v>677</v>
      </c>
      <c r="E653" s="175">
        <v>5.4000000000000001E-4</v>
      </c>
      <c r="F653" s="556"/>
      <c r="G653" s="576"/>
    </row>
    <row r="654" spans="1:7" ht="15" customHeight="1">
      <c r="A654" s="578"/>
      <c r="B654" s="579"/>
      <c r="C654" s="619"/>
      <c r="D654" s="263" t="s">
        <v>678</v>
      </c>
      <c r="E654" s="104">
        <v>5.3600000000000002E-4</v>
      </c>
      <c r="F654" s="618"/>
      <c r="G654" s="582"/>
    </row>
    <row r="655" spans="1:7" ht="15" customHeight="1">
      <c r="A655" s="561" t="s">
        <v>679</v>
      </c>
      <c r="B655" s="551" t="s">
        <v>680</v>
      </c>
      <c r="C655" s="615">
        <v>4.84E-4</v>
      </c>
      <c r="D655" s="118" t="s">
        <v>134</v>
      </c>
      <c r="E655" s="119">
        <v>0</v>
      </c>
      <c r="F655" s="556">
        <v>99.88</v>
      </c>
      <c r="G655" s="576" t="s">
        <v>156</v>
      </c>
    </row>
    <row r="656" spans="1:7" ht="15" customHeight="1">
      <c r="A656" s="561"/>
      <c r="B656" s="551"/>
      <c r="C656" s="616"/>
      <c r="D656" s="120" t="s">
        <v>144</v>
      </c>
      <c r="E656" s="102">
        <v>0</v>
      </c>
      <c r="F656" s="556"/>
      <c r="G656" s="576"/>
    </row>
    <row r="657" spans="1:7" ht="15" customHeight="1">
      <c r="A657" s="561"/>
      <c r="B657" s="551"/>
      <c r="C657" s="616"/>
      <c r="D657" s="120" t="s">
        <v>161</v>
      </c>
      <c r="E657" s="175">
        <v>5.3200000000000003E-4</v>
      </c>
      <c r="F657" s="556"/>
      <c r="G657" s="576"/>
    </row>
    <row r="658" spans="1:7" ht="15" customHeight="1">
      <c r="A658" s="578"/>
      <c r="B658" s="579"/>
      <c r="C658" s="617"/>
      <c r="D658" s="103" t="s">
        <v>131</v>
      </c>
      <c r="E658" s="104">
        <v>5.2599999999999999E-4</v>
      </c>
      <c r="F658" s="618"/>
      <c r="G658" s="582"/>
    </row>
    <row r="659" spans="1:7" ht="15" customHeight="1">
      <c r="A659" s="561" t="s">
        <v>681</v>
      </c>
      <c r="B659" s="551" t="s">
        <v>682</v>
      </c>
      <c r="C659" s="615">
        <v>2.9599999999999998E-4</v>
      </c>
      <c r="D659" s="118" t="s">
        <v>134</v>
      </c>
      <c r="E659" s="119">
        <v>0</v>
      </c>
      <c r="F659" s="556" t="s">
        <v>119</v>
      </c>
      <c r="G659" s="576"/>
    </row>
    <row r="660" spans="1:7" ht="15" customHeight="1">
      <c r="A660" s="561"/>
      <c r="B660" s="551"/>
      <c r="C660" s="615"/>
      <c r="D660" s="120" t="s">
        <v>130</v>
      </c>
      <c r="E660" s="175">
        <v>3.8900000000000002E-4</v>
      </c>
      <c r="F660" s="556"/>
      <c r="G660" s="576"/>
    </row>
    <row r="661" spans="1:7" ht="15" customHeight="1">
      <c r="A661" s="561"/>
      <c r="B661" s="551"/>
      <c r="C661" s="615"/>
      <c r="D661" s="103" t="s">
        <v>131</v>
      </c>
      <c r="E661" s="104">
        <v>3.8200000000000002E-4</v>
      </c>
      <c r="F661" s="556"/>
      <c r="G661" s="576"/>
    </row>
    <row r="662" spans="1:7" ht="15" customHeight="1">
      <c r="A662" s="561" t="s">
        <v>683</v>
      </c>
      <c r="B662" s="551" t="s">
        <v>684</v>
      </c>
      <c r="C662" s="615">
        <v>7.1699999999999997E-4</v>
      </c>
      <c r="D662" s="118" t="s">
        <v>134</v>
      </c>
      <c r="E662" s="119">
        <v>0</v>
      </c>
      <c r="F662" s="556" t="s">
        <v>119</v>
      </c>
      <c r="G662" s="576"/>
    </row>
    <row r="663" spans="1:7" ht="15" customHeight="1">
      <c r="A663" s="561"/>
      <c r="B663" s="551"/>
      <c r="C663" s="615"/>
      <c r="D663" s="108" t="s">
        <v>130</v>
      </c>
      <c r="E663" s="175">
        <v>6.8499999999999995E-4</v>
      </c>
      <c r="F663" s="556"/>
      <c r="G663" s="576"/>
    </row>
    <row r="664" spans="1:7" ht="15" customHeight="1">
      <c r="A664" s="561"/>
      <c r="B664" s="551"/>
      <c r="C664" s="615"/>
      <c r="D664" s="103" t="s">
        <v>131</v>
      </c>
      <c r="E664" s="104">
        <v>6.8400000000000004E-4</v>
      </c>
      <c r="F664" s="556"/>
      <c r="G664" s="576"/>
    </row>
    <row r="665" spans="1:7" ht="15" customHeight="1">
      <c r="A665" s="112" t="s">
        <v>685</v>
      </c>
      <c r="B665" s="121" t="s">
        <v>686</v>
      </c>
      <c r="C665" s="114">
        <v>4.28E-4</v>
      </c>
      <c r="D665" s="115"/>
      <c r="E665" s="109">
        <v>3.8900000000000002E-4</v>
      </c>
      <c r="F665" s="116" t="s">
        <v>119</v>
      </c>
      <c r="G665" s="117"/>
    </row>
    <row r="666" spans="1:7" ht="30" customHeight="1">
      <c r="A666" s="112" t="s">
        <v>687</v>
      </c>
      <c r="B666" s="121" t="s">
        <v>688</v>
      </c>
      <c r="C666" s="114">
        <v>5.0600000000000005E-4</v>
      </c>
      <c r="D666" s="115"/>
      <c r="E666" s="109">
        <v>5.6300000000000002E-4</v>
      </c>
      <c r="F666" s="116" t="s">
        <v>689</v>
      </c>
      <c r="G666" s="117" t="s">
        <v>156</v>
      </c>
    </row>
    <row r="667" spans="1:7" ht="15" customHeight="1">
      <c r="A667" s="112" t="s">
        <v>690</v>
      </c>
      <c r="B667" s="121" t="s">
        <v>691</v>
      </c>
      <c r="C667" s="114">
        <v>4.1300000000000001E-4</v>
      </c>
      <c r="D667" s="115"/>
      <c r="E667" s="109">
        <v>3.59E-4</v>
      </c>
      <c r="F667" s="116" t="s">
        <v>119</v>
      </c>
      <c r="G667" s="117"/>
    </row>
    <row r="668" spans="1:7" ht="30" customHeight="1">
      <c r="A668" s="112" t="s">
        <v>692</v>
      </c>
      <c r="B668" s="121" t="s">
        <v>693</v>
      </c>
      <c r="C668" s="114">
        <v>4.6799999999999999E-4</v>
      </c>
      <c r="D668" s="115"/>
      <c r="E668" s="109">
        <v>4.7399999999999997E-4</v>
      </c>
      <c r="F668" s="116" t="s">
        <v>694</v>
      </c>
      <c r="G668" s="117" t="s">
        <v>156</v>
      </c>
    </row>
    <row r="669" spans="1:7" ht="30" customHeight="1">
      <c r="A669" s="112" t="s">
        <v>695</v>
      </c>
      <c r="B669" s="121" t="s">
        <v>696</v>
      </c>
      <c r="C669" s="114">
        <v>5.4299999999999997E-4</v>
      </c>
      <c r="D669" s="115"/>
      <c r="E669" s="109">
        <v>5.5099999999999995E-4</v>
      </c>
      <c r="F669" s="116" t="s">
        <v>697</v>
      </c>
      <c r="G669" s="117" t="s">
        <v>156</v>
      </c>
    </row>
    <row r="670" spans="1:7" ht="15" customHeight="1">
      <c r="A670" s="112" t="s">
        <v>698</v>
      </c>
      <c r="B670" s="121" t="s">
        <v>699</v>
      </c>
      <c r="C670" s="114">
        <v>3.6400000000000001E-4</v>
      </c>
      <c r="D670" s="115"/>
      <c r="E670" s="109">
        <v>3.0800000000000001E-4</v>
      </c>
      <c r="F670" s="116" t="s">
        <v>119</v>
      </c>
      <c r="G670" s="117"/>
    </row>
    <row r="671" spans="1:7" ht="15" customHeight="1">
      <c r="A671" s="112" t="s">
        <v>700</v>
      </c>
      <c r="B671" s="121" t="s">
        <v>701</v>
      </c>
      <c r="C671" s="114">
        <v>3.79E-4</v>
      </c>
      <c r="D671" s="115"/>
      <c r="E671" s="109">
        <v>3.2299999999999999E-4</v>
      </c>
      <c r="F671" s="116" t="s">
        <v>119</v>
      </c>
      <c r="G671" s="117"/>
    </row>
    <row r="672" spans="1:7" ht="15" customHeight="1">
      <c r="A672" s="112" t="s">
        <v>702</v>
      </c>
      <c r="B672" s="121" t="s">
        <v>703</v>
      </c>
      <c r="C672" s="114">
        <v>4.84E-4</v>
      </c>
      <c r="D672" s="115"/>
      <c r="E672" s="109">
        <v>4.28E-4</v>
      </c>
      <c r="F672" s="116" t="s">
        <v>119</v>
      </c>
      <c r="G672" s="117"/>
    </row>
    <row r="673" spans="1:7" ht="30" customHeight="1">
      <c r="A673" s="112" t="s">
        <v>704</v>
      </c>
      <c r="B673" s="121" t="s">
        <v>705</v>
      </c>
      <c r="C673" s="114">
        <v>4.8700000000000002E-4</v>
      </c>
      <c r="D673" s="115"/>
      <c r="E673" s="109">
        <v>5.0199999999999995E-4</v>
      </c>
      <c r="F673" s="116" t="s">
        <v>706</v>
      </c>
      <c r="G673" s="117" t="s">
        <v>156</v>
      </c>
    </row>
    <row r="674" spans="1:7" ht="15" customHeight="1">
      <c r="A674" s="112" t="s">
        <v>707</v>
      </c>
      <c r="B674" s="121" t="s">
        <v>708</v>
      </c>
      <c r="C674" s="114">
        <v>4.84E-4</v>
      </c>
      <c r="D674" s="115"/>
      <c r="E674" s="109">
        <v>4.2900000000000002E-4</v>
      </c>
      <c r="F674" s="116" t="s">
        <v>119</v>
      </c>
      <c r="G674" s="117"/>
    </row>
    <row r="675" spans="1:7" ht="15" customHeight="1">
      <c r="A675" s="561" t="s">
        <v>709</v>
      </c>
      <c r="B675" s="551" t="s">
        <v>710</v>
      </c>
      <c r="C675" s="562">
        <v>4.8999999999999998E-4</v>
      </c>
      <c r="D675" s="134" t="s">
        <v>197</v>
      </c>
      <c r="E675" s="135">
        <v>0</v>
      </c>
      <c r="F675" s="556" t="s">
        <v>711</v>
      </c>
      <c r="G675" s="576" t="s">
        <v>289</v>
      </c>
    </row>
    <row r="676" spans="1:7" ht="15" customHeight="1">
      <c r="A676" s="561"/>
      <c r="B676" s="551"/>
      <c r="C676" s="562"/>
      <c r="D676" s="103" t="s">
        <v>131</v>
      </c>
      <c r="E676" s="109">
        <v>5.2599999999999999E-4</v>
      </c>
      <c r="F676" s="556"/>
      <c r="G676" s="576"/>
    </row>
    <row r="677" spans="1:7" ht="15" customHeight="1">
      <c r="A677" s="112" t="s">
        <v>712</v>
      </c>
      <c r="B677" s="121" t="s">
        <v>713</v>
      </c>
      <c r="C677" s="114">
        <v>5.0600000000000005E-4</v>
      </c>
      <c r="D677" s="115"/>
      <c r="E677" s="109">
        <v>5.0699999999999996E-4</v>
      </c>
      <c r="F677" s="116" t="s">
        <v>119</v>
      </c>
      <c r="G677" s="117"/>
    </row>
    <row r="678" spans="1:7" ht="15" customHeight="1">
      <c r="A678" s="112" t="s">
        <v>714</v>
      </c>
      <c r="B678" s="121" t="s">
        <v>715</v>
      </c>
      <c r="C678" s="114">
        <v>5.2700000000000002E-4</v>
      </c>
      <c r="D678" s="115"/>
      <c r="E678" s="109">
        <v>4.7100000000000001E-4</v>
      </c>
      <c r="F678" s="116" t="s">
        <v>119</v>
      </c>
      <c r="G678" s="117"/>
    </row>
    <row r="679" spans="1:7" ht="15" customHeight="1">
      <c r="A679" s="112" t="s">
        <v>716</v>
      </c>
      <c r="B679" s="121" t="s">
        <v>717</v>
      </c>
      <c r="C679" s="114">
        <v>4.84E-4</v>
      </c>
      <c r="D679" s="115"/>
      <c r="E679" s="109">
        <v>4.2900000000000002E-4</v>
      </c>
      <c r="F679" s="116" t="s">
        <v>119</v>
      </c>
      <c r="G679" s="117"/>
    </row>
    <row r="680" spans="1:7" ht="30" customHeight="1">
      <c r="A680" s="112" t="s">
        <v>718</v>
      </c>
      <c r="B680" s="121" t="s">
        <v>719</v>
      </c>
      <c r="C680" s="114">
        <v>4.9299999999999995E-4</v>
      </c>
      <c r="D680" s="115"/>
      <c r="E680" s="109">
        <v>4.73E-4</v>
      </c>
      <c r="F680" s="116" t="s">
        <v>720</v>
      </c>
      <c r="G680" s="117" t="s">
        <v>289</v>
      </c>
    </row>
    <row r="681" spans="1:7" ht="15" customHeight="1">
      <c r="A681" s="561" t="s">
        <v>721</v>
      </c>
      <c r="B681" s="551" t="s">
        <v>722</v>
      </c>
      <c r="C681" s="562">
        <v>0</v>
      </c>
      <c r="D681" s="134" t="s">
        <v>197</v>
      </c>
      <c r="E681" s="135">
        <v>0</v>
      </c>
      <c r="F681" s="556" t="s">
        <v>119</v>
      </c>
      <c r="G681" s="576"/>
    </row>
    <row r="682" spans="1:7" ht="15" customHeight="1">
      <c r="A682" s="561"/>
      <c r="B682" s="551"/>
      <c r="C682" s="562"/>
      <c r="D682" s="103" t="s">
        <v>131</v>
      </c>
      <c r="E682" s="202">
        <v>4.1199999999999999E-4</v>
      </c>
      <c r="F682" s="556"/>
      <c r="G682" s="576"/>
    </row>
    <row r="683" spans="1:7" ht="15" customHeight="1">
      <c r="A683" s="112" t="s">
        <v>723</v>
      </c>
      <c r="B683" s="121" t="s">
        <v>724</v>
      </c>
      <c r="C683" s="114" t="s">
        <v>123</v>
      </c>
      <c r="D683" s="115"/>
      <c r="E683" s="109">
        <v>0</v>
      </c>
      <c r="F683" s="116" t="s">
        <v>124</v>
      </c>
      <c r="G683" s="117"/>
    </row>
    <row r="684" spans="1:7" ht="15" customHeight="1">
      <c r="A684" s="112" t="s">
        <v>725</v>
      </c>
      <c r="B684" s="121" t="s">
        <v>726</v>
      </c>
      <c r="C684" s="114">
        <v>4.64E-4</v>
      </c>
      <c r="D684" s="115"/>
      <c r="E684" s="109">
        <v>4.08E-4</v>
      </c>
      <c r="F684" s="116" t="s">
        <v>119</v>
      </c>
      <c r="G684" s="264"/>
    </row>
    <row r="685" spans="1:7" ht="15" customHeight="1">
      <c r="A685" s="561" t="s">
        <v>727</v>
      </c>
      <c r="B685" s="551" t="s">
        <v>728</v>
      </c>
      <c r="C685" s="562">
        <v>4.3800000000000002E-4</v>
      </c>
      <c r="D685" s="118" t="s">
        <v>134</v>
      </c>
      <c r="E685" s="119">
        <v>0</v>
      </c>
      <c r="F685" s="556" t="s">
        <v>119</v>
      </c>
      <c r="G685" s="576"/>
    </row>
    <row r="686" spans="1:7" ht="15" customHeight="1">
      <c r="A686" s="561"/>
      <c r="B686" s="551"/>
      <c r="C686" s="562"/>
      <c r="D686" s="120" t="s">
        <v>144</v>
      </c>
      <c r="E686" s="102">
        <v>0</v>
      </c>
      <c r="F686" s="556"/>
      <c r="G686" s="576"/>
    </row>
    <row r="687" spans="1:7" ht="15" customHeight="1">
      <c r="A687" s="561"/>
      <c r="B687" s="551"/>
      <c r="C687" s="562"/>
      <c r="D687" s="129" t="s">
        <v>201</v>
      </c>
      <c r="E687" s="125">
        <v>0</v>
      </c>
      <c r="F687" s="556"/>
      <c r="G687" s="576"/>
    </row>
    <row r="688" spans="1:7" ht="15" customHeight="1">
      <c r="A688" s="561"/>
      <c r="B688" s="551"/>
      <c r="C688" s="562"/>
      <c r="D688" s="101" t="s">
        <v>202</v>
      </c>
      <c r="E688" s="102">
        <v>4.7999999999999996E-4</v>
      </c>
      <c r="F688" s="556"/>
      <c r="G688" s="576"/>
    </row>
    <row r="689" spans="1:7" ht="15" customHeight="1">
      <c r="A689" s="561"/>
      <c r="B689" s="551"/>
      <c r="C689" s="562"/>
      <c r="D689" s="103" t="s">
        <v>131</v>
      </c>
      <c r="E689" s="104">
        <v>4.3300000000000001E-4</v>
      </c>
      <c r="F689" s="556"/>
      <c r="G689" s="576"/>
    </row>
    <row r="690" spans="1:7" ht="15" customHeight="1">
      <c r="A690" s="112" t="s">
        <v>729</v>
      </c>
      <c r="B690" s="121" t="s">
        <v>730</v>
      </c>
      <c r="C690" s="114">
        <v>4.4900000000000002E-4</v>
      </c>
      <c r="D690" s="115"/>
      <c r="E690" s="109">
        <v>4.1199999999999999E-4</v>
      </c>
      <c r="F690" s="116" t="s">
        <v>119</v>
      </c>
      <c r="G690" s="117"/>
    </row>
    <row r="691" spans="1:7" ht="15" customHeight="1">
      <c r="A691" s="112" t="s">
        <v>731</v>
      </c>
      <c r="B691" s="121" t="s">
        <v>732</v>
      </c>
      <c r="C691" s="114">
        <v>5.22E-4</v>
      </c>
      <c r="D691" s="115"/>
      <c r="E691" s="109">
        <v>5.5900000000000004E-4</v>
      </c>
      <c r="F691" s="116" t="s">
        <v>119</v>
      </c>
      <c r="G691" s="117"/>
    </row>
    <row r="692" spans="1:7" ht="15" customHeight="1">
      <c r="A692" s="112" t="s">
        <v>733</v>
      </c>
      <c r="B692" s="121" t="s">
        <v>734</v>
      </c>
      <c r="C692" s="114">
        <v>3.68E-4</v>
      </c>
      <c r="D692" s="115"/>
      <c r="E692" s="109">
        <v>3.77E-4</v>
      </c>
      <c r="F692" s="116" t="s">
        <v>119</v>
      </c>
      <c r="G692" s="117"/>
    </row>
    <row r="693" spans="1:7" ht="15" customHeight="1">
      <c r="A693" s="561" t="s">
        <v>735</v>
      </c>
      <c r="B693" s="551" t="s">
        <v>736</v>
      </c>
      <c r="C693" s="562">
        <v>2.13E-4</v>
      </c>
      <c r="D693" s="118" t="s">
        <v>134</v>
      </c>
      <c r="E693" s="119">
        <v>0</v>
      </c>
      <c r="F693" s="556" t="s">
        <v>119</v>
      </c>
      <c r="G693" s="576"/>
    </row>
    <row r="694" spans="1:7" ht="15" customHeight="1">
      <c r="A694" s="561"/>
      <c r="B694" s="551"/>
      <c r="C694" s="562"/>
      <c r="D694" s="120" t="s">
        <v>130</v>
      </c>
      <c r="E694" s="102">
        <v>0</v>
      </c>
      <c r="F694" s="556"/>
      <c r="G694" s="576"/>
    </row>
    <row r="695" spans="1:7" ht="15" customHeight="1">
      <c r="A695" s="561"/>
      <c r="B695" s="551"/>
      <c r="C695" s="562"/>
      <c r="D695" s="265" t="s">
        <v>737</v>
      </c>
      <c r="E695" s="202">
        <v>0</v>
      </c>
      <c r="F695" s="556"/>
      <c r="G695" s="576"/>
    </row>
    <row r="696" spans="1:7" ht="15" customHeight="1">
      <c r="A696" s="561" t="s">
        <v>738</v>
      </c>
      <c r="B696" s="551" t="s">
        <v>739</v>
      </c>
      <c r="C696" s="562">
        <v>5.0199999999999995E-4</v>
      </c>
      <c r="D696" s="137" t="s">
        <v>221</v>
      </c>
      <c r="E696" s="119">
        <v>0</v>
      </c>
      <c r="F696" s="556" t="s">
        <v>740</v>
      </c>
      <c r="G696" s="576" t="s">
        <v>156</v>
      </c>
    </row>
    <row r="697" spans="1:7" ht="17.25" customHeight="1">
      <c r="A697" s="561"/>
      <c r="B697" s="551"/>
      <c r="C697" s="562"/>
      <c r="D697" s="101" t="s">
        <v>741</v>
      </c>
      <c r="E697" s="102">
        <v>0</v>
      </c>
      <c r="F697" s="556"/>
      <c r="G697" s="576"/>
    </row>
    <row r="698" spans="1:7" ht="15" customHeight="1">
      <c r="A698" s="561"/>
      <c r="B698" s="551"/>
      <c r="C698" s="562"/>
      <c r="D698" s="120" t="s">
        <v>145</v>
      </c>
      <c r="E698" s="102">
        <v>0</v>
      </c>
      <c r="F698" s="556"/>
      <c r="G698" s="576"/>
    </row>
    <row r="699" spans="1:7" ht="15" customHeight="1">
      <c r="A699" s="561"/>
      <c r="B699" s="551"/>
      <c r="C699" s="562"/>
      <c r="D699" s="129" t="s">
        <v>223</v>
      </c>
      <c r="E699" s="125">
        <v>0</v>
      </c>
      <c r="F699" s="556"/>
      <c r="G699" s="576"/>
    </row>
    <row r="700" spans="1:7" ht="15" customHeight="1">
      <c r="A700" s="561"/>
      <c r="B700" s="551"/>
      <c r="C700" s="562"/>
      <c r="D700" s="129" t="s">
        <v>224</v>
      </c>
      <c r="E700" s="125">
        <v>0</v>
      </c>
      <c r="F700" s="556"/>
      <c r="G700" s="576"/>
    </row>
    <row r="701" spans="1:7" ht="15" customHeight="1">
      <c r="A701" s="561"/>
      <c r="B701" s="551"/>
      <c r="C701" s="562"/>
      <c r="D701" s="140" t="s">
        <v>225</v>
      </c>
      <c r="E701" s="102">
        <v>4.8799999999999999E-4</v>
      </c>
      <c r="F701" s="556"/>
      <c r="G701" s="576"/>
    </row>
    <row r="702" spans="1:7" ht="15" customHeight="1">
      <c r="A702" s="561"/>
      <c r="B702" s="551"/>
      <c r="C702" s="562"/>
      <c r="D702" s="103" t="s">
        <v>131</v>
      </c>
      <c r="E702" s="104">
        <v>4.8799999999999999E-4</v>
      </c>
      <c r="F702" s="556"/>
      <c r="G702" s="576"/>
    </row>
    <row r="703" spans="1:7" ht="30" customHeight="1">
      <c r="A703" s="112" t="s">
        <v>742</v>
      </c>
      <c r="B703" s="121" t="s">
        <v>743</v>
      </c>
      <c r="C703" s="114">
        <v>4.9700000000000005E-4</v>
      </c>
      <c r="D703" s="115"/>
      <c r="E703" s="109">
        <v>4.6599999999999994E-4</v>
      </c>
      <c r="F703" s="116" t="s">
        <v>744</v>
      </c>
      <c r="G703" s="117" t="s">
        <v>156</v>
      </c>
    </row>
    <row r="704" spans="1:7" ht="15" customHeight="1">
      <c r="A704" s="112" t="s">
        <v>745</v>
      </c>
      <c r="B704" s="121" t="s">
        <v>746</v>
      </c>
      <c r="C704" s="114">
        <v>5.0299999999999997E-4</v>
      </c>
      <c r="D704" s="115"/>
      <c r="E704" s="109">
        <v>4.4700000000000002E-4</v>
      </c>
      <c r="F704" s="116" t="s">
        <v>119</v>
      </c>
      <c r="G704" s="117"/>
    </row>
    <row r="705" spans="1:7" ht="15" customHeight="1">
      <c r="A705" s="112" t="s">
        <v>747</v>
      </c>
      <c r="B705" s="121" t="s">
        <v>748</v>
      </c>
      <c r="C705" s="114">
        <v>4.9100000000000001E-4</v>
      </c>
      <c r="D705" s="115"/>
      <c r="E705" s="109">
        <v>5.1000000000000004E-4</v>
      </c>
      <c r="F705" s="116" t="s">
        <v>119</v>
      </c>
      <c r="G705" s="117"/>
    </row>
    <row r="706" spans="1:7" ht="15" customHeight="1">
      <c r="A706" s="112" t="s">
        <v>749</v>
      </c>
      <c r="B706" s="121" t="s">
        <v>750</v>
      </c>
      <c r="C706" s="114">
        <v>5.5699999999999999E-4</v>
      </c>
      <c r="D706" s="115"/>
      <c r="E706" s="109">
        <v>5.9299999999999999E-4</v>
      </c>
      <c r="F706" s="116" t="s">
        <v>119</v>
      </c>
      <c r="G706" s="117"/>
    </row>
    <row r="707" spans="1:7" ht="15" customHeight="1">
      <c r="A707" s="112" t="s">
        <v>751</v>
      </c>
      <c r="B707" s="121" t="s">
        <v>752</v>
      </c>
      <c r="C707" s="114">
        <v>3.6400000000000001E-4</v>
      </c>
      <c r="D707" s="115"/>
      <c r="E707" s="109">
        <v>3.0800000000000001E-4</v>
      </c>
      <c r="F707" s="116" t="s">
        <v>119</v>
      </c>
      <c r="G707" s="117"/>
    </row>
    <row r="708" spans="1:7" ht="15" customHeight="1">
      <c r="A708" s="112" t="s">
        <v>753</v>
      </c>
      <c r="B708" s="121" t="s">
        <v>754</v>
      </c>
      <c r="C708" s="114">
        <v>4.8099999999999998E-4</v>
      </c>
      <c r="D708" s="115"/>
      <c r="E708" s="109">
        <v>5.9199999999999997E-4</v>
      </c>
      <c r="F708" s="116" t="s">
        <v>119</v>
      </c>
      <c r="G708" s="117"/>
    </row>
    <row r="709" spans="1:7" ht="30" customHeight="1">
      <c r="A709" s="112" t="s">
        <v>755</v>
      </c>
      <c r="B709" s="121" t="s">
        <v>756</v>
      </c>
      <c r="C709" s="114">
        <v>5.1699999999999999E-4</v>
      </c>
      <c r="D709" s="115"/>
      <c r="E709" s="109">
        <v>4.95E-4</v>
      </c>
      <c r="F709" s="116" t="s">
        <v>757</v>
      </c>
      <c r="G709" s="117" t="s">
        <v>156</v>
      </c>
    </row>
    <row r="710" spans="1:7" ht="15" customHeight="1">
      <c r="A710" s="112" t="s">
        <v>758</v>
      </c>
      <c r="B710" s="121" t="s">
        <v>759</v>
      </c>
      <c r="C710" s="114">
        <v>4.5399999999999998E-4</v>
      </c>
      <c r="D710" s="115"/>
      <c r="E710" s="109">
        <v>3.9800000000000002E-4</v>
      </c>
      <c r="F710" s="116" t="s">
        <v>119</v>
      </c>
      <c r="G710" s="117"/>
    </row>
    <row r="711" spans="1:7" ht="15" customHeight="1">
      <c r="A711" s="561" t="s">
        <v>760</v>
      </c>
      <c r="B711" s="551" t="s">
        <v>761</v>
      </c>
      <c r="C711" s="562">
        <v>3.7399999999999998E-4</v>
      </c>
      <c r="D711" s="118" t="s">
        <v>134</v>
      </c>
      <c r="E711" s="119">
        <v>0</v>
      </c>
      <c r="F711" s="556" t="s">
        <v>119</v>
      </c>
      <c r="G711" s="576"/>
    </row>
    <row r="712" spans="1:7" ht="15" customHeight="1">
      <c r="A712" s="561"/>
      <c r="B712" s="551"/>
      <c r="C712" s="562"/>
      <c r="D712" s="120" t="s">
        <v>130</v>
      </c>
      <c r="E712" s="102">
        <v>3.19E-4</v>
      </c>
      <c r="F712" s="556"/>
      <c r="G712" s="576"/>
    </row>
    <row r="713" spans="1:7" ht="15" customHeight="1">
      <c r="A713" s="561"/>
      <c r="B713" s="551"/>
      <c r="C713" s="562"/>
      <c r="D713" s="141" t="s">
        <v>131</v>
      </c>
      <c r="E713" s="142">
        <v>3.1799999999999998E-4</v>
      </c>
      <c r="F713" s="556"/>
      <c r="G713" s="576"/>
    </row>
    <row r="714" spans="1:7" ht="15" customHeight="1">
      <c r="A714" s="571" t="s">
        <v>762</v>
      </c>
      <c r="B714" s="572" t="s">
        <v>763</v>
      </c>
      <c r="C714" s="573">
        <v>4.8500000000000003E-4</v>
      </c>
      <c r="D714" s="266" t="s">
        <v>134</v>
      </c>
      <c r="E714" s="267">
        <v>0</v>
      </c>
      <c r="F714" s="574" t="s">
        <v>764</v>
      </c>
      <c r="G714" s="614" t="s">
        <v>156</v>
      </c>
    </row>
    <row r="715" spans="1:7" ht="15" customHeight="1">
      <c r="A715" s="571"/>
      <c r="B715" s="572"/>
      <c r="C715" s="573"/>
      <c r="D715" s="268" t="s">
        <v>130</v>
      </c>
      <c r="E715" s="211">
        <v>4.84E-4</v>
      </c>
      <c r="F715" s="574"/>
      <c r="G715" s="614"/>
    </row>
    <row r="716" spans="1:7" ht="15" customHeight="1">
      <c r="A716" s="571"/>
      <c r="B716" s="572"/>
      <c r="C716" s="573"/>
      <c r="D716" s="173" t="s">
        <v>131</v>
      </c>
      <c r="E716" s="174">
        <v>4.84E-4</v>
      </c>
      <c r="F716" s="574"/>
      <c r="G716" s="614"/>
    </row>
    <row r="717" spans="1:7" ht="15" customHeight="1">
      <c r="A717" s="609" t="s">
        <v>765</v>
      </c>
      <c r="B717" s="603" t="s">
        <v>766</v>
      </c>
      <c r="C717" s="610">
        <v>4.8999999999999998E-4</v>
      </c>
      <c r="D717" s="153" t="s">
        <v>197</v>
      </c>
      <c r="E717" s="139">
        <v>0</v>
      </c>
      <c r="F717" s="589" t="s">
        <v>119</v>
      </c>
      <c r="G717" s="611"/>
    </row>
    <row r="718" spans="1:7" ht="15" customHeight="1">
      <c r="A718" s="609"/>
      <c r="B718" s="603"/>
      <c r="C718" s="610"/>
      <c r="D718" s="103" t="s">
        <v>131</v>
      </c>
      <c r="E718" s="183">
        <v>4.3399999999999998E-4</v>
      </c>
      <c r="F718" s="589"/>
      <c r="G718" s="611"/>
    </row>
    <row r="719" spans="1:7" ht="15" customHeight="1">
      <c r="A719" s="561" t="s">
        <v>767</v>
      </c>
      <c r="B719" s="570" t="s">
        <v>768</v>
      </c>
      <c r="C719" s="562" t="s">
        <v>123</v>
      </c>
      <c r="D719" s="118" t="s">
        <v>134</v>
      </c>
      <c r="E719" s="119">
        <v>0</v>
      </c>
      <c r="F719" s="556" t="s">
        <v>124</v>
      </c>
      <c r="G719" s="576"/>
    </row>
    <row r="720" spans="1:7" ht="15" customHeight="1">
      <c r="A720" s="561"/>
      <c r="B720" s="570"/>
      <c r="C720" s="562"/>
      <c r="D720" s="108" t="s">
        <v>130</v>
      </c>
      <c r="E720" s="102">
        <v>3.2499999999999999E-4</v>
      </c>
      <c r="F720" s="556"/>
      <c r="G720" s="576"/>
    </row>
    <row r="721" spans="1:7" ht="15" customHeight="1">
      <c r="A721" s="561"/>
      <c r="B721" s="570"/>
      <c r="C721" s="562"/>
      <c r="D721" s="103" t="s">
        <v>131</v>
      </c>
      <c r="E721" s="104">
        <v>3.21E-4</v>
      </c>
      <c r="F721" s="556"/>
      <c r="G721" s="576"/>
    </row>
    <row r="722" spans="1:7" ht="15" customHeight="1">
      <c r="A722" s="112" t="s">
        <v>769</v>
      </c>
      <c r="B722" s="121" t="s">
        <v>770</v>
      </c>
      <c r="C722" s="114">
        <v>3.6400000000000001E-4</v>
      </c>
      <c r="D722" s="115"/>
      <c r="E722" s="109">
        <v>3.0800000000000001E-4</v>
      </c>
      <c r="F722" s="116" t="s">
        <v>119</v>
      </c>
      <c r="G722" s="117"/>
    </row>
    <row r="723" spans="1:7" ht="15" customHeight="1">
      <c r="A723" s="112" t="s">
        <v>771</v>
      </c>
      <c r="B723" s="121" t="s">
        <v>772</v>
      </c>
      <c r="C723" s="114">
        <v>4.9299999999999995E-4</v>
      </c>
      <c r="D723" s="115"/>
      <c r="E723" s="109">
        <v>4.37E-4</v>
      </c>
      <c r="F723" s="116" t="s">
        <v>119</v>
      </c>
      <c r="G723" s="117"/>
    </row>
    <row r="724" spans="1:7" ht="15" customHeight="1">
      <c r="A724" s="112" t="s">
        <v>773</v>
      </c>
      <c r="B724" s="121" t="s">
        <v>774</v>
      </c>
      <c r="C724" s="114">
        <v>3.8299999999999999E-4</v>
      </c>
      <c r="D724" s="115"/>
      <c r="E724" s="109">
        <v>3.2699999999999998E-4</v>
      </c>
      <c r="F724" s="116" t="s">
        <v>119</v>
      </c>
      <c r="G724" s="117"/>
    </row>
    <row r="725" spans="1:7" ht="15" customHeight="1">
      <c r="A725" s="112" t="s">
        <v>775</v>
      </c>
      <c r="B725" s="121" t="s">
        <v>776</v>
      </c>
      <c r="C725" s="114">
        <v>5.5099999999999995E-4</v>
      </c>
      <c r="D725" s="115"/>
      <c r="E725" s="109">
        <v>5.3399999999999997E-4</v>
      </c>
      <c r="F725" s="116" t="s">
        <v>119</v>
      </c>
      <c r="G725" s="117"/>
    </row>
    <row r="726" spans="1:7" ht="15" customHeight="1">
      <c r="A726" s="112" t="s">
        <v>777</v>
      </c>
      <c r="B726" s="121" t="s">
        <v>778</v>
      </c>
      <c r="C726" s="114">
        <v>4.3100000000000001E-4</v>
      </c>
      <c r="D726" s="115"/>
      <c r="E726" s="109">
        <v>4.7899999999999999E-4</v>
      </c>
      <c r="F726" s="116" t="s">
        <v>119</v>
      </c>
      <c r="G726" s="117"/>
    </row>
    <row r="727" spans="1:7" ht="15" customHeight="1">
      <c r="A727" s="112" t="s">
        <v>779</v>
      </c>
      <c r="B727" s="121" t="s">
        <v>780</v>
      </c>
      <c r="C727" s="114">
        <v>3.6400000000000001E-4</v>
      </c>
      <c r="D727" s="115"/>
      <c r="E727" s="109">
        <v>3.0800000000000001E-4</v>
      </c>
      <c r="F727" s="116" t="s">
        <v>119</v>
      </c>
      <c r="G727" s="117"/>
    </row>
    <row r="728" spans="1:7" ht="15" customHeight="1">
      <c r="A728" s="561" t="s">
        <v>781</v>
      </c>
      <c r="B728" s="551" t="s">
        <v>782</v>
      </c>
      <c r="C728" s="562">
        <v>3.6400000000000001E-4</v>
      </c>
      <c r="D728" s="134" t="s">
        <v>197</v>
      </c>
      <c r="E728" s="235">
        <v>0</v>
      </c>
      <c r="F728" s="556" t="s">
        <v>119</v>
      </c>
      <c r="G728" s="576"/>
    </row>
    <row r="729" spans="1:7" ht="15" customHeight="1">
      <c r="A729" s="561"/>
      <c r="B729" s="551"/>
      <c r="C729" s="562"/>
      <c r="D729" s="103" t="s">
        <v>131</v>
      </c>
      <c r="E729" s="198">
        <v>3.0800000000000001E-4</v>
      </c>
      <c r="F729" s="556"/>
      <c r="G729" s="576"/>
    </row>
    <row r="730" spans="1:7" ht="15" customHeight="1">
      <c r="A730" s="112" t="s">
        <v>783</v>
      </c>
      <c r="B730" s="121" t="s">
        <v>784</v>
      </c>
      <c r="C730" s="114">
        <v>4.7100000000000001E-4</v>
      </c>
      <c r="D730" s="115"/>
      <c r="E730" s="109">
        <v>4.5600000000000003E-4</v>
      </c>
      <c r="F730" s="116" t="s">
        <v>119</v>
      </c>
      <c r="G730" s="117"/>
    </row>
    <row r="731" spans="1:7" ht="15" customHeight="1">
      <c r="A731" s="112" t="s">
        <v>785</v>
      </c>
      <c r="B731" s="121" t="s">
        <v>786</v>
      </c>
      <c r="C731" s="114">
        <v>2.3499999999999999E-4</v>
      </c>
      <c r="D731" s="115"/>
      <c r="E731" s="109">
        <v>4.4700000000000002E-4</v>
      </c>
      <c r="F731" s="116" t="s">
        <v>119</v>
      </c>
      <c r="G731" s="117"/>
    </row>
    <row r="732" spans="1:7" ht="30" customHeight="1">
      <c r="A732" s="112" t="s">
        <v>787</v>
      </c>
      <c r="B732" s="121" t="s">
        <v>788</v>
      </c>
      <c r="C732" s="114">
        <v>5.1199999999999998E-4</v>
      </c>
      <c r="D732" s="115"/>
      <c r="E732" s="109">
        <v>5.5800000000000001E-4</v>
      </c>
      <c r="F732" s="116" t="s">
        <v>231</v>
      </c>
      <c r="G732" s="117" t="s">
        <v>156</v>
      </c>
    </row>
    <row r="733" spans="1:7" ht="15" customHeight="1">
      <c r="A733" s="112" t="s">
        <v>789</v>
      </c>
      <c r="B733" s="121" t="s">
        <v>790</v>
      </c>
      <c r="C733" s="114">
        <v>2.8299999999999999E-4</v>
      </c>
      <c r="D733" s="115"/>
      <c r="E733" s="109">
        <v>4.55E-4</v>
      </c>
      <c r="F733" s="116" t="s">
        <v>119</v>
      </c>
      <c r="G733" s="117"/>
    </row>
    <row r="734" spans="1:7" ht="15" customHeight="1">
      <c r="A734" s="112" t="s">
        <v>791</v>
      </c>
      <c r="B734" s="121" t="s">
        <v>792</v>
      </c>
      <c r="C734" s="114">
        <v>3.2499999999999999E-4</v>
      </c>
      <c r="D734" s="115"/>
      <c r="E734" s="109">
        <v>5.7600000000000001E-4</v>
      </c>
      <c r="F734" s="116" t="s">
        <v>119</v>
      </c>
      <c r="G734" s="117"/>
    </row>
    <row r="735" spans="1:7" ht="15" customHeight="1">
      <c r="A735" s="112" t="s">
        <v>793</v>
      </c>
      <c r="B735" s="121" t="s">
        <v>794</v>
      </c>
      <c r="C735" s="114">
        <v>4.7399999999999997E-4</v>
      </c>
      <c r="D735" s="115"/>
      <c r="E735" s="109">
        <v>5.2500000000000008E-4</v>
      </c>
      <c r="F735" s="116" t="s">
        <v>119</v>
      </c>
      <c r="G735" s="117"/>
    </row>
    <row r="736" spans="1:7" ht="15" customHeight="1">
      <c r="A736" s="112" t="s">
        <v>795</v>
      </c>
      <c r="B736" s="121" t="s">
        <v>796</v>
      </c>
      <c r="C736" s="107">
        <v>1.65E-4</v>
      </c>
      <c r="D736" s="115"/>
      <c r="E736" s="109">
        <v>4.6799999999999999E-4</v>
      </c>
      <c r="F736" s="116" t="s">
        <v>119</v>
      </c>
      <c r="G736" s="117"/>
    </row>
    <row r="737" spans="1:7" ht="15" customHeight="1">
      <c r="A737" s="561" t="s">
        <v>797</v>
      </c>
      <c r="B737" s="551" t="s">
        <v>798</v>
      </c>
      <c r="C737" s="612">
        <v>4.7699999999999999E-4</v>
      </c>
      <c r="D737" s="118" t="s">
        <v>134</v>
      </c>
      <c r="E737" s="119">
        <v>0</v>
      </c>
      <c r="F737" s="556" t="s">
        <v>119</v>
      </c>
      <c r="G737" s="576"/>
    </row>
    <row r="738" spans="1:7" ht="15" customHeight="1">
      <c r="A738" s="561"/>
      <c r="B738" s="551"/>
      <c r="C738" s="612"/>
      <c r="D738" s="120" t="s">
        <v>144</v>
      </c>
      <c r="E738" s="102">
        <v>0</v>
      </c>
      <c r="F738" s="556"/>
      <c r="G738" s="576"/>
    </row>
    <row r="739" spans="1:7" ht="15" customHeight="1">
      <c r="A739" s="561"/>
      <c r="B739" s="551"/>
      <c r="C739" s="612"/>
      <c r="D739" s="120" t="s">
        <v>145</v>
      </c>
      <c r="E739" s="102">
        <v>0</v>
      </c>
      <c r="F739" s="556"/>
      <c r="G739" s="576"/>
    </row>
    <row r="740" spans="1:7" ht="15" customHeight="1">
      <c r="A740" s="561"/>
      <c r="B740" s="551"/>
      <c r="C740" s="612"/>
      <c r="D740" s="120" t="s">
        <v>228</v>
      </c>
      <c r="E740" s="102">
        <v>4.8499999999999997E-4</v>
      </c>
      <c r="F740" s="556"/>
      <c r="G740" s="576"/>
    </row>
    <row r="741" spans="1:7" ht="15" customHeight="1">
      <c r="A741" s="561"/>
      <c r="B741" s="551"/>
      <c r="C741" s="613"/>
      <c r="D741" s="103" t="s">
        <v>131</v>
      </c>
      <c r="E741" s="104">
        <v>4.8299999999999998E-4</v>
      </c>
      <c r="F741" s="556"/>
      <c r="G741" s="576"/>
    </row>
    <row r="742" spans="1:7" ht="15" customHeight="1">
      <c r="A742" s="112" t="s">
        <v>799</v>
      </c>
      <c r="B742" s="121" t="s">
        <v>800</v>
      </c>
      <c r="C742" s="152">
        <v>3.4699999999999998E-4</v>
      </c>
      <c r="D742" s="161"/>
      <c r="E742" s="269">
        <v>4.3300000000000001E-4</v>
      </c>
      <c r="F742" s="116" t="s">
        <v>119</v>
      </c>
      <c r="G742" s="117"/>
    </row>
    <row r="743" spans="1:7" ht="30" customHeight="1">
      <c r="A743" s="112" t="s">
        <v>801</v>
      </c>
      <c r="B743" s="121" t="s">
        <v>802</v>
      </c>
      <c r="C743" s="114">
        <v>5.0000000000000001E-4</v>
      </c>
      <c r="D743" s="199"/>
      <c r="E743" s="109">
        <v>5.4199999999999995E-4</v>
      </c>
      <c r="F743" s="116" t="s">
        <v>803</v>
      </c>
      <c r="G743" s="117" t="s">
        <v>156</v>
      </c>
    </row>
    <row r="744" spans="1:7" ht="15" customHeight="1">
      <c r="A744" s="112" t="s">
        <v>804</v>
      </c>
      <c r="B744" s="121" t="s">
        <v>805</v>
      </c>
      <c r="C744" s="114">
        <v>2.5000000000000001E-4</v>
      </c>
      <c r="D744" s="115"/>
      <c r="E744" s="109">
        <v>3.01E-4</v>
      </c>
      <c r="F744" s="116" t="s">
        <v>119</v>
      </c>
      <c r="G744" s="117"/>
    </row>
    <row r="745" spans="1:7" ht="15" customHeight="1">
      <c r="A745" s="112" t="s">
        <v>806</v>
      </c>
      <c r="B745" s="121" t="s">
        <v>807</v>
      </c>
      <c r="C745" s="114">
        <v>4.9799999999999996E-4</v>
      </c>
      <c r="D745" s="115"/>
      <c r="E745" s="109">
        <v>4.8299999999999998E-4</v>
      </c>
      <c r="F745" s="116" t="s">
        <v>119</v>
      </c>
      <c r="G745" s="117"/>
    </row>
    <row r="746" spans="1:7" ht="15" customHeight="1">
      <c r="A746" s="561" t="s">
        <v>808</v>
      </c>
      <c r="B746" s="551" t="s">
        <v>809</v>
      </c>
      <c r="C746" s="562">
        <v>5.1199999999999998E-4</v>
      </c>
      <c r="D746" s="134" t="s">
        <v>197</v>
      </c>
      <c r="E746" s="235">
        <v>0</v>
      </c>
      <c r="F746" s="556" t="s">
        <v>119</v>
      </c>
      <c r="G746" s="576"/>
    </row>
    <row r="747" spans="1:7" ht="15" customHeight="1">
      <c r="A747" s="561"/>
      <c r="B747" s="551"/>
      <c r="C747" s="562"/>
      <c r="D747" s="103" t="s">
        <v>131</v>
      </c>
      <c r="E747" s="198">
        <v>4.5600000000000003E-4</v>
      </c>
      <c r="F747" s="556"/>
      <c r="G747" s="576"/>
    </row>
    <row r="748" spans="1:7" ht="15" customHeight="1">
      <c r="A748" s="112" t="s">
        <v>810</v>
      </c>
      <c r="B748" s="121" t="s">
        <v>811</v>
      </c>
      <c r="C748" s="114">
        <v>4.6999999999999999E-4</v>
      </c>
      <c r="D748" s="115"/>
      <c r="E748" s="109">
        <v>4.1100000000000002E-4</v>
      </c>
      <c r="F748" s="116" t="s">
        <v>124</v>
      </c>
      <c r="G748" s="117"/>
    </row>
    <row r="749" spans="1:7" ht="30" customHeight="1">
      <c r="A749" s="112" t="s">
        <v>812</v>
      </c>
      <c r="B749" s="121" t="s">
        <v>813</v>
      </c>
      <c r="C749" s="114">
        <v>2.4899999999999998E-4</v>
      </c>
      <c r="D749" s="115"/>
      <c r="E749" s="109">
        <v>3.2200000000000002E-4</v>
      </c>
      <c r="F749" s="116" t="s">
        <v>814</v>
      </c>
      <c r="G749" s="117" t="s">
        <v>156</v>
      </c>
    </row>
    <row r="750" spans="1:7" ht="15" customHeight="1">
      <c r="A750" s="112" t="s">
        <v>815</v>
      </c>
      <c r="B750" s="121" t="s">
        <v>816</v>
      </c>
      <c r="C750" s="114">
        <v>5.0799999999999999E-4</v>
      </c>
      <c r="D750" s="115"/>
      <c r="E750" s="109">
        <v>4.2400000000000001E-4</v>
      </c>
      <c r="F750" s="116" t="s">
        <v>119</v>
      </c>
      <c r="G750" s="117"/>
    </row>
    <row r="751" spans="1:7" ht="15" customHeight="1">
      <c r="A751" s="561" t="s">
        <v>817</v>
      </c>
      <c r="B751" s="551" t="s">
        <v>818</v>
      </c>
      <c r="C751" s="562">
        <v>3.7300000000000001E-4</v>
      </c>
      <c r="D751" s="118" t="s">
        <v>134</v>
      </c>
      <c r="E751" s="119">
        <v>0</v>
      </c>
      <c r="F751" s="556" t="s">
        <v>119</v>
      </c>
      <c r="G751" s="576"/>
    </row>
    <row r="752" spans="1:7" ht="15" customHeight="1">
      <c r="A752" s="561"/>
      <c r="B752" s="551"/>
      <c r="C752" s="562"/>
      <c r="D752" s="120" t="s">
        <v>130</v>
      </c>
      <c r="E752" s="102">
        <v>3.19E-4</v>
      </c>
      <c r="F752" s="556"/>
      <c r="G752" s="576"/>
    </row>
    <row r="753" spans="1:7" ht="15" customHeight="1">
      <c r="A753" s="561"/>
      <c r="B753" s="551"/>
      <c r="C753" s="562"/>
      <c r="D753" s="103" t="s">
        <v>131</v>
      </c>
      <c r="E753" s="104">
        <v>3.1700000000000001E-4</v>
      </c>
      <c r="F753" s="556"/>
      <c r="G753" s="576"/>
    </row>
    <row r="754" spans="1:7" ht="15" customHeight="1">
      <c r="A754" s="561" t="s">
        <v>819</v>
      </c>
      <c r="B754" s="551" t="s">
        <v>820</v>
      </c>
      <c r="C754" s="562">
        <v>4.9899999999999999E-4</v>
      </c>
      <c r="D754" s="118" t="s">
        <v>134</v>
      </c>
      <c r="E754" s="119">
        <v>0</v>
      </c>
      <c r="F754" s="556" t="s">
        <v>821</v>
      </c>
      <c r="G754" s="576" t="s">
        <v>156</v>
      </c>
    </row>
    <row r="755" spans="1:7" ht="15" customHeight="1">
      <c r="A755" s="561"/>
      <c r="B755" s="551"/>
      <c r="C755" s="562"/>
      <c r="D755" s="120" t="s">
        <v>144</v>
      </c>
      <c r="E755" s="102">
        <v>0</v>
      </c>
      <c r="F755" s="556"/>
      <c r="G755" s="576"/>
    </row>
    <row r="756" spans="1:7" ht="15" customHeight="1">
      <c r="A756" s="561"/>
      <c r="B756" s="551"/>
      <c r="C756" s="562"/>
      <c r="D756" s="120" t="s">
        <v>145</v>
      </c>
      <c r="E756" s="102">
        <v>0</v>
      </c>
      <c r="F756" s="556"/>
      <c r="G756" s="576"/>
    </row>
    <row r="757" spans="1:7" ht="15" customHeight="1">
      <c r="A757" s="561"/>
      <c r="B757" s="551"/>
      <c r="C757" s="562"/>
      <c r="D757" s="120" t="s">
        <v>146</v>
      </c>
      <c r="E757" s="102">
        <v>0</v>
      </c>
      <c r="F757" s="556"/>
      <c r="G757" s="576"/>
    </row>
    <row r="758" spans="1:7" ht="15" customHeight="1">
      <c r="A758" s="561"/>
      <c r="B758" s="551"/>
      <c r="C758" s="562"/>
      <c r="D758" s="270" t="s">
        <v>224</v>
      </c>
      <c r="E758" s="125">
        <v>0</v>
      </c>
      <c r="F758" s="556"/>
      <c r="G758" s="576"/>
    </row>
    <row r="759" spans="1:7" ht="15" customHeight="1">
      <c r="A759" s="561"/>
      <c r="B759" s="551"/>
      <c r="C759" s="562"/>
      <c r="D759" s="270" t="s">
        <v>206</v>
      </c>
      <c r="E759" s="125">
        <v>0</v>
      </c>
      <c r="F759" s="556"/>
      <c r="G759" s="576"/>
    </row>
    <row r="760" spans="1:7" ht="15" customHeight="1">
      <c r="A760" s="561"/>
      <c r="B760" s="551"/>
      <c r="C760" s="562"/>
      <c r="D760" s="140" t="s">
        <v>677</v>
      </c>
      <c r="E760" s="102">
        <v>5.31E-4</v>
      </c>
      <c r="F760" s="556"/>
      <c r="G760" s="576"/>
    </row>
    <row r="761" spans="1:7" ht="15" customHeight="1">
      <c r="A761" s="561"/>
      <c r="B761" s="551"/>
      <c r="C761" s="562"/>
      <c r="D761" s="103" t="s">
        <v>131</v>
      </c>
      <c r="E761" s="104">
        <v>5.31E-4</v>
      </c>
      <c r="F761" s="556"/>
      <c r="G761" s="576"/>
    </row>
    <row r="762" spans="1:7" ht="30" customHeight="1">
      <c r="A762" s="112" t="s">
        <v>822</v>
      </c>
      <c r="B762" s="121" t="s">
        <v>823</v>
      </c>
      <c r="C762" s="114">
        <v>4.8000000000000001E-4</v>
      </c>
      <c r="D762" s="115"/>
      <c r="E762" s="109">
        <v>4.86E-4</v>
      </c>
      <c r="F762" s="116" t="s">
        <v>824</v>
      </c>
      <c r="G762" s="117" t="s">
        <v>289</v>
      </c>
    </row>
    <row r="763" spans="1:7" ht="15" customHeight="1">
      <c r="A763" s="561" t="s">
        <v>825</v>
      </c>
      <c r="B763" s="551" t="s">
        <v>826</v>
      </c>
      <c r="C763" s="562">
        <v>4.7600000000000002E-4</v>
      </c>
      <c r="D763" s="118" t="s">
        <v>134</v>
      </c>
      <c r="E763" s="119">
        <v>0</v>
      </c>
      <c r="F763" s="556" t="s">
        <v>119</v>
      </c>
      <c r="G763" s="576"/>
    </row>
    <row r="764" spans="1:7" ht="15" customHeight="1">
      <c r="A764" s="561"/>
      <c r="B764" s="551"/>
      <c r="C764" s="562"/>
      <c r="D764" s="108" t="s">
        <v>130</v>
      </c>
      <c r="E764" s="102">
        <v>2.92E-4</v>
      </c>
      <c r="F764" s="556"/>
      <c r="G764" s="576"/>
    </row>
    <row r="765" spans="1:7" ht="15" customHeight="1">
      <c r="A765" s="561"/>
      <c r="B765" s="551"/>
      <c r="C765" s="562"/>
      <c r="D765" s="103" t="s">
        <v>131</v>
      </c>
      <c r="E765" s="104">
        <v>2.92E-4</v>
      </c>
      <c r="F765" s="556"/>
      <c r="G765" s="576"/>
    </row>
    <row r="766" spans="1:7" ht="15" customHeight="1">
      <c r="A766" s="112" t="s">
        <v>827</v>
      </c>
      <c r="B766" s="121" t="s">
        <v>828</v>
      </c>
      <c r="C766" s="114">
        <v>4.55E-4</v>
      </c>
      <c r="D766" s="115"/>
      <c r="E766" s="109">
        <v>3.9899999999999999E-4</v>
      </c>
      <c r="F766" s="116" t="s">
        <v>119</v>
      </c>
      <c r="G766" s="117"/>
    </row>
    <row r="767" spans="1:7" ht="30" customHeight="1">
      <c r="A767" s="112" t="s">
        <v>829</v>
      </c>
      <c r="B767" s="121" t="s">
        <v>830</v>
      </c>
      <c r="C767" s="114">
        <v>5.0600000000000005E-4</v>
      </c>
      <c r="D767" s="115"/>
      <c r="E767" s="109">
        <v>4.7399999999999997E-4</v>
      </c>
      <c r="F767" s="116" t="s">
        <v>831</v>
      </c>
      <c r="G767" s="117" t="s">
        <v>156</v>
      </c>
    </row>
    <row r="768" spans="1:7" ht="15" customHeight="1">
      <c r="A768" s="561" t="s">
        <v>832</v>
      </c>
      <c r="B768" s="551" t="s">
        <v>833</v>
      </c>
      <c r="C768" s="562">
        <v>3.9599999999999998E-4</v>
      </c>
      <c r="D768" s="118" t="s">
        <v>134</v>
      </c>
      <c r="E768" s="119">
        <v>0</v>
      </c>
      <c r="F768" s="556" t="s">
        <v>834</v>
      </c>
      <c r="G768" s="576" t="s">
        <v>156</v>
      </c>
    </row>
    <row r="769" spans="1:7" ht="15" customHeight="1">
      <c r="A769" s="561"/>
      <c r="B769" s="551"/>
      <c r="C769" s="562"/>
      <c r="D769" s="120" t="s">
        <v>144</v>
      </c>
      <c r="E769" s="102">
        <v>0</v>
      </c>
      <c r="F769" s="556"/>
      <c r="G769" s="576"/>
    </row>
    <row r="770" spans="1:7" ht="15" customHeight="1">
      <c r="A770" s="561"/>
      <c r="B770" s="551"/>
      <c r="C770" s="562"/>
      <c r="D770" s="128" t="s">
        <v>192</v>
      </c>
      <c r="E770" s="125">
        <v>3.0800000000000001E-4</v>
      </c>
      <c r="F770" s="556"/>
      <c r="G770" s="576"/>
    </row>
    <row r="771" spans="1:7" ht="15" customHeight="1">
      <c r="A771" s="561"/>
      <c r="B771" s="551"/>
      <c r="C771" s="562"/>
      <c r="D771" s="128" t="s">
        <v>193</v>
      </c>
      <c r="E771" s="125">
        <v>4.0299999999999998E-4</v>
      </c>
      <c r="F771" s="556"/>
      <c r="G771" s="576"/>
    </row>
    <row r="772" spans="1:7" ht="15" customHeight="1">
      <c r="A772" s="561"/>
      <c r="B772" s="551"/>
      <c r="C772" s="562"/>
      <c r="D772" s="103" t="s">
        <v>131</v>
      </c>
      <c r="E772" s="104">
        <v>0</v>
      </c>
      <c r="F772" s="556"/>
      <c r="G772" s="576"/>
    </row>
    <row r="773" spans="1:7" ht="15" customHeight="1">
      <c r="A773" s="112" t="s">
        <v>835</v>
      </c>
      <c r="B773" s="121" t="s">
        <v>836</v>
      </c>
      <c r="C773" s="114">
        <v>5.5000000000000003E-4</v>
      </c>
      <c r="D773" s="115"/>
      <c r="E773" s="109">
        <v>5.2400000000000005E-4</v>
      </c>
      <c r="F773" s="116" t="s">
        <v>119</v>
      </c>
      <c r="G773" s="117"/>
    </row>
    <row r="774" spans="1:7" ht="15" customHeight="1">
      <c r="A774" s="112" t="s">
        <v>837</v>
      </c>
      <c r="B774" s="121" t="s">
        <v>838</v>
      </c>
      <c r="C774" s="114">
        <v>3.6400000000000001E-4</v>
      </c>
      <c r="D774" s="115"/>
      <c r="E774" s="109">
        <v>3.0800000000000001E-4</v>
      </c>
      <c r="F774" s="116" t="s">
        <v>119</v>
      </c>
      <c r="G774" s="117"/>
    </row>
    <row r="775" spans="1:7" ht="15" customHeight="1">
      <c r="A775" s="112" t="s">
        <v>839</v>
      </c>
      <c r="B775" s="121" t="s">
        <v>840</v>
      </c>
      <c r="C775" s="114">
        <v>4.57E-4</v>
      </c>
      <c r="D775" s="115"/>
      <c r="E775" s="109">
        <v>4.0099999999999999E-4</v>
      </c>
      <c r="F775" s="116" t="s">
        <v>119</v>
      </c>
      <c r="G775" s="117"/>
    </row>
    <row r="776" spans="1:7" ht="15" customHeight="1">
      <c r="A776" s="112" t="s">
        <v>841</v>
      </c>
      <c r="B776" s="121" t="s">
        <v>842</v>
      </c>
      <c r="C776" s="114">
        <v>4.2999999999999999E-4</v>
      </c>
      <c r="D776" s="115"/>
      <c r="E776" s="204">
        <v>5.0000000000000001E-4</v>
      </c>
      <c r="F776" s="116" t="s">
        <v>119</v>
      </c>
      <c r="G776" s="117"/>
    </row>
    <row r="777" spans="1:7" ht="15" customHeight="1">
      <c r="A777" s="561" t="s">
        <v>843</v>
      </c>
      <c r="B777" s="551" t="s">
        <v>844</v>
      </c>
      <c r="C777" s="562">
        <v>4.1399999999999998E-4</v>
      </c>
      <c r="D777" s="259" t="s">
        <v>197</v>
      </c>
      <c r="E777" s="271">
        <v>0</v>
      </c>
      <c r="F777" s="566" t="s">
        <v>119</v>
      </c>
      <c r="G777" s="576"/>
    </row>
    <row r="778" spans="1:7" ht="15" customHeight="1">
      <c r="A778" s="568"/>
      <c r="B778" s="552"/>
      <c r="C778" s="569"/>
      <c r="D778" s="103" t="s">
        <v>131</v>
      </c>
      <c r="E778" s="198">
        <v>6.29E-4</v>
      </c>
      <c r="F778" s="566"/>
      <c r="G778" s="576"/>
    </row>
    <row r="779" spans="1:7" ht="15" customHeight="1">
      <c r="A779" s="609" t="s">
        <v>845</v>
      </c>
      <c r="B779" s="603" t="s">
        <v>846</v>
      </c>
      <c r="C779" s="610" t="s">
        <v>123</v>
      </c>
      <c r="D779" s="118" t="s">
        <v>134</v>
      </c>
      <c r="E779" s="119">
        <v>0</v>
      </c>
      <c r="F779" s="556" t="s">
        <v>124</v>
      </c>
      <c r="G779" s="576"/>
    </row>
    <row r="780" spans="1:7" ht="15" customHeight="1">
      <c r="A780" s="609"/>
      <c r="B780" s="603"/>
      <c r="C780" s="610"/>
      <c r="D780" s="120" t="s">
        <v>130</v>
      </c>
      <c r="E780" s="102">
        <v>4.4200000000000001E-4</v>
      </c>
      <c r="F780" s="556"/>
      <c r="G780" s="576"/>
    </row>
    <row r="781" spans="1:7" ht="15" customHeight="1">
      <c r="A781" s="609"/>
      <c r="B781" s="603"/>
      <c r="C781" s="610"/>
      <c r="D781" s="103" t="s">
        <v>131</v>
      </c>
      <c r="E781" s="104">
        <v>4.37E-4</v>
      </c>
      <c r="F781" s="556"/>
      <c r="G781" s="576"/>
    </row>
    <row r="782" spans="1:7" ht="15" customHeight="1">
      <c r="A782" s="112" t="s">
        <v>847</v>
      </c>
      <c r="B782" s="121" t="s">
        <v>848</v>
      </c>
      <c r="C782" s="114">
        <v>4.6000000000000001E-4</v>
      </c>
      <c r="D782" s="115"/>
      <c r="E782" s="109">
        <v>4.0400000000000001E-4</v>
      </c>
      <c r="F782" s="116" t="s">
        <v>119</v>
      </c>
      <c r="G782" s="117"/>
    </row>
    <row r="783" spans="1:7" ht="15" customHeight="1">
      <c r="A783" s="561" t="s">
        <v>849</v>
      </c>
      <c r="B783" s="551" t="s">
        <v>850</v>
      </c>
      <c r="C783" s="562">
        <v>2.9500000000000001E-4</v>
      </c>
      <c r="D783" s="118" t="s">
        <v>134</v>
      </c>
      <c r="E783" s="119">
        <v>0</v>
      </c>
      <c r="F783" s="556" t="s">
        <v>851</v>
      </c>
      <c r="G783" s="576" t="s">
        <v>156</v>
      </c>
    </row>
    <row r="784" spans="1:7" ht="15" customHeight="1">
      <c r="A784" s="561"/>
      <c r="B784" s="551"/>
      <c r="C784" s="562"/>
      <c r="D784" s="108" t="s">
        <v>130</v>
      </c>
      <c r="E784" s="102">
        <v>4.0100000000000004E-4</v>
      </c>
      <c r="F784" s="556"/>
      <c r="G784" s="576"/>
    </row>
    <row r="785" spans="1:7" ht="15" customHeight="1">
      <c r="A785" s="568"/>
      <c r="B785" s="552"/>
      <c r="C785" s="569"/>
      <c r="D785" s="156" t="s">
        <v>131</v>
      </c>
      <c r="E785" s="157">
        <v>3.97E-4</v>
      </c>
      <c r="F785" s="557"/>
      <c r="G785" s="584"/>
    </row>
    <row r="786" spans="1:7" ht="14.25" customHeight="1">
      <c r="A786" s="609" t="s">
        <v>852</v>
      </c>
      <c r="B786" s="603" t="s">
        <v>853</v>
      </c>
      <c r="C786" s="610">
        <v>1.65E-4</v>
      </c>
      <c r="D786" s="153" t="s">
        <v>197</v>
      </c>
      <c r="E786" s="139">
        <v>0</v>
      </c>
      <c r="F786" s="589" t="s">
        <v>854</v>
      </c>
      <c r="G786" s="611" t="s">
        <v>156</v>
      </c>
    </row>
    <row r="787" spans="1:7">
      <c r="A787" s="561"/>
      <c r="B787" s="551"/>
      <c r="C787" s="562"/>
      <c r="D787" s="103" t="s">
        <v>131</v>
      </c>
      <c r="E787" s="109">
        <v>1.0900000000000001E-4</v>
      </c>
      <c r="F787" s="556"/>
      <c r="G787" s="576"/>
    </row>
    <row r="788" spans="1:7" ht="15" customHeight="1">
      <c r="A788" s="112" t="s">
        <v>855</v>
      </c>
      <c r="B788" s="113" t="s">
        <v>856</v>
      </c>
      <c r="C788" s="114">
        <v>4.9799999999999996E-4</v>
      </c>
      <c r="D788" s="115"/>
      <c r="E788" s="109">
        <v>5.44E-4</v>
      </c>
      <c r="F788" s="116" t="s">
        <v>119</v>
      </c>
      <c r="G788" s="117"/>
    </row>
    <row r="789" spans="1:7" ht="15" customHeight="1">
      <c r="A789" s="561" t="s">
        <v>857</v>
      </c>
      <c r="B789" s="551" t="s">
        <v>858</v>
      </c>
      <c r="C789" s="562">
        <v>4.8500000000000003E-4</v>
      </c>
      <c r="D789" s="118" t="s">
        <v>134</v>
      </c>
      <c r="E789" s="119">
        <v>0</v>
      </c>
      <c r="F789" s="556">
        <v>86.46</v>
      </c>
      <c r="G789" s="576" t="s">
        <v>156</v>
      </c>
    </row>
    <row r="790" spans="1:7" ht="15" customHeight="1">
      <c r="A790" s="561"/>
      <c r="B790" s="551"/>
      <c r="C790" s="562"/>
      <c r="D790" s="120" t="s">
        <v>144</v>
      </c>
      <c r="E790" s="102">
        <v>0</v>
      </c>
      <c r="F790" s="556"/>
      <c r="G790" s="576"/>
    </row>
    <row r="791" spans="1:7" ht="15" customHeight="1">
      <c r="A791" s="561"/>
      <c r="B791" s="551"/>
      <c r="C791" s="562"/>
      <c r="D791" s="101" t="s">
        <v>218</v>
      </c>
      <c r="E791" s="102">
        <v>4.26E-4</v>
      </c>
      <c r="F791" s="556"/>
      <c r="G791" s="576"/>
    </row>
    <row r="792" spans="1:7" ht="15" customHeight="1">
      <c r="A792" s="561"/>
      <c r="B792" s="551"/>
      <c r="C792" s="562"/>
      <c r="D792" s="103" t="s">
        <v>131</v>
      </c>
      <c r="E792" s="104">
        <v>4.2299999999999998E-4</v>
      </c>
      <c r="F792" s="556"/>
      <c r="G792" s="576"/>
    </row>
    <row r="793" spans="1:7" ht="15" customHeight="1">
      <c r="A793" s="112" t="s">
        <v>859</v>
      </c>
      <c r="B793" s="121" t="s">
        <v>860</v>
      </c>
      <c r="C793" s="114">
        <v>3.86E-4</v>
      </c>
      <c r="D793" s="115"/>
      <c r="E793" s="109">
        <v>3.86E-4</v>
      </c>
      <c r="F793" s="116" t="s">
        <v>119</v>
      </c>
      <c r="G793" s="117"/>
    </row>
    <row r="794" spans="1:7" ht="15" customHeight="1">
      <c r="A794" s="112" t="s">
        <v>861</v>
      </c>
      <c r="B794" s="121" t="s">
        <v>862</v>
      </c>
      <c r="C794" s="114">
        <v>4.9399999999999997E-4</v>
      </c>
      <c r="D794" s="115"/>
      <c r="E794" s="109">
        <v>5.2899999999999996E-4</v>
      </c>
      <c r="F794" s="116" t="s">
        <v>119</v>
      </c>
      <c r="G794" s="117"/>
    </row>
    <row r="795" spans="1:7" ht="30" customHeight="1">
      <c r="A795" s="112" t="s">
        <v>863</v>
      </c>
      <c r="B795" s="121" t="s">
        <v>864</v>
      </c>
      <c r="C795" s="114">
        <v>4.8999999999999998E-4</v>
      </c>
      <c r="D795" s="115"/>
      <c r="E795" s="109">
        <v>5.3200000000000003E-4</v>
      </c>
      <c r="F795" s="116" t="s">
        <v>865</v>
      </c>
      <c r="G795" s="117" t="s">
        <v>289</v>
      </c>
    </row>
    <row r="796" spans="1:7" ht="30" customHeight="1">
      <c r="A796" s="112" t="s">
        <v>866</v>
      </c>
      <c r="B796" s="121" t="s">
        <v>867</v>
      </c>
      <c r="C796" s="114">
        <v>4.95E-4</v>
      </c>
      <c r="D796" s="115"/>
      <c r="E796" s="109">
        <v>5.1999999999999995E-4</v>
      </c>
      <c r="F796" s="116" t="s">
        <v>868</v>
      </c>
      <c r="G796" s="117" t="s">
        <v>156</v>
      </c>
    </row>
    <row r="797" spans="1:7" ht="15" customHeight="1">
      <c r="A797" s="112" t="s">
        <v>869</v>
      </c>
      <c r="B797" s="121" t="s">
        <v>870</v>
      </c>
      <c r="C797" s="114">
        <v>3.8299999999999999E-4</v>
      </c>
      <c r="D797" s="115"/>
      <c r="E797" s="109">
        <v>3.2699999999999998E-4</v>
      </c>
      <c r="F797" s="116" t="s">
        <v>119</v>
      </c>
      <c r="G797" s="117"/>
    </row>
    <row r="798" spans="1:7" ht="15" customHeight="1">
      <c r="A798" s="112" t="s">
        <v>871</v>
      </c>
      <c r="B798" s="121" t="s">
        <v>872</v>
      </c>
      <c r="C798" s="114">
        <v>5.0699999999999996E-4</v>
      </c>
      <c r="D798" s="115"/>
      <c r="E798" s="109">
        <v>4.5100000000000001E-4</v>
      </c>
      <c r="F798" s="116" t="s">
        <v>119</v>
      </c>
      <c r="G798" s="117"/>
    </row>
    <row r="799" spans="1:7" ht="15" customHeight="1">
      <c r="A799" s="112" t="s">
        <v>873</v>
      </c>
      <c r="B799" s="121" t="s">
        <v>874</v>
      </c>
      <c r="C799" s="114">
        <v>6.2600000000000004E-4</v>
      </c>
      <c r="D799" s="115"/>
      <c r="E799" s="109">
        <v>6.2500000000000001E-4</v>
      </c>
      <c r="F799" s="116" t="s">
        <v>119</v>
      </c>
      <c r="G799" s="117"/>
    </row>
    <row r="800" spans="1:7" ht="15" customHeight="1">
      <c r="A800" s="112" t="s">
        <v>875</v>
      </c>
      <c r="B800" s="121" t="s">
        <v>876</v>
      </c>
      <c r="C800" s="114">
        <v>5.1099999999999995E-4</v>
      </c>
      <c r="D800" s="115"/>
      <c r="E800" s="109">
        <v>5.6200000000000011E-4</v>
      </c>
      <c r="F800" s="116" t="s">
        <v>119</v>
      </c>
      <c r="G800" s="117"/>
    </row>
    <row r="801" spans="1:7" ht="30" customHeight="1">
      <c r="A801" s="112" t="s">
        <v>877</v>
      </c>
      <c r="B801" s="121" t="s">
        <v>878</v>
      </c>
      <c r="C801" s="114">
        <v>9.5000000000000005E-5</v>
      </c>
      <c r="D801" s="115"/>
      <c r="E801" s="109">
        <v>7.2999999999999999E-5</v>
      </c>
      <c r="F801" s="116" t="s">
        <v>879</v>
      </c>
      <c r="G801" s="117" t="s">
        <v>156</v>
      </c>
    </row>
    <row r="802" spans="1:7" ht="15" customHeight="1">
      <c r="A802" s="105" t="s">
        <v>880</v>
      </c>
      <c r="B802" s="203" t="s">
        <v>881</v>
      </c>
      <c r="C802" s="107">
        <v>5.1699999999999999E-4</v>
      </c>
      <c r="D802" s="184"/>
      <c r="E802" s="204">
        <v>5.7200000000000003E-4</v>
      </c>
      <c r="F802" s="110" t="s">
        <v>119</v>
      </c>
      <c r="G802" s="111"/>
    </row>
    <row r="803" spans="1:7" ht="15" customHeight="1">
      <c r="A803" s="595" t="s">
        <v>882</v>
      </c>
      <c r="B803" s="597" t="s">
        <v>883</v>
      </c>
      <c r="C803" s="599">
        <v>4.6099999999999998E-4</v>
      </c>
      <c r="D803" s="272" t="s">
        <v>594</v>
      </c>
      <c r="E803" s="273">
        <v>0</v>
      </c>
      <c r="F803" s="601" t="s">
        <v>119</v>
      </c>
      <c r="G803" s="590"/>
    </row>
    <row r="804" spans="1:7" ht="15" customHeight="1">
      <c r="A804" s="596"/>
      <c r="B804" s="598"/>
      <c r="C804" s="600"/>
      <c r="D804" s="274" t="s">
        <v>131</v>
      </c>
      <c r="E804" s="275">
        <v>5.0299999999999997E-4</v>
      </c>
      <c r="F804" s="566"/>
      <c r="G804" s="602"/>
    </row>
    <row r="805" spans="1:7" ht="15" customHeight="1">
      <c r="A805" s="547" t="s">
        <v>884</v>
      </c>
      <c r="B805" s="550" t="s">
        <v>885</v>
      </c>
      <c r="C805" s="605">
        <v>5.1400000000000003E-4</v>
      </c>
      <c r="D805" s="276" t="s">
        <v>594</v>
      </c>
      <c r="E805" s="277">
        <v>0</v>
      </c>
      <c r="F805" s="601" t="s">
        <v>124</v>
      </c>
      <c r="G805" s="590"/>
    </row>
    <row r="806" spans="1:7" ht="15" customHeight="1">
      <c r="A806" s="548"/>
      <c r="B806" s="603"/>
      <c r="C806" s="606"/>
      <c r="D806" s="278" t="s">
        <v>217</v>
      </c>
      <c r="E806" s="279">
        <v>0</v>
      </c>
      <c r="F806" s="566"/>
      <c r="G806" s="602"/>
    </row>
    <row r="807" spans="1:7" ht="15" customHeight="1">
      <c r="A807" s="549"/>
      <c r="B807" s="604"/>
      <c r="C807" s="607"/>
      <c r="D807" s="280" t="s">
        <v>131</v>
      </c>
      <c r="E807" s="281">
        <v>4.5800000000000002E-4</v>
      </c>
      <c r="F807" s="608"/>
      <c r="G807" s="591"/>
    </row>
    <row r="808" spans="1:7" ht="15" customHeight="1">
      <c r="A808" s="181" t="s">
        <v>886</v>
      </c>
      <c r="B808" s="197" t="s">
        <v>887</v>
      </c>
      <c r="C808" s="198">
        <v>3.7199999999999999E-4</v>
      </c>
      <c r="D808" s="199"/>
      <c r="E808" s="198">
        <v>3.1599999999999998E-4</v>
      </c>
      <c r="F808" s="200" t="s">
        <v>119</v>
      </c>
      <c r="G808" s="201"/>
    </row>
    <row r="809" spans="1:7" ht="30" customHeight="1">
      <c r="A809" s="112" t="s">
        <v>888</v>
      </c>
      <c r="B809" s="121" t="s">
        <v>889</v>
      </c>
      <c r="C809" s="114">
        <v>4.86E-4</v>
      </c>
      <c r="D809" s="115"/>
      <c r="E809" s="109">
        <v>4.57E-4</v>
      </c>
      <c r="F809" s="116" t="s">
        <v>890</v>
      </c>
      <c r="G809" s="117" t="s">
        <v>156</v>
      </c>
    </row>
    <row r="810" spans="1:7" ht="30" customHeight="1">
      <c r="A810" s="112" t="s">
        <v>891</v>
      </c>
      <c r="B810" s="121" t="s">
        <v>892</v>
      </c>
      <c r="C810" s="114">
        <v>9.9400000000000009E-4</v>
      </c>
      <c r="D810" s="115"/>
      <c r="E810" s="109">
        <v>9.3800000000000003E-4</v>
      </c>
      <c r="F810" s="116" t="s">
        <v>893</v>
      </c>
      <c r="G810" s="117" t="s">
        <v>156</v>
      </c>
    </row>
    <row r="811" spans="1:7" ht="15" customHeight="1">
      <c r="A811" s="112" t="s">
        <v>894</v>
      </c>
      <c r="B811" s="121" t="s">
        <v>895</v>
      </c>
      <c r="C811" s="114">
        <v>4.8099999999999998E-4</v>
      </c>
      <c r="D811" s="115"/>
      <c r="E811" s="109">
        <v>4.2499999999999998E-4</v>
      </c>
      <c r="F811" s="116" t="s">
        <v>119</v>
      </c>
      <c r="G811" s="117"/>
    </row>
    <row r="812" spans="1:7" ht="15" customHeight="1">
      <c r="A812" s="112" t="s">
        <v>896</v>
      </c>
      <c r="B812" s="113" t="s">
        <v>897</v>
      </c>
      <c r="C812" s="114">
        <v>5.44E-4</v>
      </c>
      <c r="D812" s="115"/>
      <c r="E812" s="109">
        <v>5.8799999999999998E-4</v>
      </c>
      <c r="F812" s="116" t="s">
        <v>119</v>
      </c>
      <c r="G812" s="117"/>
    </row>
    <row r="813" spans="1:7" ht="15" customHeight="1">
      <c r="A813" s="112" t="s">
        <v>898</v>
      </c>
      <c r="B813" s="121" t="s">
        <v>899</v>
      </c>
      <c r="C813" s="114">
        <v>4.84E-4</v>
      </c>
      <c r="D813" s="115"/>
      <c r="E813" s="109">
        <v>4.28E-4</v>
      </c>
      <c r="F813" s="116" t="s">
        <v>119</v>
      </c>
      <c r="G813" s="117"/>
    </row>
    <row r="814" spans="1:7" ht="15" customHeight="1">
      <c r="A814" s="561" t="s">
        <v>900</v>
      </c>
      <c r="B814" s="551" t="s">
        <v>901</v>
      </c>
      <c r="C814" s="562">
        <v>5.3899999999999998E-4</v>
      </c>
      <c r="D814" s="118" t="s">
        <v>134</v>
      </c>
      <c r="E814" s="119">
        <v>0</v>
      </c>
      <c r="F814" s="556" t="s">
        <v>119</v>
      </c>
      <c r="G814" s="576"/>
    </row>
    <row r="815" spans="1:7" ht="15" customHeight="1">
      <c r="A815" s="561"/>
      <c r="B815" s="551"/>
      <c r="C815" s="562"/>
      <c r="D815" s="108" t="s">
        <v>130</v>
      </c>
      <c r="E815" s="102">
        <v>4.8299999999999998E-4</v>
      </c>
      <c r="F815" s="556"/>
      <c r="G815" s="576"/>
    </row>
    <row r="816" spans="1:7" ht="15" customHeight="1">
      <c r="A816" s="561"/>
      <c r="B816" s="551"/>
      <c r="C816" s="562"/>
      <c r="D816" s="103" t="s">
        <v>131</v>
      </c>
      <c r="E816" s="104">
        <v>4.8299999999999998E-4</v>
      </c>
      <c r="F816" s="556"/>
      <c r="G816" s="576"/>
    </row>
    <row r="817" spans="1:7" ht="30" customHeight="1">
      <c r="A817" s="112" t="s">
        <v>902</v>
      </c>
      <c r="B817" s="121" t="s">
        <v>903</v>
      </c>
      <c r="C817" s="114">
        <v>5.0699999999999996E-4</v>
      </c>
      <c r="D817" s="115"/>
      <c r="E817" s="109">
        <v>5.3399999999999997E-4</v>
      </c>
      <c r="F817" s="116" t="s">
        <v>904</v>
      </c>
      <c r="G817" s="117" t="s">
        <v>156</v>
      </c>
    </row>
    <row r="818" spans="1:7" ht="15" customHeight="1">
      <c r="A818" s="112" t="s">
        <v>905</v>
      </c>
      <c r="B818" s="121" t="s">
        <v>906</v>
      </c>
      <c r="C818" s="114">
        <v>3.88E-4</v>
      </c>
      <c r="D818" s="250"/>
      <c r="E818" s="109">
        <v>5.2599999999999999E-4</v>
      </c>
      <c r="F818" s="116" t="s">
        <v>119</v>
      </c>
      <c r="G818" s="117"/>
    </row>
    <row r="819" spans="1:7" ht="15" customHeight="1">
      <c r="A819" s="561" t="s">
        <v>907</v>
      </c>
      <c r="B819" s="551" t="s">
        <v>908</v>
      </c>
      <c r="C819" s="594">
        <v>1.74E-4</v>
      </c>
      <c r="D819" s="192" t="s">
        <v>221</v>
      </c>
      <c r="E819" s="282">
        <v>0</v>
      </c>
      <c r="F819" s="556" t="s">
        <v>119</v>
      </c>
      <c r="G819" s="576"/>
    </row>
    <row r="820" spans="1:7" ht="15" customHeight="1">
      <c r="A820" s="561"/>
      <c r="B820" s="551"/>
      <c r="C820" s="594"/>
      <c r="D820" s="283" t="s">
        <v>217</v>
      </c>
      <c r="E820" s="139">
        <v>2.5399999999999999E-4</v>
      </c>
      <c r="F820" s="556"/>
      <c r="G820" s="576"/>
    </row>
    <row r="821" spans="1:7" ht="15" customHeight="1">
      <c r="A821" s="561"/>
      <c r="B821" s="551"/>
      <c r="C821" s="594"/>
      <c r="D821" s="126" t="s">
        <v>218</v>
      </c>
      <c r="E821" s="102">
        <v>3.5499999999999996E-4</v>
      </c>
      <c r="F821" s="556"/>
      <c r="G821" s="576"/>
    </row>
    <row r="822" spans="1:7" ht="15" customHeight="1">
      <c r="A822" s="561"/>
      <c r="B822" s="551"/>
      <c r="C822" s="594"/>
      <c r="D822" s="127" t="s">
        <v>131</v>
      </c>
      <c r="E822" s="104">
        <v>3.4699999999999998E-4</v>
      </c>
      <c r="F822" s="556"/>
      <c r="G822" s="576"/>
    </row>
    <row r="823" spans="1:7" ht="15" customHeight="1">
      <c r="A823" s="112" t="s">
        <v>909</v>
      </c>
      <c r="B823" s="121" t="s">
        <v>910</v>
      </c>
      <c r="C823" s="114">
        <v>3.2600000000000001E-4</v>
      </c>
      <c r="D823" s="115"/>
      <c r="E823" s="109">
        <v>4.2400000000000001E-4</v>
      </c>
      <c r="F823" s="116" t="s">
        <v>119</v>
      </c>
      <c r="G823" s="117"/>
    </row>
    <row r="824" spans="1:7" ht="15" customHeight="1">
      <c r="A824" s="112" t="s">
        <v>911</v>
      </c>
      <c r="B824" s="121" t="s">
        <v>912</v>
      </c>
      <c r="C824" s="114">
        <v>4.28E-4</v>
      </c>
      <c r="D824" s="115"/>
      <c r="E824" s="109">
        <v>4.1199999999999999E-4</v>
      </c>
      <c r="F824" s="116" t="s">
        <v>119</v>
      </c>
      <c r="G824" s="117"/>
    </row>
    <row r="825" spans="1:7" ht="15" customHeight="1">
      <c r="A825" s="112" t="s">
        <v>913</v>
      </c>
      <c r="B825" s="121" t="s">
        <v>914</v>
      </c>
      <c r="C825" s="114" t="s">
        <v>123</v>
      </c>
      <c r="D825" s="115"/>
      <c r="E825" s="109" t="s">
        <v>123</v>
      </c>
      <c r="F825" s="116" t="s">
        <v>124</v>
      </c>
      <c r="G825" s="117"/>
    </row>
    <row r="826" spans="1:7" ht="15" customHeight="1">
      <c r="A826" s="112" t="s">
        <v>915</v>
      </c>
      <c r="B826" s="121" t="s">
        <v>916</v>
      </c>
      <c r="C826" s="114">
        <v>5.1199999999999998E-4</v>
      </c>
      <c r="D826" s="115"/>
      <c r="E826" s="109">
        <v>5.6300000000000002E-4</v>
      </c>
      <c r="F826" s="116" t="s">
        <v>119</v>
      </c>
      <c r="G826" s="117"/>
    </row>
    <row r="827" spans="1:7" ht="15" customHeight="1">
      <c r="A827" s="112" t="s">
        <v>917</v>
      </c>
      <c r="B827" s="121" t="s">
        <v>918</v>
      </c>
      <c r="C827" s="114">
        <v>5.0299999999999997E-4</v>
      </c>
      <c r="D827" s="115"/>
      <c r="E827" s="109">
        <v>5.5400000000000002E-4</v>
      </c>
      <c r="F827" s="116" t="s">
        <v>119</v>
      </c>
      <c r="G827" s="117"/>
    </row>
    <row r="828" spans="1:7" ht="15" customHeight="1">
      <c r="A828" s="561" t="s">
        <v>919</v>
      </c>
      <c r="B828" s="551" t="s">
        <v>920</v>
      </c>
      <c r="C828" s="562">
        <v>4.0400000000000001E-4</v>
      </c>
      <c r="D828" s="118" t="s">
        <v>134</v>
      </c>
      <c r="E828" s="119">
        <v>0</v>
      </c>
      <c r="F828" s="556" t="s">
        <v>119</v>
      </c>
      <c r="G828" s="576"/>
    </row>
    <row r="829" spans="1:7" ht="15" customHeight="1">
      <c r="A829" s="561"/>
      <c r="B829" s="551"/>
      <c r="C829" s="562"/>
      <c r="D829" s="108" t="s">
        <v>130</v>
      </c>
      <c r="E829" s="102">
        <v>4.2999999999999999E-4</v>
      </c>
      <c r="F829" s="556"/>
      <c r="G829" s="576"/>
    </row>
    <row r="830" spans="1:7" ht="15" customHeight="1">
      <c r="A830" s="561"/>
      <c r="B830" s="551"/>
      <c r="C830" s="562"/>
      <c r="D830" s="103" t="s">
        <v>131</v>
      </c>
      <c r="E830" s="104">
        <v>4.0700000000000003E-4</v>
      </c>
      <c r="F830" s="556"/>
      <c r="G830" s="576"/>
    </row>
    <row r="831" spans="1:7" ht="15" customHeight="1">
      <c r="A831" s="112" t="s">
        <v>921</v>
      </c>
      <c r="B831" s="121" t="s">
        <v>922</v>
      </c>
      <c r="C831" s="114">
        <v>4.0099999999999999E-4</v>
      </c>
      <c r="D831" s="115"/>
      <c r="E831" s="109">
        <v>3.4400000000000001E-4</v>
      </c>
      <c r="F831" s="116" t="s">
        <v>119</v>
      </c>
      <c r="G831" s="117"/>
    </row>
    <row r="832" spans="1:7" ht="15" customHeight="1">
      <c r="A832" s="112" t="s">
        <v>923</v>
      </c>
      <c r="B832" s="121" t="s">
        <v>924</v>
      </c>
      <c r="C832" s="114">
        <v>1.05E-4</v>
      </c>
      <c r="D832" s="115"/>
      <c r="E832" s="109">
        <v>3.9399999999999998E-4</v>
      </c>
      <c r="F832" s="116" t="s">
        <v>119</v>
      </c>
      <c r="G832" s="117"/>
    </row>
    <row r="833" spans="1:7" ht="15" customHeight="1">
      <c r="A833" s="112" t="s">
        <v>925</v>
      </c>
      <c r="B833" s="121" t="s">
        <v>926</v>
      </c>
      <c r="C833" s="114">
        <v>4.1899999999999999E-4</v>
      </c>
      <c r="D833" s="115"/>
      <c r="E833" s="109">
        <v>3.6299999999999999E-4</v>
      </c>
      <c r="F833" s="116" t="s">
        <v>119</v>
      </c>
      <c r="G833" s="117"/>
    </row>
    <row r="834" spans="1:7" ht="15" customHeight="1">
      <c r="A834" s="112" t="s">
        <v>927</v>
      </c>
      <c r="B834" s="121" t="s">
        <v>928</v>
      </c>
      <c r="C834" s="114">
        <v>1.54E-4</v>
      </c>
      <c r="D834" s="115"/>
      <c r="E834" s="109">
        <v>9.800000000000001E-5</v>
      </c>
      <c r="F834" s="116" t="s">
        <v>119</v>
      </c>
      <c r="G834" s="117"/>
    </row>
    <row r="835" spans="1:7" ht="15" customHeight="1">
      <c r="A835" s="112" t="s">
        <v>929</v>
      </c>
      <c r="B835" s="121" t="s">
        <v>930</v>
      </c>
      <c r="C835" s="114">
        <v>3.6400000000000001E-4</v>
      </c>
      <c r="D835" s="115"/>
      <c r="E835" s="109">
        <v>3.0800000000000001E-4</v>
      </c>
      <c r="F835" s="116" t="s">
        <v>119</v>
      </c>
      <c r="G835" s="117"/>
    </row>
    <row r="836" spans="1:7" ht="15" customHeight="1">
      <c r="A836" s="112" t="s">
        <v>931</v>
      </c>
      <c r="B836" s="121" t="s">
        <v>932</v>
      </c>
      <c r="C836" s="114">
        <v>3.6400000000000001E-4</v>
      </c>
      <c r="D836" s="115"/>
      <c r="E836" s="109">
        <v>3.0800000000000001E-4</v>
      </c>
      <c r="F836" s="116" t="s">
        <v>119</v>
      </c>
      <c r="G836" s="117"/>
    </row>
    <row r="837" spans="1:7" ht="15" customHeight="1">
      <c r="A837" s="561" t="s">
        <v>933</v>
      </c>
      <c r="B837" s="551" t="s">
        <v>934</v>
      </c>
      <c r="C837" s="562">
        <v>4.9200000000000003E-4</v>
      </c>
      <c r="D837" s="118" t="s">
        <v>134</v>
      </c>
      <c r="E837" s="119">
        <v>0</v>
      </c>
      <c r="F837" s="556" t="s">
        <v>119</v>
      </c>
      <c r="G837" s="576"/>
    </row>
    <row r="838" spans="1:7" ht="15" customHeight="1">
      <c r="A838" s="561"/>
      <c r="B838" s="551"/>
      <c r="C838" s="562"/>
      <c r="D838" s="108" t="s">
        <v>130</v>
      </c>
      <c r="E838" s="102">
        <v>4.3100000000000001E-4</v>
      </c>
      <c r="F838" s="556"/>
      <c r="G838" s="576"/>
    </row>
    <row r="839" spans="1:7" ht="15" customHeight="1">
      <c r="A839" s="561"/>
      <c r="B839" s="551"/>
      <c r="C839" s="562"/>
      <c r="D839" s="103" t="s">
        <v>131</v>
      </c>
      <c r="E839" s="104">
        <v>4.3100000000000001E-4</v>
      </c>
      <c r="F839" s="556"/>
      <c r="G839" s="576"/>
    </row>
    <row r="840" spans="1:7" ht="15" customHeight="1">
      <c r="A840" s="112" t="s">
        <v>935</v>
      </c>
      <c r="B840" s="121" t="s">
        <v>936</v>
      </c>
      <c r="C840" s="114">
        <v>5.0799999999999999E-4</v>
      </c>
      <c r="D840" s="115"/>
      <c r="E840" s="109">
        <v>4.5199999999999998E-4</v>
      </c>
      <c r="F840" s="116" t="s">
        <v>119</v>
      </c>
      <c r="G840" s="117"/>
    </row>
    <row r="841" spans="1:7" ht="15" customHeight="1">
      <c r="A841" s="112" t="s">
        <v>937</v>
      </c>
      <c r="B841" s="121" t="s">
        <v>938</v>
      </c>
      <c r="C841" s="114">
        <v>5.2999999999999998E-4</v>
      </c>
      <c r="D841" s="115"/>
      <c r="E841" s="109">
        <v>4.7399999999999997E-4</v>
      </c>
      <c r="F841" s="116" t="s">
        <v>119</v>
      </c>
      <c r="G841" s="117"/>
    </row>
    <row r="842" spans="1:7" ht="15" customHeight="1">
      <c r="A842" s="112" t="s">
        <v>939</v>
      </c>
      <c r="B842" s="121" t="s">
        <v>940</v>
      </c>
      <c r="C842" s="114">
        <v>4.8899999999999996E-4</v>
      </c>
      <c r="D842" s="115"/>
      <c r="E842" s="109">
        <v>5.1199999999999998E-4</v>
      </c>
      <c r="F842" s="116" t="s">
        <v>119</v>
      </c>
      <c r="G842" s="117"/>
    </row>
    <row r="843" spans="1:7" ht="30" customHeight="1">
      <c r="A843" s="112" t="s">
        <v>941</v>
      </c>
      <c r="B843" s="121" t="s">
        <v>942</v>
      </c>
      <c r="C843" s="114">
        <v>5.22E-4</v>
      </c>
      <c r="D843" s="115"/>
      <c r="E843" s="109">
        <v>5.0799999999999999E-4</v>
      </c>
      <c r="F843" s="116" t="s">
        <v>943</v>
      </c>
      <c r="G843" s="117" t="s">
        <v>289</v>
      </c>
    </row>
    <row r="844" spans="1:7" ht="30" customHeight="1">
      <c r="A844" s="112" t="s">
        <v>944</v>
      </c>
      <c r="B844" s="121" t="s">
        <v>945</v>
      </c>
      <c r="C844" s="114">
        <v>4.95E-4</v>
      </c>
      <c r="D844" s="115"/>
      <c r="E844" s="109">
        <v>5.3899999999999998E-4</v>
      </c>
      <c r="F844" s="116" t="s">
        <v>946</v>
      </c>
      <c r="G844" s="117" t="s">
        <v>156</v>
      </c>
    </row>
    <row r="845" spans="1:7" ht="15" customHeight="1">
      <c r="A845" s="112" t="s">
        <v>947</v>
      </c>
      <c r="B845" s="121" t="s">
        <v>948</v>
      </c>
      <c r="C845" s="114">
        <v>4.7600000000000002E-4</v>
      </c>
      <c r="D845" s="115"/>
      <c r="E845" s="109">
        <v>4.2000000000000002E-4</v>
      </c>
      <c r="F845" s="116" t="s">
        <v>119</v>
      </c>
      <c r="G845" s="117"/>
    </row>
    <row r="846" spans="1:7" ht="15" customHeight="1">
      <c r="A846" s="561" t="s">
        <v>949</v>
      </c>
      <c r="B846" s="551" t="s">
        <v>950</v>
      </c>
      <c r="C846" s="562">
        <v>4.7600000000000002E-4</v>
      </c>
      <c r="D846" s="118" t="s">
        <v>134</v>
      </c>
      <c r="E846" s="119">
        <v>0</v>
      </c>
      <c r="F846" s="556" t="s">
        <v>119</v>
      </c>
      <c r="G846" s="576"/>
    </row>
    <row r="847" spans="1:7" ht="15" customHeight="1">
      <c r="A847" s="561"/>
      <c r="B847" s="551"/>
      <c r="C847" s="562"/>
      <c r="D847" s="108" t="s">
        <v>130</v>
      </c>
      <c r="E847" s="102">
        <v>4.2400000000000001E-4</v>
      </c>
      <c r="F847" s="556"/>
      <c r="G847" s="576"/>
    </row>
    <row r="848" spans="1:7" ht="15" customHeight="1">
      <c r="A848" s="561"/>
      <c r="B848" s="551"/>
      <c r="C848" s="562"/>
      <c r="D848" s="103" t="s">
        <v>131</v>
      </c>
      <c r="E848" s="104">
        <v>4.2000000000000002E-4</v>
      </c>
      <c r="F848" s="556"/>
      <c r="G848" s="576"/>
    </row>
    <row r="849" spans="1:7" ht="30" customHeight="1">
      <c r="A849" s="112" t="s">
        <v>951</v>
      </c>
      <c r="B849" s="121" t="s">
        <v>952</v>
      </c>
      <c r="C849" s="114">
        <v>3.2499999999999999E-4</v>
      </c>
      <c r="D849" s="115"/>
      <c r="E849" s="109">
        <v>3.1100000000000002E-4</v>
      </c>
      <c r="F849" s="116" t="s">
        <v>953</v>
      </c>
      <c r="G849" s="117" t="s">
        <v>156</v>
      </c>
    </row>
    <row r="850" spans="1:7" ht="15" customHeight="1">
      <c r="A850" s="112" t="s">
        <v>954</v>
      </c>
      <c r="B850" s="121" t="s">
        <v>955</v>
      </c>
      <c r="C850" s="114" t="s">
        <v>123</v>
      </c>
      <c r="D850" s="115"/>
      <c r="E850" s="109" t="s">
        <v>123</v>
      </c>
      <c r="F850" s="116" t="s">
        <v>124</v>
      </c>
      <c r="G850" s="117"/>
    </row>
    <row r="851" spans="1:7" ht="15" customHeight="1">
      <c r="A851" s="561" t="s">
        <v>956</v>
      </c>
      <c r="B851" s="551" t="s">
        <v>957</v>
      </c>
      <c r="C851" s="562">
        <v>3.8900000000000002E-4</v>
      </c>
      <c r="D851" s="219" t="s">
        <v>118</v>
      </c>
      <c r="E851" s="102">
        <v>4.46E-4</v>
      </c>
      <c r="F851" s="556" t="s">
        <v>119</v>
      </c>
      <c r="G851" s="576"/>
    </row>
    <row r="852" spans="1:7" ht="15" customHeight="1">
      <c r="A852" s="561"/>
      <c r="B852" s="551"/>
      <c r="C852" s="562"/>
      <c r="D852" s="103" t="s">
        <v>131</v>
      </c>
      <c r="E852" s="104">
        <v>4.0999999999999999E-4</v>
      </c>
      <c r="F852" s="556"/>
      <c r="G852" s="576"/>
    </row>
    <row r="853" spans="1:7" ht="15" customHeight="1">
      <c r="A853" s="561" t="s">
        <v>958</v>
      </c>
      <c r="B853" s="551" t="s">
        <v>959</v>
      </c>
      <c r="C853" s="562">
        <v>3.0200000000000002E-4</v>
      </c>
      <c r="D853" s="284" t="s">
        <v>594</v>
      </c>
      <c r="E853" s="235">
        <v>0</v>
      </c>
      <c r="F853" s="556" t="s">
        <v>119</v>
      </c>
      <c r="G853" s="592"/>
    </row>
    <row r="854" spans="1:7" ht="15" customHeight="1">
      <c r="A854" s="561"/>
      <c r="B854" s="551"/>
      <c r="C854" s="562"/>
      <c r="D854" s="194" t="s">
        <v>131</v>
      </c>
      <c r="E854" s="198">
        <v>5.2899999999999996E-4</v>
      </c>
      <c r="F854" s="556"/>
      <c r="G854" s="593"/>
    </row>
    <row r="855" spans="1:7" ht="30" customHeight="1">
      <c r="A855" s="112" t="s">
        <v>960</v>
      </c>
      <c r="B855" s="121" t="s">
        <v>961</v>
      </c>
      <c r="C855" s="114">
        <v>4.9399999999999997E-4</v>
      </c>
      <c r="D855" s="115"/>
      <c r="E855" s="109">
        <v>4.8799999999999999E-4</v>
      </c>
      <c r="F855" s="116" t="s">
        <v>962</v>
      </c>
      <c r="G855" s="201" t="s">
        <v>156</v>
      </c>
    </row>
    <row r="856" spans="1:7" ht="15" customHeight="1">
      <c r="A856" s="561" t="s">
        <v>963</v>
      </c>
      <c r="B856" s="551" t="s">
        <v>964</v>
      </c>
      <c r="C856" s="562">
        <v>5.0500000000000002E-4</v>
      </c>
      <c r="D856" s="134" t="s">
        <v>197</v>
      </c>
      <c r="E856" s="135">
        <v>1.5699999999999999E-4</v>
      </c>
      <c r="F856" s="556" t="s">
        <v>119</v>
      </c>
      <c r="G856" s="576"/>
    </row>
    <row r="857" spans="1:7" ht="15" customHeight="1">
      <c r="A857" s="561"/>
      <c r="B857" s="551"/>
      <c r="C857" s="562"/>
      <c r="D857" s="108" t="s">
        <v>130</v>
      </c>
      <c r="E857" s="102">
        <v>5.5800000000000001E-4</v>
      </c>
      <c r="F857" s="556"/>
      <c r="G857" s="576"/>
    </row>
    <row r="858" spans="1:7" ht="15" customHeight="1">
      <c r="A858" s="561"/>
      <c r="B858" s="551"/>
      <c r="C858" s="562"/>
      <c r="D858" s="103" t="s">
        <v>131</v>
      </c>
      <c r="E858" s="104">
        <v>5.5699999999999999E-4</v>
      </c>
      <c r="F858" s="556"/>
      <c r="G858" s="576"/>
    </row>
    <row r="859" spans="1:7" ht="15" customHeight="1">
      <c r="A859" s="112" t="s">
        <v>965</v>
      </c>
      <c r="B859" s="121" t="s">
        <v>966</v>
      </c>
      <c r="C859" s="285">
        <v>4.66E-4</v>
      </c>
      <c r="D859" s="115"/>
      <c r="E859" s="285">
        <v>4.6799999999999999E-4</v>
      </c>
      <c r="F859" s="116">
        <v>100</v>
      </c>
      <c r="G859" s="264"/>
    </row>
    <row r="860" spans="1:7" ht="15" customHeight="1">
      <c r="A860" s="112" t="s">
        <v>967</v>
      </c>
      <c r="B860" s="121" t="s">
        <v>968</v>
      </c>
      <c r="C860" s="114">
        <v>4.6500000000000003E-4</v>
      </c>
      <c r="D860" s="115"/>
      <c r="E860" s="109">
        <v>4.35E-4</v>
      </c>
      <c r="F860" s="116" t="s">
        <v>119</v>
      </c>
      <c r="G860" s="117"/>
    </row>
    <row r="861" spans="1:7" ht="15" customHeight="1">
      <c r="A861" s="112" t="s">
        <v>969</v>
      </c>
      <c r="B861" s="121" t="s">
        <v>970</v>
      </c>
      <c r="C861" s="114">
        <v>4.9399999999999997E-4</v>
      </c>
      <c r="D861" s="115"/>
      <c r="E861" s="109">
        <v>5.1599999999999997E-4</v>
      </c>
      <c r="F861" s="116" t="s">
        <v>119</v>
      </c>
      <c r="G861" s="117"/>
    </row>
    <row r="862" spans="1:7" ht="15" customHeight="1">
      <c r="A862" s="561" t="s">
        <v>971</v>
      </c>
      <c r="B862" s="551" t="s">
        <v>972</v>
      </c>
      <c r="C862" s="562">
        <v>4.9700000000000005E-4</v>
      </c>
      <c r="D862" s="118" t="s">
        <v>134</v>
      </c>
      <c r="E862" s="119">
        <v>0</v>
      </c>
      <c r="F862" s="556" t="s">
        <v>119</v>
      </c>
      <c r="G862" s="576"/>
    </row>
    <row r="863" spans="1:7" ht="15" customHeight="1">
      <c r="A863" s="561"/>
      <c r="B863" s="551"/>
      <c r="C863" s="562"/>
      <c r="D863" s="101" t="s">
        <v>135</v>
      </c>
      <c r="E863" s="102">
        <v>5.2900000000000006E-4</v>
      </c>
      <c r="F863" s="556"/>
      <c r="G863" s="576"/>
    </row>
    <row r="864" spans="1:7" ht="15" customHeight="1">
      <c r="A864" s="561"/>
      <c r="B864" s="551"/>
      <c r="C864" s="562"/>
      <c r="D864" s="103" t="s">
        <v>131</v>
      </c>
      <c r="E864" s="104">
        <v>5.0199999999999995E-4</v>
      </c>
      <c r="F864" s="556"/>
      <c r="G864" s="576"/>
    </row>
    <row r="865" spans="1:7" ht="30" customHeight="1">
      <c r="A865" s="112" t="s">
        <v>973</v>
      </c>
      <c r="B865" s="121" t="s">
        <v>974</v>
      </c>
      <c r="C865" s="114">
        <v>5.31E-4</v>
      </c>
      <c r="D865" s="115"/>
      <c r="E865" s="109">
        <v>5.1400000000000003E-4</v>
      </c>
      <c r="F865" s="116" t="s">
        <v>975</v>
      </c>
      <c r="G865" s="117" t="s">
        <v>156</v>
      </c>
    </row>
    <row r="866" spans="1:7" ht="15" customHeight="1">
      <c r="A866" s="112" t="s">
        <v>976</v>
      </c>
      <c r="B866" s="121" t="s">
        <v>977</v>
      </c>
      <c r="C866" s="114">
        <v>5.8100000000000003E-4</v>
      </c>
      <c r="D866" s="115"/>
      <c r="E866" s="109">
        <v>5.6400000000000005E-4</v>
      </c>
      <c r="F866" s="116" t="s">
        <v>119</v>
      </c>
      <c r="G866" s="117"/>
    </row>
    <row r="867" spans="1:7" ht="15" customHeight="1">
      <c r="A867" s="112" t="s">
        <v>978</v>
      </c>
      <c r="B867" s="121" t="s">
        <v>979</v>
      </c>
      <c r="C867" s="114">
        <v>3.2200000000000002E-4</v>
      </c>
      <c r="D867" s="115"/>
      <c r="E867" s="109">
        <v>2.6600000000000001E-4</v>
      </c>
      <c r="F867" s="116" t="s">
        <v>119</v>
      </c>
      <c r="G867" s="117"/>
    </row>
    <row r="868" spans="1:7" ht="30" customHeight="1">
      <c r="A868" s="112" t="s">
        <v>980</v>
      </c>
      <c r="B868" s="121" t="s">
        <v>981</v>
      </c>
      <c r="C868" s="114">
        <v>5.1000000000000004E-4</v>
      </c>
      <c r="D868" s="115"/>
      <c r="E868" s="109">
        <v>5.2800000000000004E-4</v>
      </c>
      <c r="F868" s="116" t="s">
        <v>982</v>
      </c>
      <c r="G868" s="117" t="s">
        <v>156</v>
      </c>
    </row>
    <row r="869" spans="1:7" ht="15" customHeight="1">
      <c r="A869" s="112" t="s">
        <v>983</v>
      </c>
      <c r="B869" s="121" t="s">
        <v>984</v>
      </c>
      <c r="C869" s="114">
        <v>4.5800000000000002E-4</v>
      </c>
      <c r="D869" s="115"/>
      <c r="E869" s="109">
        <v>4.5800000000000002E-4</v>
      </c>
      <c r="F869" s="116" t="s">
        <v>119</v>
      </c>
      <c r="G869" s="117"/>
    </row>
    <row r="870" spans="1:7" ht="15" customHeight="1">
      <c r="A870" s="112" t="s">
        <v>985</v>
      </c>
      <c r="B870" s="121" t="s">
        <v>986</v>
      </c>
      <c r="C870" s="114">
        <v>6.96E-4</v>
      </c>
      <c r="D870" s="184"/>
      <c r="E870" s="204">
        <v>6.8300000000000001E-4</v>
      </c>
      <c r="F870" s="116" t="s">
        <v>119</v>
      </c>
      <c r="G870" s="117"/>
    </row>
    <row r="871" spans="1:7" ht="15" customHeight="1">
      <c r="A871" s="561" t="s">
        <v>987</v>
      </c>
      <c r="B871" s="551" t="s">
        <v>988</v>
      </c>
      <c r="C871" s="583">
        <v>4.26E-4</v>
      </c>
      <c r="D871" s="286" t="s">
        <v>197</v>
      </c>
      <c r="E871" s="287">
        <v>3.77E-4</v>
      </c>
      <c r="F871" s="566" t="s">
        <v>119</v>
      </c>
      <c r="G871" s="576"/>
    </row>
    <row r="872" spans="1:7" ht="15" customHeight="1">
      <c r="A872" s="561"/>
      <c r="B872" s="551"/>
      <c r="C872" s="583"/>
      <c r="D872" s="288" t="s">
        <v>131</v>
      </c>
      <c r="E872" s="251">
        <v>4.9200000000000003E-4</v>
      </c>
      <c r="F872" s="566"/>
      <c r="G872" s="576"/>
    </row>
    <row r="873" spans="1:7" ht="30" customHeight="1">
      <c r="A873" s="112" t="s">
        <v>989</v>
      </c>
      <c r="B873" s="121" t="s">
        <v>990</v>
      </c>
      <c r="C873" s="114">
        <v>4.7699999999999999E-4</v>
      </c>
      <c r="D873" s="199"/>
      <c r="E873" s="198">
        <v>4.6799999999999999E-4</v>
      </c>
      <c r="F873" s="116" t="s">
        <v>991</v>
      </c>
      <c r="G873" s="117" t="s">
        <v>156</v>
      </c>
    </row>
    <row r="874" spans="1:7" ht="15" customHeight="1">
      <c r="A874" s="561" t="s">
        <v>992</v>
      </c>
      <c r="B874" s="551" t="s">
        <v>993</v>
      </c>
      <c r="C874" s="562">
        <v>4.75E-4</v>
      </c>
      <c r="D874" s="118" t="s">
        <v>134</v>
      </c>
      <c r="E874" s="119">
        <v>0</v>
      </c>
      <c r="F874" s="556" t="s">
        <v>119</v>
      </c>
      <c r="G874" s="576"/>
    </row>
    <row r="875" spans="1:7" ht="15" customHeight="1">
      <c r="A875" s="561"/>
      <c r="B875" s="551"/>
      <c r="C875" s="562"/>
      <c r="D875" s="108" t="s">
        <v>130</v>
      </c>
      <c r="E875" s="102">
        <v>4.1899999999999999E-4</v>
      </c>
      <c r="F875" s="556"/>
      <c r="G875" s="576"/>
    </row>
    <row r="876" spans="1:7" ht="15" customHeight="1">
      <c r="A876" s="561"/>
      <c r="B876" s="551"/>
      <c r="C876" s="562"/>
      <c r="D876" s="103" t="s">
        <v>131</v>
      </c>
      <c r="E876" s="104">
        <v>4.1899999999999999E-4</v>
      </c>
      <c r="F876" s="556"/>
      <c r="G876" s="576"/>
    </row>
    <row r="877" spans="1:7" ht="30" customHeight="1">
      <c r="A877" s="112" t="s">
        <v>994</v>
      </c>
      <c r="B877" s="121" t="s">
        <v>995</v>
      </c>
      <c r="C877" s="114">
        <v>5.22E-4</v>
      </c>
      <c r="D877" s="115"/>
      <c r="E877" s="109">
        <v>5.1999999999999995E-4</v>
      </c>
      <c r="F877" s="116" t="s">
        <v>996</v>
      </c>
      <c r="G877" s="117" t="s">
        <v>156</v>
      </c>
    </row>
    <row r="878" spans="1:7" ht="15" customHeight="1">
      <c r="A878" s="112" t="s">
        <v>997</v>
      </c>
      <c r="B878" s="121" t="s">
        <v>998</v>
      </c>
      <c r="C878" s="114">
        <v>5.5400000000000002E-4</v>
      </c>
      <c r="D878" s="115"/>
      <c r="E878" s="109">
        <v>4.9799999999999996E-4</v>
      </c>
      <c r="F878" s="116" t="s">
        <v>119</v>
      </c>
      <c r="G878" s="117"/>
    </row>
    <row r="879" spans="1:7" ht="15" customHeight="1">
      <c r="A879" s="112" t="s">
        <v>999</v>
      </c>
      <c r="B879" s="121" t="s">
        <v>1000</v>
      </c>
      <c r="C879" s="114">
        <v>4.95E-4</v>
      </c>
      <c r="D879" s="115"/>
      <c r="E879" s="109">
        <v>5.3600000000000002E-4</v>
      </c>
      <c r="F879" s="116" t="s">
        <v>119</v>
      </c>
      <c r="G879" s="117"/>
    </row>
    <row r="880" spans="1:7" ht="15" customHeight="1">
      <c r="A880" s="112" t="s">
        <v>1001</v>
      </c>
      <c r="B880" s="121" t="s">
        <v>1002</v>
      </c>
      <c r="C880" s="114">
        <v>9.2E-5</v>
      </c>
      <c r="D880" s="115"/>
      <c r="E880" s="109">
        <v>3.5100000000000002E-4</v>
      </c>
      <c r="F880" s="116" t="s">
        <v>119</v>
      </c>
      <c r="G880" s="117"/>
    </row>
    <row r="881" spans="1:7" ht="15" customHeight="1">
      <c r="A881" s="561" t="s">
        <v>1003</v>
      </c>
      <c r="B881" s="551" t="s">
        <v>1004</v>
      </c>
      <c r="C881" s="562">
        <v>3.1500000000000001E-4</v>
      </c>
      <c r="D881" s="289" t="s">
        <v>197</v>
      </c>
      <c r="E881" s="235">
        <v>0</v>
      </c>
      <c r="F881" s="556" t="s">
        <v>1005</v>
      </c>
      <c r="G881" s="576" t="s">
        <v>289</v>
      </c>
    </row>
    <row r="882" spans="1:7" ht="15" customHeight="1">
      <c r="A882" s="561"/>
      <c r="B882" s="551"/>
      <c r="C882" s="562"/>
      <c r="D882" s="255" t="s">
        <v>131</v>
      </c>
      <c r="E882" s="198">
        <v>4.95E-4</v>
      </c>
      <c r="F882" s="556"/>
      <c r="G882" s="576"/>
    </row>
    <row r="883" spans="1:7" ht="15" customHeight="1">
      <c r="A883" s="112" t="s">
        <v>1006</v>
      </c>
      <c r="B883" s="121" t="s">
        <v>1007</v>
      </c>
      <c r="C883" s="114">
        <v>4.0299999999999998E-4</v>
      </c>
      <c r="D883" s="115"/>
      <c r="E883" s="109">
        <v>4.4999999999999999E-4</v>
      </c>
      <c r="F883" s="116" t="s">
        <v>119</v>
      </c>
      <c r="G883" s="117"/>
    </row>
    <row r="884" spans="1:7" ht="15" customHeight="1">
      <c r="A884" s="112" t="s">
        <v>1008</v>
      </c>
      <c r="B884" s="121" t="s">
        <v>1009</v>
      </c>
      <c r="C884" s="114">
        <v>5.1800000000000001E-4</v>
      </c>
      <c r="D884" s="115"/>
      <c r="E884" s="109">
        <v>5.6300000000000002E-4</v>
      </c>
      <c r="F884" s="116" t="s">
        <v>119</v>
      </c>
      <c r="G884" s="117"/>
    </row>
    <row r="885" spans="1:7" ht="15" customHeight="1">
      <c r="A885" s="112" t="s">
        <v>1010</v>
      </c>
      <c r="B885" s="121" t="s">
        <v>1011</v>
      </c>
      <c r="C885" s="114">
        <v>4.75E-4</v>
      </c>
      <c r="D885" s="115"/>
      <c r="E885" s="109">
        <v>4.1899999999999999E-4</v>
      </c>
      <c r="F885" s="116" t="s">
        <v>119</v>
      </c>
      <c r="G885" s="117"/>
    </row>
    <row r="886" spans="1:7" ht="15" customHeight="1">
      <c r="A886" s="561" t="s">
        <v>1012</v>
      </c>
      <c r="B886" s="551" t="s">
        <v>1013</v>
      </c>
      <c r="C886" s="562">
        <v>4.8000000000000001E-4</v>
      </c>
      <c r="D886" s="290" t="s">
        <v>134</v>
      </c>
      <c r="E886" s="291">
        <v>0</v>
      </c>
      <c r="F886" s="556">
        <v>100</v>
      </c>
      <c r="G886" s="576"/>
    </row>
    <row r="887" spans="1:7" ht="15" customHeight="1">
      <c r="A887" s="561"/>
      <c r="B887" s="551"/>
      <c r="C887" s="562"/>
      <c r="D887" s="292" t="s">
        <v>130</v>
      </c>
      <c r="E887" s="293">
        <v>5.3499999999999999E-4</v>
      </c>
      <c r="F887" s="556"/>
      <c r="G887" s="576"/>
    </row>
    <row r="888" spans="1:7" ht="15" customHeight="1">
      <c r="A888" s="561"/>
      <c r="B888" s="551"/>
      <c r="C888" s="562"/>
      <c r="D888" s="255" t="s">
        <v>131</v>
      </c>
      <c r="E888" s="256">
        <v>5.3399999999999997E-4</v>
      </c>
      <c r="F888" s="556"/>
      <c r="G888" s="576"/>
    </row>
    <row r="889" spans="1:7" ht="15" customHeight="1">
      <c r="A889" s="112" t="s">
        <v>1014</v>
      </c>
      <c r="B889" s="121" t="s">
        <v>1015</v>
      </c>
      <c r="C889" s="114">
        <v>4.8299999999999998E-4</v>
      </c>
      <c r="D889" s="115"/>
      <c r="E889" s="109">
        <v>4.8299999999999998E-4</v>
      </c>
      <c r="F889" s="116" t="s">
        <v>119</v>
      </c>
      <c r="G889" s="117"/>
    </row>
    <row r="890" spans="1:7" ht="15" customHeight="1">
      <c r="A890" s="561" t="s">
        <v>1016</v>
      </c>
      <c r="B890" s="551" t="s">
        <v>1017</v>
      </c>
      <c r="C890" s="562">
        <v>4.1100000000000002E-4</v>
      </c>
      <c r="D890" s="118" t="s">
        <v>134</v>
      </c>
      <c r="E890" s="119">
        <v>0</v>
      </c>
      <c r="F890" s="556" t="s">
        <v>1018</v>
      </c>
      <c r="G890" s="576" t="s">
        <v>156</v>
      </c>
    </row>
    <row r="891" spans="1:7" ht="15" customHeight="1">
      <c r="A891" s="561"/>
      <c r="B891" s="551"/>
      <c r="C891" s="562"/>
      <c r="D891" s="120" t="s">
        <v>130</v>
      </c>
      <c r="E891" s="102">
        <v>3.2400000000000001E-4</v>
      </c>
      <c r="F891" s="556"/>
      <c r="G891" s="576"/>
    </row>
    <row r="892" spans="1:7" ht="15" customHeight="1">
      <c r="A892" s="561"/>
      <c r="B892" s="551"/>
      <c r="C892" s="562"/>
      <c r="D892" s="103" t="s">
        <v>131</v>
      </c>
      <c r="E892" s="104">
        <v>3.19E-4</v>
      </c>
      <c r="F892" s="556"/>
      <c r="G892" s="576"/>
    </row>
    <row r="893" spans="1:7" ht="15" customHeight="1">
      <c r="A893" s="561" t="s">
        <v>1019</v>
      </c>
      <c r="B893" s="570" t="s">
        <v>1020</v>
      </c>
      <c r="C893" s="562">
        <v>4.5899999999999999E-4</v>
      </c>
      <c r="D893" s="118" t="s">
        <v>134</v>
      </c>
      <c r="E893" s="119">
        <v>0</v>
      </c>
      <c r="F893" s="556" t="s">
        <v>1021</v>
      </c>
      <c r="G893" s="576" t="s">
        <v>156</v>
      </c>
    </row>
    <row r="894" spans="1:7" ht="15" customHeight="1">
      <c r="A894" s="561"/>
      <c r="B894" s="570"/>
      <c r="C894" s="562"/>
      <c r="D894" s="128" t="s">
        <v>174</v>
      </c>
      <c r="E894" s="125">
        <v>3.5E-4</v>
      </c>
      <c r="F894" s="556"/>
      <c r="G894" s="576"/>
    </row>
    <row r="895" spans="1:7" ht="15" customHeight="1">
      <c r="A895" s="561"/>
      <c r="B895" s="570"/>
      <c r="C895" s="562"/>
      <c r="D895" s="140" t="s">
        <v>218</v>
      </c>
      <c r="E895" s="102">
        <v>4.2999999999999999E-4</v>
      </c>
      <c r="F895" s="556"/>
      <c r="G895" s="576"/>
    </row>
    <row r="896" spans="1:7" ht="15" customHeight="1">
      <c r="A896" s="561"/>
      <c r="B896" s="570"/>
      <c r="C896" s="562"/>
      <c r="D896" s="103" t="s">
        <v>131</v>
      </c>
      <c r="E896" s="104">
        <v>4.2400000000000001E-4</v>
      </c>
      <c r="F896" s="556"/>
      <c r="G896" s="576"/>
    </row>
    <row r="897" spans="1:7" ht="30" customHeight="1">
      <c r="A897" s="112" t="s">
        <v>1022</v>
      </c>
      <c r="B897" s="121" t="s">
        <v>1023</v>
      </c>
      <c r="C897" s="114">
        <v>3.77E-4</v>
      </c>
      <c r="D897" s="115"/>
      <c r="E897" s="109">
        <v>4.1899999999999999E-4</v>
      </c>
      <c r="F897" s="116" t="s">
        <v>1024</v>
      </c>
      <c r="G897" s="117" t="s">
        <v>156</v>
      </c>
    </row>
    <row r="898" spans="1:7" ht="15" customHeight="1">
      <c r="A898" s="112" t="s">
        <v>1025</v>
      </c>
      <c r="B898" s="121" t="s">
        <v>1026</v>
      </c>
      <c r="C898" s="114">
        <v>3.79E-4</v>
      </c>
      <c r="D898" s="115"/>
      <c r="E898" s="109">
        <v>3.2299999999999999E-4</v>
      </c>
      <c r="F898" s="116" t="s">
        <v>119</v>
      </c>
      <c r="G898" s="117"/>
    </row>
    <row r="899" spans="1:7" ht="15" customHeight="1">
      <c r="A899" s="112" t="s">
        <v>1027</v>
      </c>
      <c r="B899" s="121" t="s">
        <v>1028</v>
      </c>
      <c r="C899" s="114">
        <v>3.39E-4</v>
      </c>
      <c r="D899" s="115"/>
      <c r="E899" s="109">
        <v>2.9300000000000002E-4</v>
      </c>
      <c r="F899" s="116" t="s">
        <v>119</v>
      </c>
      <c r="G899" s="117"/>
    </row>
    <row r="900" spans="1:7" ht="15" customHeight="1">
      <c r="A900" s="561" t="s">
        <v>1029</v>
      </c>
      <c r="B900" s="551" t="s">
        <v>1030</v>
      </c>
      <c r="C900" s="562">
        <v>3.6400000000000001E-4</v>
      </c>
      <c r="D900" s="118" t="s">
        <v>134</v>
      </c>
      <c r="E900" s="119">
        <v>0</v>
      </c>
      <c r="F900" s="556" t="s">
        <v>119</v>
      </c>
      <c r="G900" s="576"/>
    </row>
    <row r="901" spans="1:7" ht="15" customHeight="1">
      <c r="A901" s="561"/>
      <c r="B901" s="551"/>
      <c r="C901" s="562"/>
      <c r="D901" s="108" t="s">
        <v>130</v>
      </c>
      <c r="E901" s="102">
        <v>3.0699999999999998E-4</v>
      </c>
      <c r="F901" s="556"/>
      <c r="G901" s="576"/>
    </row>
    <row r="902" spans="1:7" ht="15" customHeight="1">
      <c r="A902" s="561"/>
      <c r="B902" s="551"/>
      <c r="C902" s="562"/>
      <c r="D902" s="103" t="s">
        <v>131</v>
      </c>
      <c r="E902" s="104">
        <v>3.0499999999999999E-4</v>
      </c>
      <c r="F902" s="556"/>
      <c r="G902" s="576"/>
    </row>
    <row r="903" spans="1:7" ht="15" customHeight="1">
      <c r="A903" s="112" t="s">
        <v>1031</v>
      </c>
      <c r="B903" s="121" t="s">
        <v>1032</v>
      </c>
      <c r="C903" s="114">
        <v>2.92E-4</v>
      </c>
      <c r="D903" s="115"/>
      <c r="E903" s="109">
        <v>2.3599999999999999E-4</v>
      </c>
      <c r="F903" s="116" t="s">
        <v>119</v>
      </c>
      <c r="G903" s="117"/>
    </row>
    <row r="904" spans="1:7" ht="15" customHeight="1">
      <c r="A904" s="112" t="s">
        <v>1033</v>
      </c>
      <c r="B904" s="121" t="s">
        <v>1034</v>
      </c>
      <c r="C904" s="114">
        <v>3.6400000000000001E-4</v>
      </c>
      <c r="D904" s="115"/>
      <c r="E904" s="109">
        <v>3.0800000000000001E-4</v>
      </c>
      <c r="F904" s="116" t="s">
        <v>119</v>
      </c>
      <c r="G904" s="117"/>
    </row>
    <row r="905" spans="1:7" ht="30" customHeight="1">
      <c r="A905" s="112" t="s">
        <v>1035</v>
      </c>
      <c r="B905" s="121" t="s">
        <v>1036</v>
      </c>
      <c r="C905" s="114">
        <v>4.64E-4</v>
      </c>
      <c r="D905" s="115"/>
      <c r="E905" s="109">
        <v>4.4700000000000002E-4</v>
      </c>
      <c r="F905" s="110" t="s">
        <v>1037</v>
      </c>
      <c r="G905" s="117" t="s">
        <v>156</v>
      </c>
    </row>
    <row r="906" spans="1:7" ht="15" customHeight="1">
      <c r="A906" s="112" t="s">
        <v>1038</v>
      </c>
      <c r="B906" s="121" t="s">
        <v>1039</v>
      </c>
      <c r="C906" s="114">
        <v>4.3199999999999998E-4</v>
      </c>
      <c r="D906" s="115"/>
      <c r="E906" s="294">
        <v>3.9899999999999999E-4</v>
      </c>
      <c r="F906" s="258" t="s">
        <v>119</v>
      </c>
      <c r="G906" s="295"/>
    </row>
    <row r="907" spans="1:7" ht="15" customHeight="1">
      <c r="A907" s="561" t="s">
        <v>1040</v>
      </c>
      <c r="B907" s="551" t="s">
        <v>1041</v>
      </c>
      <c r="C907" s="562">
        <v>4.5899999999999999E-4</v>
      </c>
      <c r="D907" s="118" t="s">
        <v>134</v>
      </c>
      <c r="E907" s="119">
        <v>0</v>
      </c>
      <c r="F907" s="589" t="s">
        <v>119</v>
      </c>
      <c r="G907" s="576"/>
    </row>
    <row r="908" spans="1:7" ht="15" customHeight="1">
      <c r="A908" s="561"/>
      <c r="B908" s="551"/>
      <c r="C908" s="562"/>
      <c r="D908" s="120" t="s">
        <v>144</v>
      </c>
      <c r="E908" s="102">
        <v>0</v>
      </c>
      <c r="F908" s="556"/>
      <c r="G908" s="576"/>
    </row>
    <row r="909" spans="1:7" ht="15" customHeight="1">
      <c r="A909" s="561"/>
      <c r="B909" s="551"/>
      <c r="C909" s="562"/>
      <c r="D909" s="120" t="s">
        <v>145</v>
      </c>
      <c r="E909" s="102">
        <v>0</v>
      </c>
      <c r="F909" s="556"/>
      <c r="G909" s="576"/>
    </row>
    <row r="910" spans="1:7" ht="15" customHeight="1">
      <c r="A910" s="561"/>
      <c r="B910" s="551"/>
      <c r="C910" s="562"/>
      <c r="D910" s="120" t="s">
        <v>146</v>
      </c>
      <c r="E910" s="102">
        <v>0</v>
      </c>
      <c r="F910" s="556"/>
      <c r="G910" s="576"/>
    </row>
    <row r="911" spans="1:7" ht="15" customHeight="1">
      <c r="A911" s="561"/>
      <c r="B911" s="551"/>
      <c r="C911" s="562"/>
      <c r="D911" s="129" t="s">
        <v>224</v>
      </c>
      <c r="E911" s="125">
        <v>0</v>
      </c>
      <c r="F911" s="556"/>
      <c r="G911" s="576"/>
    </row>
    <row r="912" spans="1:7" ht="15" customHeight="1">
      <c r="A912" s="561"/>
      <c r="B912" s="551"/>
      <c r="C912" s="562"/>
      <c r="D912" s="101" t="s">
        <v>225</v>
      </c>
      <c r="E912" s="102">
        <v>5.2099999999999998E-4</v>
      </c>
      <c r="F912" s="556"/>
      <c r="G912" s="576"/>
    </row>
    <row r="913" spans="1:7" ht="15" customHeight="1">
      <c r="A913" s="561"/>
      <c r="B913" s="551"/>
      <c r="C913" s="562"/>
      <c r="D913" s="141" t="s">
        <v>131</v>
      </c>
      <c r="E913" s="142">
        <v>5.0600000000000005E-4</v>
      </c>
      <c r="F913" s="556"/>
      <c r="G913" s="576"/>
    </row>
    <row r="914" spans="1:7" ht="15" customHeight="1">
      <c r="A914" s="547" t="s">
        <v>1042</v>
      </c>
      <c r="B914" s="550" t="s">
        <v>1043</v>
      </c>
      <c r="C914" s="577">
        <v>2.3000000000000001E-4</v>
      </c>
      <c r="D914" s="296" t="s">
        <v>594</v>
      </c>
      <c r="E914" s="297">
        <v>0</v>
      </c>
      <c r="F914" s="555">
        <v>51.04</v>
      </c>
      <c r="G914" s="590" t="s">
        <v>156</v>
      </c>
    </row>
    <row r="915" spans="1:7">
      <c r="A915" s="549"/>
      <c r="B915" s="552"/>
      <c r="C915" s="569"/>
      <c r="D915" s="194" t="s">
        <v>131</v>
      </c>
      <c r="E915" s="298">
        <v>3.8699999999999997E-4</v>
      </c>
      <c r="F915" s="557"/>
      <c r="G915" s="591"/>
    </row>
    <row r="916" spans="1:7" ht="15" customHeight="1">
      <c r="A916" s="181" t="s">
        <v>1044</v>
      </c>
      <c r="B916" s="197" t="s">
        <v>1045</v>
      </c>
      <c r="C916" s="198">
        <v>3.7100000000000002E-4</v>
      </c>
      <c r="D916" s="199"/>
      <c r="E916" s="198">
        <v>3.1599999999999998E-4</v>
      </c>
      <c r="F916" s="200" t="s">
        <v>119</v>
      </c>
      <c r="G916" s="201"/>
    </row>
    <row r="917" spans="1:7" ht="15" customHeight="1">
      <c r="A917" s="112" t="s">
        <v>1046</v>
      </c>
      <c r="B917" s="121" t="s">
        <v>1047</v>
      </c>
      <c r="C917" s="114">
        <v>3.7199999999999999E-4</v>
      </c>
      <c r="D917" s="115"/>
      <c r="E917" s="109">
        <v>3.1599999999999998E-4</v>
      </c>
      <c r="F917" s="116" t="s">
        <v>119</v>
      </c>
      <c r="G917" s="117"/>
    </row>
    <row r="918" spans="1:7" ht="15" customHeight="1">
      <c r="A918" s="112" t="s">
        <v>1048</v>
      </c>
      <c r="B918" s="121" t="s">
        <v>1049</v>
      </c>
      <c r="C918" s="114">
        <v>3.7199999999999999E-4</v>
      </c>
      <c r="D918" s="115"/>
      <c r="E918" s="109">
        <v>3.1599999999999998E-4</v>
      </c>
      <c r="F918" s="116" t="s">
        <v>119</v>
      </c>
      <c r="G918" s="117"/>
    </row>
    <row r="919" spans="1:7" ht="30" customHeight="1">
      <c r="A919" s="112" t="s">
        <v>1050</v>
      </c>
      <c r="B919" s="121" t="s">
        <v>1051</v>
      </c>
      <c r="C919" s="114">
        <v>7.4999999999999993E-5</v>
      </c>
      <c r="D919" s="115"/>
      <c r="E919" s="109">
        <v>5.1400000000000003E-4</v>
      </c>
      <c r="F919" s="116" t="s">
        <v>119</v>
      </c>
      <c r="G919" s="117"/>
    </row>
    <row r="920" spans="1:7" ht="15" customHeight="1">
      <c r="A920" s="561" t="s">
        <v>1052</v>
      </c>
      <c r="B920" s="551" t="s">
        <v>1053</v>
      </c>
      <c r="C920" s="562">
        <v>4.7100000000000001E-4</v>
      </c>
      <c r="D920" s="118" t="s">
        <v>134</v>
      </c>
      <c r="E920" s="119">
        <v>0</v>
      </c>
      <c r="F920" s="556" t="s">
        <v>119</v>
      </c>
      <c r="G920" s="576"/>
    </row>
    <row r="921" spans="1:7" ht="15" customHeight="1">
      <c r="A921" s="561"/>
      <c r="B921" s="551"/>
      <c r="C921" s="562"/>
      <c r="D921" s="108" t="s">
        <v>130</v>
      </c>
      <c r="E921" s="102">
        <v>4.1299999999999996E-4</v>
      </c>
      <c r="F921" s="556"/>
      <c r="G921" s="576"/>
    </row>
    <row r="922" spans="1:7" ht="15" customHeight="1">
      <c r="A922" s="561"/>
      <c r="B922" s="551"/>
      <c r="C922" s="562"/>
      <c r="D922" s="103" t="s">
        <v>131</v>
      </c>
      <c r="E922" s="104">
        <v>4.1100000000000002E-4</v>
      </c>
      <c r="F922" s="556"/>
      <c r="G922" s="576"/>
    </row>
    <row r="923" spans="1:7" ht="15" customHeight="1">
      <c r="A923" s="561" t="s">
        <v>1054</v>
      </c>
      <c r="B923" s="551" t="s">
        <v>1055</v>
      </c>
      <c r="C923" s="562">
        <v>4.5199999999999998E-4</v>
      </c>
      <c r="D923" s="118" t="s">
        <v>134</v>
      </c>
      <c r="E923" s="119">
        <v>0</v>
      </c>
      <c r="F923" s="556" t="s">
        <v>119</v>
      </c>
      <c r="G923" s="576"/>
    </row>
    <row r="924" spans="1:7" ht="15" customHeight="1">
      <c r="A924" s="561"/>
      <c r="B924" s="551"/>
      <c r="C924" s="562"/>
      <c r="D924" s="120" t="s">
        <v>130</v>
      </c>
      <c r="E924" s="102">
        <v>3.9899999999999999E-4</v>
      </c>
      <c r="F924" s="556"/>
      <c r="G924" s="576"/>
    </row>
    <row r="925" spans="1:7" ht="15" customHeight="1">
      <c r="A925" s="568"/>
      <c r="B925" s="552"/>
      <c r="C925" s="569"/>
      <c r="D925" s="156" t="s">
        <v>131</v>
      </c>
      <c r="E925" s="157">
        <v>3.9199999999999999E-4</v>
      </c>
      <c r="F925" s="557"/>
      <c r="G925" s="584"/>
    </row>
    <row r="926" spans="1:7" ht="15" customHeight="1">
      <c r="A926" s="181" t="s">
        <v>1056</v>
      </c>
      <c r="B926" s="197" t="s">
        <v>1057</v>
      </c>
      <c r="C926" s="198">
        <v>5.1599999999999997E-4</v>
      </c>
      <c r="D926" s="199"/>
      <c r="E926" s="198">
        <v>5.31E-4</v>
      </c>
      <c r="F926" s="200" t="s">
        <v>119</v>
      </c>
      <c r="G926" s="201"/>
    </row>
    <row r="927" spans="1:7" ht="30" customHeight="1">
      <c r="A927" s="112" t="s">
        <v>1058</v>
      </c>
      <c r="B927" s="121" t="s">
        <v>1059</v>
      </c>
      <c r="C927" s="114">
        <v>3.7399999999999998E-4</v>
      </c>
      <c r="D927" s="115"/>
      <c r="E927" s="109">
        <v>3.1800000000000003E-4</v>
      </c>
      <c r="F927" s="116" t="s">
        <v>1060</v>
      </c>
      <c r="G927" s="117" t="s">
        <v>156</v>
      </c>
    </row>
    <row r="928" spans="1:7" ht="15" customHeight="1">
      <c r="A928" s="561" t="s">
        <v>1061</v>
      </c>
      <c r="B928" s="551" t="s">
        <v>1062</v>
      </c>
      <c r="C928" s="562">
        <v>5.0000000000000001E-4</v>
      </c>
      <c r="D928" s="118" t="s">
        <v>134</v>
      </c>
      <c r="E928" s="119">
        <v>0</v>
      </c>
      <c r="F928" s="556" t="s">
        <v>119</v>
      </c>
      <c r="G928" s="576"/>
    </row>
    <row r="929" spans="1:7" ht="15" customHeight="1">
      <c r="A929" s="561"/>
      <c r="B929" s="551"/>
      <c r="C929" s="562"/>
      <c r="D929" s="120" t="s">
        <v>130</v>
      </c>
      <c r="E929" s="102">
        <v>4.7199999999999998E-4</v>
      </c>
      <c r="F929" s="556"/>
      <c r="G929" s="576"/>
    </row>
    <row r="930" spans="1:7" ht="15" customHeight="1">
      <c r="A930" s="561"/>
      <c r="B930" s="551"/>
      <c r="C930" s="562"/>
      <c r="D930" s="103" t="s">
        <v>131</v>
      </c>
      <c r="E930" s="104">
        <v>4.28E-4</v>
      </c>
      <c r="F930" s="556"/>
      <c r="G930" s="576"/>
    </row>
    <row r="931" spans="1:7" ht="15" customHeight="1">
      <c r="A931" s="112" t="s">
        <v>1063</v>
      </c>
      <c r="B931" s="121" t="s">
        <v>1064</v>
      </c>
      <c r="C931" s="114">
        <v>3.6400000000000001E-4</v>
      </c>
      <c r="D931" s="115"/>
      <c r="E931" s="109">
        <v>3.0800000000000001E-4</v>
      </c>
      <c r="F931" s="116" t="s">
        <v>119</v>
      </c>
      <c r="G931" s="117"/>
    </row>
    <row r="932" spans="1:7" ht="15" customHeight="1">
      <c r="A932" s="112" t="s">
        <v>1065</v>
      </c>
      <c r="B932" s="121" t="s">
        <v>1066</v>
      </c>
      <c r="C932" s="114">
        <v>4.75E-4</v>
      </c>
      <c r="D932" s="115"/>
      <c r="E932" s="109">
        <v>4.64E-4</v>
      </c>
      <c r="F932" s="116" t="s">
        <v>119</v>
      </c>
      <c r="G932" s="264"/>
    </row>
    <row r="933" spans="1:7" ht="15" customHeight="1">
      <c r="A933" s="561" t="s">
        <v>1067</v>
      </c>
      <c r="B933" s="551" t="s">
        <v>1068</v>
      </c>
      <c r="C933" s="562">
        <v>5.8E-5</v>
      </c>
      <c r="D933" s="134" t="s">
        <v>197</v>
      </c>
      <c r="E933" s="135">
        <v>2.8899999999999998E-4</v>
      </c>
      <c r="F933" s="556" t="s">
        <v>119</v>
      </c>
      <c r="G933" s="576"/>
    </row>
    <row r="934" spans="1:7" ht="15" customHeight="1">
      <c r="A934" s="561"/>
      <c r="B934" s="551"/>
      <c r="C934" s="562"/>
      <c r="D934" s="101" t="s">
        <v>741</v>
      </c>
      <c r="E934" s="102">
        <v>0</v>
      </c>
      <c r="F934" s="556"/>
      <c r="G934" s="576"/>
    </row>
    <row r="935" spans="1:7" ht="15" customHeight="1">
      <c r="A935" s="561"/>
      <c r="B935" s="551"/>
      <c r="C935" s="562"/>
      <c r="D935" s="120" t="s">
        <v>161</v>
      </c>
      <c r="E935" s="102">
        <v>2.8100000000000005E-4</v>
      </c>
      <c r="F935" s="556"/>
      <c r="G935" s="576"/>
    </row>
    <row r="936" spans="1:7" ht="15" customHeight="1">
      <c r="A936" s="561"/>
      <c r="B936" s="551"/>
      <c r="C936" s="562"/>
      <c r="D936" s="103" t="s">
        <v>131</v>
      </c>
      <c r="E936" s="104">
        <v>2.7999999999999998E-4</v>
      </c>
      <c r="F936" s="556"/>
      <c r="G936" s="576"/>
    </row>
    <row r="937" spans="1:7" ht="15" customHeight="1">
      <c r="A937" s="112" t="s">
        <v>1069</v>
      </c>
      <c r="B937" s="121" t="s">
        <v>1070</v>
      </c>
      <c r="C937" s="114">
        <v>3.6400000000000001E-4</v>
      </c>
      <c r="D937" s="115"/>
      <c r="E937" s="109">
        <v>3.0800000000000001E-4</v>
      </c>
      <c r="F937" s="116" t="s">
        <v>119</v>
      </c>
      <c r="G937" s="117"/>
    </row>
    <row r="938" spans="1:7" ht="15" customHeight="1">
      <c r="A938" s="561" t="s">
        <v>1071</v>
      </c>
      <c r="B938" s="551" t="s">
        <v>1072</v>
      </c>
      <c r="C938" s="562">
        <v>4.6299999999999998E-4</v>
      </c>
      <c r="D938" s="118" t="s">
        <v>134</v>
      </c>
      <c r="E938" s="119">
        <v>0</v>
      </c>
      <c r="F938" s="556" t="s">
        <v>119</v>
      </c>
      <c r="G938" s="576"/>
    </row>
    <row r="939" spans="1:7" ht="15" customHeight="1">
      <c r="A939" s="561"/>
      <c r="B939" s="551"/>
      <c r="C939" s="562"/>
      <c r="D939" s="128" t="s">
        <v>174</v>
      </c>
      <c r="E939" s="125">
        <v>2.7599999999999999E-4</v>
      </c>
      <c r="F939" s="556"/>
      <c r="G939" s="576"/>
    </row>
    <row r="940" spans="1:7" ht="15" customHeight="1">
      <c r="A940" s="561"/>
      <c r="B940" s="551"/>
      <c r="C940" s="562"/>
      <c r="D940" s="120" t="s">
        <v>161</v>
      </c>
      <c r="E940" s="102">
        <v>4.6100000000000004E-4</v>
      </c>
      <c r="F940" s="556"/>
      <c r="G940" s="576"/>
    </row>
    <row r="941" spans="1:7" ht="15" customHeight="1">
      <c r="A941" s="561"/>
      <c r="B941" s="551"/>
      <c r="C941" s="562"/>
      <c r="D941" s="103" t="s">
        <v>131</v>
      </c>
      <c r="E941" s="104">
        <v>4.5800000000000002E-4</v>
      </c>
      <c r="F941" s="556"/>
      <c r="G941" s="576"/>
    </row>
    <row r="942" spans="1:7" ht="15" customHeight="1">
      <c r="A942" s="112" t="s">
        <v>1073</v>
      </c>
      <c r="B942" s="121" t="s">
        <v>1074</v>
      </c>
      <c r="C942" s="114">
        <v>4.7800000000000002E-4</v>
      </c>
      <c r="D942" s="115"/>
      <c r="E942" s="109">
        <v>5.22E-4</v>
      </c>
      <c r="F942" s="116" t="s">
        <v>119</v>
      </c>
      <c r="G942" s="117"/>
    </row>
    <row r="943" spans="1:7" ht="30" customHeight="1">
      <c r="A943" s="112" t="s">
        <v>1075</v>
      </c>
      <c r="B943" s="121" t="s">
        <v>1076</v>
      </c>
      <c r="C943" s="114">
        <v>3.8499999999999998E-4</v>
      </c>
      <c r="D943" s="115"/>
      <c r="E943" s="109">
        <v>3.7199999999999999E-4</v>
      </c>
      <c r="F943" s="116" t="s">
        <v>1077</v>
      </c>
      <c r="G943" s="117" t="s">
        <v>156</v>
      </c>
    </row>
    <row r="944" spans="1:7" ht="15" customHeight="1">
      <c r="A944" s="561" t="s">
        <v>1078</v>
      </c>
      <c r="B944" s="570" t="s">
        <v>1079</v>
      </c>
      <c r="C944" s="562">
        <v>3.1399999999999999E-4</v>
      </c>
      <c r="D944" s="118" t="s">
        <v>134</v>
      </c>
      <c r="E944" s="119">
        <v>0</v>
      </c>
      <c r="F944" s="556" t="s">
        <v>119</v>
      </c>
      <c r="G944" s="576"/>
    </row>
    <row r="945" spans="1:7" ht="15" customHeight="1">
      <c r="A945" s="561"/>
      <c r="B945" s="570"/>
      <c r="C945" s="562"/>
      <c r="D945" s="128" t="s">
        <v>174</v>
      </c>
      <c r="E945" s="125">
        <v>2.99E-4</v>
      </c>
      <c r="F945" s="556"/>
      <c r="G945" s="576"/>
    </row>
    <row r="946" spans="1:7" ht="15" customHeight="1">
      <c r="A946" s="561"/>
      <c r="B946" s="570"/>
      <c r="C946" s="562"/>
      <c r="D946" s="120" t="s">
        <v>161</v>
      </c>
      <c r="E946" s="102">
        <v>3.3300000000000002E-4</v>
      </c>
      <c r="F946" s="556"/>
      <c r="G946" s="576"/>
    </row>
    <row r="947" spans="1:7" ht="15" customHeight="1">
      <c r="A947" s="561"/>
      <c r="B947" s="570"/>
      <c r="C947" s="562"/>
      <c r="D947" s="103" t="s">
        <v>131</v>
      </c>
      <c r="E947" s="104">
        <v>2.8600000000000001E-4</v>
      </c>
      <c r="F947" s="556"/>
      <c r="G947" s="576"/>
    </row>
    <row r="948" spans="1:7" ht="15" customHeight="1">
      <c r="A948" s="112" t="s">
        <v>1080</v>
      </c>
      <c r="B948" s="121" t="s">
        <v>1081</v>
      </c>
      <c r="C948" s="114">
        <v>2.33E-4</v>
      </c>
      <c r="D948" s="115"/>
      <c r="E948" s="109">
        <v>4.9399999999999997E-4</v>
      </c>
      <c r="F948" s="110">
        <v>100</v>
      </c>
      <c r="G948" s="117"/>
    </row>
    <row r="949" spans="1:7" ht="15" customHeight="1">
      <c r="A949" s="561" t="s">
        <v>1082</v>
      </c>
      <c r="B949" s="551" t="s">
        <v>1083</v>
      </c>
      <c r="C949" s="562">
        <v>4.9299999999999995E-4</v>
      </c>
      <c r="D949" s="134" t="s">
        <v>197</v>
      </c>
      <c r="E949" s="151">
        <v>0</v>
      </c>
      <c r="F949" s="585" t="s">
        <v>119</v>
      </c>
      <c r="G949" s="575"/>
    </row>
    <row r="950" spans="1:7" ht="15" customHeight="1">
      <c r="A950" s="561"/>
      <c r="B950" s="551"/>
      <c r="C950" s="562"/>
      <c r="D950" s="103" t="s">
        <v>131</v>
      </c>
      <c r="E950" s="152">
        <v>4.3600000000000008E-4</v>
      </c>
      <c r="F950" s="585"/>
      <c r="G950" s="575"/>
    </row>
    <row r="951" spans="1:7" ht="15" customHeight="1">
      <c r="A951" s="561" t="s">
        <v>1084</v>
      </c>
      <c r="B951" s="551" t="s">
        <v>1085</v>
      </c>
      <c r="C951" s="562">
        <v>4.9299999999999995E-4</v>
      </c>
      <c r="D951" s="118" t="s">
        <v>134</v>
      </c>
      <c r="E951" s="239">
        <v>0</v>
      </c>
      <c r="F951" s="586" t="s">
        <v>119</v>
      </c>
      <c r="G951" s="575"/>
    </row>
    <row r="952" spans="1:7" ht="15" customHeight="1">
      <c r="A952" s="561"/>
      <c r="B952" s="551"/>
      <c r="C952" s="562"/>
      <c r="D952" s="108" t="s">
        <v>130</v>
      </c>
      <c r="E952" s="240">
        <v>4.37E-4</v>
      </c>
      <c r="F952" s="586"/>
      <c r="G952" s="575"/>
    </row>
    <row r="953" spans="1:7" ht="15" customHeight="1">
      <c r="A953" s="568"/>
      <c r="B953" s="552"/>
      <c r="C953" s="569"/>
      <c r="D953" s="156" t="s">
        <v>131</v>
      </c>
      <c r="E953" s="299">
        <v>4.37E-4</v>
      </c>
      <c r="F953" s="587"/>
      <c r="G953" s="588"/>
    </row>
    <row r="954" spans="1:7" ht="15" customHeight="1">
      <c r="A954" s="181" t="s">
        <v>1086</v>
      </c>
      <c r="B954" s="197" t="s">
        <v>1087</v>
      </c>
      <c r="C954" s="198">
        <v>5.1199999999999998E-4</v>
      </c>
      <c r="D954" s="199"/>
      <c r="E954" s="198">
        <v>5.5999999999999995E-4</v>
      </c>
      <c r="F954" s="200" t="s">
        <v>119</v>
      </c>
      <c r="G954" s="201"/>
    </row>
    <row r="955" spans="1:7" ht="15" customHeight="1">
      <c r="A955" s="112" t="s">
        <v>1088</v>
      </c>
      <c r="B955" s="121" t="s">
        <v>1089</v>
      </c>
      <c r="C955" s="114">
        <v>1.01E-4</v>
      </c>
      <c r="D955" s="115"/>
      <c r="E955" s="109">
        <v>4.0700000000000003E-4</v>
      </c>
      <c r="F955" s="116" t="s">
        <v>119</v>
      </c>
      <c r="G955" s="117"/>
    </row>
    <row r="956" spans="1:7" ht="15" customHeight="1">
      <c r="A956" s="112" t="s">
        <v>1090</v>
      </c>
      <c r="B956" s="121" t="s">
        <v>1091</v>
      </c>
      <c r="C956" s="114">
        <v>5.0699999999999996E-4</v>
      </c>
      <c r="D956" s="115"/>
      <c r="E956" s="109">
        <v>5.4199999999999995E-4</v>
      </c>
      <c r="F956" s="116" t="s">
        <v>119</v>
      </c>
      <c r="G956" s="264"/>
    </row>
    <row r="957" spans="1:7" ht="15" customHeight="1">
      <c r="A957" s="112" t="s">
        <v>1092</v>
      </c>
      <c r="B957" s="121" t="s">
        <v>1093</v>
      </c>
      <c r="C957" s="114">
        <v>3.2600000000000001E-4</v>
      </c>
      <c r="D957" s="115"/>
      <c r="E957" s="109">
        <v>4.6900000000000002E-4</v>
      </c>
      <c r="F957" s="116" t="s">
        <v>119</v>
      </c>
      <c r="G957" s="117"/>
    </row>
    <row r="958" spans="1:7" ht="15" customHeight="1">
      <c r="A958" s="112" t="s">
        <v>1094</v>
      </c>
      <c r="B958" s="121" t="s">
        <v>1095</v>
      </c>
      <c r="C958" s="114">
        <v>4.8099999999999998E-4</v>
      </c>
      <c r="D958" s="115"/>
      <c r="E958" s="109">
        <v>4.4700000000000002E-4</v>
      </c>
      <c r="F958" s="116" t="s">
        <v>119</v>
      </c>
      <c r="G958" s="117"/>
    </row>
    <row r="959" spans="1:7" ht="15" customHeight="1">
      <c r="A959" s="112" t="s">
        <v>1096</v>
      </c>
      <c r="B959" s="121" t="s">
        <v>1097</v>
      </c>
      <c r="C959" s="114">
        <v>3.28E-4</v>
      </c>
      <c r="D959" s="115"/>
      <c r="E959" s="109">
        <v>2.72E-4</v>
      </c>
      <c r="F959" s="116" t="s">
        <v>119</v>
      </c>
      <c r="G959" s="117"/>
    </row>
    <row r="960" spans="1:7" ht="15" customHeight="1">
      <c r="A960" s="561" t="s">
        <v>1098</v>
      </c>
      <c r="B960" s="551" t="s">
        <v>1099</v>
      </c>
      <c r="C960" s="562">
        <v>4.9299999999999995E-4</v>
      </c>
      <c r="D960" s="134" t="s">
        <v>197</v>
      </c>
      <c r="E960" s="235">
        <v>0</v>
      </c>
      <c r="F960" s="556" t="s">
        <v>119</v>
      </c>
      <c r="G960" s="576"/>
    </row>
    <row r="961" spans="1:7" ht="15" customHeight="1">
      <c r="A961" s="561"/>
      <c r="B961" s="551"/>
      <c r="C961" s="562"/>
      <c r="D961" s="103" t="s">
        <v>131</v>
      </c>
      <c r="E961" s="198">
        <v>4.35E-4</v>
      </c>
      <c r="F961" s="556"/>
      <c r="G961" s="576"/>
    </row>
    <row r="962" spans="1:7" ht="15" customHeight="1">
      <c r="A962" s="112" t="s">
        <v>1100</v>
      </c>
      <c r="B962" s="113" t="s">
        <v>1101</v>
      </c>
      <c r="C962" s="114">
        <v>5.0100000000000003E-4</v>
      </c>
      <c r="D962" s="115"/>
      <c r="E962" s="109">
        <v>5.31E-4</v>
      </c>
      <c r="F962" s="116" t="s">
        <v>119</v>
      </c>
      <c r="G962" s="264"/>
    </row>
    <row r="963" spans="1:7" ht="30" customHeight="1">
      <c r="A963" s="112" t="s">
        <v>1102</v>
      </c>
      <c r="B963" s="121" t="s">
        <v>1103</v>
      </c>
      <c r="C963" s="285">
        <v>3.2699999999999998E-4</v>
      </c>
      <c r="D963" s="115"/>
      <c r="E963" s="285">
        <v>3.0600000000000001E-4</v>
      </c>
      <c r="F963" s="300">
        <v>54.93</v>
      </c>
      <c r="G963" s="264" t="s">
        <v>156</v>
      </c>
    </row>
    <row r="964" spans="1:7" ht="15" customHeight="1">
      <c r="A964" s="561" t="s">
        <v>1104</v>
      </c>
      <c r="B964" s="570" t="s">
        <v>1105</v>
      </c>
      <c r="C964" s="562">
        <v>2.6600000000000001E-4</v>
      </c>
      <c r="D964" s="284" t="s">
        <v>594</v>
      </c>
      <c r="E964" s="301">
        <v>0</v>
      </c>
      <c r="F964" s="556" t="s">
        <v>119</v>
      </c>
      <c r="G964" s="576"/>
    </row>
    <row r="965" spans="1:7" ht="15" customHeight="1">
      <c r="A965" s="561"/>
      <c r="B965" s="570"/>
      <c r="C965" s="562"/>
      <c r="D965" s="138" t="s">
        <v>217</v>
      </c>
      <c r="E965" s="139">
        <v>3.3799999999999998E-4</v>
      </c>
      <c r="F965" s="556"/>
      <c r="G965" s="576"/>
    </row>
    <row r="966" spans="1:7" ht="15" customHeight="1">
      <c r="A966" s="561"/>
      <c r="B966" s="570"/>
      <c r="C966" s="562"/>
      <c r="D966" s="120" t="s">
        <v>161</v>
      </c>
      <c r="E966" s="102">
        <v>4.64E-4</v>
      </c>
      <c r="F966" s="556"/>
      <c r="G966" s="576"/>
    </row>
    <row r="967" spans="1:7" ht="15" customHeight="1">
      <c r="A967" s="561"/>
      <c r="B967" s="570"/>
      <c r="C967" s="562"/>
      <c r="D967" s="103" t="s">
        <v>131</v>
      </c>
      <c r="E967" s="104">
        <v>4.2000000000000002E-4</v>
      </c>
      <c r="F967" s="556"/>
      <c r="G967" s="576"/>
    </row>
    <row r="968" spans="1:7" ht="15" customHeight="1">
      <c r="A968" s="112" t="s">
        <v>1106</v>
      </c>
      <c r="B968" s="121" t="s">
        <v>1107</v>
      </c>
      <c r="C968" s="114">
        <v>3.6400000000000001E-4</v>
      </c>
      <c r="D968" s="184"/>
      <c r="E968" s="204">
        <v>3.0800000000000001E-4</v>
      </c>
      <c r="F968" s="116" t="s">
        <v>119</v>
      </c>
      <c r="G968" s="117"/>
    </row>
    <row r="969" spans="1:7" ht="15" customHeight="1">
      <c r="A969" s="561" t="s">
        <v>1108</v>
      </c>
      <c r="B969" s="551" t="s">
        <v>1109</v>
      </c>
      <c r="C969" s="562" t="s">
        <v>123</v>
      </c>
      <c r="D969" s="302" t="s">
        <v>594</v>
      </c>
      <c r="E969" s="135">
        <v>4.0000000000000002E-4</v>
      </c>
      <c r="F969" s="556" t="s">
        <v>124</v>
      </c>
      <c r="G969" s="576"/>
    </row>
    <row r="970" spans="1:7" ht="15" customHeight="1">
      <c r="A970" s="561"/>
      <c r="B970" s="551"/>
      <c r="C970" s="562"/>
      <c r="D970" s="101" t="s">
        <v>135</v>
      </c>
      <c r="E970" s="102">
        <v>7.8999999999999996E-5</v>
      </c>
      <c r="F970" s="556"/>
      <c r="G970" s="576"/>
    </row>
    <row r="971" spans="1:7" ht="15" customHeight="1">
      <c r="A971" s="561"/>
      <c r="B971" s="551"/>
      <c r="C971" s="562"/>
      <c r="D971" s="103" t="s">
        <v>131</v>
      </c>
      <c r="E971" s="104">
        <v>9.2999999999999997E-5</v>
      </c>
      <c r="F971" s="556"/>
      <c r="G971" s="576"/>
    </row>
    <row r="972" spans="1:7" ht="15" customHeight="1">
      <c r="A972" s="112" t="s">
        <v>1110</v>
      </c>
      <c r="B972" s="121" t="s">
        <v>1111</v>
      </c>
      <c r="C972" s="114">
        <v>3.9899999999999999E-4</v>
      </c>
      <c r="D972" s="199"/>
      <c r="E972" s="198">
        <v>3.4299999999999999E-4</v>
      </c>
      <c r="F972" s="116" t="s">
        <v>119</v>
      </c>
      <c r="G972" s="117"/>
    </row>
    <row r="973" spans="1:7" ht="15" customHeight="1">
      <c r="A973" s="112" t="s">
        <v>1112</v>
      </c>
      <c r="B973" s="121" t="s">
        <v>1113</v>
      </c>
      <c r="C973" s="114" t="s">
        <v>123</v>
      </c>
      <c r="D973" s="115"/>
      <c r="E973" s="114" t="s">
        <v>123</v>
      </c>
      <c r="F973" s="116" t="s">
        <v>124</v>
      </c>
      <c r="G973" s="117"/>
    </row>
    <row r="974" spans="1:7" ht="15" customHeight="1">
      <c r="A974" s="561" t="s">
        <v>1114</v>
      </c>
      <c r="B974" s="551" t="s">
        <v>1115</v>
      </c>
      <c r="C974" s="562">
        <v>5.22E-4</v>
      </c>
      <c r="D974" s="118" t="s">
        <v>134</v>
      </c>
      <c r="E974" s="119">
        <v>0</v>
      </c>
      <c r="F974" s="556" t="s">
        <v>119</v>
      </c>
      <c r="G974" s="576"/>
    </row>
    <row r="975" spans="1:7" ht="15" customHeight="1">
      <c r="A975" s="561"/>
      <c r="B975" s="551"/>
      <c r="C975" s="562"/>
      <c r="D975" s="108" t="s">
        <v>130</v>
      </c>
      <c r="E975" s="102">
        <v>5.9899999999999992E-4</v>
      </c>
      <c r="F975" s="556"/>
      <c r="G975" s="576"/>
    </row>
    <row r="976" spans="1:7" ht="15" customHeight="1">
      <c r="A976" s="561"/>
      <c r="B976" s="551"/>
      <c r="C976" s="562"/>
      <c r="D976" s="103" t="s">
        <v>131</v>
      </c>
      <c r="E976" s="104">
        <v>1.74E-4</v>
      </c>
      <c r="F976" s="556"/>
      <c r="G976" s="576"/>
    </row>
    <row r="977" spans="1:7" ht="15" customHeight="1">
      <c r="A977" s="112" t="s">
        <v>1116</v>
      </c>
      <c r="B977" s="121" t="s">
        <v>1117</v>
      </c>
      <c r="C977" s="114">
        <v>1.4E-5</v>
      </c>
      <c r="D977" s="115"/>
      <c r="E977" s="109">
        <v>4.2299999999999998E-4</v>
      </c>
      <c r="F977" s="116" t="s">
        <v>119</v>
      </c>
      <c r="G977" s="117"/>
    </row>
    <row r="978" spans="1:7" ht="15" customHeight="1">
      <c r="A978" s="112" t="s">
        <v>1118</v>
      </c>
      <c r="B978" s="121" t="s">
        <v>1119</v>
      </c>
      <c r="C978" s="114">
        <v>4.0700000000000003E-4</v>
      </c>
      <c r="D978" s="115"/>
      <c r="E978" s="109">
        <v>3.5100000000000002E-4</v>
      </c>
      <c r="F978" s="116" t="s">
        <v>119</v>
      </c>
      <c r="G978" s="117"/>
    </row>
    <row r="979" spans="1:7" ht="15" customHeight="1">
      <c r="A979" s="112" t="s">
        <v>1120</v>
      </c>
      <c r="B979" s="121" t="s">
        <v>1121</v>
      </c>
      <c r="C979" s="114">
        <v>4.0000000000000002E-4</v>
      </c>
      <c r="D979" s="115"/>
      <c r="E979" s="109">
        <v>3.4400000000000001E-4</v>
      </c>
      <c r="F979" s="116" t="s">
        <v>119</v>
      </c>
      <c r="G979" s="117"/>
    </row>
    <row r="980" spans="1:7" ht="30" customHeight="1">
      <c r="A980" s="112" t="s">
        <v>1122</v>
      </c>
      <c r="B980" s="121" t="s">
        <v>1123</v>
      </c>
      <c r="C980" s="114">
        <v>6.29E-4</v>
      </c>
      <c r="D980" s="115"/>
      <c r="E980" s="109">
        <v>5.8600000000000004E-4</v>
      </c>
      <c r="F980" s="116" t="s">
        <v>1124</v>
      </c>
      <c r="G980" s="117" t="s">
        <v>156</v>
      </c>
    </row>
    <row r="981" spans="1:7" ht="15" customHeight="1">
      <c r="A981" s="112" t="s">
        <v>1125</v>
      </c>
      <c r="B981" s="121" t="s">
        <v>1126</v>
      </c>
      <c r="C981" s="114">
        <v>3.8499999999999998E-4</v>
      </c>
      <c r="D981" s="115"/>
      <c r="E981" s="109">
        <v>3.4200000000000002E-4</v>
      </c>
      <c r="F981" s="116" t="s">
        <v>119</v>
      </c>
      <c r="G981" s="117"/>
    </row>
    <row r="982" spans="1:7" ht="15" customHeight="1">
      <c r="A982" s="112" t="s">
        <v>1127</v>
      </c>
      <c r="B982" s="121" t="s">
        <v>1128</v>
      </c>
      <c r="C982" s="114" t="s">
        <v>123</v>
      </c>
      <c r="D982" s="115"/>
      <c r="E982" s="109">
        <v>5.0199999999999995E-4</v>
      </c>
      <c r="F982" s="116" t="s">
        <v>124</v>
      </c>
      <c r="G982" s="117"/>
    </row>
    <row r="983" spans="1:7" ht="15" customHeight="1">
      <c r="A983" s="112" t="s">
        <v>1129</v>
      </c>
      <c r="B983" s="121" t="s">
        <v>1130</v>
      </c>
      <c r="C983" s="303">
        <v>4.4700000000000002E-4</v>
      </c>
      <c r="D983" s="115"/>
      <c r="E983" s="109">
        <v>4.5899999999999999E-4</v>
      </c>
      <c r="F983" s="116" t="s">
        <v>119</v>
      </c>
      <c r="G983" s="264"/>
    </row>
    <row r="984" spans="1:7" ht="15" customHeight="1">
      <c r="A984" s="112" t="s">
        <v>1131</v>
      </c>
      <c r="B984" s="121" t="s">
        <v>1132</v>
      </c>
      <c r="C984" s="114">
        <v>5.1000000000000004E-4</v>
      </c>
      <c r="D984" s="115"/>
      <c r="E984" s="109">
        <v>4.5399999999999998E-4</v>
      </c>
      <c r="F984" s="116" t="s">
        <v>119</v>
      </c>
      <c r="G984" s="117"/>
    </row>
    <row r="985" spans="1:7" ht="15" customHeight="1">
      <c r="A985" s="112" t="s">
        <v>1133</v>
      </c>
      <c r="B985" s="121" t="s">
        <v>1134</v>
      </c>
      <c r="C985" s="114">
        <v>4.64E-4</v>
      </c>
      <c r="D985" s="115"/>
      <c r="E985" s="109">
        <v>4.08E-4</v>
      </c>
      <c r="F985" s="116" t="s">
        <v>119</v>
      </c>
      <c r="G985" s="117"/>
    </row>
    <row r="986" spans="1:7" ht="15" customHeight="1">
      <c r="A986" s="112" t="s">
        <v>1135</v>
      </c>
      <c r="B986" s="121" t="s">
        <v>1136</v>
      </c>
      <c r="C986" s="114">
        <v>3.6400000000000001E-4</v>
      </c>
      <c r="D986" s="115"/>
      <c r="E986" s="109">
        <v>3.0800000000000001E-4</v>
      </c>
      <c r="F986" s="116" t="s">
        <v>119</v>
      </c>
      <c r="G986" s="117"/>
    </row>
    <row r="987" spans="1:7" ht="15" customHeight="1">
      <c r="A987" s="561" t="s">
        <v>1137</v>
      </c>
      <c r="B987" s="551" t="s">
        <v>1138</v>
      </c>
      <c r="C987" s="562">
        <v>4.6999999999999999E-4</v>
      </c>
      <c r="D987" s="118" t="s">
        <v>134</v>
      </c>
      <c r="E987" s="119">
        <v>0</v>
      </c>
      <c r="F987" s="556" t="s">
        <v>119</v>
      </c>
      <c r="G987" s="576"/>
    </row>
    <row r="988" spans="1:7" ht="15" customHeight="1">
      <c r="A988" s="561"/>
      <c r="B988" s="551"/>
      <c r="C988" s="562"/>
      <c r="D988" s="120" t="s">
        <v>144</v>
      </c>
      <c r="E988" s="102">
        <v>0</v>
      </c>
      <c r="F988" s="556"/>
      <c r="G988" s="576"/>
    </row>
    <row r="989" spans="1:7" ht="15" customHeight="1">
      <c r="A989" s="561"/>
      <c r="B989" s="551"/>
      <c r="C989" s="562"/>
      <c r="D989" s="140" t="s">
        <v>218</v>
      </c>
      <c r="E989" s="102">
        <v>2.3000000000000001E-4</v>
      </c>
      <c r="F989" s="556"/>
      <c r="G989" s="576"/>
    </row>
    <row r="990" spans="1:7" ht="15" customHeight="1">
      <c r="A990" s="561"/>
      <c r="B990" s="551"/>
      <c r="C990" s="562"/>
      <c r="D990" s="103" t="s">
        <v>131</v>
      </c>
      <c r="E990" s="104">
        <v>2.2900000000000001E-4</v>
      </c>
      <c r="F990" s="556"/>
      <c r="G990" s="576"/>
    </row>
    <row r="991" spans="1:7" ht="15" customHeight="1">
      <c r="A991" s="112" t="s">
        <v>1139</v>
      </c>
      <c r="B991" s="121" t="s">
        <v>1140</v>
      </c>
      <c r="C991" s="114">
        <v>5.0900000000000001E-4</v>
      </c>
      <c r="D991" s="115"/>
      <c r="E991" s="109">
        <v>5.7200000000000003E-4</v>
      </c>
      <c r="F991" s="116" t="s">
        <v>119</v>
      </c>
      <c r="G991" s="117"/>
    </row>
    <row r="992" spans="1:7" ht="15" customHeight="1">
      <c r="A992" s="112" t="s">
        <v>1141</v>
      </c>
      <c r="B992" s="121" t="s">
        <v>1142</v>
      </c>
      <c r="C992" s="114">
        <v>7.6999999999999996E-4</v>
      </c>
      <c r="D992" s="115"/>
      <c r="E992" s="114">
        <v>2.4800000000000001E-4</v>
      </c>
      <c r="F992" s="116">
        <v>100</v>
      </c>
      <c r="G992" s="264"/>
    </row>
    <row r="993" spans="1:7" ht="15" customHeight="1">
      <c r="A993" s="112" t="s">
        <v>1143</v>
      </c>
      <c r="B993" s="121" t="s">
        <v>1144</v>
      </c>
      <c r="C993" s="114">
        <v>4.9600000000000002E-4</v>
      </c>
      <c r="D993" s="115"/>
      <c r="E993" s="109">
        <v>4.9299999999999995E-4</v>
      </c>
      <c r="F993" s="116" t="s">
        <v>119</v>
      </c>
      <c r="G993" s="117"/>
    </row>
    <row r="994" spans="1:7" ht="15" customHeight="1">
      <c r="A994" s="561" t="s">
        <v>1145</v>
      </c>
      <c r="B994" s="551" t="s">
        <v>1146</v>
      </c>
      <c r="C994" s="562">
        <v>1.8000000000000001E-4</v>
      </c>
      <c r="D994" s="118" t="s">
        <v>134</v>
      </c>
      <c r="E994" s="119">
        <v>0</v>
      </c>
      <c r="F994" s="556" t="s">
        <v>119</v>
      </c>
      <c r="G994" s="576"/>
    </row>
    <row r="995" spans="1:7" ht="15" customHeight="1">
      <c r="A995" s="561"/>
      <c r="B995" s="551"/>
      <c r="C995" s="562"/>
      <c r="D995" s="120" t="s">
        <v>130</v>
      </c>
      <c r="E995" s="102">
        <v>2.9799999999999998E-4</v>
      </c>
      <c r="F995" s="556"/>
      <c r="G995" s="576"/>
    </row>
    <row r="996" spans="1:7" ht="15" customHeight="1">
      <c r="A996" s="561"/>
      <c r="B996" s="551"/>
      <c r="C996" s="562"/>
      <c r="D996" s="103" t="s">
        <v>131</v>
      </c>
      <c r="E996" s="104">
        <v>2.7700000000000001E-4</v>
      </c>
      <c r="F996" s="556"/>
      <c r="G996" s="576"/>
    </row>
    <row r="997" spans="1:7" ht="15" customHeight="1">
      <c r="A997" s="112" t="s">
        <v>1147</v>
      </c>
      <c r="B997" s="121" t="s">
        <v>1148</v>
      </c>
      <c r="C997" s="114">
        <v>4.7899999999999999E-4</v>
      </c>
      <c r="D997" s="115"/>
      <c r="E997" s="109">
        <v>5.1400000000000003E-4</v>
      </c>
      <c r="F997" s="116" t="s">
        <v>119</v>
      </c>
      <c r="G997" s="117"/>
    </row>
    <row r="998" spans="1:7" ht="30" customHeight="1">
      <c r="A998" s="112" t="s">
        <v>1149</v>
      </c>
      <c r="B998" s="121" t="s">
        <v>1150</v>
      </c>
      <c r="C998" s="114">
        <v>4.6799999999999999E-4</v>
      </c>
      <c r="D998" s="115"/>
      <c r="E998" s="109">
        <v>4.4099999999999999E-4</v>
      </c>
      <c r="F998" s="116" t="s">
        <v>1151</v>
      </c>
      <c r="G998" s="117" t="s">
        <v>156</v>
      </c>
    </row>
    <row r="999" spans="1:7" ht="15" customHeight="1">
      <c r="A999" s="561" t="s">
        <v>1152</v>
      </c>
      <c r="B999" s="551" t="s">
        <v>1153</v>
      </c>
      <c r="C999" s="562">
        <v>3.6400000000000001E-4</v>
      </c>
      <c r="D999" s="118" t="s">
        <v>134</v>
      </c>
      <c r="E999" s="119">
        <v>0</v>
      </c>
      <c r="F999" s="556" t="s">
        <v>119</v>
      </c>
      <c r="G999" s="576"/>
    </row>
    <row r="1000" spans="1:7" ht="15" customHeight="1">
      <c r="A1000" s="561"/>
      <c r="B1000" s="551" t="s">
        <v>1154</v>
      </c>
      <c r="C1000" s="562"/>
      <c r="D1000" s="129" t="s">
        <v>217</v>
      </c>
      <c r="E1000" s="125">
        <v>0</v>
      </c>
      <c r="F1000" s="556"/>
      <c r="G1000" s="576"/>
    </row>
    <row r="1001" spans="1:7" ht="15" customHeight="1">
      <c r="A1001" s="561"/>
      <c r="B1001" s="551" t="s">
        <v>1154</v>
      </c>
      <c r="C1001" s="562"/>
      <c r="D1001" s="101" t="s">
        <v>218</v>
      </c>
      <c r="E1001" s="102">
        <v>3.0800000000000001E-4</v>
      </c>
      <c r="F1001" s="556"/>
      <c r="G1001" s="576"/>
    </row>
    <row r="1002" spans="1:7" ht="15" customHeight="1">
      <c r="A1002" s="561"/>
      <c r="B1002" s="551" t="s">
        <v>1154</v>
      </c>
      <c r="C1002" s="562"/>
      <c r="D1002" s="103" t="s">
        <v>131</v>
      </c>
      <c r="E1002" s="104">
        <v>2.6200000000000003E-4</v>
      </c>
      <c r="F1002" s="556"/>
      <c r="G1002" s="576"/>
    </row>
    <row r="1003" spans="1:7" ht="15" customHeight="1">
      <c r="A1003" s="112" t="s">
        <v>1155</v>
      </c>
      <c r="B1003" s="113" t="s">
        <v>1156</v>
      </c>
      <c r="C1003" s="114">
        <v>4.6299999999999998E-4</v>
      </c>
      <c r="D1003" s="115"/>
      <c r="E1003" s="109">
        <v>4.0700000000000003E-4</v>
      </c>
      <c r="F1003" s="116" t="s">
        <v>119</v>
      </c>
      <c r="G1003" s="117"/>
    </row>
    <row r="1004" spans="1:7" ht="15" customHeight="1">
      <c r="A1004" s="112" t="s">
        <v>1157</v>
      </c>
      <c r="B1004" s="113" t="s">
        <v>1158</v>
      </c>
      <c r="C1004" s="114">
        <v>4.86E-4</v>
      </c>
      <c r="D1004" s="115"/>
      <c r="E1004" s="109">
        <v>5.2500000000000008E-4</v>
      </c>
      <c r="F1004" s="116" t="s">
        <v>119</v>
      </c>
      <c r="G1004" s="117"/>
    </row>
    <row r="1005" spans="1:7" ht="15" customHeight="1">
      <c r="A1005" s="561" t="s">
        <v>1159</v>
      </c>
      <c r="B1005" s="570" t="s">
        <v>1160</v>
      </c>
      <c r="C1005" s="562">
        <v>3.6600000000000001E-4</v>
      </c>
      <c r="D1005" s="118" t="s">
        <v>134</v>
      </c>
      <c r="E1005" s="119">
        <v>0</v>
      </c>
      <c r="F1005" s="556" t="s">
        <v>119</v>
      </c>
      <c r="G1005" s="576"/>
    </row>
    <row r="1006" spans="1:7" ht="15" customHeight="1">
      <c r="A1006" s="561"/>
      <c r="B1006" s="570" t="s">
        <v>1154</v>
      </c>
      <c r="C1006" s="562"/>
      <c r="D1006" s="103" t="s">
        <v>131</v>
      </c>
      <c r="E1006" s="104">
        <v>1.0000000000000001E-5</v>
      </c>
      <c r="F1006" s="556"/>
      <c r="G1006" s="576"/>
    </row>
    <row r="1007" spans="1:7" ht="15" customHeight="1">
      <c r="A1007" s="112" t="s">
        <v>1161</v>
      </c>
      <c r="B1007" s="121" t="s">
        <v>1162</v>
      </c>
      <c r="C1007" s="114">
        <v>4.28E-4</v>
      </c>
      <c r="D1007" s="115"/>
      <c r="E1007" s="109">
        <v>5.0699999999999996E-4</v>
      </c>
      <c r="F1007" s="116" t="s">
        <v>119</v>
      </c>
      <c r="G1007" s="117"/>
    </row>
    <row r="1008" spans="1:7" ht="15" customHeight="1">
      <c r="A1008" s="112" t="s">
        <v>1163</v>
      </c>
      <c r="B1008" s="121" t="s">
        <v>1164</v>
      </c>
      <c r="C1008" s="114">
        <v>3.6400000000000001E-4</v>
      </c>
      <c r="D1008" s="115"/>
      <c r="E1008" s="109">
        <v>3.0800000000000001E-4</v>
      </c>
      <c r="F1008" s="116" t="s">
        <v>119</v>
      </c>
      <c r="G1008" s="117"/>
    </row>
    <row r="1009" spans="1:7" ht="15" customHeight="1">
      <c r="A1009" s="112" t="s">
        <v>1165</v>
      </c>
      <c r="B1009" s="121" t="s">
        <v>1166</v>
      </c>
      <c r="C1009" s="114">
        <v>4.5000000000000003E-5</v>
      </c>
      <c r="D1009" s="115"/>
      <c r="E1009" s="109">
        <v>0</v>
      </c>
      <c r="F1009" s="116" t="s">
        <v>119</v>
      </c>
      <c r="G1009" s="117"/>
    </row>
    <row r="1010" spans="1:7" ht="15" customHeight="1">
      <c r="A1010" s="112" t="s">
        <v>1167</v>
      </c>
      <c r="B1010" s="121" t="s">
        <v>1168</v>
      </c>
      <c r="C1010" s="114">
        <v>2.0799999999999999E-4</v>
      </c>
      <c r="D1010" s="115"/>
      <c r="E1010" s="109">
        <v>3.5100000000000002E-4</v>
      </c>
      <c r="F1010" s="116" t="s">
        <v>119</v>
      </c>
      <c r="G1010" s="117"/>
    </row>
    <row r="1011" spans="1:7" ht="15" customHeight="1">
      <c r="A1011" s="561" t="s">
        <v>1169</v>
      </c>
      <c r="B1011" s="551" t="s">
        <v>1170</v>
      </c>
      <c r="C1011" s="562">
        <v>4.95E-4</v>
      </c>
      <c r="D1011" s="118" t="s">
        <v>134</v>
      </c>
      <c r="E1011" s="119">
        <v>0</v>
      </c>
      <c r="F1011" s="556" t="s">
        <v>119</v>
      </c>
      <c r="G1011" s="576"/>
    </row>
    <row r="1012" spans="1:7" ht="15" customHeight="1">
      <c r="A1012" s="561"/>
      <c r="B1012" s="551"/>
      <c r="C1012" s="562"/>
      <c r="D1012" s="108" t="s">
        <v>130</v>
      </c>
      <c r="E1012" s="102">
        <v>5.1500000000000005E-4</v>
      </c>
      <c r="F1012" s="556"/>
      <c r="G1012" s="576"/>
    </row>
    <row r="1013" spans="1:7" ht="15" customHeight="1">
      <c r="A1013" s="561"/>
      <c r="B1013" s="551"/>
      <c r="C1013" s="562"/>
      <c r="D1013" s="103" t="s">
        <v>131</v>
      </c>
      <c r="E1013" s="104">
        <v>5.1400000000000003E-4</v>
      </c>
      <c r="F1013" s="556"/>
      <c r="G1013" s="576"/>
    </row>
    <row r="1014" spans="1:7" ht="15" customHeight="1">
      <c r="A1014" s="112" t="s">
        <v>1171</v>
      </c>
      <c r="B1014" s="121" t="s">
        <v>1172</v>
      </c>
      <c r="C1014" s="114">
        <v>4.9899999999999999E-4</v>
      </c>
      <c r="D1014" s="115"/>
      <c r="E1014" s="109">
        <v>5.5000000000000003E-4</v>
      </c>
      <c r="F1014" s="116" t="s">
        <v>119</v>
      </c>
      <c r="G1014" s="117"/>
    </row>
    <row r="1015" spans="1:7" ht="15" customHeight="1">
      <c r="A1015" s="561" t="s">
        <v>1173</v>
      </c>
      <c r="B1015" s="551" t="s">
        <v>1174</v>
      </c>
      <c r="C1015" s="562">
        <v>3.8699999999999997E-4</v>
      </c>
      <c r="D1015" s="118" t="s">
        <v>134</v>
      </c>
      <c r="E1015" s="119">
        <v>0</v>
      </c>
      <c r="F1015" s="556" t="s">
        <v>119</v>
      </c>
      <c r="G1015" s="576"/>
    </row>
    <row r="1016" spans="1:7" ht="15" customHeight="1">
      <c r="A1016" s="561"/>
      <c r="B1016" s="551"/>
      <c r="C1016" s="562"/>
      <c r="D1016" s="120" t="s">
        <v>144</v>
      </c>
      <c r="E1016" s="102">
        <v>0</v>
      </c>
      <c r="F1016" s="556"/>
      <c r="G1016" s="576"/>
    </row>
    <row r="1017" spans="1:7" ht="15" customHeight="1">
      <c r="A1017" s="561"/>
      <c r="B1017" s="551"/>
      <c r="C1017" s="562"/>
      <c r="D1017" s="140" t="s">
        <v>218</v>
      </c>
      <c r="E1017" s="102">
        <v>4.4799999999999999E-4</v>
      </c>
      <c r="F1017" s="556"/>
      <c r="G1017" s="576"/>
    </row>
    <row r="1018" spans="1:7" ht="15" customHeight="1">
      <c r="A1018" s="561"/>
      <c r="B1018" s="551"/>
      <c r="C1018" s="562"/>
      <c r="D1018" s="103" t="s">
        <v>131</v>
      </c>
      <c r="E1018" s="104">
        <v>3.3199999999999999E-4</v>
      </c>
      <c r="F1018" s="556"/>
      <c r="G1018" s="576"/>
    </row>
    <row r="1019" spans="1:7" ht="15" customHeight="1">
      <c r="A1019" s="112" t="s">
        <v>1175</v>
      </c>
      <c r="B1019" s="121" t="s">
        <v>1176</v>
      </c>
      <c r="C1019" s="114">
        <v>4.0000000000000002E-4</v>
      </c>
      <c r="D1019" s="115"/>
      <c r="E1019" s="109">
        <v>3.4400000000000001E-4</v>
      </c>
      <c r="F1019" s="116" t="s">
        <v>119</v>
      </c>
      <c r="G1019" s="117"/>
    </row>
    <row r="1020" spans="1:7" ht="15" customHeight="1">
      <c r="A1020" s="112" t="s">
        <v>1177</v>
      </c>
      <c r="B1020" s="121" t="s">
        <v>1178</v>
      </c>
      <c r="C1020" s="114">
        <v>5.0100000000000003E-4</v>
      </c>
      <c r="D1020" s="115"/>
      <c r="E1020" s="109">
        <v>5.3799999999999996E-4</v>
      </c>
      <c r="F1020" s="116" t="s">
        <v>119</v>
      </c>
      <c r="G1020" s="117"/>
    </row>
    <row r="1021" spans="1:7" ht="15" customHeight="1">
      <c r="A1021" s="112" t="s">
        <v>1179</v>
      </c>
      <c r="B1021" s="121" t="s">
        <v>1180</v>
      </c>
      <c r="C1021" s="114">
        <v>4.44E-4</v>
      </c>
      <c r="D1021" s="115"/>
      <c r="E1021" s="109">
        <v>4.7699999999999999E-4</v>
      </c>
      <c r="F1021" s="116">
        <v>100</v>
      </c>
      <c r="G1021" s="117"/>
    </row>
    <row r="1022" spans="1:7" ht="15" customHeight="1">
      <c r="A1022" s="112" t="s">
        <v>1181</v>
      </c>
      <c r="B1022" s="121" t="s">
        <v>1182</v>
      </c>
      <c r="C1022" s="114">
        <v>5.2999999999999998E-4</v>
      </c>
      <c r="D1022" s="115"/>
      <c r="E1022" s="109">
        <v>4.7399999999999997E-4</v>
      </c>
      <c r="F1022" s="116" t="s">
        <v>119</v>
      </c>
      <c r="G1022" s="264"/>
    </row>
    <row r="1023" spans="1:7" ht="15" customHeight="1">
      <c r="A1023" s="561" t="s">
        <v>1183</v>
      </c>
      <c r="B1023" s="551" t="s">
        <v>1184</v>
      </c>
      <c r="C1023" s="562">
        <v>6.8900000000000005E-4</v>
      </c>
      <c r="D1023" s="134" t="s">
        <v>197</v>
      </c>
      <c r="E1023" s="243">
        <v>0</v>
      </c>
      <c r="F1023" s="566" t="s">
        <v>1185</v>
      </c>
      <c r="G1023" s="514" t="s">
        <v>156</v>
      </c>
    </row>
    <row r="1024" spans="1:7" ht="16.5" customHeight="1">
      <c r="A1024" s="561"/>
      <c r="B1024" s="551"/>
      <c r="C1024" s="562"/>
      <c r="D1024" s="232" t="s">
        <v>131</v>
      </c>
      <c r="E1024" s="304">
        <v>6.2200000000000005E-4</v>
      </c>
      <c r="F1024" s="566"/>
      <c r="G1024" s="514"/>
    </row>
    <row r="1025" spans="1:7" ht="15" customHeight="1">
      <c r="A1025" s="112" t="s">
        <v>1186</v>
      </c>
      <c r="B1025" s="121" t="s">
        <v>1187</v>
      </c>
      <c r="C1025" s="114">
        <v>3.0800000000000001E-4</v>
      </c>
      <c r="D1025" s="115"/>
      <c r="E1025" s="198">
        <v>2.52E-4</v>
      </c>
      <c r="F1025" s="116">
        <v>100</v>
      </c>
      <c r="G1025" s="264"/>
    </row>
    <row r="1026" spans="1:7" ht="15" customHeight="1">
      <c r="A1026" s="112" t="s">
        <v>1188</v>
      </c>
      <c r="B1026" s="121" t="s">
        <v>1189</v>
      </c>
      <c r="C1026" s="114">
        <v>5.0799999999999999E-4</v>
      </c>
      <c r="D1026" s="115"/>
      <c r="E1026" s="109">
        <v>5.4500000000000002E-4</v>
      </c>
      <c r="F1026" s="116" t="s">
        <v>119</v>
      </c>
      <c r="G1026" s="117"/>
    </row>
    <row r="1027" spans="1:7" ht="15" customHeight="1">
      <c r="A1027" s="112" t="s">
        <v>1190</v>
      </c>
      <c r="B1027" s="121" t="s">
        <v>1191</v>
      </c>
      <c r="C1027" s="114">
        <v>4.1300000000000001E-4</v>
      </c>
      <c r="D1027" s="115"/>
      <c r="E1027" s="109">
        <v>3.57E-4</v>
      </c>
      <c r="F1027" s="116" t="s">
        <v>119</v>
      </c>
      <c r="G1027" s="117"/>
    </row>
    <row r="1028" spans="1:7" ht="15" customHeight="1">
      <c r="A1028" s="112" t="s">
        <v>1192</v>
      </c>
      <c r="B1028" s="121" t="s">
        <v>1193</v>
      </c>
      <c r="C1028" s="114">
        <v>4.4700000000000002E-4</v>
      </c>
      <c r="D1028" s="115"/>
      <c r="E1028" s="109">
        <v>4.8700000000000002E-4</v>
      </c>
      <c r="F1028" s="116" t="s">
        <v>119</v>
      </c>
      <c r="G1028" s="117"/>
    </row>
    <row r="1029" spans="1:7" ht="30" customHeight="1">
      <c r="A1029" s="112" t="s">
        <v>1194</v>
      </c>
      <c r="B1029" s="121" t="s">
        <v>1195</v>
      </c>
      <c r="C1029" s="114">
        <v>3.1700000000000001E-4</v>
      </c>
      <c r="D1029" s="115"/>
      <c r="E1029" s="109">
        <v>2.9999999999999997E-4</v>
      </c>
      <c r="F1029" s="116" t="s">
        <v>1196</v>
      </c>
      <c r="G1029" s="117" t="s">
        <v>156</v>
      </c>
    </row>
    <row r="1030" spans="1:7" ht="15" customHeight="1">
      <c r="A1030" s="112" t="s">
        <v>1197</v>
      </c>
      <c r="B1030" s="121" t="s">
        <v>1198</v>
      </c>
      <c r="C1030" s="303">
        <v>3.9300000000000001E-4</v>
      </c>
      <c r="D1030" s="115"/>
      <c r="E1030" s="109">
        <v>3.3700000000000001E-4</v>
      </c>
      <c r="F1030" s="116" t="s">
        <v>119</v>
      </c>
      <c r="G1030" s="264"/>
    </row>
    <row r="1031" spans="1:7" ht="15" customHeight="1">
      <c r="A1031" s="561" t="s">
        <v>1199</v>
      </c>
      <c r="B1031" s="551" t="s">
        <v>1200</v>
      </c>
      <c r="C1031" s="562">
        <v>1.6000000000000001E-4</v>
      </c>
      <c r="D1031" s="290" t="s">
        <v>134</v>
      </c>
      <c r="E1031" s="305">
        <v>0</v>
      </c>
      <c r="F1031" s="556" t="s">
        <v>119</v>
      </c>
      <c r="G1031" s="576"/>
    </row>
    <row r="1032" spans="1:7" ht="15" customHeight="1">
      <c r="A1032" s="561"/>
      <c r="B1032" s="551"/>
      <c r="C1032" s="562"/>
      <c r="D1032" s="138" t="s">
        <v>217</v>
      </c>
      <c r="E1032" s="139">
        <v>2.8499999999999999E-4</v>
      </c>
      <c r="F1032" s="556"/>
      <c r="G1032" s="576"/>
    </row>
    <row r="1033" spans="1:7" ht="15" customHeight="1">
      <c r="A1033" s="561"/>
      <c r="B1033" s="551" t="s">
        <v>1154</v>
      </c>
      <c r="C1033" s="562"/>
      <c r="D1033" s="101" t="s">
        <v>218</v>
      </c>
      <c r="E1033" s="102">
        <v>8.7100000000000003E-4</v>
      </c>
      <c r="F1033" s="556"/>
      <c r="G1033" s="576"/>
    </row>
    <row r="1034" spans="1:7" ht="15" customHeight="1">
      <c r="A1034" s="568"/>
      <c r="B1034" s="552" t="s">
        <v>1154</v>
      </c>
      <c r="C1034" s="569"/>
      <c r="D1034" s="306" t="s">
        <v>737</v>
      </c>
      <c r="E1034" s="307">
        <v>0</v>
      </c>
      <c r="F1034" s="557"/>
      <c r="G1034" s="584"/>
    </row>
    <row r="1035" spans="1:7" ht="15" customHeight="1">
      <c r="A1035" s="308" t="s">
        <v>1201</v>
      </c>
      <c r="B1035" s="309" t="s">
        <v>1202</v>
      </c>
      <c r="C1035" s="256">
        <v>4.8899999999999996E-4</v>
      </c>
      <c r="D1035" s="199"/>
      <c r="E1035" s="256">
        <v>4.3300000000000001E-4</v>
      </c>
      <c r="F1035" s="310">
        <v>100</v>
      </c>
      <c r="G1035" s="201"/>
    </row>
    <row r="1036" spans="1:7" ht="15" customHeight="1">
      <c r="A1036" s="112" t="s">
        <v>1203</v>
      </c>
      <c r="B1036" s="121" t="s">
        <v>1204</v>
      </c>
      <c r="C1036" s="114">
        <v>4.5100000000000001E-4</v>
      </c>
      <c r="D1036" s="115"/>
      <c r="E1036" s="109">
        <v>3.9500000000000001E-4</v>
      </c>
      <c r="F1036" s="116" t="s">
        <v>119</v>
      </c>
      <c r="G1036" s="117"/>
    </row>
    <row r="1037" spans="1:7" ht="15" customHeight="1">
      <c r="A1037" s="561" t="s">
        <v>1205</v>
      </c>
      <c r="B1037" s="551" t="s">
        <v>1206</v>
      </c>
      <c r="C1037" s="562">
        <v>4.1800000000000002E-4</v>
      </c>
      <c r="D1037" s="118" t="s">
        <v>134</v>
      </c>
      <c r="E1037" s="119">
        <v>0</v>
      </c>
      <c r="F1037" s="556" t="s">
        <v>1207</v>
      </c>
      <c r="G1037" s="576" t="s">
        <v>156</v>
      </c>
    </row>
    <row r="1038" spans="1:7" ht="15" customHeight="1">
      <c r="A1038" s="561"/>
      <c r="B1038" s="551"/>
      <c r="C1038" s="562"/>
      <c r="D1038" s="128" t="s">
        <v>174</v>
      </c>
      <c r="E1038" s="125">
        <v>0</v>
      </c>
      <c r="F1038" s="556"/>
      <c r="G1038" s="576"/>
    </row>
    <row r="1039" spans="1:7" ht="15" customHeight="1">
      <c r="A1039" s="561"/>
      <c r="B1039" s="551"/>
      <c r="C1039" s="562"/>
      <c r="D1039" s="101" t="s">
        <v>218</v>
      </c>
      <c r="E1039" s="102">
        <v>4.2400000000000001E-4</v>
      </c>
      <c r="F1039" s="556"/>
      <c r="G1039" s="576"/>
    </row>
    <row r="1040" spans="1:7" ht="15" customHeight="1">
      <c r="A1040" s="561"/>
      <c r="B1040" s="551"/>
      <c r="C1040" s="562"/>
      <c r="D1040" s="103" t="s">
        <v>131</v>
      </c>
      <c r="E1040" s="104">
        <v>3.3799999999999998E-4</v>
      </c>
      <c r="F1040" s="556"/>
      <c r="G1040" s="576"/>
    </row>
    <row r="1041" spans="1:7" ht="15" customHeight="1">
      <c r="A1041" s="112" t="s">
        <v>1208</v>
      </c>
      <c r="B1041" s="121" t="s">
        <v>1209</v>
      </c>
      <c r="C1041" s="114">
        <v>4.9700000000000005E-4</v>
      </c>
      <c r="D1041" s="115"/>
      <c r="E1041" s="109">
        <v>5.4199999999999995E-4</v>
      </c>
      <c r="F1041" s="116" t="s">
        <v>119</v>
      </c>
      <c r="G1041" s="264"/>
    </row>
    <row r="1042" spans="1:7" ht="15" customHeight="1">
      <c r="A1042" s="112" t="s">
        <v>1210</v>
      </c>
      <c r="B1042" s="121" t="s">
        <v>1211</v>
      </c>
      <c r="C1042" s="114">
        <v>5.71E-4</v>
      </c>
      <c r="D1042" s="115"/>
      <c r="E1042" s="109">
        <v>5.1500000000000005E-4</v>
      </c>
      <c r="F1042" s="116" t="s">
        <v>119</v>
      </c>
      <c r="G1042" s="117"/>
    </row>
    <row r="1043" spans="1:7" ht="15" customHeight="1">
      <c r="A1043" s="561" t="s">
        <v>1212</v>
      </c>
      <c r="B1043" s="551" t="s">
        <v>1213</v>
      </c>
      <c r="C1043" s="562">
        <v>3.6400000000000001E-4</v>
      </c>
      <c r="D1043" s="289" t="s">
        <v>197</v>
      </c>
      <c r="E1043" s="235">
        <v>0</v>
      </c>
      <c r="F1043" s="556" t="s">
        <v>119</v>
      </c>
      <c r="G1043" s="576"/>
    </row>
    <row r="1044" spans="1:7" ht="15" customHeight="1">
      <c r="A1044" s="561"/>
      <c r="B1044" s="551"/>
      <c r="C1044" s="562"/>
      <c r="D1044" s="194" t="s">
        <v>131</v>
      </c>
      <c r="E1044" s="198">
        <v>3.0800000000000001E-4</v>
      </c>
      <c r="F1044" s="556"/>
      <c r="G1044" s="576"/>
    </row>
    <row r="1045" spans="1:7" ht="15" customHeight="1">
      <c r="A1045" s="112" t="s">
        <v>1214</v>
      </c>
      <c r="B1045" s="121" t="s">
        <v>1215</v>
      </c>
      <c r="C1045" s="114">
        <v>4.9600000000000002E-4</v>
      </c>
      <c r="D1045" s="115"/>
      <c r="E1045" s="109">
        <v>5.4699999999999996E-4</v>
      </c>
      <c r="F1045" s="116" t="s">
        <v>119</v>
      </c>
      <c r="G1045" s="117"/>
    </row>
    <row r="1046" spans="1:7" ht="15" customHeight="1">
      <c r="A1046" s="112" t="s">
        <v>1216</v>
      </c>
      <c r="B1046" s="121" t="s">
        <v>1217</v>
      </c>
      <c r="C1046" s="114">
        <v>3.79E-4</v>
      </c>
      <c r="D1046" s="184"/>
      <c r="E1046" s="109">
        <v>3.2299999999999999E-4</v>
      </c>
      <c r="F1046" s="116" t="s">
        <v>119</v>
      </c>
      <c r="G1046" s="117"/>
    </row>
    <row r="1047" spans="1:7" ht="15" customHeight="1">
      <c r="A1047" s="561" t="s">
        <v>1218</v>
      </c>
      <c r="B1047" s="551" t="s">
        <v>1219</v>
      </c>
      <c r="C1047" s="583">
        <v>1.15E-4</v>
      </c>
      <c r="D1047" s="311" t="s">
        <v>197</v>
      </c>
      <c r="E1047" s="312">
        <v>0</v>
      </c>
      <c r="F1047" s="556" t="s">
        <v>119</v>
      </c>
      <c r="G1047" s="576"/>
    </row>
    <row r="1048" spans="1:7" ht="15" customHeight="1">
      <c r="A1048" s="561"/>
      <c r="B1048" s="551"/>
      <c r="C1048" s="583"/>
      <c r="D1048" s="173" t="s">
        <v>131</v>
      </c>
      <c r="E1048" s="313">
        <v>4.4799999999999999E-4</v>
      </c>
      <c r="F1048" s="556"/>
      <c r="G1048" s="576"/>
    </row>
    <row r="1049" spans="1:7" ht="15" customHeight="1">
      <c r="A1049" s="561" t="s">
        <v>1220</v>
      </c>
      <c r="B1049" s="551" t="s">
        <v>1221</v>
      </c>
      <c r="C1049" s="583">
        <v>2.7900000000000001E-4</v>
      </c>
      <c r="D1049" s="214" t="s">
        <v>134</v>
      </c>
      <c r="E1049" s="314">
        <v>0</v>
      </c>
      <c r="F1049" s="566">
        <v>100</v>
      </c>
      <c r="G1049" s="576"/>
    </row>
    <row r="1050" spans="1:7" ht="15" customHeight="1">
      <c r="A1050" s="561"/>
      <c r="B1050" s="551"/>
      <c r="C1050" s="583"/>
      <c r="D1050" s="169" t="s">
        <v>130</v>
      </c>
      <c r="E1050" s="216">
        <v>5.4199999999999995E-4</v>
      </c>
      <c r="F1050" s="566"/>
      <c r="G1050" s="576"/>
    </row>
    <row r="1051" spans="1:7" ht="15" customHeight="1">
      <c r="A1051" s="561"/>
      <c r="B1051" s="551"/>
      <c r="C1051" s="583"/>
      <c r="D1051" s="223" t="s">
        <v>131</v>
      </c>
      <c r="E1051" s="315">
        <v>5.4100000000000003E-4</v>
      </c>
      <c r="F1051" s="566"/>
      <c r="G1051" s="576"/>
    </row>
    <row r="1052" spans="1:7" ht="15" customHeight="1">
      <c r="A1052" s="130" t="s">
        <v>1222</v>
      </c>
      <c r="B1052" s="131" t="s">
        <v>1223</v>
      </c>
      <c r="C1052" s="316">
        <v>3.1199999999999999E-4</v>
      </c>
      <c r="D1052" s="317" t="s">
        <v>134</v>
      </c>
      <c r="E1052" s="316">
        <v>0</v>
      </c>
      <c r="F1052" s="318" t="s">
        <v>119</v>
      </c>
      <c r="G1052" s="319"/>
    </row>
    <row r="1053" spans="1:7" ht="15" customHeight="1">
      <c r="A1053" s="181" t="s">
        <v>1224</v>
      </c>
      <c r="B1053" s="197" t="s">
        <v>1225</v>
      </c>
      <c r="C1053" s="320">
        <v>5.8200000000000005E-4</v>
      </c>
      <c r="D1053" s="321"/>
      <c r="E1053" s="198">
        <v>6.5300000000000004E-4</v>
      </c>
      <c r="F1053" s="200" t="s">
        <v>119</v>
      </c>
      <c r="G1053" s="322"/>
    </row>
    <row r="1054" spans="1:7" ht="15" customHeight="1">
      <c r="A1054" s="112" t="s">
        <v>1226</v>
      </c>
      <c r="B1054" s="121" t="s">
        <v>1227</v>
      </c>
      <c r="C1054" s="198">
        <v>3.7199999999999999E-4</v>
      </c>
      <c r="D1054" s="115"/>
      <c r="E1054" s="109">
        <v>3.1599999999999998E-4</v>
      </c>
      <c r="F1054" s="116" t="s">
        <v>119</v>
      </c>
      <c r="G1054" s="117"/>
    </row>
    <row r="1055" spans="1:7" ht="15" customHeight="1">
      <c r="A1055" s="112" t="s">
        <v>1228</v>
      </c>
      <c r="B1055" s="121" t="s">
        <v>1229</v>
      </c>
      <c r="C1055" s="114">
        <v>6.3699999999999998E-4</v>
      </c>
      <c r="D1055" s="115"/>
      <c r="E1055" s="109">
        <v>6.0300000000000002E-4</v>
      </c>
      <c r="F1055" s="116" t="s">
        <v>119</v>
      </c>
      <c r="G1055" s="117"/>
    </row>
    <row r="1056" spans="1:7" ht="15" customHeight="1">
      <c r="A1056" s="112" t="s">
        <v>1230</v>
      </c>
      <c r="B1056" s="121" t="s">
        <v>1231</v>
      </c>
      <c r="C1056" s="114">
        <v>3.6400000000000001E-4</v>
      </c>
      <c r="D1056" s="115"/>
      <c r="E1056" s="109">
        <v>3.0800000000000001E-4</v>
      </c>
      <c r="F1056" s="116" t="s">
        <v>119</v>
      </c>
      <c r="G1056" s="117"/>
    </row>
    <row r="1057" spans="1:7" ht="15" customHeight="1">
      <c r="A1057" s="112" t="s">
        <v>1232</v>
      </c>
      <c r="B1057" s="121" t="s">
        <v>1233</v>
      </c>
      <c r="C1057" s="114">
        <v>5.0699999999999996E-4</v>
      </c>
      <c r="D1057" s="115"/>
      <c r="E1057" s="109">
        <v>5.4100000000000003E-4</v>
      </c>
      <c r="F1057" s="116" t="s">
        <v>119</v>
      </c>
      <c r="G1057" s="264"/>
    </row>
    <row r="1058" spans="1:7" ht="15" customHeight="1">
      <c r="A1058" s="112" t="s">
        <v>1234</v>
      </c>
      <c r="B1058" s="121" t="s">
        <v>1235</v>
      </c>
      <c r="C1058" s="114">
        <v>3.6400000000000001E-4</v>
      </c>
      <c r="D1058" s="115"/>
      <c r="E1058" s="109">
        <v>3.0800000000000001E-4</v>
      </c>
      <c r="F1058" s="116" t="s">
        <v>119</v>
      </c>
      <c r="G1058" s="117"/>
    </row>
    <row r="1059" spans="1:7" ht="15" customHeight="1">
      <c r="A1059" s="561" t="s">
        <v>1236</v>
      </c>
      <c r="B1059" s="551" t="s">
        <v>1237</v>
      </c>
      <c r="C1059" s="562">
        <v>1.03E-4</v>
      </c>
      <c r="D1059" s="118" t="s">
        <v>134</v>
      </c>
      <c r="E1059" s="119">
        <v>0</v>
      </c>
      <c r="F1059" s="556" t="s">
        <v>119</v>
      </c>
      <c r="G1059" s="576"/>
    </row>
    <row r="1060" spans="1:7" ht="15" customHeight="1">
      <c r="A1060" s="561"/>
      <c r="B1060" s="551"/>
      <c r="C1060" s="562"/>
      <c r="D1060" s="120" t="s">
        <v>144</v>
      </c>
      <c r="E1060" s="102">
        <v>2.9E-4</v>
      </c>
      <c r="F1060" s="556"/>
      <c r="G1060" s="576"/>
    </row>
    <row r="1061" spans="1:7" ht="15" customHeight="1">
      <c r="A1061" s="561"/>
      <c r="B1061" s="551"/>
      <c r="C1061" s="562"/>
      <c r="D1061" s="101" t="s">
        <v>267</v>
      </c>
      <c r="E1061" s="102">
        <v>2.7599999999999999E-4</v>
      </c>
      <c r="F1061" s="556"/>
      <c r="G1061" s="576"/>
    </row>
    <row r="1062" spans="1:7" ht="15" customHeight="1">
      <c r="A1062" s="561"/>
      <c r="B1062" s="551"/>
      <c r="C1062" s="562"/>
      <c r="D1062" s="101" t="s">
        <v>202</v>
      </c>
      <c r="E1062" s="102">
        <v>2.9700000000000001E-4</v>
      </c>
      <c r="F1062" s="556"/>
      <c r="G1062" s="576"/>
    </row>
    <row r="1063" spans="1:7" ht="15" customHeight="1">
      <c r="A1063" s="561"/>
      <c r="B1063" s="551"/>
      <c r="C1063" s="562"/>
      <c r="D1063" s="103" t="s">
        <v>131</v>
      </c>
      <c r="E1063" s="104">
        <v>2.7999999999999998E-4</v>
      </c>
      <c r="F1063" s="556"/>
      <c r="G1063" s="576"/>
    </row>
    <row r="1064" spans="1:7" ht="15" customHeight="1">
      <c r="A1064" s="112" t="s">
        <v>1238</v>
      </c>
      <c r="B1064" s="121" t="s">
        <v>1239</v>
      </c>
      <c r="C1064" s="114">
        <v>2.5599999999999999E-4</v>
      </c>
      <c r="D1064" s="115"/>
      <c r="E1064" s="109">
        <v>5.1199999999999998E-4</v>
      </c>
      <c r="F1064" s="116" t="s">
        <v>119</v>
      </c>
      <c r="G1064" s="117"/>
    </row>
    <row r="1065" spans="1:7" ht="15" customHeight="1">
      <c r="A1065" s="112" t="s">
        <v>1240</v>
      </c>
      <c r="B1065" s="121" t="s">
        <v>1241</v>
      </c>
      <c r="C1065" s="285">
        <v>4.9899999999999999E-4</v>
      </c>
      <c r="D1065" s="115"/>
      <c r="E1065" s="285">
        <v>4.4299999999999998E-4</v>
      </c>
      <c r="F1065" s="116">
        <v>100</v>
      </c>
      <c r="G1065" s="264"/>
    </row>
    <row r="1066" spans="1:7" ht="15" customHeight="1">
      <c r="A1066" s="112" t="s">
        <v>1242</v>
      </c>
      <c r="B1066" s="121" t="s">
        <v>1243</v>
      </c>
      <c r="C1066" s="114">
        <v>9.7E-5</v>
      </c>
      <c r="D1066" s="115"/>
      <c r="E1066" s="109">
        <v>4.2700000000000002E-4</v>
      </c>
      <c r="F1066" s="116" t="s">
        <v>119</v>
      </c>
      <c r="G1066" s="264"/>
    </row>
    <row r="1067" spans="1:7" ht="15" customHeight="1">
      <c r="A1067" s="112" t="s">
        <v>1244</v>
      </c>
      <c r="B1067" s="121" t="s">
        <v>1245</v>
      </c>
      <c r="C1067" s="114">
        <v>4.3399999999999998E-4</v>
      </c>
      <c r="D1067" s="115"/>
      <c r="E1067" s="109">
        <v>4.2400000000000001E-4</v>
      </c>
      <c r="F1067" s="116" t="s">
        <v>119</v>
      </c>
      <c r="G1067" s="117"/>
    </row>
    <row r="1068" spans="1:7" ht="15" customHeight="1">
      <c r="A1068" s="561" t="s">
        <v>1246</v>
      </c>
      <c r="B1068" s="551" t="s">
        <v>1247</v>
      </c>
      <c r="C1068" s="562">
        <v>5.13E-4</v>
      </c>
      <c r="D1068" s="134" t="s">
        <v>197</v>
      </c>
      <c r="E1068" s="235">
        <v>8.2000000000000001E-5</v>
      </c>
      <c r="F1068" s="556" t="s">
        <v>1248</v>
      </c>
      <c r="G1068" s="576" t="s">
        <v>156</v>
      </c>
    </row>
    <row r="1069" spans="1:7" ht="15" customHeight="1">
      <c r="A1069" s="561"/>
      <c r="B1069" s="551"/>
      <c r="C1069" s="562"/>
      <c r="D1069" s="323" t="s">
        <v>131</v>
      </c>
      <c r="E1069" s="198">
        <v>5.5199999999999997E-4</v>
      </c>
      <c r="F1069" s="556"/>
      <c r="G1069" s="576"/>
    </row>
    <row r="1070" spans="1:7" ht="15" customHeight="1">
      <c r="A1070" s="112" t="s">
        <v>1249</v>
      </c>
      <c r="B1070" s="121" t="s">
        <v>1250</v>
      </c>
      <c r="C1070" s="114">
        <v>7.0999999999999991E-4</v>
      </c>
      <c r="D1070" s="115"/>
      <c r="E1070" s="109">
        <v>6.5399999999999996E-4</v>
      </c>
      <c r="F1070" s="116" t="s">
        <v>119</v>
      </c>
      <c r="G1070" s="117"/>
    </row>
    <row r="1071" spans="1:7" ht="15" customHeight="1">
      <c r="A1071" s="561" t="s">
        <v>1251</v>
      </c>
      <c r="B1071" s="551" t="s">
        <v>1252</v>
      </c>
      <c r="C1071" s="540">
        <v>4.6099999999999998E-4</v>
      </c>
      <c r="D1071" s="118" t="s">
        <v>134</v>
      </c>
      <c r="E1071" s="119">
        <v>0</v>
      </c>
      <c r="F1071" s="543" t="s">
        <v>119</v>
      </c>
      <c r="G1071" s="576"/>
    </row>
    <row r="1072" spans="1:7" ht="15" customHeight="1">
      <c r="A1072" s="561"/>
      <c r="B1072" s="551" t="s">
        <v>1154</v>
      </c>
      <c r="C1072" s="540"/>
      <c r="D1072" s="108" t="s">
        <v>130</v>
      </c>
      <c r="E1072" s="183">
        <v>4.6500000000000003E-4</v>
      </c>
      <c r="F1072" s="543"/>
      <c r="G1072" s="576"/>
    </row>
    <row r="1073" spans="1:7" ht="15" customHeight="1">
      <c r="A1073" s="578"/>
      <c r="B1073" s="579" t="s">
        <v>1154</v>
      </c>
      <c r="C1073" s="580"/>
      <c r="D1073" s="103" t="s">
        <v>131</v>
      </c>
      <c r="E1073" s="104">
        <v>4.0499999999999998E-4</v>
      </c>
      <c r="F1073" s="581"/>
      <c r="G1073" s="582"/>
    </row>
    <row r="1074" spans="1:7" ht="15" customHeight="1">
      <c r="A1074" s="112" t="s">
        <v>1253</v>
      </c>
      <c r="B1074" s="121" t="s">
        <v>1254</v>
      </c>
      <c r="C1074" s="114">
        <v>4.7599999999999997E-4</v>
      </c>
      <c r="D1074" s="115"/>
      <c r="E1074" s="114">
        <v>7.2399999999999993E-4</v>
      </c>
      <c r="F1074" s="116">
        <v>100</v>
      </c>
      <c r="G1074" s="264"/>
    </row>
    <row r="1075" spans="1:7" ht="15" customHeight="1">
      <c r="A1075" s="112" t="s">
        <v>1255</v>
      </c>
      <c r="B1075" s="121" t="s">
        <v>1256</v>
      </c>
      <c r="C1075" s="114">
        <v>4.86E-4</v>
      </c>
      <c r="D1075" s="250"/>
      <c r="E1075" s="109">
        <v>5.0000000000000001E-4</v>
      </c>
      <c r="F1075" s="116" t="s">
        <v>119</v>
      </c>
      <c r="G1075" s="117"/>
    </row>
    <row r="1076" spans="1:7" ht="15" customHeight="1">
      <c r="A1076" s="561" t="s">
        <v>1257</v>
      </c>
      <c r="B1076" s="551" t="s">
        <v>1258</v>
      </c>
      <c r="C1076" s="583">
        <v>4.7100000000000001E-4</v>
      </c>
      <c r="D1076" s="210" t="s">
        <v>221</v>
      </c>
      <c r="E1076" s="282">
        <v>0</v>
      </c>
      <c r="F1076" s="556" t="s">
        <v>119</v>
      </c>
      <c r="G1076" s="514"/>
    </row>
    <row r="1077" spans="1:7" ht="15" customHeight="1">
      <c r="A1077" s="561"/>
      <c r="B1077" s="551"/>
      <c r="C1077" s="583"/>
      <c r="D1077" s="138" t="s">
        <v>217</v>
      </c>
      <c r="E1077" s="139">
        <v>3.4400000000000001E-4</v>
      </c>
      <c r="F1077" s="556"/>
      <c r="G1077" s="514"/>
    </row>
    <row r="1078" spans="1:7" ht="15" customHeight="1">
      <c r="A1078" s="561"/>
      <c r="B1078" s="551"/>
      <c r="C1078" s="583"/>
      <c r="D1078" s="219" t="s">
        <v>218</v>
      </c>
      <c r="E1078" s="102">
        <v>1.16E-4</v>
      </c>
      <c r="F1078" s="556"/>
      <c r="G1078" s="514"/>
    </row>
    <row r="1079" spans="1:7" ht="15" customHeight="1">
      <c r="A1079" s="561"/>
      <c r="B1079" s="551"/>
      <c r="C1079" s="583"/>
      <c r="D1079" s="103" t="s">
        <v>131</v>
      </c>
      <c r="E1079" s="104">
        <v>1.06E-4</v>
      </c>
      <c r="F1079" s="556"/>
      <c r="G1079" s="514"/>
    </row>
    <row r="1080" spans="1:7" ht="15" customHeight="1">
      <c r="A1080" s="112" t="s">
        <v>1259</v>
      </c>
      <c r="B1080" s="121" t="s">
        <v>1260</v>
      </c>
      <c r="C1080" s="114">
        <v>4.15E-4</v>
      </c>
      <c r="D1080" s="115"/>
      <c r="E1080" s="109">
        <v>3.9100000000000002E-4</v>
      </c>
      <c r="F1080" s="116" t="s">
        <v>119</v>
      </c>
      <c r="G1080" s="264"/>
    </row>
    <row r="1081" spans="1:7" ht="15" customHeight="1">
      <c r="A1081" s="112" t="s">
        <v>1261</v>
      </c>
      <c r="B1081" s="121" t="s">
        <v>1262</v>
      </c>
      <c r="C1081" s="114">
        <v>3.4699999999999998E-4</v>
      </c>
      <c r="D1081" s="115"/>
      <c r="E1081" s="109">
        <v>2.9100000000000003E-4</v>
      </c>
      <c r="F1081" s="116">
        <v>100</v>
      </c>
      <c r="G1081" s="264"/>
    </row>
    <row r="1082" spans="1:7" ht="15" customHeight="1">
      <c r="A1082" s="105" t="s">
        <v>1263</v>
      </c>
      <c r="B1082" s="203" t="s">
        <v>1264</v>
      </c>
      <c r="C1082" s="114">
        <v>3.7300000000000001E-4</v>
      </c>
      <c r="D1082" s="184"/>
      <c r="E1082" s="114">
        <v>3.1700000000000001E-4</v>
      </c>
      <c r="F1082" s="116">
        <v>100</v>
      </c>
      <c r="G1082" s="264"/>
    </row>
    <row r="1083" spans="1:7" ht="15" customHeight="1">
      <c r="A1083" s="561" t="s">
        <v>1265</v>
      </c>
      <c r="B1083" s="551" t="s">
        <v>1266</v>
      </c>
      <c r="C1083" s="562">
        <v>4.6700000000000002E-4</v>
      </c>
      <c r="D1083" s="118" t="s">
        <v>134</v>
      </c>
      <c r="E1083" s="119">
        <v>0</v>
      </c>
      <c r="F1083" s="556" t="s">
        <v>119</v>
      </c>
      <c r="G1083" s="576"/>
    </row>
    <row r="1084" spans="1:7" ht="15" customHeight="1">
      <c r="A1084" s="561"/>
      <c r="B1084" s="551"/>
      <c r="C1084" s="562"/>
      <c r="D1084" s="129" t="s">
        <v>217</v>
      </c>
      <c r="E1084" s="125">
        <v>1.94E-4</v>
      </c>
      <c r="F1084" s="556"/>
      <c r="G1084" s="576"/>
    </row>
    <row r="1085" spans="1:7" ht="15" customHeight="1">
      <c r="A1085" s="561"/>
      <c r="B1085" s="551"/>
      <c r="C1085" s="562"/>
      <c r="D1085" s="128" t="s">
        <v>192</v>
      </c>
      <c r="E1085" s="125">
        <v>2.6699999999999998E-4</v>
      </c>
      <c r="F1085" s="556"/>
      <c r="G1085" s="576"/>
    </row>
    <row r="1086" spans="1:7" ht="15" customHeight="1">
      <c r="A1086" s="561"/>
      <c r="B1086" s="551"/>
      <c r="C1086" s="562"/>
      <c r="D1086" s="129" t="s">
        <v>223</v>
      </c>
      <c r="E1086" s="125">
        <v>2.9300000000000002E-4</v>
      </c>
      <c r="F1086" s="556"/>
      <c r="G1086" s="576"/>
    </row>
    <row r="1087" spans="1:7" ht="15" customHeight="1">
      <c r="A1087" s="561"/>
      <c r="B1087" s="551"/>
      <c r="C1087" s="562"/>
      <c r="D1087" s="129" t="s">
        <v>224</v>
      </c>
      <c r="E1087" s="125">
        <v>3.2600000000000001E-4</v>
      </c>
      <c r="F1087" s="556"/>
      <c r="G1087" s="576"/>
    </row>
    <row r="1088" spans="1:7" ht="15" customHeight="1">
      <c r="A1088" s="561"/>
      <c r="B1088" s="551"/>
      <c r="C1088" s="562"/>
      <c r="D1088" s="101" t="s">
        <v>225</v>
      </c>
      <c r="E1088" s="102">
        <v>4.3800000000000002E-4</v>
      </c>
      <c r="F1088" s="556"/>
      <c r="G1088" s="576"/>
    </row>
    <row r="1089" spans="1:7" ht="15" customHeight="1">
      <c r="A1089" s="561"/>
      <c r="B1089" s="551"/>
      <c r="C1089" s="562"/>
      <c r="D1089" s="103" t="s">
        <v>131</v>
      </c>
      <c r="E1089" s="104">
        <v>1.9699999999999999E-4</v>
      </c>
      <c r="F1089" s="556"/>
      <c r="G1089" s="576"/>
    </row>
    <row r="1090" spans="1:7" ht="15" customHeight="1">
      <c r="A1090" s="561" t="s">
        <v>1267</v>
      </c>
      <c r="B1090" s="551" t="s">
        <v>1268</v>
      </c>
      <c r="C1090" s="577">
        <v>2.3800000000000001E-4</v>
      </c>
      <c r="D1090" s="134" t="s">
        <v>197</v>
      </c>
      <c r="E1090" s="235">
        <v>0</v>
      </c>
      <c r="F1090" s="555" t="s">
        <v>119</v>
      </c>
      <c r="G1090" s="514"/>
    </row>
    <row r="1091" spans="1:7" ht="15" customHeight="1">
      <c r="A1091" s="561"/>
      <c r="B1091" s="551"/>
      <c r="C1091" s="577"/>
      <c r="D1091" s="223" t="s">
        <v>131</v>
      </c>
      <c r="E1091" s="183">
        <v>1.6200000000000001E-4</v>
      </c>
      <c r="F1091" s="555"/>
      <c r="G1091" s="514"/>
    </row>
    <row r="1092" spans="1:7" ht="15" customHeight="1">
      <c r="A1092" s="571" t="s">
        <v>1269</v>
      </c>
      <c r="B1092" s="572" t="s">
        <v>1270</v>
      </c>
      <c r="C1092" s="573">
        <v>0</v>
      </c>
      <c r="D1092" s="266" t="s">
        <v>134</v>
      </c>
      <c r="E1092" s="267">
        <v>0</v>
      </c>
      <c r="F1092" s="574" t="s">
        <v>119</v>
      </c>
      <c r="G1092" s="575"/>
    </row>
    <row r="1093" spans="1:7" ht="15" customHeight="1">
      <c r="A1093" s="571"/>
      <c r="B1093" s="572"/>
      <c r="C1093" s="573"/>
      <c r="D1093" s="268" t="s">
        <v>130</v>
      </c>
      <c r="E1093" s="211">
        <v>2.8699999999999998E-4</v>
      </c>
      <c r="F1093" s="574"/>
      <c r="G1093" s="575"/>
    </row>
    <row r="1094" spans="1:7" ht="15" customHeight="1">
      <c r="A1094" s="571"/>
      <c r="B1094" s="572"/>
      <c r="C1094" s="573"/>
      <c r="D1094" s="161" t="s">
        <v>737</v>
      </c>
      <c r="E1094" s="160">
        <v>0</v>
      </c>
      <c r="F1094" s="574"/>
      <c r="G1094" s="575"/>
    </row>
    <row r="1095" spans="1:7" ht="15" customHeight="1">
      <c r="A1095" s="181" t="s">
        <v>1271</v>
      </c>
      <c r="B1095" s="197" t="s">
        <v>1272</v>
      </c>
      <c r="C1095" s="198">
        <v>2.0599999999999999E-4</v>
      </c>
      <c r="D1095" s="199"/>
      <c r="E1095" s="198">
        <v>4.44E-4</v>
      </c>
      <c r="F1095" s="200" t="s">
        <v>119</v>
      </c>
      <c r="G1095" s="264"/>
    </row>
    <row r="1096" spans="1:7" ht="15" customHeight="1">
      <c r="A1096" s="561" t="s">
        <v>1273</v>
      </c>
      <c r="B1096" s="551" t="s">
        <v>1274</v>
      </c>
      <c r="C1096" s="562" t="s">
        <v>123</v>
      </c>
      <c r="D1096" s="140" t="s">
        <v>118</v>
      </c>
      <c r="E1096" s="102" t="s">
        <v>321</v>
      </c>
      <c r="F1096" s="556" t="s">
        <v>124</v>
      </c>
      <c r="G1096" s="546"/>
    </row>
    <row r="1097" spans="1:7" ht="15" customHeight="1">
      <c r="A1097" s="561"/>
      <c r="B1097" s="551"/>
      <c r="C1097" s="562"/>
      <c r="D1097" s="103" t="s">
        <v>131</v>
      </c>
      <c r="E1097" s="196" t="s">
        <v>322</v>
      </c>
      <c r="F1097" s="556"/>
      <c r="G1097" s="546"/>
    </row>
    <row r="1098" spans="1:7" ht="15" customHeight="1">
      <c r="A1098" s="112" t="s">
        <v>1275</v>
      </c>
      <c r="B1098" s="121" t="s">
        <v>1276</v>
      </c>
      <c r="C1098" s="114">
        <v>4.75E-4</v>
      </c>
      <c r="D1098" s="115"/>
      <c r="E1098" s="109">
        <v>4.1899999999999999E-4</v>
      </c>
      <c r="F1098" s="116">
        <v>100</v>
      </c>
      <c r="G1098" s="264"/>
    </row>
    <row r="1099" spans="1:7" ht="15" customHeight="1">
      <c r="A1099" s="112" t="s">
        <v>1277</v>
      </c>
      <c r="B1099" s="121" t="s">
        <v>1278</v>
      </c>
      <c r="C1099" s="114">
        <v>6.11E-4</v>
      </c>
      <c r="D1099" s="115"/>
      <c r="E1099" s="109">
        <v>5.5500000000000005E-4</v>
      </c>
      <c r="F1099" s="116" t="s">
        <v>119</v>
      </c>
      <c r="G1099" s="264"/>
    </row>
    <row r="1100" spans="1:7" ht="30" customHeight="1">
      <c r="A1100" s="112" t="s">
        <v>1279</v>
      </c>
      <c r="B1100" s="121" t="s">
        <v>1280</v>
      </c>
      <c r="C1100" s="114">
        <v>5.0699999999999996E-4</v>
      </c>
      <c r="D1100" s="115"/>
      <c r="E1100" s="109">
        <v>5.5699999999999999E-4</v>
      </c>
      <c r="F1100" s="116" t="s">
        <v>1281</v>
      </c>
      <c r="G1100" s="264" t="s">
        <v>156</v>
      </c>
    </row>
    <row r="1101" spans="1:7" ht="30" customHeight="1">
      <c r="A1101" s="112" t="s">
        <v>1282</v>
      </c>
      <c r="B1101" s="121" t="s">
        <v>1283</v>
      </c>
      <c r="C1101" s="114">
        <v>5.1599999999999997E-4</v>
      </c>
      <c r="D1101" s="115"/>
      <c r="E1101" s="109">
        <v>4.7800000000000002E-4</v>
      </c>
      <c r="F1101" s="116" t="s">
        <v>1284</v>
      </c>
      <c r="G1101" s="264" t="s">
        <v>156</v>
      </c>
    </row>
    <row r="1102" spans="1:7" ht="15" customHeight="1">
      <c r="A1102" s="112" t="s">
        <v>1285</v>
      </c>
      <c r="B1102" s="121" t="s">
        <v>1286</v>
      </c>
      <c r="C1102" s="114">
        <v>5.0900000000000001E-4</v>
      </c>
      <c r="D1102" s="115"/>
      <c r="E1102" s="109">
        <v>4.9799999999999996E-4</v>
      </c>
      <c r="F1102" s="116" t="s">
        <v>119</v>
      </c>
      <c r="G1102" s="264"/>
    </row>
    <row r="1103" spans="1:7" ht="15" customHeight="1">
      <c r="A1103" s="561" t="s">
        <v>1287</v>
      </c>
      <c r="B1103" s="551" t="s">
        <v>1288</v>
      </c>
      <c r="C1103" s="562">
        <v>1.13E-4</v>
      </c>
      <c r="D1103" s="118" t="s">
        <v>134</v>
      </c>
      <c r="E1103" s="119">
        <v>0</v>
      </c>
      <c r="F1103" s="556" t="s">
        <v>119</v>
      </c>
      <c r="G1103" s="514"/>
    </row>
    <row r="1104" spans="1:7" ht="15" customHeight="1">
      <c r="A1104" s="561"/>
      <c r="B1104" s="551"/>
      <c r="C1104" s="562"/>
      <c r="D1104" s="120" t="s">
        <v>144</v>
      </c>
      <c r="E1104" s="102">
        <v>1.8900000000000001E-4</v>
      </c>
      <c r="F1104" s="556"/>
      <c r="G1104" s="514"/>
    </row>
    <row r="1105" spans="1:7" ht="15" customHeight="1">
      <c r="A1105" s="561"/>
      <c r="B1105" s="551"/>
      <c r="C1105" s="562"/>
      <c r="D1105" s="128" t="s">
        <v>192</v>
      </c>
      <c r="E1105" s="125">
        <v>2.6499999999999999E-4</v>
      </c>
      <c r="F1105" s="556"/>
      <c r="G1105" s="514"/>
    </row>
    <row r="1106" spans="1:7" ht="15" customHeight="1">
      <c r="A1106" s="561"/>
      <c r="B1106" s="551"/>
      <c r="C1106" s="562"/>
      <c r="D1106" s="128" t="s">
        <v>193</v>
      </c>
      <c r="E1106" s="125">
        <v>3.0299999999999999E-4</v>
      </c>
      <c r="F1106" s="556"/>
      <c r="G1106" s="514"/>
    </row>
    <row r="1107" spans="1:7" ht="15" customHeight="1">
      <c r="A1107" s="561"/>
      <c r="B1107" s="551"/>
      <c r="C1107" s="562"/>
      <c r="D1107" s="128" t="s">
        <v>175</v>
      </c>
      <c r="E1107" s="125">
        <v>3.4099999999999999E-4</v>
      </c>
      <c r="F1107" s="556"/>
      <c r="G1107" s="514"/>
    </row>
    <row r="1108" spans="1:7" ht="15" customHeight="1">
      <c r="A1108" s="561"/>
      <c r="B1108" s="551"/>
      <c r="C1108" s="562"/>
      <c r="D1108" s="129" t="s">
        <v>206</v>
      </c>
      <c r="E1108" s="142">
        <v>3.4499999999999998E-4</v>
      </c>
      <c r="F1108" s="556"/>
      <c r="G1108" s="514"/>
    </row>
    <row r="1109" spans="1:7" ht="15" customHeight="1">
      <c r="A1109" s="561"/>
      <c r="B1109" s="551"/>
      <c r="C1109" s="562"/>
      <c r="D1109" s="103" t="s">
        <v>131</v>
      </c>
      <c r="E1109" s="104">
        <v>2.3900000000000001E-4</v>
      </c>
      <c r="F1109" s="556"/>
      <c r="G1109" s="514"/>
    </row>
    <row r="1110" spans="1:7" ht="15" customHeight="1">
      <c r="A1110" s="112" t="s">
        <v>1289</v>
      </c>
      <c r="B1110" s="121" t="s">
        <v>1290</v>
      </c>
      <c r="C1110" s="114">
        <v>4.9299999999999995E-4</v>
      </c>
      <c r="D1110" s="115"/>
      <c r="E1110" s="109">
        <v>4.44E-4</v>
      </c>
      <c r="F1110" s="116" t="s">
        <v>119</v>
      </c>
      <c r="G1110" s="117"/>
    </row>
    <row r="1111" spans="1:7" ht="15" customHeight="1">
      <c r="A1111" s="112" t="s">
        <v>1291</v>
      </c>
      <c r="B1111" s="121" t="s">
        <v>1292</v>
      </c>
      <c r="C1111" s="285">
        <v>6.6000000000000005E-5</v>
      </c>
      <c r="D1111" s="115"/>
      <c r="E1111" s="285">
        <v>3.1599999999999998E-4</v>
      </c>
      <c r="F1111" s="116">
        <v>100</v>
      </c>
      <c r="G1111" s="264"/>
    </row>
    <row r="1112" spans="1:7" ht="15" customHeight="1">
      <c r="A1112" s="112" t="s">
        <v>1293</v>
      </c>
      <c r="B1112" s="121" t="s">
        <v>1294</v>
      </c>
      <c r="C1112" s="114">
        <v>2.9700000000000001E-4</v>
      </c>
      <c r="D1112" s="115"/>
      <c r="E1112" s="109">
        <v>4.9100000000000001E-4</v>
      </c>
      <c r="F1112" s="116" t="s">
        <v>119</v>
      </c>
      <c r="G1112" s="264"/>
    </row>
    <row r="1113" spans="1:7" ht="15" customHeight="1">
      <c r="A1113" s="112" t="s">
        <v>1295</v>
      </c>
      <c r="B1113" s="121" t="s">
        <v>1296</v>
      </c>
      <c r="C1113" s="285">
        <v>4.9200000000000003E-4</v>
      </c>
      <c r="D1113" s="115"/>
      <c r="E1113" s="285">
        <v>4.3600000000000003E-4</v>
      </c>
      <c r="F1113" s="116">
        <v>100</v>
      </c>
      <c r="G1113" s="264"/>
    </row>
    <row r="1114" spans="1:7" ht="15" customHeight="1">
      <c r="A1114" s="112" t="s">
        <v>1297</v>
      </c>
      <c r="B1114" s="121" t="s">
        <v>1298</v>
      </c>
      <c r="C1114" s="114">
        <v>5.1500000000000005E-4</v>
      </c>
      <c r="D1114" s="115"/>
      <c r="E1114" s="109">
        <v>5.6700000000000001E-4</v>
      </c>
      <c r="F1114" s="116" t="s">
        <v>119</v>
      </c>
      <c r="G1114" s="264"/>
    </row>
    <row r="1115" spans="1:7" ht="15" customHeight="1">
      <c r="A1115" s="112" t="s">
        <v>1299</v>
      </c>
      <c r="B1115" s="121" t="s">
        <v>1300</v>
      </c>
      <c r="C1115" s="114">
        <v>4.9299999999999995E-4</v>
      </c>
      <c r="D1115" s="115"/>
      <c r="E1115" s="109">
        <v>5.1699999999999999E-4</v>
      </c>
      <c r="F1115" s="116" t="s">
        <v>119</v>
      </c>
      <c r="G1115" s="264"/>
    </row>
    <row r="1116" spans="1:7" ht="15" customHeight="1">
      <c r="A1116" s="112" t="s">
        <v>1301</v>
      </c>
      <c r="B1116" s="121" t="s">
        <v>1302</v>
      </c>
      <c r="C1116" s="114">
        <v>4.73E-4</v>
      </c>
      <c r="D1116" s="115"/>
      <c r="E1116" s="109">
        <v>5.1400000000000003E-4</v>
      </c>
      <c r="F1116" s="116" t="s">
        <v>119</v>
      </c>
      <c r="G1116" s="264"/>
    </row>
    <row r="1117" spans="1:7" ht="15" customHeight="1">
      <c r="A1117" s="561" t="s">
        <v>1303</v>
      </c>
      <c r="B1117" s="551" t="s">
        <v>1304</v>
      </c>
      <c r="C1117" s="562">
        <v>5.1599999999999997E-4</v>
      </c>
      <c r="D1117" s="118" t="s">
        <v>134</v>
      </c>
      <c r="E1117" s="119">
        <v>0</v>
      </c>
      <c r="F1117" s="556" t="s">
        <v>119</v>
      </c>
      <c r="G1117" s="514"/>
    </row>
    <row r="1118" spans="1:7" ht="15" customHeight="1">
      <c r="A1118" s="561"/>
      <c r="B1118" s="551"/>
      <c r="C1118" s="562"/>
      <c r="D1118" s="108" t="s">
        <v>130</v>
      </c>
      <c r="E1118" s="102">
        <v>5.4900000000000001E-4</v>
      </c>
      <c r="F1118" s="556"/>
      <c r="G1118" s="514"/>
    </row>
    <row r="1119" spans="1:7" ht="15" customHeight="1">
      <c r="A1119" s="561"/>
      <c r="B1119" s="551"/>
      <c r="C1119" s="562"/>
      <c r="D1119" s="103" t="s">
        <v>131</v>
      </c>
      <c r="E1119" s="104">
        <v>5.4900000000000001E-4</v>
      </c>
      <c r="F1119" s="556"/>
      <c r="G1119" s="514"/>
    </row>
    <row r="1120" spans="1:7" ht="15" customHeight="1">
      <c r="A1120" s="112" t="s">
        <v>1305</v>
      </c>
      <c r="B1120" s="121" t="s">
        <v>1306</v>
      </c>
      <c r="C1120" s="114">
        <v>5.6899999999999995E-4</v>
      </c>
      <c r="D1120" s="115"/>
      <c r="E1120" s="109">
        <v>4.44E-4</v>
      </c>
      <c r="F1120" s="116" t="s">
        <v>119</v>
      </c>
      <c r="G1120" s="264"/>
    </row>
    <row r="1121" spans="1:7" ht="15" customHeight="1">
      <c r="A1121" s="561" t="s">
        <v>1307</v>
      </c>
      <c r="B1121" s="551" t="s">
        <v>1308</v>
      </c>
      <c r="C1121" s="562">
        <v>4.7699999999999999E-4</v>
      </c>
      <c r="D1121" s="134" t="s">
        <v>197</v>
      </c>
      <c r="E1121" s="135">
        <v>3.2400000000000001E-4</v>
      </c>
      <c r="F1121" s="556" t="s">
        <v>119</v>
      </c>
      <c r="G1121" s="514"/>
    </row>
    <row r="1122" spans="1:7" ht="15" customHeight="1">
      <c r="A1122" s="561"/>
      <c r="B1122" s="551"/>
      <c r="C1122" s="562"/>
      <c r="D1122" s="128" t="s">
        <v>174</v>
      </c>
      <c r="E1122" s="125">
        <v>3.7800000000000003E-4</v>
      </c>
      <c r="F1122" s="556"/>
      <c r="G1122" s="514"/>
    </row>
    <row r="1123" spans="1:7" ht="15" customHeight="1">
      <c r="A1123" s="561"/>
      <c r="B1123" s="551"/>
      <c r="C1123" s="562"/>
      <c r="D1123" s="128" t="s">
        <v>192</v>
      </c>
      <c r="E1123" s="125">
        <v>3.8699999999999997E-4</v>
      </c>
      <c r="F1123" s="556"/>
      <c r="G1123" s="514"/>
    </row>
    <row r="1124" spans="1:7" ht="15" customHeight="1">
      <c r="A1124" s="561"/>
      <c r="B1124" s="551"/>
      <c r="C1124" s="562"/>
      <c r="D1124" s="128" t="s">
        <v>193</v>
      </c>
      <c r="E1124" s="125">
        <v>3.1300000000000002E-4</v>
      </c>
      <c r="F1124" s="556"/>
      <c r="G1124" s="514"/>
    </row>
    <row r="1125" spans="1:7" ht="15" customHeight="1">
      <c r="A1125" s="561"/>
      <c r="B1125" s="551"/>
      <c r="C1125" s="562"/>
      <c r="D1125" s="128" t="s">
        <v>175</v>
      </c>
      <c r="E1125" s="125">
        <v>3.21E-4</v>
      </c>
      <c r="F1125" s="556"/>
      <c r="G1125" s="514"/>
    </row>
    <row r="1126" spans="1:7" ht="15" customHeight="1">
      <c r="A1126" s="561"/>
      <c r="B1126" s="551"/>
      <c r="C1126" s="562"/>
      <c r="D1126" s="120" t="s">
        <v>148</v>
      </c>
      <c r="E1126" s="102">
        <v>0</v>
      </c>
      <c r="F1126" s="556"/>
      <c r="G1126" s="514"/>
    </row>
    <row r="1127" spans="1:7" ht="15" customHeight="1">
      <c r="A1127" s="561"/>
      <c r="B1127" s="551"/>
      <c r="C1127" s="562"/>
      <c r="D1127" s="103" t="s">
        <v>131</v>
      </c>
      <c r="E1127" s="104">
        <v>4.8200000000000001E-4</v>
      </c>
      <c r="F1127" s="556"/>
      <c r="G1127" s="514"/>
    </row>
    <row r="1128" spans="1:7" ht="15" customHeight="1">
      <c r="A1128" s="112" t="s">
        <v>1309</v>
      </c>
      <c r="B1128" s="121" t="s">
        <v>1310</v>
      </c>
      <c r="C1128" s="114">
        <v>5.1500000000000005E-4</v>
      </c>
      <c r="D1128" s="115"/>
      <c r="E1128" s="109">
        <v>4.5899999999999999E-4</v>
      </c>
      <c r="F1128" s="116" t="s">
        <v>119</v>
      </c>
      <c r="G1128" s="264"/>
    </row>
    <row r="1129" spans="1:7" ht="15" customHeight="1">
      <c r="A1129" s="112" t="s">
        <v>1311</v>
      </c>
      <c r="B1129" s="121" t="s">
        <v>1312</v>
      </c>
      <c r="C1129" s="114">
        <v>4.9299999999999995E-4</v>
      </c>
      <c r="D1129" s="115"/>
      <c r="E1129" s="109">
        <v>4.37E-4</v>
      </c>
      <c r="F1129" s="116" t="s">
        <v>119</v>
      </c>
      <c r="G1129" s="264"/>
    </row>
    <row r="1130" spans="1:7" ht="15" customHeight="1">
      <c r="A1130" s="561" t="s">
        <v>1313</v>
      </c>
      <c r="B1130" s="570" t="s">
        <v>1314</v>
      </c>
      <c r="C1130" s="562" t="s">
        <v>123</v>
      </c>
      <c r="D1130" s="118" t="s">
        <v>134</v>
      </c>
      <c r="E1130" s="119">
        <v>0</v>
      </c>
      <c r="F1130" s="556" t="s">
        <v>1315</v>
      </c>
      <c r="G1130" s="514"/>
    </row>
    <row r="1131" spans="1:7" ht="15" customHeight="1">
      <c r="A1131" s="561"/>
      <c r="B1131" s="570"/>
      <c r="C1131" s="562"/>
      <c r="D1131" s="128" t="s">
        <v>174</v>
      </c>
      <c r="E1131" s="125">
        <v>2.3900000000000001E-4</v>
      </c>
      <c r="F1131" s="556"/>
      <c r="G1131" s="514"/>
    </row>
    <row r="1132" spans="1:7" ht="15" customHeight="1">
      <c r="A1132" s="561"/>
      <c r="B1132" s="570"/>
      <c r="C1132" s="562"/>
      <c r="D1132" s="128" t="s">
        <v>192</v>
      </c>
      <c r="E1132" s="125">
        <v>2.9599999999999998E-4</v>
      </c>
      <c r="F1132" s="556"/>
      <c r="G1132" s="514"/>
    </row>
    <row r="1133" spans="1:7" ht="15" customHeight="1">
      <c r="A1133" s="561"/>
      <c r="B1133" s="570"/>
      <c r="C1133" s="562"/>
      <c r="D1133" s="128" t="s">
        <v>193</v>
      </c>
      <c r="E1133" s="125">
        <v>3.3100000000000002E-4</v>
      </c>
      <c r="F1133" s="556"/>
      <c r="G1133" s="514"/>
    </row>
    <row r="1134" spans="1:7" ht="15" customHeight="1">
      <c r="A1134" s="561"/>
      <c r="B1134" s="570"/>
      <c r="C1134" s="562"/>
      <c r="D1134" s="128" t="s">
        <v>175</v>
      </c>
      <c r="E1134" s="125">
        <v>3.3500000000000001E-4</v>
      </c>
      <c r="F1134" s="556"/>
      <c r="G1134" s="514"/>
    </row>
    <row r="1135" spans="1:7" ht="15" customHeight="1">
      <c r="A1135" s="561"/>
      <c r="B1135" s="570"/>
      <c r="C1135" s="562"/>
      <c r="D1135" s="103" t="s">
        <v>131</v>
      </c>
      <c r="E1135" s="104">
        <v>9.7E-5</v>
      </c>
      <c r="F1135" s="556"/>
      <c r="G1135" s="514"/>
    </row>
    <row r="1136" spans="1:7" ht="15" customHeight="1">
      <c r="A1136" s="112" t="s">
        <v>1316</v>
      </c>
      <c r="B1136" s="121" t="s">
        <v>1317</v>
      </c>
      <c r="C1136" s="114">
        <v>1.85E-4</v>
      </c>
      <c r="D1136" s="115"/>
      <c r="E1136" s="109">
        <v>3.1700000000000001E-4</v>
      </c>
      <c r="F1136" s="116" t="s">
        <v>119</v>
      </c>
      <c r="G1136" s="264"/>
    </row>
    <row r="1137" spans="1:7" ht="15" customHeight="1">
      <c r="A1137" s="112" t="s">
        <v>1318</v>
      </c>
      <c r="B1137" s="121" t="s">
        <v>1319</v>
      </c>
      <c r="C1137" s="114">
        <v>5.1599999999999997E-4</v>
      </c>
      <c r="D1137" s="115"/>
      <c r="E1137" s="109">
        <v>5.6099999999999998E-4</v>
      </c>
      <c r="F1137" s="116" t="s">
        <v>119</v>
      </c>
      <c r="G1137" s="264"/>
    </row>
    <row r="1138" spans="1:7" ht="15" customHeight="1">
      <c r="A1138" s="112" t="s">
        <v>1320</v>
      </c>
      <c r="B1138" s="121" t="s">
        <v>1321</v>
      </c>
      <c r="C1138" s="114" t="s">
        <v>1322</v>
      </c>
      <c r="D1138" s="115"/>
      <c r="E1138" s="285">
        <v>1.227E-3</v>
      </c>
      <c r="F1138" s="110" t="s">
        <v>1315</v>
      </c>
      <c r="G1138" s="264"/>
    </row>
    <row r="1139" spans="1:7" ht="15" customHeight="1">
      <c r="A1139" s="112" t="s">
        <v>1323</v>
      </c>
      <c r="B1139" s="121" t="s">
        <v>1324</v>
      </c>
      <c r="C1139" s="114">
        <v>2.05E-4</v>
      </c>
      <c r="D1139" s="115"/>
      <c r="E1139" s="109">
        <v>1.4899999999999999E-4</v>
      </c>
      <c r="F1139" s="116" t="s">
        <v>119</v>
      </c>
      <c r="G1139" s="264"/>
    </row>
    <row r="1140" spans="1:7" ht="15" customHeight="1">
      <c r="A1140" s="112" t="s">
        <v>1325</v>
      </c>
      <c r="B1140" s="121" t="s">
        <v>1326</v>
      </c>
      <c r="C1140" s="114">
        <v>6.1799999999999995E-4</v>
      </c>
      <c r="D1140" s="115"/>
      <c r="E1140" s="109">
        <v>6.9200000000000002E-4</v>
      </c>
      <c r="F1140" s="116">
        <v>100</v>
      </c>
      <c r="G1140" s="264"/>
    </row>
    <row r="1141" spans="1:7" ht="15" customHeight="1">
      <c r="A1141" s="112" t="s">
        <v>1327</v>
      </c>
      <c r="B1141" s="113" t="s">
        <v>1328</v>
      </c>
      <c r="C1141" s="114">
        <v>6.0300000000000002E-4</v>
      </c>
      <c r="D1141" s="115"/>
      <c r="E1141" s="109">
        <v>5.4699999999999996E-4</v>
      </c>
      <c r="F1141" s="116" t="s">
        <v>119</v>
      </c>
      <c r="G1141" s="264"/>
    </row>
    <row r="1142" spans="1:7" ht="15" customHeight="1">
      <c r="A1142" s="561" t="s">
        <v>1329</v>
      </c>
      <c r="B1142" s="551" t="s">
        <v>1330</v>
      </c>
      <c r="C1142" s="562">
        <v>3.6699999999999998E-4</v>
      </c>
      <c r="D1142" s="134" t="s">
        <v>197</v>
      </c>
      <c r="E1142" s="135">
        <v>3.7800000000000003E-4</v>
      </c>
      <c r="F1142" s="556" t="s">
        <v>119</v>
      </c>
      <c r="G1142" s="514"/>
    </row>
    <row r="1143" spans="1:7" ht="15" customHeight="1">
      <c r="A1143" s="561"/>
      <c r="B1143" s="551"/>
      <c r="C1143" s="562"/>
      <c r="D1143" s="120" t="s">
        <v>130</v>
      </c>
      <c r="E1143" s="102">
        <v>3.21E-4</v>
      </c>
      <c r="F1143" s="556"/>
      <c r="G1143" s="514"/>
    </row>
    <row r="1144" spans="1:7" ht="15" customHeight="1">
      <c r="A1144" s="568"/>
      <c r="B1144" s="552"/>
      <c r="C1144" s="569"/>
      <c r="D1144" s="156" t="s">
        <v>131</v>
      </c>
      <c r="E1144" s="157">
        <v>3.2200000000000002E-4</v>
      </c>
      <c r="F1144" s="557"/>
      <c r="G1144" s="514"/>
    </row>
    <row r="1145" spans="1:7" ht="15" customHeight="1">
      <c r="A1145" s="181" t="s">
        <v>1331</v>
      </c>
      <c r="B1145" s="197" t="s">
        <v>1332</v>
      </c>
      <c r="C1145" s="256">
        <v>4.8099999999999998E-4</v>
      </c>
      <c r="D1145" s="199"/>
      <c r="E1145" s="256">
        <v>5.2800000000000004E-4</v>
      </c>
      <c r="F1145" s="200">
        <v>100</v>
      </c>
      <c r="G1145" s="264"/>
    </row>
    <row r="1146" spans="1:7" ht="15" customHeight="1">
      <c r="A1146" s="112" t="s">
        <v>1333</v>
      </c>
      <c r="B1146" s="121" t="s">
        <v>1334</v>
      </c>
      <c r="C1146" s="114">
        <v>5.1000000000000004E-4</v>
      </c>
      <c r="D1146" s="115"/>
      <c r="E1146" s="109">
        <v>5.6300000000000002E-4</v>
      </c>
      <c r="F1146" s="116" t="s">
        <v>119</v>
      </c>
      <c r="G1146" s="264"/>
    </row>
    <row r="1147" spans="1:7" ht="15" customHeight="1">
      <c r="A1147" s="112" t="s">
        <v>1335</v>
      </c>
      <c r="B1147" s="121" t="s">
        <v>1336</v>
      </c>
      <c r="C1147" s="114">
        <v>5.13E-4</v>
      </c>
      <c r="D1147" s="115"/>
      <c r="E1147" s="109">
        <v>0</v>
      </c>
      <c r="F1147" s="116" t="s">
        <v>119</v>
      </c>
      <c r="G1147" s="264"/>
    </row>
    <row r="1148" spans="1:7" ht="30" customHeight="1">
      <c r="A1148" s="112" t="s">
        <v>1337</v>
      </c>
      <c r="B1148" s="121" t="s">
        <v>1338</v>
      </c>
      <c r="C1148" s="114">
        <v>5.2500000000000008E-4</v>
      </c>
      <c r="D1148" s="115"/>
      <c r="E1148" s="109">
        <v>5.6999999999999998E-4</v>
      </c>
      <c r="F1148" s="116" t="s">
        <v>1339</v>
      </c>
      <c r="G1148" s="264" t="s">
        <v>156</v>
      </c>
    </row>
    <row r="1149" spans="1:7" ht="15" customHeight="1">
      <c r="A1149" s="112" t="s">
        <v>1340</v>
      </c>
      <c r="B1149" s="121" t="s">
        <v>1341</v>
      </c>
      <c r="C1149" s="114">
        <v>3.9100000000000002E-4</v>
      </c>
      <c r="D1149" s="115"/>
      <c r="E1149" s="109">
        <v>3.3500000000000001E-4</v>
      </c>
      <c r="F1149" s="116" t="s">
        <v>119</v>
      </c>
      <c r="G1149" s="264"/>
    </row>
    <row r="1150" spans="1:7" ht="15" customHeight="1">
      <c r="A1150" s="112" t="s">
        <v>1342</v>
      </c>
      <c r="B1150" s="121" t="s">
        <v>1343</v>
      </c>
      <c r="C1150" s="114">
        <v>4.9600000000000002E-4</v>
      </c>
      <c r="D1150" s="115"/>
      <c r="E1150" s="109">
        <v>5.4299999999999997E-4</v>
      </c>
      <c r="F1150" s="116" t="s">
        <v>119</v>
      </c>
      <c r="G1150" s="264"/>
    </row>
    <row r="1151" spans="1:7" ht="15" customHeight="1">
      <c r="A1151" s="112" t="s">
        <v>1344</v>
      </c>
      <c r="B1151" s="121" t="s">
        <v>1345</v>
      </c>
      <c r="C1151" s="285">
        <v>4.6999999999999999E-4</v>
      </c>
      <c r="D1151" s="115"/>
      <c r="E1151" s="285">
        <v>4.1399999999999998E-4</v>
      </c>
      <c r="F1151" s="116">
        <v>100</v>
      </c>
      <c r="G1151" s="264"/>
    </row>
    <row r="1152" spans="1:7" ht="15" customHeight="1">
      <c r="A1152" s="112" t="s">
        <v>1346</v>
      </c>
      <c r="B1152" s="121" t="s">
        <v>1347</v>
      </c>
      <c r="C1152" s="114">
        <v>3.7399999999999998E-4</v>
      </c>
      <c r="D1152" s="115"/>
      <c r="E1152" s="109">
        <v>3.1799999999999998E-4</v>
      </c>
      <c r="F1152" s="116">
        <v>100</v>
      </c>
      <c r="G1152" s="264"/>
    </row>
    <row r="1153" spans="1:7" ht="15" customHeight="1">
      <c r="A1153" s="105" t="s">
        <v>1348</v>
      </c>
      <c r="B1153" s="203" t="s">
        <v>1349</v>
      </c>
      <c r="C1153" s="107">
        <v>4.9600000000000002E-4</v>
      </c>
      <c r="D1153" s="115" t="s">
        <v>134</v>
      </c>
      <c r="E1153" s="109">
        <v>0</v>
      </c>
      <c r="F1153" s="110" t="s">
        <v>119</v>
      </c>
      <c r="G1153" s="324"/>
    </row>
    <row r="1154" spans="1:7" ht="15" customHeight="1">
      <c r="A1154" s="112" t="s">
        <v>1350</v>
      </c>
      <c r="B1154" s="121" t="s">
        <v>1351</v>
      </c>
      <c r="C1154" s="114">
        <v>5.3799999999999996E-4</v>
      </c>
      <c r="D1154" s="115"/>
      <c r="E1154" s="109">
        <v>5.9500000000000004E-4</v>
      </c>
      <c r="F1154" s="116" t="s">
        <v>119</v>
      </c>
      <c r="G1154" s="264"/>
    </row>
    <row r="1155" spans="1:7" ht="15" customHeight="1">
      <c r="A1155" s="112" t="s">
        <v>1352</v>
      </c>
      <c r="B1155" s="121" t="s">
        <v>1353</v>
      </c>
      <c r="C1155" s="114">
        <v>5.1400000000000003E-4</v>
      </c>
      <c r="D1155" s="115"/>
      <c r="E1155" s="109">
        <v>4.5800000000000002E-4</v>
      </c>
      <c r="F1155" s="116" t="s">
        <v>119</v>
      </c>
      <c r="G1155" s="264"/>
    </row>
    <row r="1156" spans="1:7" ht="15" customHeight="1">
      <c r="A1156" s="112" t="s">
        <v>1354</v>
      </c>
      <c r="B1156" s="121" t="s">
        <v>1355</v>
      </c>
      <c r="C1156" s="114">
        <v>4.75E-4</v>
      </c>
      <c r="D1156" s="115"/>
      <c r="E1156" s="114">
        <v>4.1899999999999999E-4</v>
      </c>
      <c r="F1156" s="116">
        <v>100</v>
      </c>
      <c r="G1156" s="264"/>
    </row>
    <row r="1157" spans="1:7" ht="15" customHeight="1">
      <c r="A1157" s="112" t="s">
        <v>1356</v>
      </c>
      <c r="B1157" s="121" t="s">
        <v>1357</v>
      </c>
      <c r="C1157" s="114">
        <v>4.7799999999999996E-4</v>
      </c>
      <c r="D1157" s="115"/>
      <c r="E1157" s="325">
        <v>5.22E-4</v>
      </c>
      <c r="F1157" s="116">
        <v>100</v>
      </c>
      <c r="G1157" s="264"/>
    </row>
    <row r="1158" spans="1:7" ht="30" customHeight="1">
      <c r="A1158" s="112" t="s">
        <v>1358</v>
      </c>
      <c r="B1158" s="121" t="s">
        <v>1359</v>
      </c>
      <c r="C1158" s="114">
        <v>4.4900000000000002E-4</v>
      </c>
      <c r="D1158" s="115"/>
      <c r="E1158" s="109">
        <v>5.5699999999999999E-4</v>
      </c>
      <c r="F1158" s="116" t="s">
        <v>1360</v>
      </c>
      <c r="G1158" s="264" t="s">
        <v>156</v>
      </c>
    </row>
    <row r="1159" spans="1:7" ht="15" customHeight="1">
      <c r="A1159" s="112" t="s">
        <v>1361</v>
      </c>
      <c r="B1159" s="121" t="s">
        <v>1362</v>
      </c>
      <c r="C1159" s="114">
        <v>5.22E-4</v>
      </c>
      <c r="D1159" s="115"/>
      <c r="E1159" s="285">
        <v>4.66E-4</v>
      </c>
      <c r="F1159" s="116">
        <v>100</v>
      </c>
      <c r="G1159" s="264"/>
    </row>
    <row r="1160" spans="1:7" ht="15" customHeight="1">
      <c r="A1160" s="112" t="s">
        <v>1363</v>
      </c>
      <c r="B1160" s="121" t="s">
        <v>1364</v>
      </c>
      <c r="C1160" s="114">
        <v>8.1000000000000004E-5</v>
      </c>
      <c r="D1160" s="115"/>
      <c r="E1160" s="109">
        <v>0</v>
      </c>
      <c r="F1160" s="116" t="s">
        <v>119</v>
      </c>
      <c r="G1160" s="264"/>
    </row>
    <row r="1161" spans="1:7" ht="15" customHeight="1">
      <c r="A1161" s="112" t="s">
        <v>1365</v>
      </c>
      <c r="B1161" s="113" t="s">
        <v>1366</v>
      </c>
      <c r="C1161" s="285">
        <v>3.6400000000000001E-4</v>
      </c>
      <c r="D1161" s="115"/>
      <c r="E1161" s="256">
        <v>3.0800000000000001E-4</v>
      </c>
      <c r="F1161" s="300">
        <v>100</v>
      </c>
      <c r="G1161" s="264"/>
    </row>
    <row r="1162" spans="1:7" ht="15" customHeight="1">
      <c r="A1162" s="112" t="s">
        <v>1367</v>
      </c>
      <c r="B1162" s="121" t="s">
        <v>1368</v>
      </c>
      <c r="C1162" s="285">
        <v>5.1500000000000005E-4</v>
      </c>
      <c r="D1162" s="115"/>
      <c r="E1162" s="285">
        <v>4.5899999999999999E-4</v>
      </c>
      <c r="F1162" s="116">
        <v>100</v>
      </c>
      <c r="G1162" s="264"/>
    </row>
    <row r="1163" spans="1:7" ht="15" customHeight="1">
      <c r="A1163" s="536" t="s">
        <v>1369</v>
      </c>
      <c r="B1163" s="538" t="s">
        <v>1370</v>
      </c>
      <c r="C1163" s="540">
        <v>4.3600000000000003E-4</v>
      </c>
      <c r="D1163" s="302" t="s">
        <v>594</v>
      </c>
      <c r="E1163" s="326">
        <v>0</v>
      </c>
      <c r="F1163" s="543">
        <v>100</v>
      </c>
      <c r="G1163" s="514"/>
    </row>
    <row r="1164" spans="1:7" ht="15" customHeight="1">
      <c r="A1164" s="536"/>
      <c r="B1164" s="538"/>
      <c r="C1164" s="540"/>
      <c r="D1164" s="128" t="s">
        <v>174</v>
      </c>
      <c r="E1164" s="326">
        <v>2.6400000000000002E-4</v>
      </c>
      <c r="F1164" s="543"/>
      <c r="G1164" s="514"/>
    </row>
    <row r="1165" spans="1:7" ht="15" customHeight="1">
      <c r="A1165" s="536"/>
      <c r="B1165" s="538"/>
      <c r="C1165" s="540"/>
      <c r="D1165" s="103" t="s">
        <v>131</v>
      </c>
      <c r="E1165" s="256">
        <v>4.2400000000000001E-4</v>
      </c>
      <c r="F1165" s="543"/>
      <c r="G1165" s="514"/>
    </row>
    <row r="1166" spans="1:7" ht="15" customHeight="1">
      <c r="A1166" s="112" t="s">
        <v>1371</v>
      </c>
      <c r="B1166" s="121" t="s">
        <v>1372</v>
      </c>
      <c r="C1166" s="285">
        <v>5.0299999999999997E-4</v>
      </c>
      <c r="D1166" s="115"/>
      <c r="E1166" s="325">
        <v>5.4500000000000002E-4</v>
      </c>
      <c r="F1166" s="116">
        <v>100</v>
      </c>
      <c r="G1166" s="264"/>
    </row>
    <row r="1167" spans="1:7" ht="15" customHeight="1">
      <c r="A1167" s="112" t="s">
        <v>1373</v>
      </c>
      <c r="B1167" s="121" t="s">
        <v>1374</v>
      </c>
      <c r="C1167" s="114">
        <v>4.6599999999999994E-4</v>
      </c>
      <c r="D1167" s="115"/>
      <c r="E1167" s="109">
        <v>4.86E-4</v>
      </c>
      <c r="F1167" s="116" t="s">
        <v>119</v>
      </c>
      <c r="G1167" s="264"/>
    </row>
    <row r="1168" spans="1:7" ht="15" customHeight="1">
      <c r="A1168" s="112" t="s">
        <v>1375</v>
      </c>
      <c r="B1168" s="121" t="s">
        <v>1376</v>
      </c>
      <c r="C1168" s="114">
        <v>4.9799999999999996E-4</v>
      </c>
      <c r="D1168" s="115"/>
      <c r="E1168" s="109">
        <v>4.4200000000000001E-4</v>
      </c>
      <c r="F1168" s="116" t="s">
        <v>119</v>
      </c>
      <c r="G1168" s="264"/>
    </row>
    <row r="1169" spans="1:7" ht="15" customHeight="1">
      <c r="A1169" s="112" t="s">
        <v>1377</v>
      </c>
      <c r="B1169" s="121" t="s">
        <v>1378</v>
      </c>
      <c r="C1169" s="285">
        <v>4.7800000000000002E-4</v>
      </c>
      <c r="D1169" s="115"/>
      <c r="E1169" s="285">
        <v>4.9700000000000005E-4</v>
      </c>
      <c r="F1169" s="116">
        <v>100</v>
      </c>
      <c r="G1169" s="264"/>
    </row>
    <row r="1170" spans="1:7" ht="15" customHeight="1">
      <c r="A1170" s="112" t="s">
        <v>1379</v>
      </c>
      <c r="B1170" s="121" t="s">
        <v>1380</v>
      </c>
      <c r="C1170" s="114">
        <v>4.9299999999999995E-4</v>
      </c>
      <c r="D1170" s="115"/>
      <c r="E1170" s="109">
        <v>4.37E-4</v>
      </c>
      <c r="F1170" s="116" t="s">
        <v>119</v>
      </c>
      <c r="G1170" s="264"/>
    </row>
    <row r="1171" spans="1:7" ht="15" customHeight="1">
      <c r="A1171" s="561" t="s">
        <v>1381</v>
      </c>
      <c r="B1171" s="551" t="s">
        <v>1382</v>
      </c>
      <c r="C1171" s="562">
        <v>4.4700000000000002E-4</v>
      </c>
      <c r="D1171" s="118" t="s">
        <v>134</v>
      </c>
      <c r="E1171" s="119">
        <v>0</v>
      </c>
      <c r="F1171" s="556">
        <v>100</v>
      </c>
      <c r="G1171" s="514"/>
    </row>
    <row r="1172" spans="1:7" ht="15" customHeight="1">
      <c r="A1172" s="561"/>
      <c r="B1172" s="551"/>
      <c r="C1172" s="562"/>
      <c r="D1172" s="140" t="s">
        <v>135</v>
      </c>
      <c r="E1172" s="102">
        <v>3.9100000000000002E-4</v>
      </c>
      <c r="F1172" s="556"/>
      <c r="G1172" s="514"/>
    </row>
    <row r="1173" spans="1:7" ht="15" customHeight="1">
      <c r="A1173" s="561"/>
      <c r="B1173" s="551"/>
      <c r="C1173" s="562"/>
      <c r="D1173" s="141" t="s">
        <v>131</v>
      </c>
      <c r="E1173" s="142">
        <v>3.8999999999999999E-4</v>
      </c>
      <c r="F1173" s="556"/>
      <c r="G1173" s="514"/>
    </row>
    <row r="1174" spans="1:7" ht="15" customHeight="1">
      <c r="A1174" s="327" t="s">
        <v>1383</v>
      </c>
      <c r="B1174" s="328" t="s">
        <v>1384</v>
      </c>
      <c r="C1174" s="248" t="s">
        <v>321</v>
      </c>
      <c r="D1174" s="146"/>
      <c r="E1174" s="145">
        <v>1.8699999999999999E-4</v>
      </c>
      <c r="F1174" s="329" t="s">
        <v>1315</v>
      </c>
      <c r="G1174" s="330"/>
    </row>
    <row r="1175" spans="1:7" ht="15" customHeight="1">
      <c r="A1175" s="181" t="s">
        <v>1385</v>
      </c>
      <c r="B1175" s="197" t="s">
        <v>1386</v>
      </c>
      <c r="C1175" s="198">
        <v>4.6999999999999999E-4</v>
      </c>
      <c r="D1175" s="199"/>
      <c r="E1175" s="256">
        <v>5.1900000000000004E-4</v>
      </c>
      <c r="F1175" s="200">
        <v>100</v>
      </c>
      <c r="G1175" s="264"/>
    </row>
    <row r="1176" spans="1:7" ht="27">
      <c r="A1176" s="112" t="s">
        <v>1387</v>
      </c>
      <c r="B1176" s="121" t="s">
        <v>1388</v>
      </c>
      <c r="C1176" s="285">
        <v>5.2099999999999998E-4</v>
      </c>
      <c r="D1176" s="115"/>
      <c r="E1176" s="325">
        <v>5.2800000000000004E-4</v>
      </c>
      <c r="F1176" s="300">
        <v>87.01</v>
      </c>
      <c r="G1176" s="331" t="s">
        <v>1389</v>
      </c>
    </row>
    <row r="1177" spans="1:7" ht="15" customHeight="1">
      <c r="A1177" s="112" t="s">
        <v>1390</v>
      </c>
      <c r="B1177" s="121" t="s">
        <v>1391</v>
      </c>
      <c r="C1177" s="114">
        <v>1.22E-4</v>
      </c>
      <c r="D1177" s="115"/>
      <c r="E1177" s="109">
        <v>3.1100000000000002E-4</v>
      </c>
      <c r="F1177" s="116" t="s">
        <v>119</v>
      </c>
      <c r="G1177" s="264"/>
    </row>
    <row r="1178" spans="1:7" ht="15" customHeight="1">
      <c r="A1178" s="112" t="s">
        <v>1392</v>
      </c>
      <c r="B1178" s="121" t="s">
        <v>1393</v>
      </c>
      <c r="C1178" s="285">
        <v>7.6300000000000001E-4</v>
      </c>
      <c r="D1178" s="115"/>
      <c r="E1178" s="285">
        <v>7.0699999999999995E-4</v>
      </c>
      <c r="F1178" s="116">
        <v>100</v>
      </c>
      <c r="G1178" s="264"/>
    </row>
    <row r="1179" spans="1:7" ht="15" customHeight="1">
      <c r="A1179" s="112" t="s">
        <v>1394</v>
      </c>
      <c r="B1179" s="121" t="s">
        <v>1395</v>
      </c>
      <c r="C1179" s="114">
        <v>4.4799999999999999E-4</v>
      </c>
      <c r="D1179" s="115"/>
      <c r="E1179" s="109">
        <v>3.9199999999999999E-4</v>
      </c>
      <c r="F1179" s="116">
        <v>100</v>
      </c>
      <c r="G1179" s="264"/>
    </row>
    <row r="1180" spans="1:7" ht="15" customHeight="1">
      <c r="A1180" s="112" t="s">
        <v>1396</v>
      </c>
      <c r="B1180" s="121" t="s">
        <v>1397</v>
      </c>
      <c r="C1180" s="285">
        <v>4.1100000000000002E-4</v>
      </c>
      <c r="D1180" s="115"/>
      <c r="E1180" s="325">
        <v>5.8399999999999999E-4</v>
      </c>
      <c r="F1180" s="116">
        <v>100</v>
      </c>
      <c r="G1180" s="264"/>
    </row>
    <row r="1181" spans="1:7" ht="15" customHeight="1">
      <c r="A1181" s="112" t="s">
        <v>1398</v>
      </c>
      <c r="B1181" s="121" t="s">
        <v>1399</v>
      </c>
      <c r="C1181" s="114">
        <v>4.6799999999999999E-4</v>
      </c>
      <c r="D1181" s="115"/>
      <c r="E1181" s="109">
        <v>4.7199999999999998E-4</v>
      </c>
      <c r="F1181" s="116">
        <v>100</v>
      </c>
      <c r="G1181" s="264"/>
    </row>
    <row r="1182" spans="1:7" ht="15" customHeight="1">
      <c r="A1182" s="112" t="s">
        <v>1400</v>
      </c>
      <c r="B1182" s="121" t="s">
        <v>1401</v>
      </c>
      <c r="C1182" s="285">
        <v>4.7800000000000002E-4</v>
      </c>
      <c r="D1182" s="115"/>
      <c r="E1182" s="325">
        <v>5.22E-4</v>
      </c>
      <c r="F1182" s="300">
        <v>100</v>
      </c>
      <c r="G1182" s="264"/>
    </row>
    <row r="1183" spans="1:7" ht="15" customHeight="1">
      <c r="A1183" s="112" t="s">
        <v>1402</v>
      </c>
      <c r="B1183" s="121" t="s">
        <v>1403</v>
      </c>
      <c r="C1183" s="285">
        <v>5.2099999999999998E-4</v>
      </c>
      <c r="D1183" s="115"/>
      <c r="E1183" s="325">
        <v>5.7200000000000003E-4</v>
      </c>
      <c r="F1183" s="116">
        <v>100</v>
      </c>
      <c r="G1183" s="264"/>
    </row>
    <row r="1184" spans="1:7" ht="15" customHeight="1">
      <c r="A1184" s="112" t="s">
        <v>1404</v>
      </c>
      <c r="B1184" s="121" t="s">
        <v>1405</v>
      </c>
      <c r="C1184" s="285">
        <v>4.6999999999999999E-4</v>
      </c>
      <c r="D1184" s="115"/>
      <c r="E1184" s="325">
        <v>5.71E-4</v>
      </c>
      <c r="F1184" s="116">
        <v>100</v>
      </c>
      <c r="G1184" s="264"/>
    </row>
    <row r="1185" spans="1:7" ht="15" customHeight="1">
      <c r="A1185" s="112" t="s">
        <v>1406</v>
      </c>
      <c r="B1185" s="121" t="s">
        <v>1407</v>
      </c>
      <c r="C1185" s="285">
        <v>4.9899999999999999E-4</v>
      </c>
      <c r="D1185" s="115"/>
      <c r="E1185" s="325">
        <v>4.4299999999999998E-4</v>
      </c>
      <c r="F1185" s="116">
        <v>100</v>
      </c>
      <c r="G1185" s="264"/>
    </row>
    <row r="1186" spans="1:7" ht="15" customHeight="1">
      <c r="A1186" s="112" t="s">
        <v>1408</v>
      </c>
      <c r="B1186" s="121" t="s">
        <v>1409</v>
      </c>
      <c r="C1186" s="114">
        <v>5.2999999999999998E-4</v>
      </c>
      <c r="D1186" s="115"/>
      <c r="E1186" s="109">
        <v>4.7399999999999997E-4</v>
      </c>
      <c r="F1186" s="116">
        <v>100</v>
      </c>
      <c r="G1186" s="264"/>
    </row>
    <row r="1187" spans="1:7" ht="27">
      <c r="A1187" s="112" t="s">
        <v>1410</v>
      </c>
      <c r="B1187" s="121" t="s">
        <v>1411</v>
      </c>
      <c r="C1187" s="285">
        <v>5.2499999999999997E-4</v>
      </c>
      <c r="D1187" s="115"/>
      <c r="E1187" s="325">
        <v>5.7300000000000005E-4</v>
      </c>
      <c r="F1187" s="300">
        <v>95.68</v>
      </c>
      <c r="G1187" s="331" t="s">
        <v>1412</v>
      </c>
    </row>
    <row r="1188" spans="1:7" ht="15" customHeight="1">
      <c r="A1188" s="112" t="s">
        <v>1413</v>
      </c>
      <c r="B1188" s="121" t="s">
        <v>1414</v>
      </c>
      <c r="C1188" s="114">
        <v>5.0000000000000001E-4</v>
      </c>
      <c r="D1188" s="250"/>
      <c r="E1188" s="224">
        <v>6.0800000000000003E-4</v>
      </c>
      <c r="F1188" s="116">
        <v>100</v>
      </c>
      <c r="G1188" s="264"/>
    </row>
    <row r="1189" spans="1:7" ht="15" customHeight="1">
      <c r="A1189" s="561" t="s">
        <v>1415</v>
      </c>
      <c r="B1189" s="551" t="s">
        <v>1416</v>
      </c>
      <c r="C1189" s="565">
        <v>2.7599999999999999E-4</v>
      </c>
      <c r="D1189" s="332" t="s">
        <v>118</v>
      </c>
      <c r="E1189" s="333">
        <v>2.5900000000000001E-4</v>
      </c>
      <c r="F1189" s="566">
        <v>100</v>
      </c>
      <c r="G1189" s="201"/>
    </row>
    <row r="1190" spans="1:7" ht="15" customHeight="1">
      <c r="A1190" s="563"/>
      <c r="B1190" s="564"/>
      <c r="C1190" s="541"/>
      <c r="D1190" s="223" t="s">
        <v>131</v>
      </c>
      <c r="E1190" s="256">
        <v>5.9900000000000003E-4</v>
      </c>
      <c r="F1190" s="567"/>
      <c r="G1190" s="201"/>
    </row>
    <row r="1191" spans="1:7" ht="15" customHeight="1">
      <c r="A1191" s="112" t="s">
        <v>1417</v>
      </c>
      <c r="B1191" s="121" t="s">
        <v>1418</v>
      </c>
      <c r="C1191" s="285">
        <v>3.3700000000000001E-4</v>
      </c>
      <c r="D1191" s="115"/>
      <c r="E1191" s="285">
        <v>2.81E-4</v>
      </c>
      <c r="F1191" s="116">
        <v>100</v>
      </c>
      <c r="G1191" s="264"/>
    </row>
    <row r="1192" spans="1:7" ht="15" customHeight="1">
      <c r="A1192" s="112" t="s">
        <v>1419</v>
      </c>
      <c r="B1192" s="121" t="s">
        <v>1420</v>
      </c>
      <c r="C1192" s="285">
        <v>4.8999999999999998E-4</v>
      </c>
      <c r="D1192" s="115"/>
      <c r="E1192" s="285">
        <v>4.5600000000000003E-4</v>
      </c>
      <c r="F1192" s="116">
        <v>100</v>
      </c>
      <c r="G1192" s="264"/>
    </row>
    <row r="1193" spans="1:7" ht="15" customHeight="1">
      <c r="A1193" s="334" t="s">
        <v>1421</v>
      </c>
      <c r="B1193" s="335" t="s">
        <v>1422</v>
      </c>
      <c r="C1193" s="285">
        <v>3.4200000000000002E-4</v>
      </c>
      <c r="D1193" s="115"/>
      <c r="E1193" s="285">
        <v>2.8600000000000001E-4</v>
      </c>
      <c r="F1193" s="300">
        <v>100</v>
      </c>
      <c r="G1193" s="264"/>
    </row>
    <row r="1194" spans="1:7" ht="15" customHeight="1">
      <c r="A1194" s="112" t="s">
        <v>1423</v>
      </c>
      <c r="B1194" s="121" t="s">
        <v>1424</v>
      </c>
      <c r="C1194" s="114">
        <v>5.0299999999999997E-4</v>
      </c>
      <c r="D1194" s="115"/>
      <c r="E1194" s="114">
        <v>4.4700000000000002E-4</v>
      </c>
      <c r="F1194" s="116">
        <v>100</v>
      </c>
      <c r="G1194" s="264"/>
    </row>
    <row r="1195" spans="1:7" ht="15" customHeight="1">
      <c r="A1195" s="112" t="s">
        <v>1425</v>
      </c>
      <c r="B1195" s="121" t="s">
        <v>1426</v>
      </c>
      <c r="C1195" s="114">
        <v>3.28E-4</v>
      </c>
      <c r="D1195" s="115"/>
      <c r="E1195" s="114">
        <v>2.72E-4</v>
      </c>
      <c r="F1195" s="116">
        <v>100</v>
      </c>
      <c r="G1195" s="264"/>
    </row>
    <row r="1196" spans="1:7" ht="15" customHeight="1">
      <c r="A1196" s="112" t="s">
        <v>1427</v>
      </c>
      <c r="B1196" s="121" t="s">
        <v>1428</v>
      </c>
      <c r="C1196" s="285">
        <v>3.1700000000000001E-4</v>
      </c>
      <c r="D1196" s="115"/>
      <c r="E1196" s="285">
        <v>2.61E-4</v>
      </c>
      <c r="F1196" s="116">
        <v>100</v>
      </c>
      <c r="G1196" s="264"/>
    </row>
    <row r="1197" spans="1:7" ht="15" customHeight="1">
      <c r="A1197" s="112" t="s">
        <v>1429</v>
      </c>
      <c r="B1197" s="121" t="s">
        <v>1430</v>
      </c>
      <c r="C1197" s="285">
        <v>4.9700000000000005E-4</v>
      </c>
      <c r="D1197" s="115"/>
      <c r="E1197" s="285">
        <v>5.5199999999999997E-4</v>
      </c>
      <c r="F1197" s="116">
        <v>100</v>
      </c>
      <c r="G1197" s="264"/>
    </row>
    <row r="1198" spans="1:7" ht="15" customHeight="1">
      <c r="A1198" s="112" t="s">
        <v>1431</v>
      </c>
      <c r="B1198" s="121" t="s">
        <v>1432</v>
      </c>
      <c r="C1198" s="285">
        <v>5.2599999999999999E-4</v>
      </c>
      <c r="D1198" s="115"/>
      <c r="E1198" s="285">
        <v>4.6999999999999999E-4</v>
      </c>
      <c r="F1198" s="116">
        <v>100</v>
      </c>
      <c r="G1198" s="264"/>
    </row>
    <row r="1199" spans="1:7" ht="15" customHeight="1">
      <c r="A1199" s="112" t="s">
        <v>1433</v>
      </c>
      <c r="B1199" s="121" t="s">
        <v>1434</v>
      </c>
      <c r="C1199" s="285">
        <v>6.2699999999999995E-4</v>
      </c>
      <c r="D1199" s="115"/>
      <c r="E1199" s="285">
        <v>5.71E-4</v>
      </c>
      <c r="F1199" s="116">
        <v>100</v>
      </c>
      <c r="G1199" s="264"/>
    </row>
    <row r="1200" spans="1:7" ht="15" customHeight="1">
      <c r="A1200" s="112" t="s">
        <v>1435</v>
      </c>
      <c r="B1200" s="121" t="s">
        <v>1436</v>
      </c>
      <c r="C1200" s="285">
        <v>5.4100000000000003E-4</v>
      </c>
      <c r="D1200" s="115"/>
      <c r="E1200" s="285">
        <v>4.8500000000000003E-4</v>
      </c>
      <c r="F1200" s="116">
        <v>100</v>
      </c>
      <c r="G1200" s="264"/>
    </row>
    <row r="1201" spans="1:7" ht="15" customHeight="1">
      <c r="A1201" s="112" t="s">
        <v>1437</v>
      </c>
      <c r="B1201" s="121" t="s">
        <v>1438</v>
      </c>
      <c r="C1201" s="285">
        <v>6.7199999999999996E-4</v>
      </c>
      <c r="D1201" s="115"/>
      <c r="E1201" s="285">
        <v>6.1600000000000001E-4</v>
      </c>
      <c r="F1201" s="116">
        <v>100</v>
      </c>
      <c r="G1201" s="264"/>
    </row>
    <row r="1202" spans="1:7" ht="15" customHeight="1">
      <c r="A1202" s="336" t="s">
        <v>1439</v>
      </c>
      <c r="B1202" s="337" t="s">
        <v>1440</v>
      </c>
      <c r="C1202" s="338">
        <v>4.4499999999999997E-4</v>
      </c>
      <c r="D1202" s="184"/>
      <c r="E1202" s="338">
        <v>5.0100000000000003E-4</v>
      </c>
      <c r="F1202" s="339">
        <v>100</v>
      </c>
      <c r="G1202" s="324"/>
    </row>
    <row r="1203" spans="1:7" ht="15" customHeight="1">
      <c r="A1203" s="547" t="s">
        <v>1441</v>
      </c>
      <c r="B1203" s="550" t="s">
        <v>1442</v>
      </c>
      <c r="C1203" s="553">
        <v>3.97E-4</v>
      </c>
      <c r="D1203" s="154" t="s">
        <v>134</v>
      </c>
      <c r="E1203" s="155">
        <v>0</v>
      </c>
      <c r="F1203" s="555">
        <v>100</v>
      </c>
      <c r="G1203" s="558"/>
    </row>
    <row r="1204" spans="1:7" ht="15" customHeight="1">
      <c r="A1204" s="548"/>
      <c r="B1204" s="551" t="s">
        <v>1154</v>
      </c>
      <c r="C1204" s="540"/>
      <c r="D1204" s="129" t="s">
        <v>217</v>
      </c>
      <c r="E1204" s="125">
        <v>2.0599999999999999E-4</v>
      </c>
      <c r="F1204" s="556"/>
      <c r="G1204" s="559"/>
    </row>
    <row r="1205" spans="1:7" ht="15" customHeight="1">
      <c r="A1205" s="549"/>
      <c r="B1205" s="552" t="s">
        <v>1154</v>
      </c>
      <c r="C1205" s="554"/>
      <c r="D1205" s="156" t="s">
        <v>131</v>
      </c>
      <c r="E1205" s="157">
        <v>3.4099999999999999E-4</v>
      </c>
      <c r="F1205" s="557"/>
      <c r="G1205" s="560"/>
    </row>
    <row r="1206" spans="1:7" ht="15" customHeight="1">
      <c r="A1206" s="181" t="s">
        <v>1443</v>
      </c>
      <c r="B1206" s="197" t="s">
        <v>1444</v>
      </c>
      <c r="C1206" s="256">
        <v>5.4699999999999996E-4</v>
      </c>
      <c r="D1206" s="199"/>
      <c r="E1206" s="256">
        <v>4.9100000000000001E-4</v>
      </c>
      <c r="F1206" s="200">
        <v>100</v>
      </c>
      <c r="G1206" s="322"/>
    </row>
    <row r="1207" spans="1:7" ht="15" customHeight="1">
      <c r="A1207" s="112" t="s">
        <v>1445</v>
      </c>
      <c r="B1207" s="121" t="s">
        <v>1446</v>
      </c>
      <c r="C1207" s="285">
        <v>4.3300000000000001E-4</v>
      </c>
      <c r="D1207" s="115"/>
      <c r="E1207" s="285">
        <v>4.7699999999999999E-4</v>
      </c>
      <c r="F1207" s="116">
        <v>100</v>
      </c>
      <c r="G1207" s="264"/>
    </row>
    <row r="1208" spans="1:7" ht="15" customHeight="1">
      <c r="A1208" s="334" t="s">
        <v>1447</v>
      </c>
      <c r="B1208" s="335" t="s">
        <v>1448</v>
      </c>
      <c r="C1208" s="285">
        <v>4.9899999999999999E-4</v>
      </c>
      <c r="D1208" s="115"/>
      <c r="E1208" s="285">
        <v>0</v>
      </c>
      <c r="F1208" s="300">
        <v>100</v>
      </c>
      <c r="G1208" s="264"/>
    </row>
    <row r="1209" spans="1:7" ht="30" customHeight="1">
      <c r="A1209" s="112" t="s">
        <v>1449</v>
      </c>
      <c r="B1209" s="113" t="s">
        <v>1450</v>
      </c>
      <c r="C1209" s="285">
        <v>4.6500000000000003E-4</v>
      </c>
      <c r="D1209" s="115"/>
      <c r="E1209" s="285">
        <v>5.5099999999999995E-4</v>
      </c>
      <c r="F1209" s="300">
        <v>72.489999999999995</v>
      </c>
      <c r="G1209" s="264" t="s">
        <v>156</v>
      </c>
    </row>
    <row r="1210" spans="1:7" ht="15" customHeight="1">
      <c r="A1210" s="561" t="s">
        <v>1451</v>
      </c>
      <c r="B1210" s="551" t="s">
        <v>1452</v>
      </c>
      <c r="C1210" s="540">
        <v>1.21E-4</v>
      </c>
      <c r="D1210" s="134" t="s">
        <v>197</v>
      </c>
      <c r="E1210" s="301">
        <v>2.8600000000000001E-4</v>
      </c>
      <c r="F1210" s="556">
        <v>100</v>
      </c>
      <c r="G1210" s="514"/>
    </row>
    <row r="1211" spans="1:7" ht="15" customHeight="1">
      <c r="A1211" s="561"/>
      <c r="B1211" s="551"/>
      <c r="C1211" s="540"/>
      <c r="D1211" s="103" t="s">
        <v>131</v>
      </c>
      <c r="E1211" s="256">
        <v>3.4000000000000002E-4</v>
      </c>
      <c r="F1211" s="556"/>
      <c r="G1211" s="514"/>
    </row>
    <row r="1212" spans="1:7" ht="15" customHeight="1">
      <c r="A1212" s="536" t="s">
        <v>1453</v>
      </c>
      <c r="B1212" s="538" t="s">
        <v>1454</v>
      </c>
      <c r="C1212" s="540">
        <v>4.73E-4</v>
      </c>
      <c r="D1212" s="134" t="s">
        <v>197</v>
      </c>
      <c r="E1212" s="301">
        <v>0</v>
      </c>
      <c r="F1212" s="543">
        <v>100</v>
      </c>
      <c r="G1212" s="514"/>
    </row>
    <row r="1213" spans="1:7" ht="15" customHeight="1">
      <c r="A1213" s="536"/>
      <c r="B1213" s="538"/>
      <c r="C1213" s="540"/>
      <c r="D1213" s="103" t="s">
        <v>131</v>
      </c>
      <c r="E1213" s="256">
        <v>4.2299999999999998E-4</v>
      </c>
      <c r="F1213" s="543"/>
      <c r="G1213" s="514"/>
    </row>
    <row r="1214" spans="1:7" ht="15" customHeight="1">
      <c r="A1214" s="112" t="s">
        <v>1455</v>
      </c>
      <c r="B1214" s="121" t="s">
        <v>1456</v>
      </c>
      <c r="C1214" s="285">
        <v>3.79E-4</v>
      </c>
      <c r="D1214" s="115"/>
      <c r="E1214" s="285">
        <v>3.5799999999999997E-4</v>
      </c>
      <c r="F1214" s="116">
        <v>100</v>
      </c>
      <c r="G1214" s="264"/>
    </row>
    <row r="1215" spans="1:7" ht="15" customHeight="1">
      <c r="A1215" s="334" t="s">
        <v>1457</v>
      </c>
      <c r="B1215" s="335" t="s">
        <v>1458</v>
      </c>
      <c r="C1215" s="285">
        <v>5.3700000000000004E-4</v>
      </c>
      <c r="D1215" s="115"/>
      <c r="E1215" s="285">
        <v>4.8099999999999998E-4</v>
      </c>
      <c r="F1215" s="300">
        <v>100</v>
      </c>
      <c r="G1215" s="264"/>
    </row>
    <row r="1216" spans="1:7" ht="15" customHeight="1">
      <c r="A1216" s="334" t="s">
        <v>1459</v>
      </c>
      <c r="B1216" s="335" t="s">
        <v>1460</v>
      </c>
      <c r="C1216" s="285">
        <v>8.1800000000000004E-4</v>
      </c>
      <c r="D1216" s="115"/>
      <c r="E1216" s="285">
        <v>7.6300000000000001E-4</v>
      </c>
      <c r="F1216" s="300">
        <v>100</v>
      </c>
      <c r="G1216" s="264"/>
    </row>
    <row r="1217" spans="1:7" ht="15" customHeight="1">
      <c r="A1217" s="334" t="s">
        <v>1461</v>
      </c>
      <c r="B1217" s="340" t="s">
        <v>1462</v>
      </c>
      <c r="C1217" s="285">
        <v>0</v>
      </c>
      <c r="D1217" s="341" t="s">
        <v>197</v>
      </c>
      <c r="E1217" s="285">
        <v>0</v>
      </c>
      <c r="F1217" s="300">
        <v>100</v>
      </c>
      <c r="G1217" s="264"/>
    </row>
    <row r="1218" spans="1:7" ht="15" customHeight="1">
      <c r="A1218" s="536" t="s">
        <v>1463</v>
      </c>
      <c r="B1218" s="545" t="s">
        <v>1464</v>
      </c>
      <c r="C1218" s="540">
        <v>2.5999999999999998E-5</v>
      </c>
      <c r="D1218" s="134" t="s">
        <v>197</v>
      </c>
      <c r="E1218" s="301">
        <v>0</v>
      </c>
      <c r="F1218" s="543">
        <v>100</v>
      </c>
      <c r="G1218" s="514"/>
    </row>
    <row r="1219" spans="1:7" ht="15" customHeight="1">
      <c r="A1219" s="544"/>
      <c r="B1219" s="530"/>
      <c r="C1219" s="532"/>
      <c r="D1219" s="141" t="s">
        <v>131</v>
      </c>
      <c r="E1219" s="315">
        <v>0</v>
      </c>
      <c r="F1219" s="534"/>
      <c r="G1219" s="546"/>
    </row>
    <row r="1220" spans="1:7" ht="15" customHeight="1">
      <c r="A1220" s="342" t="s">
        <v>1465</v>
      </c>
      <c r="B1220" s="343" t="s">
        <v>1466</v>
      </c>
      <c r="C1220" s="344">
        <v>3.2000000000000003E-4</v>
      </c>
      <c r="D1220" s="345" t="s">
        <v>197</v>
      </c>
      <c r="E1220" s="344">
        <v>0</v>
      </c>
      <c r="F1220" s="346">
        <v>100</v>
      </c>
      <c r="G1220" s="347"/>
    </row>
    <row r="1221" spans="1:7" ht="15" customHeight="1">
      <c r="A1221" s="528" t="s">
        <v>1467</v>
      </c>
      <c r="B1221" s="530" t="s">
        <v>1468</v>
      </c>
      <c r="C1221" s="532">
        <v>3.9100000000000002E-4</v>
      </c>
      <c r="D1221" s="153" t="s">
        <v>197</v>
      </c>
      <c r="E1221" s="326">
        <v>0</v>
      </c>
      <c r="F1221" s="534">
        <v>100</v>
      </c>
      <c r="G1221" s="348"/>
    </row>
    <row r="1222" spans="1:7" s="350" customFormat="1" ht="15" customHeight="1">
      <c r="A1222" s="529"/>
      <c r="B1222" s="531"/>
      <c r="C1222" s="533"/>
      <c r="D1222" s="103" t="s">
        <v>131</v>
      </c>
      <c r="E1222" s="256">
        <v>4.3100000000000001E-4</v>
      </c>
      <c r="F1222" s="535"/>
      <c r="G1222" s="349"/>
    </row>
    <row r="1223" spans="1:7" ht="15" customHeight="1">
      <c r="A1223" s="308" t="s">
        <v>1469</v>
      </c>
      <c r="B1223" s="309" t="s">
        <v>1470</v>
      </c>
      <c r="C1223" s="256">
        <v>4.8500000000000003E-4</v>
      </c>
      <c r="D1223" s="199"/>
      <c r="E1223" s="256">
        <v>4.2900000000000002E-4</v>
      </c>
      <c r="F1223" s="310">
        <v>100</v>
      </c>
      <c r="G1223" s="322"/>
    </row>
    <row r="1224" spans="1:7" ht="15" customHeight="1">
      <c r="A1224" s="334" t="s">
        <v>1471</v>
      </c>
      <c r="B1224" s="335" t="s">
        <v>1472</v>
      </c>
      <c r="C1224" s="285">
        <v>5.5000000000000003E-4</v>
      </c>
      <c r="D1224" s="115"/>
      <c r="E1224" s="285">
        <v>4.95E-4</v>
      </c>
      <c r="F1224" s="300">
        <v>100</v>
      </c>
      <c r="G1224" s="264"/>
    </row>
    <row r="1225" spans="1:7" ht="15" customHeight="1">
      <c r="A1225" s="536" t="s">
        <v>1473</v>
      </c>
      <c r="B1225" s="538" t="s">
        <v>1474</v>
      </c>
      <c r="C1225" s="540">
        <v>2.0900000000000001E-4</v>
      </c>
      <c r="D1225" s="134" t="s">
        <v>197</v>
      </c>
      <c r="E1225" s="301">
        <v>0</v>
      </c>
      <c r="F1225" s="542">
        <v>100</v>
      </c>
      <c r="G1225" s="514"/>
    </row>
    <row r="1226" spans="1:7" ht="15" customHeight="1">
      <c r="A1226" s="537"/>
      <c r="B1226" s="539"/>
      <c r="C1226" s="541"/>
      <c r="D1226" s="103" t="s">
        <v>131</v>
      </c>
      <c r="E1226" s="256">
        <v>4.2999999999999999E-4</v>
      </c>
      <c r="F1226" s="535"/>
      <c r="G1226" s="515"/>
    </row>
    <row r="1227" spans="1:7" ht="15" customHeight="1">
      <c r="A1227" s="336" t="s">
        <v>1475</v>
      </c>
      <c r="B1227" s="351" t="s">
        <v>1476</v>
      </c>
      <c r="C1227" s="285">
        <v>4.9100000000000001E-4</v>
      </c>
      <c r="D1227" s="115"/>
      <c r="E1227" s="285">
        <v>4.35E-4</v>
      </c>
      <c r="F1227" s="300">
        <v>100</v>
      </c>
      <c r="G1227" s="264"/>
    </row>
    <row r="1228" spans="1:7" ht="15" customHeight="1">
      <c r="A1228" s="143" t="s">
        <v>1477</v>
      </c>
      <c r="B1228" s="352" t="s">
        <v>1478</v>
      </c>
      <c r="C1228" s="312">
        <v>5.2300000000000003E-4</v>
      </c>
      <c r="D1228" s="134" t="s">
        <v>197</v>
      </c>
      <c r="E1228" s="301">
        <v>0</v>
      </c>
      <c r="F1228" s="339">
        <v>100</v>
      </c>
      <c r="G1228" s="324"/>
    </row>
    <row r="1229" spans="1:7">
      <c r="C1229" s="354"/>
      <c r="D1229" s="355"/>
      <c r="E1229" s="354"/>
      <c r="F1229" s="356"/>
      <c r="G1229" s="357"/>
    </row>
    <row r="1230" spans="1:7">
      <c r="C1230" s="516"/>
      <c r="D1230" s="516"/>
      <c r="E1230" s="516"/>
      <c r="F1230" s="516"/>
      <c r="G1230" s="516"/>
    </row>
    <row r="1231" spans="1:7">
      <c r="A1231" s="358" t="s">
        <v>1479</v>
      </c>
      <c r="B1231" s="359"/>
      <c r="C1231" s="517"/>
      <c r="D1231" s="517"/>
      <c r="E1231" s="517"/>
      <c r="F1231" s="517"/>
      <c r="G1231" s="517"/>
    </row>
    <row r="1232" spans="1:7" ht="14.1" customHeight="1">
      <c r="A1232" s="518" t="s">
        <v>1480</v>
      </c>
      <c r="B1232" s="518" t="s">
        <v>110</v>
      </c>
      <c r="C1232" s="360"/>
      <c r="D1232" s="520" t="s">
        <v>112</v>
      </c>
      <c r="E1232" s="521"/>
      <c r="F1232" s="522" t="s">
        <v>113</v>
      </c>
      <c r="G1232" s="524" t="s">
        <v>114</v>
      </c>
    </row>
    <row r="1233" spans="1:7">
      <c r="A1233" s="519"/>
      <c r="B1233" s="519"/>
      <c r="C1233" s="361"/>
      <c r="D1233" s="526" t="s">
        <v>1481</v>
      </c>
      <c r="E1233" s="527"/>
      <c r="F1233" s="523"/>
      <c r="G1233" s="525"/>
    </row>
    <row r="1234" spans="1:7">
      <c r="A1234" s="362">
        <v>1</v>
      </c>
      <c r="B1234" s="363" t="s">
        <v>1482</v>
      </c>
      <c r="C1234" s="364">
        <v>4.3399999999999998E-4</v>
      </c>
      <c r="D1234" s="365"/>
      <c r="E1234" s="364">
        <v>4.3399999999999998E-4</v>
      </c>
      <c r="F1234" s="114"/>
      <c r="G1234" s="366"/>
    </row>
    <row r="1235" spans="1:7">
      <c r="A1235" s="362">
        <v>2</v>
      </c>
      <c r="B1235" s="363" t="s">
        <v>1483</v>
      </c>
      <c r="C1235" s="364">
        <v>4.3399999999999998E-4</v>
      </c>
      <c r="D1235" s="367"/>
      <c r="E1235" s="364">
        <v>4.3399999999999998E-4</v>
      </c>
      <c r="F1235" s="114"/>
      <c r="G1235" s="366"/>
    </row>
    <row r="1236" spans="1:7">
      <c r="A1236" s="362">
        <v>3</v>
      </c>
      <c r="B1236" s="363" t="s">
        <v>1484</v>
      </c>
      <c r="C1236" s="364">
        <v>4.3399999999999998E-4</v>
      </c>
      <c r="D1236" s="367"/>
      <c r="E1236" s="364">
        <v>4.3399999999999998E-4</v>
      </c>
      <c r="F1236" s="114"/>
      <c r="G1236" s="366"/>
    </row>
    <row r="1237" spans="1:7">
      <c r="A1237" s="362">
        <v>4</v>
      </c>
      <c r="B1237" s="363" t="s">
        <v>1485</v>
      </c>
      <c r="C1237" s="364">
        <v>4.3399999999999998E-4</v>
      </c>
      <c r="D1237" s="365"/>
      <c r="E1237" s="364">
        <v>4.3399999999999998E-4</v>
      </c>
      <c r="F1237" s="114"/>
      <c r="G1237" s="366"/>
    </row>
    <row r="1238" spans="1:7">
      <c r="A1238" s="362">
        <v>5</v>
      </c>
      <c r="B1238" s="362" t="s">
        <v>1486</v>
      </c>
      <c r="C1238" s="364">
        <v>4.3399999999999998E-4</v>
      </c>
      <c r="D1238" s="365"/>
      <c r="E1238" s="364">
        <v>4.3399999999999998E-4</v>
      </c>
      <c r="F1238" s="114"/>
      <c r="G1238" s="366"/>
    </row>
    <row r="1239" spans="1:7">
      <c r="A1239" s="362">
        <v>6</v>
      </c>
      <c r="B1239" s="362" t="s">
        <v>1487</v>
      </c>
      <c r="C1239" s="364">
        <v>4.3399999999999998E-4</v>
      </c>
      <c r="D1239" s="365"/>
      <c r="E1239" s="364">
        <v>4.3399999999999998E-4</v>
      </c>
      <c r="F1239" s="114"/>
      <c r="G1239" s="366"/>
    </row>
    <row r="1240" spans="1:7">
      <c r="A1240" s="362">
        <v>7</v>
      </c>
      <c r="B1240" s="362" t="s">
        <v>1488</v>
      </c>
      <c r="C1240" s="364">
        <v>4.3399999999999998E-4</v>
      </c>
      <c r="D1240" s="365"/>
      <c r="E1240" s="364">
        <v>4.3399999999999998E-4</v>
      </c>
      <c r="F1240" s="114"/>
      <c r="G1240" s="366"/>
    </row>
    <row r="1241" spans="1:7">
      <c r="A1241" s="362">
        <v>8</v>
      </c>
      <c r="B1241" s="362" t="s">
        <v>1489</v>
      </c>
      <c r="C1241" s="364">
        <v>4.3399999999999998E-4</v>
      </c>
      <c r="D1241" s="365"/>
      <c r="E1241" s="364">
        <v>4.3399999999999998E-4</v>
      </c>
      <c r="F1241" s="114"/>
      <c r="G1241" s="366"/>
    </row>
    <row r="1242" spans="1:7">
      <c r="A1242" s="362">
        <v>9</v>
      </c>
      <c r="B1242" s="362" t="s">
        <v>1490</v>
      </c>
      <c r="C1242" s="364">
        <v>4.3399999999999998E-4</v>
      </c>
      <c r="D1242" s="368"/>
      <c r="E1242" s="364">
        <v>4.3399999999999998E-4</v>
      </c>
      <c r="F1242" s="114"/>
      <c r="G1242" s="366"/>
    </row>
    <row r="1243" spans="1:7">
      <c r="A1243" s="362">
        <v>10</v>
      </c>
      <c r="B1243" s="362" t="s">
        <v>684</v>
      </c>
      <c r="C1243" s="114">
        <v>6.9300000000000004E-4</v>
      </c>
      <c r="D1243" s="369"/>
      <c r="E1243" s="114">
        <v>6.4899999999999995E-4</v>
      </c>
      <c r="F1243" s="366">
        <v>100</v>
      </c>
      <c r="G1243" s="370"/>
    </row>
    <row r="1244" spans="1:7" ht="28.5" customHeight="1">
      <c r="B1244" s="359"/>
      <c r="C1244" s="371"/>
      <c r="D1244" s="510" t="s">
        <v>1491</v>
      </c>
      <c r="E1244" s="510"/>
      <c r="F1244" s="510"/>
      <c r="G1244" s="510"/>
    </row>
    <row r="1245" spans="1:7">
      <c r="F1245" s="374"/>
      <c r="G1245" s="375"/>
    </row>
    <row r="1246" spans="1:7">
      <c r="B1246" s="121" t="s">
        <v>1492</v>
      </c>
      <c r="C1246" s="376">
        <v>4.4099999999999999E-4</v>
      </c>
      <c r="D1246" s="377"/>
      <c r="E1246" s="378"/>
      <c r="F1246" s="374"/>
      <c r="G1246" s="375"/>
    </row>
    <row r="1247" spans="1:7">
      <c r="B1247" s="97"/>
      <c r="C1247" s="378"/>
      <c r="D1247" s="377"/>
      <c r="E1247" s="378"/>
      <c r="F1247" s="374"/>
      <c r="G1247" s="375"/>
    </row>
    <row r="1248" spans="1:7">
      <c r="B1248" s="379"/>
      <c r="C1248" s="379"/>
      <c r="D1248" s="379"/>
      <c r="E1248" s="379"/>
      <c r="F1248" s="379"/>
      <c r="G1248" s="353"/>
    </row>
    <row r="1249" spans="1:7">
      <c r="A1249" s="511" t="s">
        <v>1493</v>
      </c>
      <c r="B1249" s="511"/>
      <c r="C1249" s="511"/>
      <c r="D1249" s="511"/>
      <c r="E1249" s="511"/>
      <c r="F1249" s="511"/>
      <c r="G1249" s="511"/>
    </row>
    <row r="1250" spans="1:7" ht="40.5" customHeight="1">
      <c r="A1250" s="512" t="s">
        <v>1494</v>
      </c>
      <c r="B1250" s="513"/>
      <c r="C1250" s="513"/>
      <c r="D1250" s="513"/>
      <c r="E1250" s="513"/>
      <c r="F1250" s="513"/>
      <c r="G1250" s="513"/>
    </row>
    <row r="1251" spans="1:7">
      <c r="A1251" s="358"/>
      <c r="B1251" s="380" t="s">
        <v>1495</v>
      </c>
      <c r="C1251" s="364">
        <v>4.3399999999999998E-4</v>
      </c>
    </row>
    <row r="1252" spans="1:7">
      <c r="B1252" s="121" t="s">
        <v>1496</v>
      </c>
      <c r="C1252" s="366">
        <v>1.01</v>
      </c>
    </row>
    <row r="1253" spans="1:7">
      <c r="B1253" s="382" t="s">
        <v>1497</v>
      </c>
      <c r="C1253" s="366">
        <v>1.03</v>
      </c>
    </row>
    <row r="1254" spans="1:7">
      <c r="C1254" s="383"/>
    </row>
    <row r="1255" spans="1:7">
      <c r="C1255" s="383"/>
    </row>
    <row r="1256" spans="1:7">
      <c r="C1256" s="383"/>
    </row>
    <row r="1257" spans="1:7">
      <c r="C1257" s="383"/>
    </row>
    <row r="1258" spans="1:7">
      <c r="C1258" s="383"/>
    </row>
    <row r="1280" spans="2:7" s="378" customFormat="1">
      <c r="B1280" s="353"/>
      <c r="C1280" s="372"/>
      <c r="D1280" s="373"/>
      <c r="E1280" s="372"/>
      <c r="F1280" s="381"/>
      <c r="G1280" s="381"/>
    </row>
  </sheetData>
  <sheetProtection algorithmName="SHA-512" hashValue="arvNfL8dgmKry40ZTauscNd3EIpI3pjzptHWj1Ul9okdVHcrqFoNzhaKl9M5z5LV2+UWPEFn1ew74W4mnPO9qQ==" saltValue="aHqPpW2dTkU3WLvnPOeNhg==" spinCount="100000" sheet="1" objects="1" scenarios="1"/>
  <mergeCells count="1125">
    <mergeCell ref="A13:A15"/>
    <mergeCell ref="B13:B15"/>
    <mergeCell ref="C13:C15"/>
    <mergeCell ref="F13:F15"/>
    <mergeCell ref="G13:G15"/>
    <mergeCell ref="A16:A18"/>
    <mergeCell ref="B16:B18"/>
    <mergeCell ref="C16:C18"/>
    <mergeCell ref="F16:F18"/>
    <mergeCell ref="G16:G18"/>
    <mergeCell ref="D8:E8"/>
    <mergeCell ref="A9:A10"/>
    <mergeCell ref="B9:B10"/>
    <mergeCell ref="C9:C10"/>
    <mergeCell ref="F9:F10"/>
    <mergeCell ref="G9:G10"/>
    <mergeCell ref="A1:G1"/>
    <mergeCell ref="A2:G2"/>
    <mergeCell ref="A3:G3"/>
    <mergeCell ref="A4:G4"/>
    <mergeCell ref="A6:G6"/>
    <mergeCell ref="A7:A8"/>
    <mergeCell ref="B7:B8"/>
    <mergeCell ref="D7:E7"/>
    <mergeCell ref="F7:F8"/>
    <mergeCell ref="G7:G8"/>
    <mergeCell ref="A34:A37"/>
    <mergeCell ref="B34:B37"/>
    <mergeCell ref="C34:C37"/>
    <mergeCell ref="F34:F37"/>
    <mergeCell ref="G34:G37"/>
    <mergeCell ref="A38:A39"/>
    <mergeCell ref="B38:B39"/>
    <mergeCell ref="C38:C39"/>
    <mergeCell ref="F38:F39"/>
    <mergeCell ref="G38:G39"/>
    <mergeCell ref="A21:A30"/>
    <mergeCell ref="B21:B30"/>
    <mergeCell ref="C21:C30"/>
    <mergeCell ref="F21:F30"/>
    <mergeCell ref="G21:G30"/>
    <mergeCell ref="A31:A33"/>
    <mergeCell ref="B31:B33"/>
    <mergeCell ref="C31:C33"/>
    <mergeCell ref="F31:F33"/>
    <mergeCell ref="G31:G33"/>
    <mergeCell ref="A46:A57"/>
    <mergeCell ref="B46:B57"/>
    <mergeCell ref="C46:C57"/>
    <mergeCell ref="F46:F57"/>
    <mergeCell ref="G46:G57"/>
    <mergeCell ref="A59:A61"/>
    <mergeCell ref="B59:B61"/>
    <mergeCell ref="C59:C61"/>
    <mergeCell ref="F59:F61"/>
    <mergeCell ref="G59:G61"/>
    <mergeCell ref="A40:A42"/>
    <mergeCell ref="B40:B42"/>
    <mergeCell ref="C40:C42"/>
    <mergeCell ref="F40:F42"/>
    <mergeCell ref="G40:G42"/>
    <mergeCell ref="A43:A45"/>
    <mergeCell ref="B43:B45"/>
    <mergeCell ref="C43:C45"/>
    <mergeCell ref="F43:F45"/>
    <mergeCell ref="G43:G45"/>
    <mergeCell ref="A68:A73"/>
    <mergeCell ref="B68:B73"/>
    <mergeCell ref="C68:C73"/>
    <mergeCell ref="F68:F73"/>
    <mergeCell ref="G68:G73"/>
    <mergeCell ref="A74:A76"/>
    <mergeCell ref="B74:B76"/>
    <mergeCell ref="C74:C76"/>
    <mergeCell ref="F74:F76"/>
    <mergeCell ref="G74:G76"/>
    <mergeCell ref="A62:A64"/>
    <mergeCell ref="B62:B64"/>
    <mergeCell ref="C62:C64"/>
    <mergeCell ref="F62:F64"/>
    <mergeCell ref="G62:G64"/>
    <mergeCell ref="A65:A67"/>
    <mergeCell ref="B65:B67"/>
    <mergeCell ref="C65:C67"/>
    <mergeCell ref="F65:F67"/>
    <mergeCell ref="G65:G67"/>
    <mergeCell ref="A99:A102"/>
    <mergeCell ref="B99:B102"/>
    <mergeCell ref="C99:C102"/>
    <mergeCell ref="F99:F102"/>
    <mergeCell ref="G99:G102"/>
    <mergeCell ref="A103:A109"/>
    <mergeCell ref="B103:B109"/>
    <mergeCell ref="C103:C109"/>
    <mergeCell ref="F103:F109"/>
    <mergeCell ref="G103:G109"/>
    <mergeCell ref="A77:A81"/>
    <mergeCell ref="B77:B81"/>
    <mergeCell ref="C77:C81"/>
    <mergeCell ref="F77:F81"/>
    <mergeCell ref="G77:G81"/>
    <mergeCell ref="A82:A98"/>
    <mergeCell ref="B82:B98"/>
    <mergeCell ref="C82:C98"/>
    <mergeCell ref="F82:F98"/>
    <mergeCell ref="G82:G98"/>
    <mergeCell ref="A129:A132"/>
    <mergeCell ref="B129:B132"/>
    <mergeCell ref="C129:C132"/>
    <mergeCell ref="F129:F132"/>
    <mergeCell ref="G129:G132"/>
    <mergeCell ref="A134:A136"/>
    <mergeCell ref="B134:B136"/>
    <mergeCell ref="C134:C136"/>
    <mergeCell ref="F134:F136"/>
    <mergeCell ref="G134:G136"/>
    <mergeCell ref="A110:A114"/>
    <mergeCell ref="B110:B114"/>
    <mergeCell ref="C110:C114"/>
    <mergeCell ref="F110:F114"/>
    <mergeCell ref="G110:G114"/>
    <mergeCell ref="A115:A126"/>
    <mergeCell ref="B115:B126"/>
    <mergeCell ref="C115:C126"/>
    <mergeCell ref="F115:F126"/>
    <mergeCell ref="G115:G126"/>
    <mergeCell ref="A144:A147"/>
    <mergeCell ref="B144:B147"/>
    <mergeCell ref="C144:C147"/>
    <mergeCell ref="F144:F147"/>
    <mergeCell ref="G144:G147"/>
    <mergeCell ref="A148:A151"/>
    <mergeCell ref="B148:B151"/>
    <mergeCell ref="C148:C151"/>
    <mergeCell ref="F148:F151"/>
    <mergeCell ref="G148:G151"/>
    <mergeCell ref="A137:A139"/>
    <mergeCell ref="B137:B139"/>
    <mergeCell ref="C137:C139"/>
    <mergeCell ref="F137:F139"/>
    <mergeCell ref="G137:G139"/>
    <mergeCell ref="A141:A143"/>
    <mergeCell ref="B141:B143"/>
    <mergeCell ref="C141:C143"/>
    <mergeCell ref="F141:F143"/>
    <mergeCell ref="G141:G143"/>
    <mergeCell ref="A160:A163"/>
    <mergeCell ref="B160:B163"/>
    <mergeCell ref="C160:C163"/>
    <mergeCell ref="F160:F163"/>
    <mergeCell ref="G160:G163"/>
    <mergeCell ref="A164:A169"/>
    <mergeCell ref="B164:B169"/>
    <mergeCell ref="C164:C169"/>
    <mergeCell ref="F164:F169"/>
    <mergeCell ref="G164:G169"/>
    <mergeCell ref="A152:A154"/>
    <mergeCell ref="B152:B154"/>
    <mergeCell ref="C152:C154"/>
    <mergeCell ref="F152:F154"/>
    <mergeCell ref="G152:G154"/>
    <mergeCell ref="A155:A159"/>
    <mergeCell ref="B155:B159"/>
    <mergeCell ref="C155:C159"/>
    <mergeCell ref="F155:F159"/>
    <mergeCell ref="G155:G159"/>
    <mergeCell ref="A185:A187"/>
    <mergeCell ref="B185:B187"/>
    <mergeCell ref="C185:C187"/>
    <mergeCell ref="F185:F187"/>
    <mergeCell ref="G185:G187"/>
    <mergeCell ref="A188:A190"/>
    <mergeCell ref="B188:B190"/>
    <mergeCell ref="C188:C190"/>
    <mergeCell ref="F188:F190"/>
    <mergeCell ref="G188:G190"/>
    <mergeCell ref="A171:A174"/>
    <mergeCell ref="B171:B174"/>
    <mergeCell ref="C171:C174"/>
    <mergeCell ref="F171:F174"/>
    <mergeCell ref="G171:G174"/>
    <mergeCell ref="A175:A183"/>
    <mergeCell ref="B175:B183"/>
    <mergeCell ref="C175:C183"/>
    <mergeCell ref="F175:F183"/>
    <mergeCell ref="G175:G183"/>
    <mergeCell ref="A199:A201"/>
    <mergeCell ref="B199:B201"/>
    <mergeCell ref="C199:C201"/>
    <mergeCell ref="F199:F201"/>
    <mergeCell ref="G199:G201"/>
    <mergeCell ref="A202:A204"/>
    <mergeCell ref="B202:B204"/>
    <mergeCell ref="C202:C204"/>
    <mergeCell ref="F202:F204"/>
    <mergeCell ref="G202:G204"/>
    <mergeCell ref="A191:A195"/>
    <mergeCell ref="B191:B195"/>
    <mergeCell ref="C191:C195"/>
    <mergeCell ref="F191:F195"/>
    <mergeCell ref="G191:G195"/>
    <mergeCell ref="A196:A198"/>
    <mergeCell ref="B196:B198"/>
    <mergeCell ref="C196:C198"/>
    <mergeCell ref="F196:F198"/>
    <mergeCell ref="G196:G198"/>
    <mergeCell ref="A215:A219"/>
    <mergeCell ref="B215:B219"/>
    <mergeCell ref="C215:C219"/>
    <mergeCell ref="F215:F219"/>
    <mergeCell ref="G215:G219"/>
    <mergeCell ref="A220:A222"/>
    <mergeCell ref="B220:B222"/>
    <mergeCell ref="C220:C222"/>
    <mergeCell ref="F220:F222"/>
    <mergeCell ref="G220:G222"/>
    <mergeCell ref="A205:A211"/>
    <mergeCell ref="B205:B211"/>
    <mergeCell ref="C205:C211"/>
    <mergeCell ref="F205:F211"/>
    <mergeCell ref="G205:G211"/>
    <mergeCell ref="A212:A214"/>
    <mergeCell ref="B212:B214"/>
    <mergeCell ref="C212:C214"/>
    <mergeCell ref="F212:F214"/>
    <mergeCell ref="G212:G214"/>
    <mergeCell ref="A231:A240"/>
    <mergeCell ref="B231:B240"/>
    <mergeCell ref="C231:C240"/>
    <mergeCell ref="F231:F240"/>
    <mergeCell ref="G231:G240"/>
    <mergeCell ref="A241:A245"/>
    <mergeCell ref="B241:B245"/>
    <mergeCell ref="C241:C245"/>
    <mergeCell ref="F241:F245"/>
    <mergeCell ref="G241:G245"/>
    <mergeCell ref="A223:A224"/>
    <mergeCell ref="B223:B224"/>
    <mergeCell ref="C223:C224"/>
    <mergeCell ref="F223:F224"/>
    <mergeCell ref="G223:G224"/>
    <mergeCell ref="A225:A229"/>
    <mergeCell ref="B225:B229"/>
    <mergeCell ref="C225:C229"/>
    <mergeCell ref="F225:F229"/>
    <mergeCell ref="G225:G229"/>
    <mergeCell ref="A254:A255"/>
    <mergeCell ref="B254:B255"/>
    <mergeCell ref="C254:C255"/>
    <mergeCell ref="F254:F255"/>
    <mergeCell ref="G254:G255"/>
    <mergeCell ref="A257:A263"/>
    <mergeCell ref="B257:B263"/>
    <mergeCell ref="C257:C263"/>
    <mergeCell ref="F257:F263"/>
    <mergeCell ref="G257:G263"/>
    <mergeCell ref="A246:A248"/>
    <mergeCell ref="B246:B248"/>
    <mergeCell ref="C246:C248"/>
    <mergeCell ref="F246:F248"/>
    <mergeCell ref="G246:G248"/>
    <mergeCell ref="A249:A252"/>
    <mergeCell ref="B249:B252"/>
    <mergeCell ref="C249:C252"/>
    <mergeCell ref="F249:F252"/>
    <mergeCell ref="G249:G252"/>
    <mergeCell ref="A273:A275"/>
    <mergeCell ref="B273:B275"/>
    <mergeCell ref="C273:C275"/>
    <mergeCell ref="F273:F275"/>
    <mergeCell ref="G273:G275"/>
    <mergeCell ref="A278:A281"/>
    <mergeCell ref="B278:B281"/>
    <mergeCell ref="C278:C281"/>
    <mergeCell ref="F278:F281"/>
    <mergeCell ref="G278:G281"/>
    <mergeCell ref="A264:A266"/>
    <mergeCell ref="B264:B266"/>
    <mergeCell ref="C264:C266"/>
    <mergeCell ref="F264:F266"/>
    <mergeCell ref="G264:G266"/>
    <mergeCell ref="A269:A272"/>
    <mergeCell ref="B269:B272"/>
    <mergeCell ref="C269:C272"/>
    <mergeCell ref="F269:F272"/>
    <mergeCell ref="G269:G272"/>
    <mergeCell ref="A305:A309"/>
    <mergeCell ref="B305:B309"/>
    <mergeCell ref="C305:C309"/>
    <mergeCell ref="F305:F309"/>
    <mergeCell ref="G305:G309"/>
    <mergeCell ref="A311:A315"/>
    <mergeCell ref="B311:B315"/>
    <mergeCell ref="C311:C315"/>
    <mergeCell ref="F311:F315"/>
    <mergeCell ref="G311:G315"/>
    <mergeCell ref="A282:A290"/>
    <mergeCell ref="B282:B290"/>
    <mergeCell ref="C282:C290"/>
    <mergeCell ref="F282:F290"/>
    <mergeCell ref="G282:G290"/>
    <mergeCell ref="A291:A304"/>
    <mergeCell ref="B291:B304"/>
    <mergeCell ref="C291:C304"/>
    <mergeCell ref="F291:F304"/>
    <mergeCell ref="G291:G304"/>
    <mergeCell ref="A323:A324"/>
    <mergeCell ref="B323:B324"/>
    <mergeCell ref="C323:C324"/>
    <mergeCell ref="F323:F324"/>
    <mergeCell ref="G323:G324"/>
    <mergeCell ref="A325:A326"/>
    <mergeCell ref="B325:B326"/>
    <mergeCell ref="C325:C326"/>
    <mergeCell ref="F325:F326"/>
    <mergeCell ref="G325:G326"/>
    <mergeCell ref="A316:A318"/>
    <mergeCell ref="B316:B318"/>
    <mergeCell ref="C316:C318"/>
    <mergeCell ref="F316:F318"/>
    <mergeCell ref="G316:G318"/>
    <mergeCell ref="A321:A322"/>
    <mergeCell ref="B321:B322"/>
    <mergeCell ref="C321:C322"/>
    <mergeCell ref="F321:F322"/>
    <mergeCell ref="G321:G322"/>
    <mergeCell ref="A331:A332"/>
    <mergeCell ref="B331:B332"/>
    <mergeCell ref="C331:C332"/>
    <mergeCell ref="F331:F332"/>
    <mergeCell ref="G331:G332"/>
    <mergeCell ref="A333:A334"/>
    <mergeCell ref="B333:B334"/>
    <mergeCell ref="C333:C334"/>
    <mergeCell ref="F333:F334"/>
    <mergeCell ref="G333:G334"/>
    <mergeCell ref="A327:A328"/>
    <mergeCell ref="B327:B328"/>
    <mergeCell ref="C327:C328"/>
    <mergeCell ref="F327:F328"/>
    <mergeCell ref="G327:G328"/>
    <mergeCell ref="A329:A330"/>
    <mergeCell ref="B329:B330"/>
    <mergeCell ref="C329:C330"/>
    <mergeCell ref="F329:F330"/>
    <mergeCell ref="G329:G330"/>
    <mergeCell ref="A356:A362"/>
    <mergeCell ref="B356:B362"/>
    <mergeCell ref="C356:C362"/>
    <mergeCell ref="F356:F362"/>
    <mergeCell ref="G356:G362"/>
    <mergeCell ref="A363:A365"/>
    <mergeCell ref="B363:B365"/>
    <mergeCell ref="C363:C365"/>
    <mergeCell ref="F363:F365"/>
    <mergeCell ref="G363:G365"/>
    <mergeCell ref="A335:A336"/>
    <mergeCell ref="B335:B336"/>
    <mergeCell ref="C335:C336"/>
    <mergeCell ref="F335:F336"/>
    <mergeCell ref="G335:G336"/>
    <mergeCell ref="A339:A352"/>
    <mergeCell ref="B339:B352"/>
    <mergeCell ref="C339:C352"/>
    <mergeCell ref="F339:F352"/>
    <mergeCell ref="G339:G352"/>
    <mergeCell ref="A382:A384"/>
    <mergeCell ref="B382:B384"/>
    <mergeCell ref="C382:C384"/>
    <mergeCell ref="F382:F384"/>
    <mergeCell ref="G382:G384"/>
    <mergeCell ref="A385:A388"/>
    <mergeCell ref="B385:B388"/>
    <mergeCell ref="C385:C388"/>
    <mergeCell ref="F385:F388"/>
    <mergeCell ref="G385:G388"/>
    <mergeCell ref="A367:A376"/>
    <mergeCell ref="B367:B376"/>
    <mergeCell ref="C367:C376"/>
    <mergeCell ref="F367:F376"/>
    <mergeCell ref="G367:G376"/>
    <mergeCell ref="A378:A381"/>
    <mergeCell ref="B378:B381"/>
    <mergeCell ref="C378:C381"/>
    <mergeCell ref="F378:F381"/>
    <mergeCell ref="G378:G381"/>
    <mergeCell ref="A397:A399"/>
    <mergeCell ref="B397:B399"/>
    <mergeCell ref="C397:C399"/>
    <mergeCell ref="F397:F399"/>
    <mergeCell ref="G397:G399"/>
    <mergeCell ref="A400:A402"/>
    <mergeCell ref="B400:B402"/>
    <mergeCell ref="C400:C402"/>
    <mergeCell ref="F400:F402"/>
    <mergeCell ref="G400:G402"/>
    <mergeCell ref="A390:A392"/>
    <mergeCell ref="B390:B392"/>
    <mergeCell ref="C390:C392"/>
    <mergeCell ref="F390:F392"/>
    <mergeCell ref="G390:G392"/>
    <mergeCell ref="A393:A396"/>
    <mergeCell ref="B393:B396"/>
    <mergeCell ref="C393:C396"/>
    <mergeCell ref="F393:F396"/>
    <mergeCell ref="G393:G396"/>
    <mergeCell ref="A413:A414"/>
    <mergeCell ref="B413:B414"/>
    <mergeCell ref="C413:C414"/>
    <mergeCell ref="F413:F414"/>
    <mergeCell ref="G413:G414"/>
    <mergeCell ref="A415:A416"/>
    <mergeCell ref="B415:B416"/>
    <mergeCell ref="C415:C416"/>
    <mergeCell ref="F415:F416"/>
    <mergeCell ref="G415:G416"/>
    <mergeCell ref="A403:A408"/>
    <mergeCell ref="B403:B408"/>
    <mergeCell ref="C403:C408"/>
    <mergeCell ref="F403:F408"/>
    <mergeCell ref="G403:G408"/>
    <mergeCell ref="A410:A412"/>
    <mergeCell ref="B410:B412"/>
    <mergeCell ref="C410:C412"/>
    <mergeCell ref="F410:F412"/>
    <mergeCell ref="G410:G412"/>
    <mergeCell ref="A423:A424"/>
    <mergeCell ref="B423:B424"/>
    <mergeCell ref="C423:C424"/>
    <mergeCell ref="F423:F424"/>
    <mergeCell ref="G423:G424"/>
    <mergeCell ref="A425:A436"/>
    <mergeCell ref="B425:B436"/>
    <mergeCell ref="C425:C436"/>
    <mergeCell ref="F425:F436"/>
    <mergeCell ref="G425:G436"/>
    <mergeCell ref="A417:A419"/>
    <mergeCell ref="B417:B419"/>
    <mergeCell ref="C417:C419"/>
    <mergeCell ref="F417:F419"/>
    <mergeCell ref="G417:G419"/>
    <mergeCell ref="A420:A422"/>
    <mergeCell ref="B420:B422"/>
    <mergeCell ref="C420:C422"/>
    <mergeCell ref="F420:F422"/>
    <mergeCell ref="G420:G422"/>
    <mergeCell ref="A446:A447"/>
    <mergeCell ref="B446:B447"/>
    <mergeCell ref="C446:C447"/>
    <mergeCell ref="F446:F447"/>
    <mergeCell ref="G446:G447"/>
    <mergeCell ref="A450:A452"/>
    <mergeCell ref="B450:B452"/>
    <mergeCell ref="C450:C452"/>
    <mergeCell ref="F450:F452"/>
    <mergeCell ref="G450:G452"/>
    <mergeCell ref="A438:A440"/>
    <mergeCell ref="B438:B440"/>
    <mergeCell ref="C438:C440"/>
    <mergeCell ref="F438:F440"/>
    <mergeCell ref="G438:G440"/>
    <mergeCell ref="A442:A445"/>
    <mergeCell ref="B442:B445"/>
    <mergeCell ref="C442:C445"/>
    <mergeCell ref="F442:F445"/>
    <mergeCell ref="G442:G445"/>
    <mergeCell ref="A464:A466"/>
    <mergeCell ref="B464:B466"/>
    <mergeCell ref="C464:C466"/>
    <mergeCell ref="F464:F466"/>
    <mergeCell ref="G464:G466"/>
    <mergeCell ref="A467:A478"/>
    <mergeCell ref="B467:B478"/>
    <mergeCell ref="C467:C478"/>
    <mergeCell ref="F467:F478"/>
    <mergeCell ref="G467:G478"/>
    <mergeCell ref="A453:A455"/>
    <mergeCell ref="B453:B455"/>
    <mergeCell ref="C453:C455"/>
    <mergeCell ref="F453:F455"/>
    <mergeCell ref="G453:G455"/>
    <mergeCell ref="A458:A460"/>
    <mergeCell ref="B458:B460"/>
    <mergeCell ref="C458:C460"/>
    <mergeCell ref="F458:F460"/>
    <mergeCell ref="G458:G460"/>
    <mergeCell ref="A489:A491"/>
    <mergeCell ref="B489:B491"/>
    <mergeCell ref="C489:C491"/>
    <mergeCell ref="F489:F491"/>
    <mergeCell ref="G489:G491"/>
    <mergeCell ref="A492:A495"/>
    <mergeCell ref="B492:B495"/>
    <mergeCell ref="C492:C495"/>
    <mergeCell ref="F492:F495"/>
    <mergeCell ref="G492:G495"/>
    <mergeCell ref="A479:A482"/>
    <mergeCell ref="B479:B482"/>
    <mergeCell ref="C479:C482"/>
    <mergeCell ref="F479:F482"/>
    <mergeCell ref="G479:G482"/>
    <mergeCell ref="A485:A487"/>
    <mergeCell ref="B485:B487"/>
    <mergeCell ref="C485:C487"/>
    <mergeCell ref="F485:F487"/>
    <mergeCell ref="G485:G487"/>
    <mergeCell ref="A506:A510"/>
    <mergeCell ref="B506:B510"/>
    <mergeCell ref="C506:C510"/>
    <mergeCell ref="F506:F510"/>
    <mergeCell ref="G506:G510"/>
    <mergeCell ref="A511:A513"/>
    <mergeCell ref="B511:B513"/>
    <mergeCell ref="C511:C513"/>
    <mergeCell ref="F511:F513"/>
    <mergeCell ref="G511:G513"/>
    <mergeCell ref="A496:A500"/>
    <mergeCell ref="B496:B500"/>
    <mergeCell ref="C496:C500"/>
    <mergeCell ref="F496:F500"/>
    <mergeCell ref="G496:G500"/>
    <mergeCell ref="A502:A504"/>
    <mergeCell ref="B502:B504"/>
    <mergeCell ref="C502:C504"/>
    <mergeCell ref="F502:F504"/>
    <mergeCell ref="G502:G504"/>
    <mergeCell ref="A522:A524"/>
    <mergeCell ref="B522:B524"/>
    <mergeCell ref="C522:C524"/>
    <mergeCell ref="F522:F524"/>
    <mergeCell ref="G522:G524"/>
    <mergeCell ref="A526:A527"/>
    <mergeCell ref="B526:B527"/>
    <mergeCell ref="C526:C527"/>
    <mergeCell ref="F526:F527"/>
    <mergeCell ref="G526:G527"/>
    <mergeCell ref="A514:A517"/>
    <mergeCell ref="B514:B517"/>
    <mergeCell ref="C514:C517"/>
    <mergeCell ref="F514:F517"/>
    <mergeCell ref="G514:G517"/>
    <mergeCell ref="A520:A521"/>
    <mergeCell ref="B520:B521"/>
    <mergeCell ref="C520:C521"/>
    <mergeCell ref="F520:F521"/>
    <mergeCell ref="G520:G521"/>
    <mergeCell ref="A536:A538"/>
    <mergeCell ref="B536:B538"/>
    <mergeCell ref="C536:C538"/>
    <mergeCell ref="F536:F538"/>
    <mergeCell ref="G536:G538"/>
    <mergeCell ref="A541:A543"/>
    <mergeCell ref="B541:B543"/>
    <mergeCell ref="C541:C543"/>
    <mergeCell ref="F541:F543"/>
    <mergeCell ref="G541:G543"/>
    <mergeCell ref="A529:A532"/>
    <mergeCell ref="B529:B532"/>
    <mergeCell ref="C529:C532"/>
    <mergeCell ref="F529:F532"/>
    <mergeCell ref="G529:G532"/>
    <mergeCell ref="A533:A535"/>
    <mergeCell ref="B533:B535"/>
    <mergeCell ref="C533:C535"/>
    <mergeCell ref="F533:F535"/>
    <mergeCell ref="G533:G535"/>
    <mergeCell ref="A559:A560"/>
    <mergeCell ref="B559:B560"/>
    <mergeCell ref="C559:C560"/>
    <mergeCell ref="F559:F560"/>
    <mergeCell ref="G559:G560"/>
    <mergeCell ref="A561:A563"/>
    <mergeCell ref="B561:B563"/>
    <mergeCell ref="C561:C563"/>
    <mergeCell ref="F561:F563"/>
    <mergeCell ref="G561:G563"/>
    <mergeCell ref="A549:A552"/>
    <mergeCell ref="B549:B552"/>
    <mergeCell ref="C549:C552"/>
    <mergeCell ref="F549:F552"/>
    <mergeCell ref="G549:G552"/>
    <mergeCell ref="A556:A558"/>
    <mergeCell ref="B556:B558"/>
    <mergeCell ref="C556:C558"/>
    <mergeCell ref="F556:F558"/>
    <mergeCell ref="G556:G558"/>
    <mergeCell ref="A575:A576"/>
    <mergeCell ref="B575:B576"/>
    <mergeCell ref="C575:C576"/>
    <mergeCell ref="F575:F576"/>
    <mergeCell ref="G575:G576"/>
    <mergeCell ref="A577:A579"/>
    <mergeCell ref="B577:B579"/>
    <mergeCell ref="C577:C579"/>
    <mergeCell ref="F577:F579"/>
    <mergeCell ref="G577:G579"/>
    <mergeCell ref="A569:A570"/>
    <mergeCell ref="B569:B570"/>
    <mergeCell ref="C569:C570"/>
    <mergeCell ref="F569:F570"/>
    <mergeCell ref="G569:G570"/>
    <mergeCell ref="A572:A574"/>
    <mergeCell ref="B572:B574"/>
    <mergeCell ref="C572:C574"/>
    <mergeCell ref="F572:F574"/>
    <mergeCell ref="G572:G574"/>
    <mergeCell ref="A594:A595"/>
    <mergeCell ref="B594:B595"/>
    <mergeCell ref="C594:C595"/>
    <mergeCell ref="F594:F595"/>
    <mergeCell ref="G594:G595"/>
    <mergeCell ref="A599:A601"/>
    <mergeCell ref="B599:B601"/>
    <mergeCell ref="C599:C601"/>
    <mergeCell ref="F599:F601"/>
    <mergeCell ref="G599:G601"/>
    <mergeCell ref="A581:A583"/>
    <mergeCell ref="B581:B583"/>
    <mergeCell ref="C581:C583"/>
    <mergeCell ref="F581:F583"/>
    <mergeCell ref="G581:G583"/>
    <mergeCell ref="A590:A591"/>
    <mergeCell ref="B590:B591"/>
    <mergeCell ref="C590:C591"/>
    <mergeCell ref="F590:F591"/>
    <mergeCell ref="G590:G591"/>
    <mergeCell ref="A613:A617"/>
    <mergeCell ref="B613:B617"/>
    <mergeCell ref="C613:C617"/>
    <mergeCell ref="F613:F617"/>
    <mergeCell ref="G613:G617"/>
    <mergeCell ref="A618:A630"/>
    <mergeCell ref="B618:B630"/>
    <mergeCell ref="C618:C630"/>
    <mergeCell ref="F618:F630"/>
    <mergeCell ref="G618:G630"/>
    <mergeCell ref="A607:A608"/>
    <mergeCell ref="B607:B608"/>
    <mergeCell ref="C607:C608"/>
    <mergeCell ref="F607:F608"/>
    <mergeCell ref="G607:G608"/>
    <mergeCell ref="A609:A612"/>
    <mergeCell ref="B609:B612"/>
    <mergeCell ref="C609:C612"/>
    <mergeCell ref="F609:F612"/>
    <mergeCell ref="G609:G612"/>
    <mergeCell ref="A637:A646"/>
    <mergeCell ref="B637:B646"/>
    <mergeCell ref="C637:C646"/>
    <mergeCell ref="F637:F646"/>
    <mergeCell ref="G637:G646"/>
    <mergeCell ref="A647:A654"/>
    <mergeCell ref="B647:B654"/>
    <mergeCell ref="C647:C654"/>
    <mergeCell ref="F647:F654"/>
    <mergeCell ref="G647:G654"/>
    <mergeCell ref="A631:A633"/>
    <mergeCell ref="B631:B633"/>
    <mergeCell ref="C631:C633"/>
    <mergeCell ref="F631:F633"/>
    <mergeCell ref="G631:G633"/>
    <mergeCell ref="A634:A636"/>
    <mergeCell ref="B634:B636"/>
    <mergeCell ref="C634:C636"/>
    <mergeCell ref="F634:F636"/>
    <mergeCell ref="G634:G636"/>
    <mergeCell ref="A662:A664"/>
    <mergeCell ref="B662:B664"/>
    <mergeCell ref="C662:C664"/>
    <mergeCell ref="F662:F664"/>
    <mergeCell ref="G662:G664"/>
    <mergeCell ref="A675:A676"/>
    <mergeCell ref="B675:B676"/>
    <mergeCell ref="C675:C676"/>
    <mergeCell ref="F675:F676"/>
    <mergeCell ref="G675:G676"/>
    <mergeCell ref="A655:A658"/>
    <mergeCell ref="B655:B658"/>
    <mergeCell ref="C655:C658"/>
    <mergeCell ref="F655:F658"/>
    <mergeCell ref="G655:G658"/>
    <mergeCell ref="A659:A661"/>
    <mergeCell ref="B659:B661"/>
    <mergeCell ref="C659:C661"/>
    <mergeCell ref="F659:F661"/>
    <mergeCell ref="G659:G661"/>
    <mergeCell ref="A693:A695"/>
    <mergeCell ref="B693:B695"/>
    <mergeCell ref="C693:C695"/>
    <mergeCell ref="F693:F695"/>
    <mergeCell ref="G693:G695"/>
    <mergeCell ref="A696:A702"/>
    <mergeCell ref="B696:B702"/>
    <mergeCell ref="C696:C702"/>
    <mergeCell ref="F696:F702"/>
    <mergeCell ref="G696:G702"/>
    <mergeCell ref="A681:A682"/>
    <mergeCell ref="B681:B682"/>
    <mergeCell ref="C681:C682"/>
    <mergeCell ref="F681:F682"/>
    <mergeCell ref="G681:G682"/>
    <mergeCell ref="A685:A689"/>
    <mergeCell ref="B685:B689"/>
    <mergeCell ref="C685:C689"/>
    <mergeCell ref="F685:F689"/>
    <mergeCell ref="G685:G689"/>
    <mergeCell ref="A717:A718"/>
    <mergeCell ref="B717:B718"/>
    <mergeCell ref="C717:C718"/>
    <mergeCell ref="F717:F718"/>
    <mergeCell ref="G717:G718"/>
    <mergeCell ref="A719:A721"/>
    <mergeCell ref="B719:B721"/>
    <mergeCell ref="C719:C721"/>
    <mergeCell ref="F719:F721"/>
    <mergeCell ref="G719:G721"/>
    <mergeCell ref="A711:A713"/>
    <mergeCell ref="B711:B713"/>
    <mergeCell ref="C711:C713"/>
    <mergeCell ref="F711:F713"/>
    <mergeCell ref="G711:G713"/>
    <mergeCell ref="A714:A716"/>
    <mergeCell ref="B714:B716"/>
    <mergeCell ref="C714:C716"/>
    <mergeCell ref="F714:F716"/>
    <mergeCell ref="G714:G716"/>
    <mergeCell ref="A746:A747"/>
    <mergeCell ref="B746:B747"/>
    <mergeCell ref="C746:C747"/>
    <mergeCell ref="F746:F747"/>
    <mergeCell ref="G746:G747"/>
    <mergeCell ref="A751:A753"/>
    <mergeCell ref="B751:B753"/>
    <mergeCell ref="C751:C753"/>
    <mergeCell ref="F751:F753"/>
    <mergeCell ref="G751:G753"/>
    <mergeCell ref="A728:A729"/>
    <mergeCell ref="B728:B729"/>
    <mergeCell ref="C728:C729"/>
    <mergeCell ref="F728:F729"/>
    <mergeCell ref="G728:G729"/>
    <mergeCell ref="A737:A741"/>
    <mergeCell ref="B737:B741"/>
    <mergeCell ref="C737:C741"/>
    <mergeCell ref="F737:F741"/>
    <mergeCell ref="G737:G741"/>
    <mergeCell ref="A768:A772"/>
    <mergeCell ref="B768:B772"/>
    <mergeCell ref="C768:C772"/>
    <mergeCell ref="F768:F772"/>
    <mergeCell ref="G768:G772"/>
    <mergeCell ref="A777:A778"/>
    <mergeCell ref="B777:B778"/>
    <mergeCell ref="C777:C778"/>
    <mergeCell ref="F777:F778"/>
    <mergeCell ref="G777:G778"/>
    <mergeCell ref="A754:A761"/>
    <mergeCell ref="B754:B761"/>
    <mergeCell ref="C754:C761"/>
    <mergeCell ref="F754:F761"/>
    <mergeCell ref="G754:G761"/>
    <mergeCell ref="A763:A765"/>
    <mergeCell ref="B763:B765"/>
    <mergeCell ref="C763:C765"/>
    <mergeCell ref="F763:F765"/>
    <mergeCell ref="G763:G765"/>
    <mergeCell ref="A786:A787"/>
    <mergeCell ref="B786:B787"/>
    <mergeCell ref="C786:C787"/>
    <mergeCell ref="F786:F787"/>
    <mergeCell ref="G786:G787"/>
    <mergeCell ref="A789:A792"/>
    <mergeCell ref="B789:B792"/>
    <mergeCell ref="C789:C792"/>
    <mergeCell ref="F789:F792"/>
    <mergeCell ref="G789:G792"/>
    <mergeCell ref="A779:A781"/>
    <mergeCell ref="B779:B781"/>
    <mergeCell ref="C779:C781"/>
    <mergeCell ref="F779:F781"/>
    <mergeCell ref="G779:G781"/>
    <mergeCell ref="A783:A785"/>
    <mergeCell ref="B783:B785"/>
    <mergeCell ref="C783:C785"/>
    <mergeCell ref="F783:F785"/>
    <mergeCell ref="G783:G785"/>
    <mergeCell ref="A814:A816"/>
    <mergeCell ref="B814:B816"/>
    <mergeCell ref="C814:C816"/>
    <mergeCell ref="F814:F816"/>
    <mergeCell ref="G814:G816"/>
    <mergeCell ref="A819:A822"/>
    <mergeCell ref="B819:B822"/>
    <mergeCell ref="C819:C822"/>
    <mergeCell ref="F819:F822"/>
    <mergeCell ref="G819:G822"/>
    <mergeCell ref="A803:A804"/>
    <mergeCell ref="B803:B804"/>
    <mergeCell ref="C803:C804"/>
    <mergeCell ref="F803:F804"/>
    <mergeCell ref="G803:G804"/>
    <mergeCell ref="A805:A807"/>
    <mergeCell ref="B805:B807"/>
    <mergeCell ref="C805:C807"/>
    <mergeCell ref="F805:F807"/>
    <mergeCell ref="G805:G807"/>
    <mergeCell ref="A846:A848"/>
    <mergeCell ref="B846:B848"/>
    <mergeCell ref="C846:C848"/>
    <mergeCell ref="F846:F848"/>
    <mergeCell ref="G846:G848"/>
    <mergeCell ref="A851:A852"/>
    <mergeCell ref="B851:B852"/>
    <mergeCell ref="C851:C852"/>
    <mergeCell ref="F851:F852"/>
    <mergeCell ref="G851:G852"/>
    <mergeCell ref="A828:A830"/>
    <mergeCell ref="B828:B830"/>
    <mergeCell ref="C828:C830"/>
    <mergeCell ref="F828:F830"/>
    <mergeCell ref="G828:G830"/>
    <mergeCell ref="A837:A839"/>
    <mergeCell ref="B837:B839"/>
    <mergeCell ref="C837:C839"/>
    <mergeCell ref="F837:F839"/>
    <mergeCell ref="G837:G839"/>
    <mergeCell ref="A862:A864"/>
    <mergeCell ref="B862:B864"/>
    <mergeCell ref="C862:C864"/>
    <mergeCell ref="F862:F864"/>
    <mergeCell ref="G862:G864"/>
    <mergeCell ref="A871:A872"/>
    <mergeCell ref="B871:B872"/>
    <mergeCell ref="C871:C872"/>
    <mergeCell ref="F871:F872"/>
    <mergeCell ref="G871:G872"/>
    <mergeCell ref="A853:A854"/>
    <mergeCell ref="B853:B854"/>
    <mergeCell ref="C853:C854"/>
    <mergeCell ref="F853:F854"/>
    <mergeCell ref="G853:G854"/>
    <mergeCell ref="A856:A858"/>
    <mergeCell ref="B856:B858"/>
    <mergeCell ref="C856:C858"/>
    <mergeCell ref="F856:F858"/>
    <mergeCell ref="G856:G858"/>
    <mergeCell ref="A886:A888"/>
    <mergeCell ref="B886:B888"/>
    <mergeCell ref="C886:C888"/>
    <mergeCell ref="F886:F888"/>
    <mergeCell ref="G886:G888"/>
    <mergeCell ref="A890:A892"/>
    <mergeCell ref="B890:B892"/>
    <mergeCell ref="C890:C892"/>
    <mergeCell ref="F890:F892"/>
    <mergeCell ref="G890:G892"/>
    <mergeCell ref="A874:A876"/>
    <mergeCell ref="B874:B876"/>
    <mergeCell ref="C874:C876"/>
    <mergeCell ref="F874:F876"/>
    <mergeCell ref="G874:G876"/>
    <mergeCell ref="A881:A882"/>
    <mergeCell ref="B881:B882"/>
    <mergeCell ref="C881:C882"/>
    <mergeCell ref="F881:F882"/>
    <mergeCell ref="G881:G882"/>
    <mergeCell ref="A907:A913"/>
    <mergeCell ref="B907:B913"/>
    <mergeCell ref="C907:C913"/>
    <mergeCell ref="F907:F913"/>
    <mergeCell ref="G907:G913"/>
    <mergeCell ref="A914:A915"/>
    <mergeCell ref="B914:B915"/>
    <mergeCell ref="C914:C915"/>
    <mergeCell ref="F914:F915"/>
    <mergeCell ref="G914:G915"/>
    <mergeCell ref="A893:A896"/>
    <mergeCell ref="B893:B896"/>
    <mergeCell ref="C893:C896"/>
    <mergeCell ref="F893:F896"/>
    <mergeCell ref="G893:G896"/>
    <mergeCell ref="A900:A902"/>
    <mergeCell ref="B900:B902"/>
    <mergeCell ref="C900:C902"/>
    <mergeCell ref="F900:F902"/>
    <mergeCell ref="G900:G902"/>
    <mergeCell ref="A928:A930"/>
    <mergeCell ref="B928:B930"/>
    <mergeCell ref="C928:C930"/>
    <mergeCell ref="F928:F930"/>
    <mergeCell ref="G928:G930"/>
    <mergeCell ref="A933:A936"/>
    <mergeCell ref="B933:B936"/>
    <mergeCell ref="C933:C936"/>
    <mergeCell ref="F933:F936"/>
    <mergeCell ref="G933:G936"/>
    <mergeCell ref="A920:A922"/>
    <mergeCell ref="B920:B922"/>
    <mergeCell ref="C920:C922"/>
    <mergeCell ref="F920:F922"/>
    <mergeCell ref="G920:G922"/>
    <mergeCell ref="A923:A925"/>
    <mergeCell ref="B923:B925"/>
    <mergeCell ref="C923:C925"/>
    <mergeCell ref="F923:F925"/>
    <mergeCell ref="G923:G925"/>
    <mergeCell ref="A949:A950"/>
    <mergeCell ref="B949:B950"/>
    <mergeCell ref="C949:C950"/>
    <mergeCell ref="F949:F950"/>
    <mergeCell ref="G949:G950"/>
    <mergeCell ref="A951:A953"/>
    <mergeCell ref="B951:B953"/>
    <mergeCell ref="C951:C953"/>
    <mergeCell ref="F951:F953"/>
    <mergeCell ref="G951:G953"/>
    <mergeCell ref="A938:A941"/>
    <mergeCell ref="B938:B941"/>
    <mergeCell ref="C938:C941"/>
    <mergeCell ref="F938:F941"/>
    <mergeCell ref="G938:G941"/>
    <mergeCell ref="A944:A947"/>
    <mergeCell ref="B944:B947"/>
    <mergeCell ref="C944:C947"/>
    <mergeCell ref="F944:F947"/>
    <mergeCell ref="G944:G947"/>
    <mergeCell ref="A969:A971"/>
    <mergeCell ref="B969:B971"/>
    <mergeCell ref="C969:C971"/>
    <mergeCell ref="F969:F971"/>
    <mergeCell ref="G969:G971"/>
    <mergeCell ref="A974:A976"/>
    <mergeCell ref="B974:B976"/>
    <mergeCell ref="C974:C976"/>
    <mergeCell ref="F974:F976"/>
    <mergeCell ref="G974:G976"/>
    <mergeCell ref="A960:A961"/>
    <mergeCell ref="B960:B961"/>
    <mergeCell ref="C960:C961"/>
    <mergeCell ref="F960:F961"/>
    <mergeCell ref="G960:G961"/>
    <mergeCell ref="A964:A967"/>
    <mergeCell ref="B964:B967"/>
    <mergeCell ref="C964:C967"/>
    <mergeCell ref="F964:F967"/>
    <mergeCell ref="G964:G967"/>
    <mergeCell ref="A999:A1002"/>
    <mergeCell ref="B999:B1002"/>
    <mergeCell ref="C999:C1002"/>
    <mergeCell ref="F999:F1002"/>
    <mergeCell ref="G999:G1002"/>
    <mergeCell ref="A1005:A1006"/>
    <mergeCell ref="B1005:B1006"/>
    <mergeCell ref="C1005:C1006"/>
    <mergeCell ref="F1005:F1006"/>
    <mergeCell ref="G1005:G1006"/>
    <mergeCell ref="A987:A990"/>
    <mergeCell ref="B987:B990"/>
    <mergeCell ref="C987:C990"/>
    <mergeCell ref="F987:F990"/>
    <mergeCell ref="G987:G990"/>
    <mergeCell ref="A994:A996"/>
    <mergeCell ref="B994:B996"/>
    <mergeCell ref="C994:C996"/>
    <mergeCell ref="F994:F996"/>
    <mergeCell ref="G994:G996"/>
    <mergeCell ref="A1023:A1024"/>
    <mergeCell ref="B1023:B1024"/>
    <mergeCell ref="C1023:C1024"/>
    <mergeCell ref="F1023:F1024"/>
    <mergeCell ref="G1023:G1024"/>
    <mergeCell ref="A1031:A1034"/>
    <mergeCell ref="B1031:B1034"/>
    <mergeCell ref="C1031:C1034"/>
    <mergeCell ref="F1031:F1034"/>
    <mergeCell ref="G1031:G1034"/>
    <mergeCell ref="A1011:A1013"/>
    <mergeCell ref="B1011:B1013"/>
    <mergeCell ref="C1011:C1013"/>
    <mergeCell ref="F1011:F1013"/>
    <mergeCell ref="G1011:G1013"/>
    <mergeCell ref="A1015:A1018"/>
    <mergeCell ref="B1015:B1018"/>
    <mergeCell ref="C1015:C1018"/>
    <mergeCell ref="F1015:F1018"/>
    <mergeCell ref="G1015:G1018"/>
    <mergeCell ref="A1047:A1048"/>
    <mergeCell ref="B1047:B1048"/>
    <mergeCell ref="C1047:C1048"/>
    <mergeCell ref="F1047:F1048"/>
    <mergeCell ref="G1047:G1048"/>
    <mergeCell ref="A1049:A1051"/>
    <mergeCell ref="B1049:B1051"/>
    <mergeCell ref="C1049:C1051"/>
    <mergeCell ref="F1049:F1051"/>
    <mergeCell ref="G1049:G1051"/>
    <mergeCell ref="A1037:A1040"/>
    <mergeCell ref="B1037:B1040"/>
    <mergeCell ref="C1037:C1040"/>
    <mergeCell ref="F1037:F1040"/>
    <mergeCell ref="G1037:G1040"/>
    <mergeCell ref="A1043:A1044"/>
    <mergeCell ref="B1043:B1044"/>
    <mergeCell ref="C1043:C1044"/>
    <mergeCell ref="F1043:F1044"/>
    <mergeCell ref="G1043:G1044"/>
    <mergeCell ref="A1071:A1073"/>
    <mergeCell ref="B1071:B1073"/>
    <mergeCell ref="C1071:C1073"/>
    <mergeCell ref="F1071:F1073"/>
    <mergeCell ref="G1071:G1073"/>
    <mergeCell ref="A1076:A1079"/>
    <mergeCell ref="B1076:B1079"/>
    <mergeCell ref="C1076:C1079"/>
    <mergeCell ref="F1076:F1079"/>
    <mergeCell ref="G1076:G1079"/>
    <mergeCell ref="A1059:A1063"/>
    <mergeCell ref="B1059:B1063"/>
    <mergeCell ref="C1059:C1063"/>
    <mergeCell ref="F1059:F1063"/>
    <mergeCell ref="G1059:G1063"/>
    <mergeCell ref="A1068:A1069"/>
    <mergeCell ref="B1068:B1069"/>
    <mergeCell ref="C1068:C1069"/>
    <mergeCell ref="F1068:F1069"/>
    <mergeCell ref="G1068:G1069"/>
    <mergeCell ref="A1092:A1094"/>
    <mergeCell ref="B1092:B1094"/>
    <mergeCell ref="C1092:C1094"/>
    <mergeCell ref="F1092:F1094"/>
    <mergeCell ref="G1092:G1094"/>
    <mergeCell ref="A1096:A1097"/>
    <mergeCell ref="B1096:B1097"/>
    <mergeCell ref="C1096:C1097"/>
    <mergeCell ref="F1096:F1097"/>
    <mergeCell ref="G1096:G1097"/>
    <mergeCell ref="A1083:A1089"/>
    <mergeCell ref="B1083:B1089"/>
    <mergeCell ref="C1083:C1089"/>
    <mergeCell ref="F1083:F1089"/>
    <mergeCell ref="G1083:G1089"/>
    <mergeCell ref="A1090:A1091"/>
    <mergeCell ref="B1090:B1091"/>
    <mergeCell ref="C1090:C1091"/>
    <mergeCell ref="F1090:F1091"/>
    <mergeCell ref="G1090:G1091"/>
    <mergeCell ref="A1121:A1127"/>
    <mergeCell ref="B1121:B1127"/>
    <mergeCell ref="C1121:C1127"/>
    <mergeCell ref="F1121:F1127"/>
    <mergeCell ref="G1121:G1127"/>
    <mergeCell ref="A1130:A1135"/>
    <mergeCell ref="B1130:B1135"/>
    <mergeCell ref="C1130:C1135"/>
    <mergeCell ref="F1130:F1135"/>
    <mergeCell ref="G1130:G1135"/>
    <mergeCell ref="A1103:A1109"/>
    <mergeCell ref="B1103:B1109"/>
    <mergeCell ref="C1103:C1109"/>
    <mergeCell ref="F1103:F1109"/>
    <mergeCell ref="G1103:G1109"/>
    <mergeCell ref="A1117:A1119"/>
    <mergeCell ref="B1117:B1119"/>
    <mergeCell ref="C1117:C1119"/>
    <mergeCell ref="F1117:F1119"/>
    <mergeCell ref="G1117:G1119"/>
    <mergeCell ref="A1171:A1173"/>
    <mergeCell ref="B1171:B1173"/>
    <mergeCell ref="C1171:C1173"/>
    <mergeCell ref="F1171:F1173"/>
    <mergeCell ref="G1171:G1173"/>
    <mergeCell ref="A1189:A1190"/>
    <mergeCell ref="B1189:B1190"/>
    <mergeCell ref="C1189:C1190"/>
    <mergeCell ref="F1189:F1190"/>
    <mergeCell ref="A1142:A1144"/>
    <mergeCell ref="B1142:B1144"/>
    <mergeCell ref="C1142:C1144"/>
    <mergeCell ref="F1142:F1144"/>
    <mergeCell ref="G1142:G1144"/>
    <mergeCell ref="A1163:A1165"/>
    <mergeCell ref="B1163:B1165"/>
    <mergeCell ref="C1163:C1165"/>
    <mergeCell ref="F1163:F1165"/>
    <mergeCell ref="G1163:G1165"/>
    <mergeCell ref="A1212:A1213"/>
    <mergeCell ref="B1212:B1213"/>
    <mergeCell ref="C1212:C1213"/>
    <mergeCell ref="F1212:F1213"/>
    <mergeCell ref="G1212:G1213"/>
    <mergeCell ref="A1218:A1219"/>
    <mergeCell ref="B1218:B1219"/>
    <mergeCell ref="C1218:C1219"/>
    <mergeCell ref="F1218:F1219"/>
    <mergeCell ref="G1218:G1219"/>
    <mergeCell ref="A1203:A1205"/>
    <mergeCell ref="B1203:B1205"/>
    <mergeCell ref="C1203:C1205"/>
    <mergeCell ref="F1203:F1205"/>
    <mergeCell ref="G1203:G1205"/>
    <mergeCell ref="A1210:A1211"/>
    <mergeCell ref="B1210:B1211"/>
    <mergeCell ref="C1210:C1211"/>
    <mergeCell ref="F1210:F1211"/>
    <mergeCell ref="G1210:G1211"/>
    <mergeCell ref="D1244:G1244"/>
    <mergeCell ref="A1249:G1249"/>
    <mergeCell ref="A1250:G1250"/>
    <mergeCell ref="G1225:G1226"/>
    <mergeCell ref="C1230:G1230"/>
    <mergeCell ref="C1231:G1231"/>
    <mergeCell ref="A1232:A1233"/>
    <mergeCell ref="B1232:B1233"/>
    <mergeCell ref="D1232:E1232"/>
    <mergeCell ref="F1232:F1233"/>
    <mergeCell ref="G1232:G1233"/>
    <mergeCell ref="D1233:E1233"/>
    <mergeCell ref="A1221:A1222"/>
    <mergeCell ref="B1221:B1222"/>
    <mergeCell ref="C1221:C1222"/>
    <mergeCell ref="F1221:F1222"/>
    <mergeCell ref="A1225:A1226"/>
    <mergeCell ref="B1225:B1226"/>
    <mergeCell ref="C1225:C1226"/>
    <mergeCell ref="F1225:F1226"/>
  </mergeCells>
  <phoneticPr fontId="6"/>
  <printOptions horizontalCentered="1"/>
  <pageMargins left="0.39370078740157483" right="0.39370078740157483" top="0.59055118110236227" bottom="0.78740157480314965" header="0.19685039370078741" footer="0.19685039370078741"/>
  <pageSetup paperSize="9" scale="62"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17" manualBreakCount="17">
    <brk id="67" max="16383" man="1"/>
    <brk id="143" max="16383" man="1"/>
    <brk id="219" max="16383" man="1"/>
    <brk id="290" max="16383" man="1"/>
    <brk id="362" max="16383" man="1"/>
    <brk id="436" max="16383" man="1"/>
    <brk id="510" max="16383" man="1"/>
    <brk id="584" max="16383" man="1"/>
    <brk id="654" max="16383" man="1"/>
    <brk id="723" max="16383" man="1"/>
    <brk id="794" max="16383" man="1"/>
    <brk id="860" max="16383" man="1"/>
    <brk id="927" max="16383" man="1"/>
    <brk id="998" max="16383" man="1"/>
    <brk id="1073" max="16383" man="1"/>
    <brk id="1147" max="16383" man="1"/>
    <brk id="12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D1" workbookViewId="0">
      <selection activeCell="D30" sqref="D30"/>
    </sheetView>
  </sheetViews>
  <sheetFormatPr defaultColWidth="8.75" defaultRowHeight="13.5"/>
  <cols>
    <col min="1" max="1" width="0" style="392" hidden="1" customWidth="1"/>
    <col min="2" max="2" width="39.125" style="392" hidden="1" customWidth="1"/>
    <col min="3" max="3" width="52.75" style="392" hidden="1" customWidth="1"/>
    <col min="4" max="4" width="52.375" style="392" customWidth="1"/>
    <col min="5" max="16384" width="8.75" style="392"/>
  </cols>
  <sheetData>
    <row r="1" spans="1:4">
      <c r="A1" s="391" t="s">
        <v>1505</v>
      </c>
      <c r="B1" s="391" t="s">
        <v>1506</v>
      </c>
      <c r="C1" s="391" t="s">
        <v>1507</v>
      </c>
      <c r="D1" s="391" t="s">
        <v>1508</v>
      </c>
    </row>
    <row r="2" spans="1:4">
      <c r="A2" s="393" t="s">
        <v>1509</v>
      </c>
      <c r="B2" s="393" t="s">
        <v>1510</v>
      </c>
      <c r="C2" s="393" t="s">
        <v>1511</v>
      </c>
      <c r="D2" s="393" t="str">
        <f>A2&amp;"　"&amp;C2</f>
        <v>01　農業</v>
      </c>
    </row>
    <row r="3" spans="1:4">
      <c r="A3" s="393" t="s">
        <v>1512</v>
      </c>
      <c r="B3" s="393" t="s">
        <v>1510</v>
      </c>
      <c r="C3" s="393" t="s">
        <v>1513</v>
      </c>
      <c r="D3" s="393" t="str">
        <f t="shared" ref="D3:D66" si="0">A3&amp;"　"&amp;C3</f>
        <v>02　林業</v>
      </c>
    </row>
    <row r="4" spans="1:4">
      <c r="A4" s="393" t="s">
        <v>1514</v>
      </c>
      <c r="B4" s="393" t="s">
        <v>1515</v>
      </c>
      <c r="C4" s="393" t="s">
        <v>1516</v>
      </c>
      <c r="D4" s="393" t="str">
        <f t="shared" si="0"/>
        <v>03　漁業（水産養殖業を除く）</v>
      </c>
    </row>
    <row r="5" spans="1:4">
      <c r="A5" s="393" t="s">
        <v>1517</v>
      </c>
      <c r="B5" s="393" t="s">
        <v>1515</v>
      </c>
      <c r="C5" s="393" t="s">
        <v>1518</v>
      </c>
      <c r="D5" s="393" t="str">
        <f t="shared" si="0"/>
        <v>04　水産養殖業</v>
      </c>
    </row>
    <row r="6" spans="1:4">
      <c r="A6" s="393" t="s">
        <v>1519</v>
      </c>
      <c r="B6" s="393" t="s">
        <v>1520</v>
      </c>
      <c r="C6" s="393" t="s">
        <v>1520</v>
      </c>
      <c r="D6" s="393" t="str">
        <f t="shared" si="0"/>
        <v>05　鉱業，採石業，砂利採取業</v>
      </c>
    </row>
    <row r="7" spans="1:4">
      <c r="A7" s="393" t="s">
        <v>1521</v>
      </c>
      <c r="B7" s="393" t="s">
        <v>1522</v>
      </c>
      <c r="C7" s="393" t="s">
        <v>1523</v>
      </c>
      <c r="D7" s="393" t="str">
        <f t="shared" si="0"/>
        <v>06　総合工事業</v>
      </c>
    </row>
    <row r="8" spans="1:4">
      <c r="A8" s="393" t="s">
        <v>1524</v>
      </c>
      <c r="B8" s="393" t="s">
        <v>1522</v>
      </c>
      <c r="C8" s="393" t="s">
        <v>1525</v>
      </c>
      <c r="D8" s="393" t="str">
        <f t="shared" si="0"/>
        <v>07　職別工事業（設備工事業を除く）</v>
      </c>
    </row>
    <row r="9" spans="1:4">
      <c r="A9" s="393" t="s">
        <v>1526</v>
      </c>
      <c r="B9" s="393" t="s">
        <v>1522</v>
      </c>
      <c r="C9" s="393" t="s">
        <v>1527</v>
      </c>
      <c r="D9" s="393" t="str">
        <f t="shared" si="0"/>
        <v>08　設備工事業</v>
      </c>
    </row>
    <row r="10" spans="1:4">
      <c r="A10" s="393" t="s">
        <v>1528</v>
      </c>
      <c r="B10" s="393" t="s">
        <v>1529</v>
      </c>
      <c r="C10" s="393" t="s">
        <v>1530</v>
      </c>
      <c r="D10" s="393" t="str">
        <f t="shared" si="0"/>
        <v>09　食料品製造業</v>
      </c>
    </row>
    <row r="11" spans="1:4">
      <c r="A11" s="393" t="s">
        <v>1531</v>
      </c>
      <c r="B11" s="393" t="s">
        <v>1529</v>
      </c>
      <c r="C11" s="393" t="s">
        <v>1532</v>
      </c>
      <c r="D11" s="393" t="str">
        <f t="shared" si="0"/>
        <v>10　飲料・たばこ・飼料製造業</v>
      </c>
    </row>
    <row r="12" spans="1:4">
      <c r="A12" s="393" t="s">
        <v>1533</v>
      </c>
      <c r="B12" s="393" t="s">
        <v>1529</v>
      </c>
      <c r="C12" s="393" t="s">
        <v>1534</v>
      </c>
      <c r="D12" s="393" t="str">
        <f t="shared" si="0"/>
        <v>11　繊維工業</v>
      </c>
    </row>
    <row r="13" spans="1:4">
      <c r="A13" s="393" t="s">
        <v>1535</v>
      </c>
      <c r="B13" s="393" t="s">
        <v>1529</v>
      </c>
      <c r="C13" s="393" t="s">
        <v>1536</v>
      </c>
      <c r="D13" s="393" t="str">
        <f t="shared" si="0"/>
        <v>12　木材・木製品製造業（家具を除く）</v>
      </c>
    </row>
    <row r="14" spans="1:4">
      <c r="A14" s="393" t="s">
        <v>1537</v>
      </c>
      <c r="B14" s="393" t="s">
        <v>1529</v>
      </c>
      <c r="C14" s="393" t="s">
        <v>1538</v>
      </c>
      <c r="D14" s="393" t="str">
        <f t="shared" si="0"/>
        <v>13　家具・装備品製造業</v>
      </c>
    </row>
    <row r="15" spans="1:4">
      <c r="A15" s="393" t="s">
        <v>1539</v>
      </c>
      <c r="B15" s="393" t="s">
        <v>1529</v>
      </c>
      <c r="C15" s="393" t="s">
        <v>1540</v>
      </c>
      <c r="D15" s="393" t="str">
        <f t="shared" si="0"/>
        <v>14　パルプ・紙・紙加工品製造業</v>
      </c>
    </row>
    <row r="16" spans="1:4">
      <c r="A16" s="393" t="s">
        <v>1541</v>
      </c>
      <c r="B16" s="393" t="s">
        <v>1529</v>
      </c>
      <c r="C16" s="393" t="s">
        <v>1542</v>
      </c>
      <c r="D16" s="393" t="str">
        <f t="shared" si="0"/>
        <v>15　印刷・同関連業</v>
      </c>
    </row>
    <row r="17" spans="1:4">
      <c r="A17" s="393" t="s">
        <v>1543</v>
      </c>
      <c r="B17" s="393" t="s">
        <v>1529</v>
      </c>
      <c r="C17" s="393" t="s">
        <v>1544</v>
      </c>
      <c r="D17" s="393" t="str">
        <f t="shared" si="0"/>
        <v>16　化学工業</v>
      </c>
    </row>
    <row r="18" spans="1:4">
      <c r="A18" s="393" t="s">
        <v>1545</v>
      </c>
      <c r="B18" s="393" t="s">
        <v>1529</v>
      </c>
      <c r="C18" s="393" t="s">
        <v>1546</v>
      </c>
      <c r="D18" s="393" t="str">
        <f t="shared" si="0"/>
        <v>17　石油製品・石炭製品製造業</v>
      </c>
    </row>
    <row r="19" spans="1:4">
      <c r="A19" s="393" t="s">
        <v>1547</v>
      </c>
      <c r="B19" s="393" t="s">
        <v>1529</v>
      </c>
      <c r="C19" s="393" t="s">
        <v>1548</v>
      </c>
      <c r="D19" s="393" t="str">
        <f t="shared" si="0"/>
        <v>18　プラスチック製品製造業（別掲を除く）</v>
      </c>
    </row>
    <row r="20" spans="1:4">
      <c r="A20" s="393" t="s">
        <v>1549</v>
      </c>
      <c r="B20" s="393" t="s">
        <v>1529</v>
      </c>
      <c r="C20" s="393" t="s">
        <v>1550</v>
      </c>
      <c r="D20" s="393" t="str">
        <f t="shared" si="0"/>
        <v>19　ゴム製品製造業</v>
      </c>
    </row>
    <row r="21" spans="1:4">
      <c r="A21" s="393" t="s">
        <v>1551</v>
      </c>
      <c r="B21" s="393" t="s">
        <v>1529</v>
      </c>
      <c r="C21" s="393" t="s">
        <v>1552</v>
      </c>
      <c r="D21" s="393" t="str">
        <f t="shared" si="0"/>
        <v>20　なめし革・同製品・毛皮製造業</v>
      </c>
    </row>
    <row r="22" spans="1:4">
      <c r="A22" s="393" t="s">
        <v>1553</v>
      </c>
      <c r="B22" s="393" t="s">
        <v>1529</v>
      </c>
      <c r="C22" s="393" t="s">
        <v>1554</v>
      </c>
      <c r="D22" s="393" t="str">
        <f t="shared" si="0"/>
        <v>21　窯業・土石製品製造業</v>
      </c>
    </row>
    <row r="23" spans="1:4">
      <c r="A23" s="393" t="s">
        <v>1555</v>
      </c>
      <c r="B23" s="393" t="s">
        <v>1529</v>
      </c>
      <c r="C23" s="393" t="s">
        <v>1556</v>
      </c>
      <c r="D23" s="393" t="str">
        <f t="shared" si="0"/>
        <v>22　鉄鋼業</v>
      </c>
    </row>
    <row r="24" spans="1:4">
      <c r="A24" s="393" t="s">
        <v>1557</v>
      </c>
      <c r="B24" s="393" t="s">
        <v>1529</v>
      </c>
      <c r="C24" s="393" t="s">
        <v>1558</v>
      </c>
      <c r="D24" s="393" t="str">
        <f t="shared" si="0"/>
        <v>23　非鉄金属製造業</v>
      </c>
    </row>
    <row r="25" spans="1:4">
      <c r="A25" s="393" t="s">
        <v>1559</v>
      </c>
      <c r="B25" s="393" t="s">
        <v>1529</v>
      </c>
      <c r="C25" s="393" t="s">
        <v>1560</v>
      </c>
      <c r="D25" s="393" t="str">
        <f t="shared" si="0"/>
        <v>24　金属製品製造業</v>
      </c>
    </row>
    <row r="26" spans="1:4">
      <c r="A26" s="393" t="s">
        <v>1561</v>
      </c>
      <c r="B26" s="393" t="s">
        <v>1529</v>
      </c>
      <c r="C26" s="393" t="s">
        <v>1562</v>
      </c>
      <c r="D26" s="393" t="str">
        <f t="shared" si="0"/>
        <v>25　はん用機械器具製造業</v>
      </c>
    </row>
    <row r="27" spans="1:4">
      <c r="A27" s="393" t="s">
        <v>1563</v>
      </c>
      <c r="B27" s="393" t="s">
        <v>1529</v>
      </c>
      <c r="C27" s="393" t="s">
        <v>1564</v>
      </c>
      <c r="D27" s="393" t="str">
        <f t="shared" si="0"/>
        <v>26　生産用機械器具製造業</v>
      </c>
    </row>
    <row r="28" spans="1:4">
      <c r="A28" s="393" t="s">
        <v>1565</v>
      </c>
      <c r="B28" s="393" t="s">
        <v>1529</v>
      </c>
      <c r="C28" s="393" t="s">
        <v>1566</v>
      </c>
      <c r="D28" s="393" t="str">
        <f t="shared" si="0"/>
        <v>27　業務用機械器具製造業</v>
      </c>
    </row>
    <row r="29" spans="1:4">
      <c r="A29" s="393" t="s">
        <v>1567</v>
      </c>
      <c r="B29" s="393" t="s">
        <v>1529</v>
      </c>
      <c r="C29" s="393" t="s">
        <v>1568</v>
      </c>
      <c r="D29" s="393" t="str">
        <f t="shared" si="0"/>
        <v>28　電子部品・デバイス・電子回路製造業</v>
      </c>
    </row>
    <row r="30" spans="1:4">
      <c r="A30" s="393" t="s">
        <v>1569</v>
      </c>
      <c r="B30" s="393" t="s">
        <v>1529</v>
      </c>
      <c r="C30" s="393" t="s">
        <v>1570</v>
      </c>
      <c r="D30" s="393" t="str">
        <f t="shared" si="0"/>
        <v>29　電気機械器具製造業</v>
      </c>
    </row>
    <row r="31" spans="1:4">
      <c r="A31" s="393" t="s">
        <v>1571</v>
      </c>
      <c r="B31" s="393" t="s">
        <v>1529</v>
      </c>
      <c r="C31" s="393" t="s">
        <v>1572</v>
      </c>
      <c r="D31" s="393" t="str">
        <f t="shared" si="0"/>
        <v>30　情報通信機械器具製造業</v>
      </c>
    </row>
    <row r="32" spans="1:4">
      <c r="A32" s="393" t="s">
        <v>1573</v>
      </c>
      <c r="B32" s="393" t="s">
        <v>1529</v>
      </c>
      <c r="C32" s="393" t="s">
        <v>1574</v>
      </c>
      <c r="D32" s="393" t="str">
        <f t="shared" si="0"/>
        <v>31　輸送用機械器具製造業</v>
      </c>
    </row>
    <row r="33" spans="1:4">
      <c r="A33" s="393" t="s">
        <v>1575</v>
      </c>
      <c r="B33" s="393" t="s">
        <v>1529</v>
      </c>
      <c r="C33" s="393" t="s">
        <v>1576</v>
      </c>
      <c r="D33" s="393" t="str">
        <f t="shared" si="0"/>
        <v>32　その他の製造業</v>
      </c>
    </row>
    <row r="34" spans="1:4">
      <c r="A34" s="393" t="s">
        <v>1577</v>
      </c>
      <c r="B34" s="393" t="s">
        <v>1578</v>
      </c>
      <c r="C34" s="393" t="s">
        <v>1579</v>
      </c>
      <c r="D34" s="393" t="str">
        <f t="shared" si="0"/>
        <v>33　電気業</v>
      </c>
    </row>
    <row r="35" spans="1:4">
      <c r="A35" s="393" t="s">
        <v>1580</v>
      </c>
      <c r="B35" s="393" t="s">
        <v>1578</v>
      </c>
      <c r="C35" s="393" t="s">
        <v>1581</v>
      </c>
      <c r="D35" s="393" t="str">
        <f t="shared" si="0"/>
        <v>34　ガス業</v>
      </c>
    </row>
    <row r="36" spans="1:4">
      <c r="A36" s="393" t="s">
        <v>1582</v>
      </c>
      <c r="B36" s="393" t="s">
        <v>1578</v>
      </c>
      <c r="C36" s="393" t="s">
        <v>1583</v>
      </c>
      <c r="D36" s="393" t="str">
        <f t="shared" si="0"/>
        <v>35　熱供給業</v>
      </c>
    </row>
    <row r="37" spans="1:4">
      <c r="A37" s="393" t="s">
        <v>1584</v>
      </c>
      <c r="B37" s="393" t="s">
        <v>1578</v>
      </c>
      <c r="C37" s="393" t="s">
        <v>1585</v>
      </c>
      <c r="D37" s="393" t="str">
        <f t="shared" si="0"/>
        <v>36　水道業</v>
      </c>
    </row>
    <row r="38" spans="1:4">
      <c r="A38" s="393" t="s">
        <v>1586</v>
      </c>
      <c r="B38" s="393" t="s">
        <v>1587</v>
      </c>
      <c r="C38" s="393" t="s">
        <v>1588</v>
      </c>
      <c r="D38" s="393" t="str">
        <f t="shared" si="0"/>
        <v>37　通信業</v>
      </c>
    </row>
    <row r="39" spans="1:4">
      <c r="A39" s="393" t="s">
        <v>1589</v>
      </c>
      <c r="B39" s="393" t="s">
        <v>1587</v>
      </c>
      <c r="C39" s="393" t="s">
        <v>1590</v>
      </c>
      <c r="D39" s="393" t="str">
        <f t="shared" si="0"/>
        <v>38　放送業</v>
      </c>
    </row>
    <row r="40" spans="1:4">
      <c r="A40" s="393" t="s">
        <v>1591</v>
      </c>
      <c r="B40" s="393" t="s">
        <v>1587</v>
      </c>
      <c r="C40" s="393" t="s">
        <v>1592</v>
      </c>
      <c r="D40" s="393" t="str">
        <f t="shared" si="0"/>
        <v>39　情報サービス業</v>
      </c>
    </row>
    <row r="41" spans="1:4">
      <c r="A41" s="393" t="s">
        <v>1593</v>
      </c>
      <c r="B41" s="393" t="s">
        <v>1587</v>
      </c>
      <c r="C41" s="393" t="s">
        <v>1594</v>
      </c>
      <c r="D41" s="393" t="str">
        <f t="shared" si="0"/>
        <v>40　インターネット附随サービス業</v>
      </c>
    </row>
    <row r="42" spans="1:4">
      <c r="A42" s="393" t="s">
        <v>1595</v>
      </c>
      <c r="B42" s="393" t="s">
        <v>1587</v>
      </c>
      <c r="C42" s="393" t="s">
        <v>1596</v>
      </c>
      <c r="D42" s="393" t="str">
        <f t="shared" si="0"/>
        <v>41　映像・音声・文字情報制作業</v>
      </c>
    </row>
    <row r="43" spans="1:4">
      <c r="A43" s="393" t="s">
        <v>1597</v>
      </c>
      <c r="B43" s="393" t="s">
        <v>1598</v>
      </c>
      <c r="C43" s="393" t="s">
        <v>1599</v>
      </c>
      <c r="D43" s="393" t="str">
        <f t="shared" si="0"/>
        <v>42　鉄道業</v>
      </c>
    </row>
    <row r="44" spans="1:4">
      <c r="A44" s="393" t="s">
        <v>1600</v>
      </c>
      <c r="B44" s="393" t="s">
        <v>1598</v>
      </c>
      <c r="C44" s="393" t="s">
        <v>1601</v>
      </c>
      <c r="D44" s="393" t="str">
        <f t="shared" si="0"/>
        <v>43　道路旅客運送業</v>
      </c>
    </row>
    <row r="45" spans="1:4">
      <c r="A45" s="393" t="s">
        <v>1602</v>
      </c>
      <c r="B45" s="393" t="s">
        <v>1598</v>
      </c>
      <c r="C45" s="393" t="s">
        <v>1603</v>
      </c>
      <c r="D45" s="393" t="str">
        <f t="shared" si="0"/>
        <v>44　道路貨物運送業</v>
      </c>
    </row>
    <row r="46" spans="1:4">
      <c r="A46" s="393" t="s">
        <v>1604</v>
      </c>
      <c r="B46" s="393" t="s">
        <v>1598</v>
      </c>
      <c r="C46" s="393" t="s">
        <v>1605</v>
      </c>
      <c r="D46" s="393" t="str">
        <f t="shared" si="0"/>
        <v>45　水運業</v>
      </c>
    </row>
    <row r="47" spans="1:4">
      <c r="A47" s="393" t="s">
        <v>1606</v>
      </c>
      <c r="B47" s="393" t="s">
        <v>1598</v>
      </c>
      <c r="C47" s="393" t="s">
        <v>1607</v>
      </c>
      <c r="D47" s="393" t="str">
        <f t="shared" si="0"/>
        <v>46　航空運輸業</v>
      </c>
    </row>
    <row r="48" spans="1:4">
      <c r="A48" s="393" t="s">
        <v>1608</v>
      </c>
      <c r="B48" s="393" t="s">
        <v>1598</v>
      </c>
      <c r="C48" s="393" t="s">
        <v>1609</v>
      </c>
      <c r="D48" s="393" t="str">
        <f t="shared" si="0"/>
        <v>47　倉庫業</v>
      </c>
    </row>
    <row r="49" spans="1:4">
      <c r="A49" s="393" t="s">
        <v>1610</v>
      </c>
      <c r="B49" s="393" t="s">
        <v>1598</v>
      </c>
      <c r="C49" s="393" t="s">
        <v>1611</v>
      </c>
      <c r="D49" s="393" t="str">
        <f t="shared" si="0"/>
        <v>48　運輸に附帯するサービス業</v>
      </c>
    </row>
    <row r="50" spans="1:4">
      <c r="A50" s="393" t="s">
        <v>1612</v>
      </c>
      <c r="B50" s="393" t="s">
        <v>1598</v>
      </c>
      <c r="C50" s="393" t="s">
        <v>1613</v>
      </c>
      <c r="D50" s="393" t="str">
        <f t="shared" si="0"/>
        <v>49　郵便業（信書便事業を含む）</v>
      </c>
    </row>
    <row r="51" spans="1:4">
      <c r="A51" s="393" t="s">
        <v>1614</v>
      </c>
      <c r="B51" s="393" t="s">
        <v>1615</v>
      </c>
      <c r="C51" s="393" t="s">
        <v>1616</v>
      </c>
      <c r="D51" s="393" t="str">
        <f t="shared" si="0"/>
        <v>50　各種商品卸売業</v>
      </c>
    </row>
    <row r="52" spans="1:4">
      <c r="A52" s="393" t="s">
        <v>1617</v>
      </c>
      <c r="B52" s="393" t="s">
        <v>1615</v>
      </c>
      <c r="C52" s="393" t="s">
        <v>1618</v>
      </c>
      <c r="D52" s="393" t="str">
        <f t="shared" si="0"/>
        <v>51　繊維・衣服等卸売業</v>
      </c>
    </row>
    <row r="53" spans="1:4">
      <c r="A53" s="393" t="s">
        <v>1619</v>
      </c>
      <c r="B53" s="393" t="s">
        <v>1615</v>
      </c>
      <c r="C53" s="393" t="s">
        <v>1620</v>
      </c>
      <c r="D53" s="393" t="str">
        <f t="shared" si="0"/>
        <v>52　飲食料品卸売業</v>
      </c>
    </row>
    <row r="54" spans="1:4">
      <c r="A54" s="393" t="s">
        <v>1621</v>
      </c>
      <c r="B54" s="393" t="s">
        <v>1615</v>
      </c>
      <c r="C54" s="393" t="s">
        <v>1622</v>
      </c>
      <c r="D54" s="393" t="str">
        <f t="shared" si="0"/>
        <v>53　建築材料，鉱物・金属材料等卸売業</v>
      </c>
    </row>
    <row r="55" spans="1:4">
      <c r="A55" s="393" t="s">
        <v>1623</v>
      </c>
      <c r="B55" s="393" t="s">
        <v>1615</v>
      </c>
      <c r="C55" s="393" t="s">
        <v>1624</v>
      </c>
      <c r="D55" s="393" t="str">
        <f t="shared" si="0"/>
        <v>54　機械器具卸売業</v>
      </c>
    </row>
    <row r="56" spans="1:4">
      <c r="A56" s="393" t="s">
        <v>1625</v>
      </c>
      <c r="B56" s="393" t="s">
        <v>1615</v>
      </c>
      <c r="C56" s="393" t="s">
        <v>1626</v>
      </c>
      <c r="D56" s="393" t="str">
        <f t="shared" si="0"/>
        <v>55　その他の卸売業</v>
      </c>
    </row>
    <row r="57" spans="1:4">
      <c r="A57" s="393" t="s">
        <v>1627</v>
      </c>
      <c r="B57" s="393" t="s">
        <v>1615</v>
      </c>
      <c r="C57" s="393" t="s">
        <v>1628</v>
      </c>
      <c r="D57" s="393" t="str">
        <f t="shared" si="0"/>
        <v>56　各種商品小売業</v>
      </c>
    </row>
    <row r="58" spans="1:4">
      <c r="A58" s="393" t="s">
        <v>1629</v>
      </c>
      <c r="B58" s="393" t="s">
        <v>1615</v>
      </c>
      <c r="C58" s="393" t="s">
        <v>1630</v>
      </c>
      <c r="D58" s="393" t="str">
        <f t="shared" si="0"/>
        <v>57　織物・衣服・身の回り品小売業</v>
      </c>
    </row>
    <row r="59" spans="1:4">
      <c r="A59" s="393" t="s">
        <v>1631</v>
      </c>
      <c r="B59" s="393" t="s">
        <v>1615</v>
      </c>
      <c r="C59" s="393" t="s">
        <v>1632</v>
      </c>
      <c r="D59" s="393" t="str">
        <f t="shared" si="0"/>
        <v>58　飲食料品小売業</v>
      </c>
    </row>
    <row r="60" spans="1:4">
      <c r="A60" s="393" t="s">
        <v>1633</v>
      </c>
      <c r="B60" s="393" t="s">
        <v>1615</v>
      </c>
      <c r="C60" s="393" t="s">
        <v>1634</v>
      </c>
      <c r="D60" s="393" t="str">
        <f t="shared" si="0"/>
        <v>59　機械器具小売業</v>
      </c>
    </row>
    <row r="61" spans="1:4">
      <c r="A61" s="393" t="s">
        <v>1635</v>
      </c>
      <c r="B61" s="393" t="s">
        <v>1615</v>
      </c>
      <c r="C61" s="393" t="s">
        <v>1636</v>
      </c>
      <c r="D61" s="393" t="str">
        <f t="shared" si="0"/>
        <v>60　その他の小売業</v>
      </c>
    </row>
    <row r="62" spans="1:4">
      <c r="A62" s="393" t="s">
        <v>1637</v>
      </c>
      <c r="B62" s="393" t="s">
        <v>1615</v>
      </c>
      <c r="C62" s="393" t="s">
        <v>1638</v>
      </c>
      <c r="D62" s="393" t="str">
        <f t="shared" si="0"/>
        <v>61　無店舗小売業</v>
      </c>
    </row>
    <row r="63" spans="1:4">
      <c r="A63" s="393" t="s">
        <v>1639</v>
      </c>
      <c r="B63" s="393" t="s">
        <v>1640</v>
      </c>
      <c r="C63" s="393" t="s">
        <v>1641</v>
      </c>
      <c r="D63" s="393" t="str">
        <f t="shared" si="0"/>
        <v>62　銀行業</v>
      </c>
    </row>
    <row r="64" spans="1:4">
      <c r="A64" s="393" t="s">
        <v>1642</v>
      </c>
      <c r="B64" s="393" t="s">
        <v>1640</v>
      </c>
      <c r="C64" s="393" t="s">
        <v>1643</v>
      </c>
      <c r="D64" s="393" t="str">
        <f t="shared" si="0"/>
        <v>63　協同組織金融業</v>
      </c>
    </row>
    <row r="65" spans="1:4">
      <c r="A65" s="393" t="s">
        <v>1644</v>
      </c>
      <c r="B65" s="393" t="s">
        <v>1640</v>
      </c>
      <c r="C65" s="393" t="s">
        <v>1645</v>
      </c>
      <c r="D65" s="393" t="str">
        <f t="shared" si="0"/>
        <v>64　貸金業，クレジットカード業等非預金信用機関</v>
      </c>
    </row>
    <row r="66" spans="1:4">
      <c r="A66" s="393" t="s">
        <v>1646</v>
      </c>
      <c r="B66" s="393" t="s">
        <v>1640</v>
      </c>
      <c r="C66" s="393" t="s">
        <v>1647</v>
      </c>
      <c r="D66" s="393" t="str">
        <f t="shared" si="0"/>
        <v>65　金融商品取引業，商品先物取引業</v>
      </c>
    </row>
    <row r="67" spans="1:4">
      <c r="A67" s="393" t="s">
        <v>1648</v>
      </c>
      <c r="B67" s="393" t="s">
        <v>1640</v>
      </c>
      <c r="C67" s="393" t="s">
        <v>1649</v>
      </c>
      <c r="D67" s="393" t="str">
        <f t="shared" ref="D67:D100" si="1">A67&amp;"　"&amp;C67</f>
        <v>66　補助的金融業等</v>
      </c>
    </row>
    <row r="68" spans="1:4">
      <c r="A68" s="393" t="s">
        <v>1650</v>
      </c>
      <c r="B68" s="393" t="s">
        <v>1640</v>
      </c>
      <c r="C68" s="393" t="s">
        <v>1651</v>
      </c>
      <c r="D68" s="393" t="str">
        <f t="shared" si="1"/>
        <v>67　保険業（保険媒介代理業，保険サ－ビス業を含む）</v>
      </c>
    </row>
    <row r="69" spans="1:4">
      <c r="A69" s="393" t="s">
        <v>1652</v>
      </c>
      <c r="B69" s="393" t="s">
        <v>1653</v>
      </c>
      <c r="C69" s="393" t="s">
        <v>1654</v>
      </c>
      <c r="D69" s="393" t="str">
        <f t="shared" si="1"/>
        <v>68　不動産取引業</v>
      </c>
    </row>
    <row r="70" spans="1:4">
      <c r="A70" s="393" t="s">
        <v>1655</v>
      </c>
      <c r="B70" s="393" t="s">
        <v>1653</v>
      </c>
      <c r="C70" s="393" t="s">
        <v>1656</v>
      </c>
      <c r="D70" s="393" t="str">
        <f t="shared" si="1"/>
        <v>69　不動産賃貸業・管理業</v>
      </c>
    </row>
    <row r="71" spans="1:4">
      <c r="A71" s="393" t="s">
        <v>1657</v>
      </c>
      <c r="B71" s="393" t="s">
        <v>1653</v>
      </c>
      <c r="C71" s="393" t="s">
        <v>1658</v>
      </c>
      <c r="D71" s="393" t="str">
        <f t="shared" si="1"/>
        <v>70　物品賃貸業</v>
      </c>
    </row>
    <row r="72" spans="1:4">
      <c r="A72" s="393" t="s">
        <v>1659</v>
      </c>
      <c r="B72" s="393" t="s">
        <v>1660</v>
      </c>
      <c r="C72" s="393" t="s">
        <v>1661</v>
      </c>
      <c r="D72" s="393" t="str">
        <f t="shared" si="1"/>
        <v>71　学術・開発研究機関</v>
      </c>
    </row>
    <row r="73" spans="1:4">
      <c r="A73" s="393" t="s">
        <v>1662</v>
      </c>
      <c r="B73" s="393" t="s">
        <v>1660</v>
      </c>
      <c r="C73" s="393" t="s">
        <v>1663</v>
      </c>
      <c r="D73" s="393" t="str">
        <f t="shared" si="1"/>
        <v>72　専門サービス業（他に分類されないもの）</v>
      </c>
    </row>
    <row r="74" spans="1:4">
      <c r="A74" s="393" t="s">
        <v>1664</v>
      </c>
      <c r="B74" s="393" t="s">
        <v>1660</v>
      </c>
      <c r="C74" s="393" t="s">
        <v>1665</v>
      </c>
      <c r="D74" s="393" t="str">
        <f t="shared" si="1"/>
        <v>73　広告業</v>
      </c>
    </row>
    <row r="75" spans="1:4">
      <c r="A75" s="393" t="s">
        <v>1666</v>
      </c>
      <c r="B75" s="393" t="s">
        <v>1660</v>
      </c>
      <c r="C75" s="393" t="s">
        <v>1667</v>
      </c>
      <c r="D75" s="393" t="str">
        <f t="shared" si="1"/>
        <v>74　技術サービス業（他に分類されないもの）</v>
      </c>
    </row>
    <row r="76" spans="1:4">
      <c r="A76" s="393" t="s">
        <v>1668</v>
      </c>
      <c r="B76" s="393" t="s">
        <v>1669</v>
      </c>
      <c r="C76" s="393" t="s">
        <v>1670</v>
      </c>
      <c r="D76" s="393" t="str">
        <f t="shared" si="1"/>
        <v>75　宿泊業</v>
      </c>
    </row>
    <row r="77" spans="1:4">
      <c r="A77" s="393" t="s">
        <v>1671</v>
      </c>
      <c r="B77" s="393" t="s">
        <v>1669</v>
      </c>
      <c r="C77" s="393" t="s">
        <v>1672</v>
      </c>
      <c r="D77" s="393" t="str">
        <f t="shared" si="1"/>
        <v>76　飲食店</v>
      </c>
    </row>
    <row r="78" spans="1:4">
      <c r="A78" s="393" t="s">
        <v>1673</v>
      </c>
      <c r="B78" s="393" t="s">
        <v>1669</v>
      </c>
      <c r="C78" s="393" t="s">
        <v>1674</v>
      </c>
      <c r="D78" s="393" t="str">
        <f t="shared" si="1"/>
        <v>77　持ち帰り・配達飲食サービス業</v>
      </c>
    </row>
    <row r="79" spans="1:4">
      <c r="A79" s="393" t="s">
        <v>1675</v>
      </c>
      <c r="B79" s="393" t="s">
        <v>1676</v>
      </c>
      <c r="C79" s="393" t="s">
        <v>1677</v>
      </c>
      <c r="D79" s="393" t="str">
        <f t="shared" si="1"/>
        <v>78　洗濯・理容･美容･浴場業</v>
      </c>
    </row>
    <row r="80" spans="1:4">
      <c r="A80" s="393" t="s">
        <v>1678</v>
      </c>
      <c r="B80" s="393" t="s">
        <v>1676</v>
      </c>
      <c r="C80" s="393" t="s">
        <v>1679</v>
      </c>
      <c r="D80" s="393" t="str">
        <f t="shared" si="1"/>
        <v>79　その他の生活関連サービス業</v>
      </c>
    </row>
    <row r="81" spans="1:4">
      <c r="A81" s="393" t="s">
        <v>1680</v>
      </c>
      <c r="B81" s="393" t="s">
        <v>1676</v>
      </c>
      <c r="C81" s="393" t="s">
        <v>1681</v>
      </c>
      <c r="D81" s="393" t="str">
        <f t="shared" si="1"/>
        <v>80　娯楽業</v>
      </c>
    </row>
    <row r="82" spans="1:4">
      <c r="A82" s="393" t="s">
        <v>1682</v>
      </c>
      <c r="B82" s="393" t="s">
        <v>1683</v>
      </c>
      <c r="C82" s="393" t="s">
        <v>1684</v>
      </c>
      <c r="D82" s="393" t="str">
        <f t="shared" si="1"/>
        <v>81　学校教育</v>
      </c>
    </row>
    <row r="83" spans="1:4">
      <c r="A83" s="393" t="s">
        <v>1685</v>
      </c>
      <c r="B83" s="393" t="s">
        <v>1683</v>
      </c>
      <c r="C83" s="393" t="s">
        <v>1686</v>
      </c>
      <c r="D83" s="393" t="str">
        <f t="shared" si="1"/>
        <v>82　その他の教育，学習支援業</v>
      </c>
    </row>
    <row r="84" spans="1:4">
      <c r="A84" s="393" t="s">
        <v>1687</v>
      </c>
      <c r="B84" s="393" t="s">
        <v>1688</v>
      </c>
      <c r="C84" s="393" t="s">
        <v>1689</v>
      </c>
      <c r="D84" s="393" t="str">
        <f t="shared" si="1"/>
        <v>83　医療業</v>
      </c>
    </row>
    <row r="85" spans="1:4">
      <c r="A85" s="393" t="s">
        <v>1690</v>
      </c>
      <c r="B85" s="393" t="s">
        <v>1688</v>
      </c>
      <c r="C85" s="393" t="s">
        <v>1691</v>
      </c>
      <c r="D85" s="393" t="str">
        <f t="shared" si="1"/>
        <v>84　保健衛生</v>
      </c>
    </row>
    <row r="86" spans="1:4">
      <c r="A86" s="393" t="s">
        <v>1692</v>
      </c>
      <c r="B86" s="393" t="s">
        <v>1688</v>
      </c>
      <c r="C86" s="393" t="s">
        <v>1693</v>
      </c>
      <c r="D86" s="393" t="str">
        <f t="shared" si="1"/>
        <v>85　社会保険・社会福祉・介護事業</v>
      </c>
    </row>
    <row r="87" spans="1:4">
      <c r="A87" s="393" t="s">
        <v>1694</v>
      </c>
      <c r="B87" s="393" t="s">
        <v>1695</v>
      </c>
      <c r="C87" s="393" t="s">
        <v>1696</v>
      </c>
      <c r="D87" s="393" t="str">
        <f t="shared" si="1"/>
        <v>86　郵便局</v>
      </c>
    </row>
    <row r="88" spans="1:4">
      <c r="A88" s="393" t="s">
        <v>1697</v>
      </c>
      <c r="B88" s="393" t="s">
        <v>1695</v>
      </c>
      <c r="C88" s="393" t="s">
        <v>1698</v>
      </c>
      <c r="D88" s="393" t="str">
        <f t="shared" si="1"/>
        <v>87　協同組合（他に分類されないもの）</v>
      </c>
    </row>
    <row r="89" spans="1:4">
      <c r="A89" s="393" t="s">
        <v>1699</v>
      </c>
      <c r="B89" s="393" t="s">
        <v>1700</v>
      </c>
      <c r="C89" s="393" t="s">
        <v>1701</v>
      </c>
      <c r="D89" s="393" t="str">
        <f t="shared" si="1"/>
        <v>88　廃棄物処理業</v>
      </c>
    </row>
    <row r="90" spans="1:4">
      <c r="A90" s="393" t="s">
        <v>1702</v>
      </c>
      <c r="B90" s="393" t="s">
        <v>1700</v>
      </c>
      <c r="C90" s="393" t="s">
        <v>1703</v>
      </c>
      <c r="D90" s="393" t="str">
        <f t="shared" si="1"/>
        <v>89　自動車整備業</v>
      </c>
    </row>
    <row r="91" spans="1:4">
      <c r="A91" s="393" t="s">
        <v>1704</v>
      </c>
      <c r="B91" s="393" t="s">
        <v>1700</v>
      </c>
      <c r="C91" s="393" t="s">
        <v>1705</v>
      </c>
      <c r="D91" s="393" t="str">
        <f t="shared" si="1"/>
        <v>90　機械等修理業（別掲を除く</v>
      </c>
    </row>
    <row r="92" spans="1:4">
      <c r="A92" s="393" t="s">
        <v>1706</v>
      </c>
      <c r="B92" s="393" t="s">
        <v>1700</v>
      </c>
      <c r="C92" s="393" t="s">
        <v>1707</v>
      </c>
      <c r="D92" s="393" t="str">
        <f t="shared" si="1"/>
        <v>91　職業紹介・労働者派遣業</v>
      </c>
    </row>
    <row r="93" spans="1:4">
      <c r="A93" s="393" t="s">
        <v>1708</v>
      </c>
      <c r="B93" s="393" t="s">
        <v>1700</v>
      </c>
      <c r="C93" s="393" t="s">
        <v>1709</v>
      </c>
      <c r="D93" s="393" t="str">
        <f t="shared" si="1"/>
        <v>92　その他の事業サービス業</v>
      </c>
    </row>
    <row r="94" spans="1:4">
      <c r="A94" s="393" t="s">
        <v>1710</v>
      </c>
      <c r="B94" s="393" t="s">
        <v>1700</v>
      </c>
      <c r="C94" s="393" t="s">
        <v>1711</v>
      </c>
      <c r="D94" s="393" t="str">
        <f t="shared" si="1"/>
        <v>93　政治・経済・文化団体</v>
      </c>
    </row>
    <row r="95" spans="1:4">
      <c r="A95" s="393" t="s">
        <v>1712</v>
      </c>
      <c r="B95" s="393" t="s">
        <v>1700</v>
      </c>
      <c r="C95" s="393" t="s">
        <v>1713</v>
      </c>
      <c r="D95" s="393" t="str">
        <f t="shared" si="1"/>
        <v>94　宗教</v>
      </c>
    </row>
    <row r="96" spans="1:4">
      <c r="A96" s="393" t="s">
        <v>1714</v>
      </c>
      <c r="B96" s="393" t="s">
        <v>1700</v>
      </c>
      <c r="C96" s="393" t="s">
        <v>1715</v>
      </c>
      <c r="D96" s="393" t="str">
        <f t="shared" si="1"/>
        <v>95　その他のサービス業</v>
      </c>
    </row>
    <row r="97" spans="1:4">
      <c r="A97" s="393" t="s">
        <v>1716</v>
      </c>
      <c r="B97" s="393" t="s">
        <v>1700</v>
      </c>
      <c r="C97" s="393" t="s">
        <v>1717</v>
      </c>
      <c r="D97" s="393" t="str">
        <f t="shared" si="1"/>
        <v>96　外国公務</v>
      </c>
    </row>
    <row r="98" spans="1:4">
      <c r="A98" s="393" t="s">
        <v>1718</v>
      </c>
      <c r="B98" s="393" t="s">
        <v>1719</v>
      </c>
      <c r="C98" s="393" t="s">
        <v>1720</v>
      </c>
      <c r="D98" s="393" t="str">
        <f t="shared" si="1"/>
        <v>97　国家公務</v>
      </c>
    </row>
    <row r="99" spans="1:4">
      <c r="A99" s="393" t="s">
        <v>1721</v>
      </c>
      <c r="B99" s="393" t="s">
        <v>1719</v>
      </c>
      <c r="C99" s="393" t="s">
        <v>1722</v>
      </c>
      <c r="D99" s="393" t="str">
        <f t="shared" si="1"/>
        <v>98　地方公務</v>
      </c>
    </row>
    <row r="100" spans="1:4">
      <c r="A100" s="393" t="s">
        <v>1723</v>
      </c>
      <c r="B100" s="393" t="s">
        <v>1724</v>
      </c>
      <c r="C100" s="393" t="s">
        <v>1725</v>
      </c>
      <c r="D100" s="393" t="str">
        <f t="shared" si="1"/>
        <v>99　分類不能の産</v>
      </c>
    </row>
  </sheetData>
  <sheetProtection algorithmName="SHA-512" hashValue="Zt5HplkEPx2NlXFQo6XQRzrm6tHlEFYIbFDmWDdwbUpxV/26ZnahFkXxiGhQwtZwPKyoAz1YUjFopZbqK/hkuA==" saltValue="soCuxxjLt0s2/k4tNDivbA==" spinCount="100000" sheet="1" objects="1" scenarios="1"/>
  <phoneticPr fontId="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（R5年度(R4年度実績)以前の報告用）算定シート</vt:lpstr>
      <vt:lpstr>【参考１】電気事業者別排出係数一覧</vt:lpstr>
      <vt:lpstr>【参考】業種（産業分類）</vt:lpstr>
      <vt:lpstr>【参考１】電気事業者別排出係数一覧!Print_Area</vt:lpstr>
      <vt:lpstr>【参考１】電気事業者別排出係数一覧!Print_Titles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2024-03-21T09:54:57Z</dcterms:created>
  <dcterms:modified xsi:type="dcterms:W3CDTF">2024-04-10T12:31:12Z</dcterms:modified>
</cp:coreProperties>
</file>