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0" activeTab="0"/>
  </bookViews>
  <sheets>
    <sheet name="保福第1の28号" sheetId="1" r:id="rId1"/>
    <sheet name="保福第１の２号" sheetId="2" r:id="rId2"/>
    <sheet name="保福第22号" sheetId="3" r:id="rId3"/>
    <sheet name="保福第23号" sheetId="4" r:id="rId4"/>
    <sheet name="保福第24号" sheetId="5" r:id="rId5"/>
    <sheet name="保福１の31号" sheetId="6" r:id="rId6"/>
    <sheet name="別紙1号" sheetId="7" r:id="rId7"/>
    <sheet name="別紙2号" sheetId="8" r:id="rId8"/>
    <sheet name="別紙3号" sheetId="9" r:id="rId9"/>
    <sheet name="別紙4号" sheetId="10" r:id="rId10"/>
    <sheet name="別紙5号" sheetId="11" r:id="rId11"/>
    <sheet name="別紙6号" sheetId="12" r:id="rId12"/>
    <sheet name="別紙" sheetId="13" r:id="rId13"/>
  </sheets>
  <definedNames>
    <definedName name="_xlnm.Print_Area" localSheetId="7">'別紙2号'!$A$1:$AG$32</definedName>
    <definedName name="_xlnm.Print_Area" localSheetId="1">'保福第１の２号'!$A$1:$K$41</definedName>
    <definedName name="_xlnm.Print_Area" localSheetId="2">'保福第22号'!$A$1:$AA$63</definedName>
    <definedName name="_xlnm.Print_Area" localSheetId="3">'保福第23号'!$A$1:$AE$23</definedName>
  </definedNames>
  <calcPr fullCalcOnLoad="1"/>
</workbook>
</file>

<file path=xl/comments10.xml><?xml version="1.0" encoding="utf-8"?>
<comments xmlns="http://schemas.openxmlformats.org/spreadsheetml/2006/main">
  <authors>
    <author>清水＿慎介</author>
  </authors>
  <commentList>
    <comment ref="AG23" authorId="0">
      <text>
        <r>
          <rPr>
            <b/>
            <sz val="9"/>
            <rFont val="MS P ゴシック"/>
            <family val="3"/>
          </rPr>
          <t>交付申請時の日数を記載。</t>
        </r>
      </text>
    </comment>
  </commentList>
</comments>
</file>

<file path=xl/comments11.xml><?xml version="1.0" encoding="utf-8"?>
<comments xmlns="http://schemas.openxmlformats.org/spreadsheetml/2006/main">
  <authors>
    <author>清水＿慎介</author>
  </authors>
  <commentList>
    <comment ref="AG23" authorId="0">
      <text>
        <r>
          <rPr>
            <b/>
            <sz val="9"/>
            <rFont val="MS P ゴシック"/>
            <family val="3"/>
          </rPr>
          <t>交付申請時の日数を記載</t>
        </r>
      </text>
    </comment>
  </commentList>
</comments>
</file>

<file path=xl/comments12.xml><?xml version="1.0" encoding="utf-8"?>
<comments xmlns="http://schemas.openxmlformats.org/spreadsheetml/2006/main">
  <authors>
    <author>清水＿慎介</author>
  </authors>
  <commentList>
    <comment ref="AG23" authorId="0">
      <text>
        <r>
          <rPr>
            <b/>
            <sz val="9"/>
            <rFont val="MS P ゴシック"/>
            <family val="3"/>
          </rPr>
          <t xml:space="preserve">交付申請時の日数を記載。
</t>
        </r>
      </text>
    </comment>
  </commentList>
</comments>
</file>

<file path=xl/comments2.xml><?xml version="1.0" encoding="utf-8"?>
<comments xmlns="http://schemas.openxmlformats.org/spreadsheetml/2006/main">
  <authors>
    <author>清水＿慎介</author>
  </authors>
  <commentList>
    <comment ref="C20" authorId="0">
      <text>
        <r>
          <rPr>
            <b/>
            <sz val="9"/>
            <rFont val="MS P ゴシック"/>
            <family val="3"/>
          </rPr>
          <t xml:space="preserve">「～することができた」、「～が図られた」等
実績について記載してください。
</t>
        </r>
      </text>
    </comment>
  </commentList>
</comments>
</file>

<file path=xl/comments4.xml><?xml version="1.0" encoding="utf-8"?>
<comments xmlns="http://schemas.openxmlformats.org/spreadsheetml/2006/main">
  <authors>
    <author>清水＿慎介</author>
  </authors>
  <commentList>
    <comment ref="AI14" authorId="0">
      <text>
        <r>
          <rPr>
            <b/>
            <sz val="9"/>
            <rFont val="MS P ゴシック"/>
            <family val="3"/>
          </rPr>
          <t>R5.3.24付け医薬第2889号で指令している補助金の額を入力</t>
        </r>
      </text>
    </comment>
  </commentList>
</comments>
</file>

<file path=xl/comments5.xml><?xml version="1.0" encoding="utf-8"?>
<comments xmlns="http://schemas.openxmlformats.org/spreadsheetml/2006/main">
  <authors>
    <author>清水＿慎介（看護政策係）</author>
  </authors>
  <commentList>
    <comment ref="E7" authorId="0">
      <text>
        <r>
          <rPr>
            <sz val="9"/>
            <rFont val="MS P ゴシック"/>
            <family val="3"/>
          </rPr>
          <t xml:space="preserve">保育施設の運営を委託している場合は、この欄に消費税込みの金額を記載してください。
</t>
        </r>
      </text>
    </comment>
  </commentList>
</comments>
</file>

<file path=xl/comments8.xml><?xml version="1.0" encoding="utf-8"?>
<comments xmlns="http://schemas.openxmlformats.org/spreadsheetml/2006/main">
  <authors>
    <author>清水＿慎介</author>
  </authors>
  <commentList>
    <comment ref="AF23" authorId="0">
      <text>
        <r>
          <rPr>
            <b/>
            <sz val="9"/>
            <rFont val="MS P ゴシック"/>
            <family val="3"/>
          </rPr>
          <t>交付申請時の日数を記載。</t>
        </r>
      </text>
    </comment>
  </commentList>
</comments>
</file>

<file path=xl/comments9.xml><?xml version="1.0" encoding="utf-8"?>
<comments xmlns="http://schemas.openxmlformats.org/spreadsheetml/2006/main">
  <authors>
    <author>清水＿慎介</author>
  </authors>
  <commentList>
    <comment ref="AG23" authorId="0">
      <text>
        <r>
          <rPr>
            <b/>
            <sz val="9"/>
            <rFont val="MS P ゴシック"/>
            <family val="3"/>
          </rPr>
          <t>交付申請時の日数を記載。</t>
        </r>
      </text>
    </comment>
  </commentList>
</comments>
</file>

<file path=xl/sharedStrings.xml><?xml version="1.0" encoding="utf-8"?>
<sst xmlns="http://schemas.openxmlformats.org/spreadsheetml/2006/main" count="557" uniqueCount="365">
  <si>
    <t>保福第２２号様式</t>
  </si>
  <si>
    <t>１　保育施設及び開設者の名称等</t>
  </si>
  <si>
    <t>種　別</t>
  </si>
  <si>
    <t>保　　育　　施　　設</t>
  </si>
  <si>
    <t>開　　設　　者　　等</t>
  </si>
  <si>
    <t>運営等が委託の場合</t>
  </si>
  <si>
    <t>施 設 名</t>
  </si>
  <si>
    <t>開設年月日</t>
  </si>
  <si>
    <t>所 在 地</t>
  </si>
  <si>
    <t>設置主体</t>
  </si>
  <si>
    <t>開設医療施設の名称</t>
  </si>
  <si>
    <t>委託団体等　　　　名称</t>
  </si>
  <si>
    <t>代表者名</t>
  </si>
  <si>
    <t>２　児童福祉施設最低基準</t>
  </si>
  <si>
    <t>児童福祉施設最低基準を満たしていない要素</t>
  </si>
  <si>
    <t>職員の人数</t>
  </si>
  <si>
    <t>職員の資格</t>
  </si>
  <si>
    <t>面積基準</t>
  </si>
  <si>
    <t>給食室の設置</t>
  </si>
  <si>
    <t>その他の設備の設置</t>
  </si>
  <si>
    <t>保育時間・開所時間基準</t>
  </si>
  <si>
    <t>立地基準</t>
  </si>
  <si>
    <t>その他</t>
  </si>
  <si>
    <t>３　保育乳幼児数及び利用職種</t>
  </si>
  <si>
    <t>保　育　乳　幼　児　数</t>
  </si>
  <si>
    <t>利  用  職  種</t>
  </si>
  <si>
    <t>計</t>
  </si>
  <si>
    <t>乳児</t>
  </si>
  <si>
    <t>1、2歳児</t>
  </si>
  <si>
    <t>３歳児</t>
  </si>
  <si>
    <t>４歳児以上</t>
  </si>
  <si>
    <t>医　師　　</t>
  </si>
  <si>
    <t>看護職員</t>
  </si>
  <si>
    <t>その他</t>
  </si>
  <si>
    <t>うち女性医師</t>
  </si>
  <si>
    <t>人</t>
  </si>
  <si>
    <t>（　　）</t>
  </si>
  <si>
    <t>４　職員の状況及び保育時間等</t>
  </si>
  <si>
    <t>保育士等数</t>
  </si>
  <si>
    <t>保育施設での一般の乳幼児等の保育状況</t>
  </si>
  <si>
    <t>保　育　時　間</t>
  </si>
  <si>
    <t>月額保育料</t>
  </si>
  <si>
    <t>保育士</t>
  </si>
  <si>
    <t>看護師</t>
  </si>
  <si>
    <t>保育施設開所時間帯</t>
  </si>
  <si>
    <t>開所時間</t>
  </si>
  <si>
    <t>円</t>
  </si>
  <si>
    <t xml:space="preserve"> 時　  分～ 　 時 　 分</t>
  </si>
  <si>
    <t>　　　時間　　分</t>
  </si>
  <si>
    <t>５　建物の状況</t>
  </si>
  <si>
    <t>構造の別</t>
  </si>
  <si>
    <t>建物階数</t>
  </si>
  <si>
    <t>備　　考</t>
  </si>
  <si>
    <t>階</t>
  </si>
  <si>
    <t>㎡</t>
  </si>
  <si>
    <t>６　病児等保育の状況</t>
  </si>
  <si>
    <t>安　静　室　の　構　造</t>
  </si>
  <si>
    <t>保育定員数</t>
  </si>
  <si>
    <t>職員数（看護職員）</t>
  </si>
  <si>
    <t>構　造　の　別</t>
  </si>
  <si>
    <t>１人当たり面積</t>
  </si>
  <si>
    <t>㎡</t>
  </si>
  <si>
    <t>注　１　この様式は、病院内保育所運営事業に要する経費に係る補助金の交付を申請し、又は当該補助金に関し実績報告を</t>
  </si>
  <si>
    <t>　　　する場合に使用すること。　</t>
  </si>
  <si>
    <t>　　 ２　「種別」欄には、Ａ型特例、Ａ型、Ｂ型、Ｂ型特例の区分を記載すること。</t>
  </si>
  <si>
    <t xml:space="preserve">     ４　３の「保育乳幼児数」には、補助対象となる保育乳幼児数を記入し、（　）には看護職員の児童数を再掲すること。</t>
  </si>
  <si>
    <t xml:space="preserve">     ５　「利用職種」には、保育所との保育契約をしている者を職種別に計上すること。</t>
  </si>
  <si>
    <t>　　 ６　４の「保育士等数」欄には、保育士の有資格者、看護師、その他（事務職等の保育に従事しない者を除く）を記載すること。</t>
  </si>
  <si>
    <t>　　 ７　「保育施設での一般の乳幼児等の保育状況」には、地域住民等の乳幼児を保育している場合に、その乳幼児数の年間</t>
  </si>
  <si>
    <t>　　　平均数を記入すること。年間平均児童数については、補助対象型別に定められた児童数の算定方法に準じること。</t>
  </si>
  <si>
    <t>　　 ８　「月額保育料」欄には、児童一人当たりの保育料月額を記載すること。</t>
  </si>
  <si>
    <t>保福第２３号様式</t>
  </si>
  <si>
    <t>申　　請　　額　　算　　出　　内　　訳</t>
  </si>
  <si>
    <t>開設者名及び　　　　　　　　　　　　　　保育施設名</t>
  </si>
  <si>
    <t>総事業費</t>
  </si>
  <si>
    <t>基　　　　　　　　　　準　　　　　　　　　　額</t>
  </si>
  <si>
    <t>対象経費の　　　支出予定額</t>
  </si>
  <si>
    <t>選 定 額</t>
  </si>
  <si>
    <t>補助所要額</t>
  </si>
  <si>
    <t>基　　　　本　　　　額</t>
  </si>
  <si>
    <t>加　　　　　算　　　　　額</t>
  </si>
  <si>
    <t>金　　額</t>
  </si>
  <si>
    <t>２４時間保育に係る加算額</t>
  </si>
  <si>
    <t>病児等保育に係る加算額</t>
  </si>
  <si>
    <t>緊急一時保育に係る加算額</t>
  </si>
  <si>
    <t>休日保育に係る加算額</t>
  </si>
  <si>
    <t>児童保育に係る加算額</t>
  </si>
  <si>
    <t>Ａ</t>
  </si>
  <si>
    <t>人員</t>
  </si>
  <si>
    <t>単　価</t>
  </si>
  <si>
    <t>運営　　月数</t>
  </si>
  <si>
    <t>保育料収入相当額</t>
  </si>
  <si>
    <t>調整率</t>
  </si>
  <si>
    <t>計</t>
  </si>
  <si>
    <t>運営　　日数</t>
  </si>
  <si>
    <t>Ｂ</t>
  </si>
  <si>
    <t>Ｄ</t>
  </si>
  <si>
    <t>Ｅ</t>
  </si>
  <si>
    <t>円</t>
  </si>
  <si>
    <t>人</t>
  </si>
  <si>
    <t>月</t>
  </si>
  <si>
    <t>円</t>
  </si>
  <si>
    <t>日</t>
  </si>
  <si>
    <t>月</t>
  </si>
  <si>
    <t>注　１　この様式は、病院内保育所運営事業に要する経費に係る補助金の交付を申請し、又は当該補助金に関し実績報告をする場合に使用すること。</t>
  </si>
  <si>
    <t>　 　２　「種別」欄には、Ａ型特例、Ａ型、Ｂ型、Ｂ型特例の区分を記載すること。</t>
  </si>
  <si>
    <t>　 　３　基本額の算出にあたっては、次の算式により行うこと。　</t>
  </si>
  <si>
    <t>　 　　　　　（（人員×単価×運営月数）－保育料収入相当額）×調整率</t>
  </si>
  <si>
    <t>　　 ５　この様式を精算書として使用する場合は、「対象経費の支出予定額」を「対象経費の実支出額」と、「補助所要額」を「補助額」と読み替えて使用すること。</t>
  </si>
  <si>
    <t>種別</t>
  </si>
  <si>
    <t>摘要</t>
  </si>
  <si>
    <t>保福第２４号様式</t>
  </si>
  <si>
    <t>保　育　士　等　給　与　費　明　細　書</t>
  </si>
  <si>
    <t>保育施設名</t>
  </si>
  <si>
    <t>職　名</t>
  </si>
  <si>
    <t>氏　  名</t>
  </si>
  <si>
    <t>給　　料    　諸手当等</t>
  </si>
  <si>
    <t>賃　 金</t>
  </si>
  <si>
    <t>委 託 料</t>
  </si>
  <si>
    <t xml:space="preserve"> 自 平成   年  月  日</t>
  </si>
  <si>
    <t xml:space="preserve"> 至 平成   年　月  日</t>
  </si>
  <si>
    <t xml:space="preserve"> 自 平成   年  月  日</t>
  </si>
  <si>
    <t>注１　この様式は、病院内保育所運営事業に要する経費に係る補助金の交付を申請し、又は当該補助金に関し、</t>
  </si>
  <si>
    <t>　　実績報告をする場合に使用すること。</t>
  </si>
  <si>
    <t>別紙１号様式</t>
  </si>
  <si>
    <t>病院内保育所利用児童数調</t>
  </si>
  <si>
    <t>（１）　児童別保育日数</t>
  </si>
  <si>
    <t>番号</t>
  </si>
  <si>
    <t xml:space="preserve">     月</t>
  </si>
  <si>
    <t>４月</t>
  </si>
  <si>
    <t>５月</t>
  </si>
  <si>
    <t>６月</t>
  </si>
  <si>
    <t>７月</t>
  </si>
  <si>
    <t>８月</t>
  </si>
  <si>
    <t>９月</t>
  </si>
  <si>
    <t>１０月</t>
  </si>
  <si>
    <t>１１月</t>
  </si>
  <si>
    <t>１２月</t>
  </si>
  <si>
    <t>１月</t>
  </si>
  <si>
    <t>２月</t>
  </si>
  <si>
    <t>３月</t>
  </si>
  <si>
    <t>保育児童名</t>
  </si>
  <si>
    <t>（２）　半月以上保育児童数</t>
  </si>
  <si>
    <t>１０月</t>
  </si>
  <si>
    <t>０歳児</t>
  </si>
  <si>
    <t>１、２歳児</t>
  </si>
  <si>
    <t>３歳児</t>
  </si>
  <si>
    <t>４歳以上５歳以下</t>
  </si>
  <si>
    <t>看護職員の児童（再掲）</t>
  </si>
  <si>
    <t>１１月</t>
  </si>
  <si>
    <t>合計</t>
  </si>
  <si>
    <t>　（記入要領）</t>
  </si>
  <si>
    <t>（１）児童別保育日数</t>
  </si>
  <si>
    <t>　　１　当該年度において保育した全ての児童について、記載すること。</t>
  </si>
  <si>
    <t>　　２　交付申請に際しては、申請前月までは実績日数、申請月以降は見込日数を、実績報告にあっては１年間の</t>
  </si>
  <si>
    <t>　　　　実績を記入すること。</t>
  </si>
  <si>
    <t>（２）半月以上保育児童数</t>
  </si>
  <si>
    <t>　　１　年齢は４月１日現在において、判断すること。</t>
  </si>
  <si>
    <t>　　２　看護職員（保健師、助産師、看護師、准看護師）の児童については、再掲すること。</t>
  </si>
  <si>
    <t>別紙２号様式</t>
  </si>
  <si>
    <t>日　　　　月</t>
  </si>
  <si>
    <t>申請日数</t>
  </si>
  <si>
    <t>実績日数</t>
  </si>
  <si>
    <t>（記入要領）</t>
  </si>
  <si>
    <t>　１　この表には、２４時間保育を実施した日に○を記入するものとし、当該日が2日に亘った場合については、最初の日を実施日とする。</t>
  </si>
  <si>
    <t>　２　２４時間保育とは、２４時間継続して保育事業を行った日のことをいい、夜間のある時間帯に開所しているだけでは、実施日には該当しないので留意すること。</t>
  </si>
  <si>
    <t>　３　「申請日数」欄には、交付申請の際の実施予定日数を記載することとし、「実績日数」欄には当該年度の実績日数を記載すること。</t>
  </si>
  <si>
    <t>　４　年合計日数は、保育日誌及び保育士等勤務表等の内容と一致すること。</t>
  </si>
  <si>
    <t>別紙３号様式</t>
  </si>
  <si>
    <t xml:space="preserve"> 1日平均
        a/ｂ</t>
  </si>
  <si>
    <t>　１　病院内保育所を実際に利用した病児・病後児数について記入すること。</t>
  </si>
  <si>
    <t>別紙４号様式</t>
  </si>
  <si>
    <t>　２　「申請日数」欄には、交付申請の際の実施予定日数を記載することとし、「実績日数」欄には当該年度の実績日数を記載すること。</t>
  </si>
  <si>
    <t>　３　年合計日数は、保育日誌及び保育士等勤務表等の内容と一致すること。</t>
  </si>
  <si>
    <t>別紙６号様式</t>
  </si>
  <si>
    <t>別紙５号様式</t>
  </si>
  <si>
    <t>　　 ６　市町村立施設の場合は、「Ｅ」欄中「（Ｄ×２／３）」を「（Ｄ×１／４）」と読み替えて使用し、千円未満を切捨てすること。</t>
  </si>
  <si>
    <t>収入の部</t>
  </si>
  <si>
    <t>科　　　　　　　　　　　　　　　　目</t>
  </si>
  <si>
    <t>款</t>
  </si>
  <si>
    <t>項</t>
  </si>
  <si>
    <t>目</t>
  </si>
  <si>
    <t>節</t>
  </si>
  <si>
    <t>支出の部</t>
  </si>
  <si>
    <t>合計　　ａ</t>
  </si>
  <si>
    <t>申請月数</t>
  </si>
  <si>
    <t>実績月数</t>
  </si>
  <si>
    <t>保育施設名</t>
  </si>
  <si>
    <t>保　育　　　　　　　　　児童数</t>
  </si>
  <si>
    <t>　１　この表には、児童保育を実施した日に、保育（予定）児童数を記入すること。</t>
  </si>
  <si>
    <t>実施    日数</t>
  </si>
  <si>
    <t>実施日数</t>
  </si>
  <si>
    <t>実施　　日数</t>
  </si>
  <si>
    <t>　　 ４　「Ｄ」欄には、Ｂ欄の金額とＣ欄の金額とを比較し、いずれか少ない額を記載すること。</t>
  </si>
  <si>
    <t>　２　交付申請に際しては実施予定を記載することとし、実績にあっては１年間の実績について記入すること。</t>
  </si>
  <si>
    <t>　　 ３　２の「児童福祉施設最低基準」には、児童福祉施設の設備及び運営に関する基準に掲げる設備・職員の配置等の基準を</t>
  </si>
  <si>
    <t xml:space="preserve">      満たしていない要素がある場合、その項目に○を記入すること。</t>
  </si>
  <si>
    <t>年度平均(合計÷12)</t>
  </si>
  <si>
    <t>年度計</t>
  </si>
  <si>
    <t xml:space="preserve">  ２　本表は、当該年度の４月１日から翌年３月３１日までの１年間における給与支給額を記載すること。</t>
  </si>
  <si>
    <t>　３   「備考」欄には、給与の支給に係る最初の月から最終の月までの期間を対象者毎に明示すること。</t>
  </si>
  <si>
    <t>　１　この表には、休日保育を実施した日に保育（予定）児童数を記入するものとし、当該日が2日に亘った場合については、最初の日を実施日とする。</t>
  </si>
  <si>
    <t>　１　この表には、緊急一時保育を実施した日に保育（予定）児童数を記入するものとし、当該日が2日に亘った場合については、最初の日を実施日とする。</t>
  </si>
  <si>
    <t>((a*b*c)-d)*e</t>
  </si>
  <si>
    <t>(g+h+i+j+k)</t>
  </si>
  <si>
    <t>Ｃ</t>
  </si>
  <si>
    <t>a</t>
  </si>
  <si>
    <t>b</t>
  </si>
  <si>
    <t>c</t>
  </si>
  <si>
    <t>d</t>
  </si>
  <si>
    <t>e</t>
  </si>
  <si>
    <t>f</t>
  </si>
  <si>
    <t>g</t>
  </si>
  <si>
    <t>h</t>
  </si>
  <si>
    <t>i</t>
  </si>
  <si>
    <t>j</t>
  </si>
  <si>
    <t>k</t>
  </si>
  <si>
    <t>l</t>
  </si>
  <si>
    <t>ＢとＣを比較していずれか少ない方の額</t>
  </si>
  <si>
    <t>延床面積</t>
  </si>
  <si>
    <t>児童保育のための　　　　　床面積</t>
  </si>
  <si>
    <t>※計欄は小数点以下切り捨てとし、年齢別内訳の合計と一致しない場合は、内訳の端数を調整して合計と一致させること。</t>
  </si>
  <si>
    <t>設 立 年 月 日</t>
  </si>
  <si>
    <t>申 請 者 の 営</t>
  </si>
  <si>
    <t>む 主 な 事 業</t>
  </si>
  <si>
    <t>補助事業等の</t>
  </si>
  <si>
    <t>内　　　　容</t>
  </si>
  <si>
    <t>補助事業等実</t>
  </si>
  <si>
    <t>施による効果</t>
  </si>
  <si>
    <t>（ 実 施 成 果 ）</t>
  </si>
  <si>
    <t>備　　　　　　考</t>
  </si>
  <si>
    <t>注　１　「補助事業等の内容」欄及び「補助事業等実施による効果(実施成果)」欄については、詳細
　　</t>
  </si>
  <si>
    <t>　　　かつ具体的に記載すること。</t>
  </si>
  <si>
    <t>　　２　「補助事業等実施による効果（実施成果）」欄については、補助金等交付申請時には補助事</t>
  </si>
  <si>
    <t>　　　業等の実施による効果を、補助事業等実績報告時には、補助事業等実施による実施成果を記載</t>
  </si>
  <si>
    <t>　　　すること。</t>
  </si>
  <si>
    <t>　　３　補助金等の交付を受けようとする者が法人以外の団体の場合にあっては、その運営の状況を</t>
  </si>
  <si>
    <t>　　　「備考」欄に記載すること。</t>
  </si>
  <si>
    <t>　　４　事業主体が地方公共団体であるときは、「設立年月日」及び「申請者の営む主な事業」欄は</t>
  </si>
  <si>
    <t>　　　削除して使用すること。</t>
  </si>
  <si>
    <t>地域調整率</t>
  </si>
  <si>
    <t>D*2/3*地域調整率（市町村立施設の場合はD*1/4*地域調整率）</t>
  </si>
  <si>
    <t>保福第１の２号様式（第３条の２第２項、第５条第１項、第１４条）</t>
  </si>
  <si>
    <t>Ａ型特例</t>
  </si>
  <si>
    <t>Ａ型</t>
  </si>
  <si>
    <t>B型特例</t>
  </si>
  <si>
    <t>Ｂ型</t>
  </si>
  <si>
    <t>〇</t>
  </si>
  <si>
    <t>木造</t>
  </si>
  <si>
    <t>ブロック</t>
  </si>
  <si>
    <t>鉄筋</t>
  </si>
  <si>
    <t>○</t>
  </si>
  <si>
    <t>　２４時間保育実施日数調（令和４年度）</t>
  </si>
  <si>
    <t>　病児等保育児童数調（令和４年度）</t>
  </si>
  <si>
    <t>　緊急一時保育児童数調（令和４年度）</t>
  </si>
  <si>
    <t>　休日保育児童数調（令和４年度）</t>
  </si>
  <si>
    <t>　児童保育児童数調（令和４年度）</t>
  </si>
  <si>
    <t>民間</t>
  </si>
  <si>
    <t>公的</t>
  </si>
  <si>
    <t>市町村立</t>
  </si>
  <si>
    <r>
      <t>事　業　</t>
    </r>
    <r>
      <rPr>
        <strike/>
        <sz val="14"/>
        <rFont val="ＭＳ ゴシック"/>
        <family val="3"/>
      </rPr>
      <t>計　画　（</t>
    </r>
    <r>
      <rPr>
        <sz val="14"/>
        <rFont val="ＭＳ ゴシック"/>
        <family val="3"/>
      </rPr>
      <t>　実　績　</t>
    </r>
    <r>
      <rPr>
        <strike/>
        <sz val="14"/>
        <rFont val="ＭＳ ゴシック"/>
        <family val="3"/>
      </rPr>
      <t>）</t>
    </r>
    <r>
      <rPr>
        <sz val="14"/>
        <rFont val="ＭＳ ゴシック"/>
        <family val="3"/>
      </rPr>
      <t>　書</t>
    </r>
  </si>
  <si>
    <t>事　業　実　績　書</t>
  </si>
  <si>
    <t>保福第１の３１号様式（第１４条）</t>
  </si>
  <si>
    <t>　　　　　　　　　事      　業 　    精　     算　     書</t>
  </si>
  <si>
    <t>予　　算　　額</t>
  </si>
  <si>
    <t>精算額</t>
  </si>
  <si>
    <t>内　　　　　訳</t>
  </si>
  <si>
    <t>備　　　　　　考</t>
  </si>
  <si>
    <t>当　　初</t>
  </si>
  <si>
    <t>更正後の額</t>
  </si>
  <si>
    <t>収入済額</t>
  </si>
  <si>
    <t>収入未済額</t>
  </si>
  <si>
    <t>不用額</t>
  </si>
  <si>
    <t>備　　　考</t>
  </si>
  <si>
    <t>支出済額</t>
  </si>
  <si>
    <t>支出未済額</t>
  </si>
  <si>
    <t>　上記のとおり精算したことを証明します。</t>
  </si>
  <si>
    <t>　　　　　　　　年　　　月　　　日</t>
  </si>
  <si>
    <t>注　１　この様式には、当該補助事業等に要した経費のみを記載すること。</t>
  </si>
  <si>
    <t>　　 ２　「科目」欄の区分は標準を示したものであり、補助金等の交付を受けた者における通常の予算及び決算の区分がこれと異なるときは、それぞれ</t>
  </si>
  <si>
    <t>　　　補助事業者等の区分に従い記載して差し支えないこと。</t>
  </si>
  <si>
    <t>　　 ３　「予算額」欄中「更正後の額」欄には、補助事業者等の議決機関等における最終の更正額（予算の流用による更正後の額を含む。）を記載する</t>
  </si>
  <si>
    <t>　　　こと。</t>
  </si>
  <si>
    <t>　 　４　「収入未済額」及び「支出未済額」欄には、債権又は債務が確定している額を記載し、かつ、債権者又は債権者の住所氏名を「備考」欄に記載</t>
  </si>
  <si>
    <t>　　 ５　補助事業者等が市町村である場合は、「収入の部」には当該補助事業部に係る特定財源のみを記載すること。</t>
  </si>
  <si>
    <t>　　 ６　「不用額」欄には、「更正後の額」（更正していない場合は、「当初」）欄に記載した額から「精算額」欄に記載した額を控除した額を記載すること。</t>
  </si>
  <si>
    <t>　　 ７　市町村以外の者がこの様式を使用する場合は、この様式中「　　市（町村）長　　　　　　」を訂正して使用すること。</t>
  </si>
  <si>
    <t>事業名　　令和４年度（2022年度）子育て看護職員等就業定着支援事業</t>
  </si>
  <si>
    <t>　上記内容に相違がないことを証明するとともに、記載内容を証明する資料を適切に保管していることを証明します。</t>
  </si>
  <si>
    <t>補助事業者代表者名</t>
  </si>
  <si>
    <t>保福第１の２８号様式（第１４条）</t>
  </si>
  <si>
    <t>　           補 助 金 事 業 等 実 績 報 告 書</t>
  </si>
  <si>
    <t>補  助  事  業  等  実  績  報  告  書</t>
  </si>
  <si>
    <t>令和　　　年　　　月　　　日</t>
  </si>
  <si>
    <t>　北海道知事　　鈴　木　直　道　　　様</t>
  </si>
  <si>
    <t xml:space="preserve">申請者　住所  </t>
  </si>
  <si>
    <t xml:space="preserve">　　　　   氏名  </t>
  </si>
  <si>
    <t xml:space="preserve"> </t>
  </si>
  <si>
    <t>　（法人の場合は、法人の名称び代表者の氏名）</t>
  </si>
  <si>
    <t>事業（事務）名　  令和４年度（2022年度）子育て看護職員等就業定着支援事業</t>
  </si>
  <si>
    <t>　口座振替払の振込先銀行等の名称及び口座番号</t>
  </si>
  <si>
    <t>振込先銀行等の名称</t>
  </si>
  <si>
    <t>口　　　座　　　番　　　号</t>
  </si>
  <si>
    <t>普　通</t>
  </si>
  <si>
    <t>当　座</t>
  </si>
  <si>
    <t>別紙</t>
  </si>
  <si>
    <t>病　院　内　保　育　所　運　営　事　業　実　績　報　告　書</t>
  </si>
  <si>
    <t>補助対象型</t>
  </si>
  <si>
    <t>整理番号</t>
  </si>
  <si>
    <t>病院名</t>
  </si>
  <si>
    <t>保育施設名</t>
  </si>
  <si>
    <t>○保育人員、職員配置状況</t>
  </si>
  <si>
    <t>保育人員</t>
  </si>
  <si>
    <t>保育士等職員数</t>
  </si>
  <si>
    <t>看護職員</t>
  </si>
  <si>
    <t>児童保育専従職員</t>
  </si>
  <si>
    <t>保育月</t>
  </si>
  <si>
    <t>保育児童数</t>
  </si>
  <si>
    <t>保育士</t>
  </si>
  <si>
    <t>その他の職員</t>
  </si>
  <si>
    <t>計　　（Ｂ）</t>
  </si>
  <si>
    <t>常勤</t>
  </si>
  <si>
    <t>非常勤</t>
  </si>
  <si>
    <t>（Ａ）</t>
  </si>
  <si>
    <t>（Ｃ）</t>
  </si>
  <si>
    <t>（Ｄ）</t>
  </si>
  <si>
    <t>４月</t>
  </si>
  <si>
    <t>５月</t>
  </si>
  <si>
    <t>年度平均</t>
  </si>
  <si>
    <t>（注意事項）</t>
  </si>
  <si>
    <t>１</t>
  </si>
  <si>
    <t>※別紙１号様式「病院内保育所利用児童数調」（２）半月以上保育児童数と一致すること。</t>
  </si>
  <si>
    <t>２</t>
  </si>
  <si>
    <t>　「保育士等職員数」欄は次により記載すること。</t>
  </si>
  <si>
    <t>（１）保育士等職員数「常勤職員」とは、年間を通じて平日は８時間以上勤務するものをいい、「非常勤職員」とは、常勤職員以外の者をいう。</t>
  </si>
  <si>
    <t>（２）保育士等職員数の非常勤職員欄には、次の式により算出した数（常勤換算後の数値）を記入すること。</t>
  </si>
  <si>
    <t>各非常勤職員の月（年）間延勤務時間数</t>
  </si>
  <si>
    <t>月（年）間開所日数×８Ｈ</t>
  </si>
  <si>
    <t>（３）　保育士等職員数のその他の職員には、保育士助手（有資格の保育士以外の者で、直接保育に従事している者）を記入すること。</t>
  </si>
  <si>
    <t>３</t>
  </si>
  <si>
    <t>　Ｃ欄「看護職員」には、「病児等保育」を実施している施設について、病児等保育を専門で担当している看護職員の人数を記入すること。</t>
  </si>
  <si>
    <t>４</t>
  </si>
  <si>
    <t>　Ｄ欄「児童保育専従職員」には、児童保育を実施している施設について、児童保育を専門で担当している保育士等の人数を記入すること。</t>
  </si>
  <si>
    <t>５</t>
  </si>
  <si>
    <t>　計算によって生じた端数は、すべて小数点第２位を四捨五入し、小数点第１位まで記入すること。</t>
  </si>
  <si>
    <t>（※</t>
  </si>
  <si>
    <t>３、４については実人数を記載）</t>
  </si>
  <si>
    <t>○病院内保育施設利用児童数</t>
  </si>
  <si>
    <t>０歳</t>
  </si>
  <si>
    <t>１、２歳児</t>
  </si>
  <si>
    <t>３歳児</t>
  </si>
  <si>
    <t>４、５歳児</t>
  </si>
  <si>
    <t>計</t>
  </si>
  <si>
    <t>※</t>
  </si>
  <si>
    <t>※</t>
  </si>
  <si>
    <t>　計欄は、上記４月の保育児童数と一致すること。</t>
  </si>
  <si>
    <t>　Ａ欄「保育児童数」には、令和４年度各月１日現在の補助対象児童数（半月以上保育児童数）を記入すること。</t>
  </si>
  <si>
    <t>　令和４年４月１日現在の補助対象児童数を年齢別に記入すること（臨時保育児童は除く）。</t>
  </si>
  <si>
    <t>（法人名）</t>
  </si>
  <si>
    <t>（代表者名）</t>
  </si>
  <si>
    <t>交付決定額</t>
  </si>
  <si>
    <t>実績額</t>
  </si>
  <si>
    <t>法人名・代表者名</t>
  </si>
  <si>
    <t>　令和５年（2023年）３月24日付け医薬第2889号指令で補助金等の交付を受けた上記の事業は、</t>
  </si>
  <si>
    <t>令和５年（2023年）３月31日完了したので、関係書類を添えて報告します。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</si>
</sst>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0_);[Red]\(#,##0.0\)"/>
    <numFmt numFmtId="181" formatCode="0_);[Red]\(0\)"/>
    <numFmt numFmtId="182" formatCode="#,##0.00_);[Red]\(#,##0.00\)"/>
    <numFmt numFmtId="183" formatCode="[$-411]ge\.m\.d;@"/>
  </numFmts>
  <fonts count="70">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1"/>
      <name val="ＭＳ ゴシック"/>
      <family val="3"/>
    </font>
    <font>
      <sz val="16"/>
      <name val="ＭＳ ゴシック"/>
      <family val="3"/>
    </font>
    <font>
      <sz val="10"/>
      <name val="ＭＳ ゴシック"/>
      <family val="3"/>
    </font>
    <font>
      <u val="single"/>
      <sz val="11"/>
      <name val="ＭＳ Ｐゴシック"/>
      <family val="3"/>
    </font>
    <font>
      <sz val="14"/>
      <name val="ＭＳ ゴシック"/>
      <family val="3"/>
    </font>
    <font>
      <sz val="12"/>
      <name val="ＭＳ ゴシック"/>
      <family val="3"/>
    </font>
    <font>
      <b/>
      <sz val="11"/>
      <name val="ＭＳ Ｐゴシック"/>
      <family val="3"/>
    </font>
    <font>
      <b/>
      <sz val="10"/>
      <name val="ＭＳ Ｐゴシック"/>
      <family val="3"/>
    </font>
    <font>
      <strike/>
      <sz val="14"/>
      <name val="ＭＳ ゴシック"/>
      <family val="3"/>
    </font>
    <font>
      <sz val="9"/>
      <name val="MS P ゴシック"/>
      <family val="3"/>
    </font>
    <font>
      <sz val="14"/>
      <name val="ＭＳ Ｐゴシック"/>
      <family val="3"/>
    </font>
    <font>
      <sz val="8"/>
      <name val="ＭＳ Ｐゴシック"/>
      <family val="3"/>
    </font>
    <font>
      <b/>
      <sz val="9"/>
      <name val="MS P ゴシック"/>
      <family val="3"/>
    </font>
    <font>
      <sz val="16"/>
      <name val="ＭＳ Ｐゴシック"/>
      <family val="3"/>
    </font>
    <font>
      <sz val="11"/>
      <name val="明朝"/>
      <family val="3"/>
    </font>
    <font>
      <sz val="12"/>
      <name val="ＭＳ 明朝"/>
      <family val="1"/>
    </font>
    <font>
      <sz val="6"/>
      <name val="ＭＳ Ｐ明朝"/>
      <family val="1"/>
    </font>
    <font>
      <sz val="16"/>
      <name val="ＭＳ 明朝"/>
      <family val="1"/>
    </font>
    <font>
      <sz val="11"/>
      <name val="ＭＳ Ｐ明朝"/>
      <family val="1"/>
    </font>
    <font>
      <sz val="10"/>
      <name val="ＭＳ 明朝"/>
      <family val="1"/>
    </font>
    <font>
      <sz val="11"/>
      <name val="ＭＳ 明朝"/>
      <family val="1"/>
    </font>
    <font>
      <sz val="12"/>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11"/>
      <color indexed="13"/>
      <name val="ＭＳ Ｐゴシック"/>
      <family val="3"/>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0"/>
      <color theme="1"/>
      <name val="ＭＳ Ｐゴシック"/>
      <family val="3"/>
    </font>
    <font>
      <sz val="11"/>
      <color rgb="FFFFFF00"/>
      <name val="ＭＳ Ｐゴシック"/>
      <family val="3"/>
    </font>
    <font>
      <sz val="10"/>
      <color rgb="FFFF0000"/>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theme="0" tint="-0.1499900072813034"/>
        <bgColor indexed="64"/>
      </patternFill>
    </fill>
    <fill>
      <patternFill patternType="solid">
        <fgColor rgb="FFCCFFCC"/>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ashed"/>
      <bottom style="thin"/>
    </border>
    <border>
      <left>
        <color indexed="63"/>
      </left>
      <right style="thin"/>
      <top>
        <color indexed="63"/>
      </top>
      <bottom style="thin"/>
    </border>
    <border diagonalUp="1">
      <left style="thin"/>
      <right style="thin"/>
      <top style="thin"/>
      <bottom style="thin"/>
      <diagonal style="thin"/>
    </border>
    <border diagonalUp="1">
      <left style="thin"/>
      <right style="thin"/>
      <top>
        <color indexed="63"/>
      </top>
      <bottom style="thin"/>
      <diagonal style="thin"/>
    </border>
    <border>
      <left style="thin"/>
      <right style="thin"/>
      <top style="thin"/>
      <bottom style="dotted"/>
    </border>
    <border diagonalUp="1">
      <left>
        <color indexed="63"/>
      </left>
      <right style="thin"/>
      <top style="thin"/>
      <bottom style="thin"/>
      <diagonal style="thin"/>
    </border>
    <border diagonalUp="1">
      <left style="thin"/>
      <right>
        <color indexed="63"/>
      </right>
      <top style="thin"/>
      <bottom style="thin"/>
      <diagonal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23" fillId="0" borderId="0">
      <alignment/>
      <protection/>
    </xf>
    <xf numFmtId="0" fontId="19" fillId="0" borderId="0">
      <alignment/>
      <protection/>
    </xf>
    <xf numFmtId="0" fontId="64" fillId="32" borderId="0" applyNumberFormat="0" applyBorder="0" applyAlignment="0" applyProtection="0"/>
  </cellStyleXfs>
  <cellXfs count="617">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10"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0" xfId="0" applyFont="1" applyBorder="1" applyAlignment="1">
      <alignment/>
    </xf>
    <xf numFmtId="0" fontId="0" fillId="0" borderId="10" xfId="0" applyFont="1" applyBorder="1" applyAlignment="1">
      <alignment/>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6" xfId="0" applyFont="1" applyFill="1" applyBorder="1" applyAlignment="1">
      <alignment horizontal="center" vertical="center" shrinkToFit="1"/>
    </xf>
    <xf numFmtId="0" fontId="4" fillId="0" borderId="17" xfId="0" applyFont="1" applyBorder="1" applyAlignment="1">
      <alignment horizontal="right" vertical="top"/>
    </xf>
    <xf numFmtId="0" fontId="4" fillId="0" borderId="17" xfId="0" applyFont="1" applyFill="1" applyBorder="1" applyAlignment="1">
      <alignment horizontal="right" vertical="top"/>
    </xf>
    <xf numFmtId="0" fontId="4" fillId="0" borderId="17"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right" vertical="top"/>
    </xf>
    <xf numFmtId="0" fontId="5" fillId="0" borderId="0" xfId="0" applyFont="1" applyAlignment="1">
      <alignment vertical="center"/>
    </xf>
    <xf numFmtId="0" fontId="4" fillId="0" borderId="13" xfId="0" applyFont="1" applyBorder="1" applyAlignment="1">
      <alignment vertical="center"/>
    </xf>
    <xf numFmtId="0" fontId="5" fillId="0" borderId="17" xfId="0" applyFont="1" applyBorder="1" applyAlignment="1">
      <alignment vertical="center" wrapText="1"/>
    </xf>
    <xf numFmtId="0" fontId="5" fillId="0" borderId="17" xfId="0" applyFont="1" applyBorder="1" applyAlignment="1">
      <alignment horizontal="right" vertical="top" wrapText="1"/>
    </xf>
    <xf numFmtId="0" fontId="5" fillId="0" borderId="0" xfId="0" applyFont="1" applyBorder="1" applyAlignment="1">
      <alignment horizontal="center" vertical="center" wrapText="1"/>
    </xf>
    <xf numFmtId="0" fontId="5" fillId="0" borderId="0" xfId="0" applyFont="1" applyBorder="1" applyAlignment="1">
      <alignment/>
    </xf>
    <xf numFmtId="0" fontId="7" fillId="0" borderId="0" xfId="0" applyFont="1" applyAlignment="1">
      <alignment vertical="center"/>
    </xf>
    <xf numFmtId="0" fontId="0" fillId="0" borderId="18" xfId="0" applyBorder="1" applyAlignment="1">
      <alignment vertical="center"/>
    </xf>
    <xf numFmtId="0" fontId="4" fillId="0" borderId="14" xfId="0" applyFont="1" applyBorder="1" applyAlignment="1">
      <alignment vertical="center"/>
    </xf>
    <xf numFmtId="0" fontId="0" fillId="0" borderId="19" xfId="0" applyBorder="1" applyAlignment="1">
      <alignment vertical="center"/>
    </xf>
    <xf numFmtId="0" fontId="0" fillId="0" borderId="20" xfId="0"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0" xfId="0" applyBorder="1" applyAlignment="1">
      <alignment horizontal="center" vertical="center"/>
    </xf>
    <xf numFmtId="0" fontId="0" fillId="0" borderId="11"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1" xfId="0" applyBorder="1" applyAlignment="1" applyProtection="1">
      <alignment vertical="center"/>
      <protection locked="0"/>
    </xf>
    <xf numFmtId="0" fontId="8" fillId="0" borderId="22" xfId="0" applyFont="1" applyBorder="1" applyAlignment="1" applyProtection="1">
      <alignment horizontal="center" vertical="center"/>
      <protection locked="0"/>
    </xf>
    <xf numFmtId="0" fontId="0" fillId="0" borderId="10"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4" fillId="0" borderId="24" xfId="0" applyFont="1" applyBorder="1" applyAlignment="1" applyProtection="1">
      <alignment horizontal="center" vertical="center"/>
      <protection locked="0"/>
    </xf>
    <xf numFmtId="0" fontId="0" fillId="0" borderId="0" xfId="0" applyBorder="1" applyAlignment="1">
      <alignment vertical="center"/>
    </xf>
    <xf numFmtId="0" fontId="0" fillId="0" borderId="22" xfId="0" applyBorder="1" applyAlignment="1">
      <alignment horizontal="center" vertical="center"/>
    </xf>
    <xf numFmtId="0" fontId="0" fillId="0" borderId="11" xfId="0"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quotePrefix="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4" fillId="0" borderId="0" xfId="0" applyFont="1" applyBorder="1" applyAlignment="1">
      <alignment vertical="center" shrinkToFit="1"/>
    </xf>
    <xf numFmtId="0" fontId="0" fillId="0" borderId="15" xfId="0" applyFont="1" applyBorder="1" applyAlignment="1">
      <alignment vertical="center" shrinkToFit="1"/>
    </xf>
    <xf numFmtId="0" fontId="0" fillId="0" borderId="25" xfId="0" applyFont="1" applyBorder="1" applyAlignment="1">
      <alignment vertical="center" shrinkToFit="1"/>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5" fillId="0" borderId="0" xfId="0" applyFont="1" applyAlignment="1">
      <alignment vertical="center"/>
    </xf>
    <xf numFmtId="0" fontId="10" fillId="0" borderId="0" xfId="0" applyFont="1" applyAlignment="1">
      <alignment vertical="center"/>
    </xf>
    <xf numFmtId="0" fontId="0" fillId="33" borderId="21" xfId="0" applyFill="1" applyBorder="1" applyAlignment="1">
      <alignment horizontal="left" vertical="center"/>
    </xf>
    <xf numFmtId="177" fontId="0" fillId="33" borderId="16" xfId="0" applyNumberFormat="1" applyFont="1" applyFill="1" applyBorder="1" applyAlignment="1">
      <alignment horizontal="center" vertical="center" wrapText="1"/>
    </xf>
    <xf numFmtId="177" fontId="0" fillId="33" borderId="20" xfId="0" applyNumberFormat="1" applyFont="1" applyFill="1" applyBorder="1" applyAlignment="1">
      <alignment horizontal="center" vertical="center" wrapText="1"/>
    </xf>
    <xf numFmtId="0" fontId="0" fillId="0" borderId="15" xfId="0" applyFont="1" applyBorder="1" applyAlignment="1" applyProtection="1">
      <alignment vertical="center" shrinkToFit="1"/>
      <protection locked="0"/>
    </xf>
    <xf numFmtId="177" fontId="0" fillId="0" borderId="16" xfId="0" applyNumberFormat="1"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7" fontId="4" fillId="34" borderId="27"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177" fontId="4" fillId="0" borderId="26"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33" borderId="16" xfId="0" applyNumberFormat="1" applyFont="1" applyFill="1" applyBorder="1" applyAlignment="1">
      <alignment horizontal="right" vertical="center" wrapText="1"/>
    </xf>
    <xf numFmtId="177" fontId="11" fillId="33" borderId="16" xfId="0" applyNumberFormat="1" applyFont="1" applyFill="1" applyBorder="1" applyAlignment="1">
      <alignment horizontal="right" vertical="center" wrapText="1"/>
    </xf>
    <xf numFmtId="177" fontId="4" fillId="33" borderId="20" xfId="0" applyNumberFormat="1" applyFont="1" applyFill="1" applyBorder="1" applyAlignment="1">
      <alignment horizontal="right" vertical="center" wrapText="1"/>
    </xf>
    <xf numFmtId="177" fontId="11" fillId="33" borderId="20" xfId="0" applyNumberFormat="1" applyFont="1" applyFill="1" applyBorder="1" applyAlignment="1">
      <alignment horizontal="right" vertical="center" wrapText="1"/>
    </xf>
    <xf numFmtId="177" fontId="2" fillId="33" borderId="16" xfId="0" applyNumberFormat="1" applyFont="1" applyFill="1" applyBorder="1" applyAlignment="1">
      <alignment horizontal="right" vertical="center" wrapText="1"/>
    </xf>
    <xf numFmtId="177" fontId="2" fillId="33" borderId="20" xfId="0" applyNumberFormat="1" applyFont="1" applyFill="1" applyBorder="1" applyAlignment="1">
      <alignment horizontal="right" vertical="center" wrapText="1"/>
    </xf>
    <xf numFmtId="0" fontId="5" fillId="33" borderId="17" xfId="0" applyFont="1" applyFill="1" applyBorder="1" applyAlignment="1">
      <alignment horizontal="right" vertical="top" wrapText="1"/>
    </xf>
    <xf numFmtId="0" fontId="4" fillId="33" borderId="17" xfId="0" applyFont="1" applyFill="1" applyBorder="1" applyAlignment="1">
      <alignment vertical="center"/>
    </xf>
    <xf numFmtId="0" fontId="7" fillId="0" borderId="2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16" xfId="0" applyFont="1" applyFill="1" applyBorder="1" applyAlignment="1" applyProtection="1">
      <alignment horizontal="center" vertical="center" wrapText="1"/>
      <protection locked="0"/>
    </xf>
    <xf numFmtId="177" fontId="0" fillId="0" borderId="16"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4" fillId="0" borderId="0" xfId="0" applyFont="1" applyFill="1" applyAlignment="1">
      <alignment vertical="center"/>
    </xf>
    <xf numFmtId="0" fontId="4" fillId="33" borderId="17" xfId="0" applyFont="1" applyFill="1" applyBorder="1" applyAlignment="1">
      <alignment horizontal="right" vertical="top"/>
    </xf>
    <xf numFmtId="0" fontId="4" fillId="33" borderId="17" xfId="0" applyFont="1" applyFill="1" applyBorder="1" applyAlignment="1">
      <alignment horizontal="right" vertical="top" wrapText="1"/>
    </xf>
    <xf numFmtId="0" fontId="4" fillId="0" borderId="16" xfId="0" applyFont="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28" xfId="0" applyFont="1" applyFill="1" applyBorder="1" applyAlignment="1">
      <alignment horizontal="center" vertical="center"/>
    </xf>
    <xf numFmtId="181" fontId="0" fillId="33" borderId="23" xfId="0" applyNumberFormat="1" applyFill="1" applyBorder="1" applyAlignment="1">
      <alignment vertical="center"/>
    </xf>
    <xf numFmtId="0" fontId="0" fillId="0" borderId="17" xfId="0" applyFont="1" applyFill="1" applyBorder="1" applyAlignment="1">
      <alignment horizontal="center" vertical="center" wrapText="1"/>
    </xf>
    <xf numFmtId="0" fontId="0" fillId="0" borderId="0" xfId="0" applyFont="1" applyBorder="1" applyAlignment="1">
      <alignment vertical="center" shrinkToFit="1"/>
    </xf>
    <xf numFmtId="177" fontId="4" fillId="0" borderId="29"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177" fontId="4" fillId="33" borderId="17" xfId="0" applyNumberFormat="1" applyFont="1" applyFill="1" applyBorder="1" applyAlignment="1">
      <alignment horizontal="right" vertical="center" wrapText="1"/>
    </xf>
    <xf numFmtId="177" fontId="11" fillId="33" borderId="17" xfId="0" applyNumberFormat="1" applyFont="1" applyFill="1" applyBorder="1" applyAlignment="1">
      <alignment horizontal="right" vertical="center" wrapText="1"/>
    </xf>
    <xf numFmtId="0" fontId="4" fillId="0" borderId="3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right"/>
    </xf>
    <xf numFmtId="0" fontId="4" fillId="0" borderId="1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1" xfId="0" applyFont="1" applyFill="1" applyBorder="1" applyAlignment="1">
      <alignment vertical="center" wrapText="1"/>
    </xf>
    <xf numFmtId="0" fontId="4" fillId="0" borderId="31" xfId="0" applyFont="1" applyFill="1" applyBorder="1" applyAlignment="1">
      <alignment horizontal="right" vertical="center"/>
    </xf>
    <xf numFmtId="0" fontId="4" fillId="0" borderId="31" xfId="0" applyFont="1" applyFill="1" applyBorder="1" applyAlignment="1">
      <alignment horizontal="right" vertical="center" wrapText="1"/>
    </xf>
    <xf numFmtId="0" fontId="12" fillId="0" borderId="31" xfId="0" applyFont="1" applyFill="1" applyBorder="1" applyAlignment="1">
      <alignment horizontal="center"/>
    </xf>
    <xf numFmtId="0" fontId="12" fillId="0" borderId="31" xfId="0" applyFont="1" applyFill="1" applyBorder="1" applyAlignment="1">
      <alignment horizontal="center" vertical="center"/>
    </xf>
    <xf numFmtId="0" fontId="12" fillId="0" borderId="31" xfId="0" applyFont="1" applyFill="1" applyBorder="1" applyAlignment="1">
      <alignment horizontal="center" vertical="center" wrapText="1"/>
    </xf>
    <xf numFmtId="0" fontId="4" fillId="0" borderId="31" xfId="0" applyFont="1" applyFill="1" applyBorder="1" applyAlignment="1">
      <alignment horizontal="center"/>
    </xf>
    <xf numFmtId="0" fontId="2" fillId="0" borderId="31" xfId="0" applyFont="1" applyFill="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10" fillId="0" borderId="10" xfId="0" applyFont="1" applyBorder="1" applyAlignment="1">
      <alignment vertical="center"/>
    </xf>
    <xf numFmtId="0" fontId="4" fillId="35" borderId="17" xfId="0" applyFont="1" applyFill="1" applyBorder="1" applyAlignment="1">
      <alignment horizontal="right" vertical="top"/>
    </xf>
    <xf numFmtId="0" fontId="0" fillId="0" borderId="0" xfId="0" applyFont="1" applyAlignment="1">
      <alignment vertical="center"/>
    </xf>
    <xf numFmtId="177" fontId="4" fillId="34" borderId="20" xfId="0" applyNumberFormat="1" applyFont="1" applyFill="1" applyBorder="1" applyAlignment="1">
      <alignment horizontal="center" vertical="center" wrapText="1"/>
    </xf>
    <xf numFmtId="177" fontId="4" fillId="0" borderId="23" xfId="0" applyNumberFormat="1" applyFont="1" applyFill="1" applyBorder="1" applyAlignment="1">
      <alignment horizontal="center" vertical="center" wrapText="1"/>
    </xf>
    <xf numFmtId="177" fontId="4" fillId="34" borderId="26" xfId="0" applyNumberFormat="1" applyFont="1" applyFill="1" applyBorder="1" applyAlignment="1">
      <alignment horizontal="center" vertical="center" wrapText="1"/>
    </xf>
    <xf numFmtId="0" fontId="0" fillId="0" borderId="0" xfId="0" applyFont="1" applyAlignment="1">
      <alignment vertical="center"/>
    </xf>
    <xf numFmtId="0" fontId="2" fillId="0" borderId="0" xfId="0" applyFont="1" applyAlignment="1">
      <alignment horizontal="left" vertical="center"/>
    </xf>
    <xf numFmtId="177" fontId="0" fillId="0" borderId="16" xfId="0" applyNumberFormat="1" applyFont="1" applyFill="1" applyBorder="1" applyAlignment="1">
      <alignment horizontal="center" vertical="center" wrapText="1"/>
    </xf>
    <xf numFmtId="0" fontId="0" fillId="0" borderId="0" xfId="0" applyFont="1" applyAlignment="1">
      <alignment horizontal="center" vertical="center"/>
    </xf>
    <xf numFmtId="177" fontId="0" fillId="0" borderId="26" xfId="0" applyNumberFormat="1" applyFont="1" applyFill="1" applyBorder="1" applyAlignment="1">
      <alignment horizontal="center" vertical="center" wrapText="1"/>
    </xf>
    <xf numFmtId="177" fontId="0" fillId="0" borderId="20" xfId="0" applyNumberFormat="1" applyFont="1" applyFill="1" applyBorder="1" applyAlignment="1" applyProtection="1">
      <alignment horizontal="center" vertical="center" wrapText="1"/>
      <protection locked="0"/>
    </xf>
    <xf numFmtId="179" fontId="4" fillId="33" borderId="31" xfId="0" applyNumberFormat="1" applyFont="1" applyFill="1" applyBorder="1" applyAlignment="1" applyProtection="1">
      <alignment horizontal="left" vertical="center" wrapText="1"/>
      <protection/>
    </xf>
    <xf numFmtId="0" fontId="4" fillId="33" borderId="16" xfId="0" applyNumberFormat="1" applyFont="1" applyFill="1" applyBorder="1" applyAlignment="1" applyProtection="1">
      <alignment horizontal="left" vertical="center" wrapText="1"/>
      <protection/>
    </xf>
    <xf numFmtId="0" fontId="4" fillId="35" borderId="17" xfId="0" applyFont="1" applyFill="1" applyBorder="1" applyAlignment="1" applyProtection="1">
      <alignment horizontal="right" vertical="top"/>
      <protection/>
    </xf>
    <xf numFmtId="0" fontId="2" fillId="0" borderId="11"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0" fontId="0" fillId="0" borderId="0" xfId="60">
      <alignment/>
      <protection/>
    </xf>
    <xf numFmtId="0" fontId="15" fillId="0" borderId="0" xfId="60" applyFont="1">
      <alignment/>
      <protection/>
    </xf>
    <xf numFmtId="0" fontId="0" fillId="0" borderId="15" xfId="60" applyBorder="1" applyAlignment="1">
      <alignment vertical="center"/>
      <protection/>
    </xf>
    <xf numFmtId="0" fontId="0" fillId="0" borderId="15" xfId="60" applyBorder="1">
      <alignment/>
      <protection/>
    </xf>
    <xf numFmtId="0" fontId="0" fillId="0" borderId="20" xfId="60" applyBorder="1" applyAlignment="1">
      <alignment horizontal="center" vertical="center"/>
      <protection/>
    </xf>
    <xf numFmtId="0" fontId="0" fillId="0" borderId="16" xfId="60" applyBorder="1" applyAlignment="1">
      <alignment horizontal="center" vertical="center" wrapText="1"/>
      <protection/>
    </xf>
    <xf numFmtId="0" fontId="0" fillId="0" borderId="16" xfId="60" applyBorder="1" applyAlignment="1">
      <alignment horizontal="center" vertical="center" shrinkToFit="1"/>
      <protection/>
    </xf>
    <xf numFmtId="0" fontId="0" fillId="0" borderId="20" xfId="60" applyBorder="1" applyAlignment="1">
      <alignment horizontal="center"/>
      <protection/>
    </xf>
    <xf numFmtId="0" fontId="0" fillId="0" borderId="20" xfId="60" applyBorder="1" applyAlignment="1">
      <alignment horizontal="center" shrinkToFit="1"/>
      <protection/>
    </xf>
    <xf numFmtId="0" fontId="0" fillId="0" borderId="17" xfId="60" applyBorder="1">
      <alignment/>
      <protection/>
    </xf>
    <xf numFmtId="0" fontId="16" fillId="0" borderId="17" xfId="60" applyFont="1" applyBorder="1" applyAlignment="1">
      <alignment horizontal="right" vertical="top"/>
      <protection/>
    </xf>
    <xf numFmtId="0" fontId="0" fillId="0" borderId="16" xfId="60" applyBorder="1">
      <alignment/>
      <protection/>
    </xf>
    <xf numFmtId="0" fontId="0" fillId="0" borderId="16" xfId="60" applyBorder="1" applyAlignment="1">
      <alignment horizontal="right" vertical="top"/>
      <protection/>
    </xf>
    <xf numFmtId="0" fontId="0" fillId="0" borderId="14" xfId="60" applyBorder="1" applyAlignment="1">
      <alignment/>
      <protection/>
    </xf>
    <xf numFmtId="0" fontId="0" fillId="0" borderId="25" xfId="60" applyBorder="1" applyAlignment="1">
      <alignment/>
      <protection/>
    </xf>
    <xf numFmtId="0" fontId="0" fillId="0" borderId="20" xfId="60" applyBorder="1">
      <alignment/>
      <protection/>
    </xf>
    <xf numFmtId="0" fontId="0" fillId="0" borderId="20" xfId="60" applyBorder="1" applyAlignment="1">
      <alignment horizontal="right" vertical="top"/>
      <protection/>
    </xf>
    <xf numFmtId="0" fontId="0" fillId="0" borderId="21" xfId="60" applyBorder="1" applyAlignment="1">
      <alignment/>
      <protection/>
    </xf>
    <xf numFmtId="0" fontId="0" fillId="0" borderId="23" xfId="60" applyBorder="1" applyAlignment="1">
      <alignment/>
      <protection/>
    </xf>
    <xf numFmtId="0" fontId="0" fillId="36" borderId="20" xfId="60" applyFill="1" applyBorder="1">
      <alignment/>
      <protection/>
    </xf>
    <xf numFmtId="0" fontId="0" fillId="0" borderId="0" xfId="60" applyBorder="1">
      <alignment/>
      <protection/>
    </xf>
    <xf numFmtId="0" fontId="0" fillId="0" borderId="15" xfId="60" applyFont="1" applyBorder="1" applyAlignment="1">
      <alignment vertical="center"/>
      <protection/>
    </xf>
    <xf numFmtId="0" fontId="12" fillId="0" borderId="0" xfId="0" applyFont="1" applyFill="1" applyBorder="1" applyAlignment="1">
      <alignment horizontal="center" vertical="center" shrinkToFit="1"/>
    </xf>
    <xf numFmtId="177" fontId="4" fillId="0" borderId="0" xfId="0" applyNumberFormat="1" applyFont="1" applyFill="1" applyBorder="1" applyAlignment="1">
      <alignment horizontal="center" vertical="center"/>
    </xf>
    <xf numFmtId="0" fontId="4" fillId="0" borderId="0" xfId="0" applyFont="1" applyAlignment="1">
      <alignment vertical="top"/>
    </xf>
    <xf numFmtId="0" fontId="15" fillId="0" borderId="0" xfId="0" applyFont="1" applyAlignment="1">
      <alignment vertical="center"/>
    </xf>
    <xf numFmtId="0" fontId="18" fillId="0" borderId="0" xfId="0" applyFont="1" applyAlignment="1">
      <alignment vertical="center"/>
    </xf>
    <xf numFmtId="0" fontId="2" fillId="0" borderId="0" xfId="0" applyFont="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20" fillId="0" borderId="0" xfId="62" applyFont="1" applyAlignment="1">
      <alignment/>
      <protection/>
    </xf>
    <xf numFmtId="180" fontId="20" fillId="0" borderId="0" xfId="62" applyNumberFormat="1" applyFont="1" applyAlignment="1">
      <alignment/>
      <protection/>
    </xf>
    <xf numFmtId="183" fontId="20" fillId="0" borderId="0" xfId="62" applyNumberFormat="1" applyFont="1" applyAlignment="1">
      <alignment/>
      <protection/>
    </xf>
    <xf numFmtId="0" fontId="22" fillId="0" borderId="0" xfId="62" applyFont="1" applyAlignment="1">
      <alignment/>
      <protection/>
    </xf>
    <xf numFmtId="0" fontId="22" fillId="0" borderId="0" xfId="62" applyFont="1" applyAlignment="1">
      <alignment horizontal="center"/>
      <protection/>
    </xf>
    <xf numFmtId="0" fontId="23" fillId="0" borderId="32" xfId="61" applyFont="1" applyBorder="1" applyAlignment="1">
      <alignment horizontal="center" vertical="center" shrinkToFit="1"/>
      <protection/>
    </xf>
    <xf numFmtId="0" fontId="23" fillId="0" borderId="33" xfId="61" applyFont="1" applyBorder="1" applyAlignment="1">
      <alignment horizontal="center" vertical="center" shrinkToFit="1"/>
      <protection/>
    </xf>
    <xf numFmtId="0" fontId="20" fillId="0" borderId="0" xfId="62" applyFont="1" applyAlignment="1">
      <alignment vertical="center"/>
      <protection/>
    </xf>
    <xf numFmtId="0" fontId="23" fillId="0" borderId="34" xfId="61" applyFont="1" applyBorder="1">
      <alignment/>
      <protection/>
    </xf>
    <xf numFmtId="0" fontId="23" fillId="0" borderId="34" xfId="61" applyFont="1" applyBorder="1" applyAlignment="1">
      <alignment horizontal="right"/>
      <protection/>
    </xf>
    <xf numFmtId="0" fontId="24" fillId="0" borderId="35" xfId="62" applyFont="1" applyBorder="1" applyAlignment="1">
      <alignment horizontal="center" vertical="center" shrinkToFit="1"/>
      <protection/>
    </xf>
    <xf numFmtId="0" fontId="24" fillId="0" borderId="36" xfId="62" applyFont="1" applyBorder="1" applyAlignment="1">
      <alignment horizontal="center" vertical="center" shrinkToFit="1"/>
      <protection/>
    </xf>
    <xf numFmtId="0" fontId="24" fillId="0" borderId="17" xfId="62" applyFont="1" applyBorder="1" applyAlignment="1">
      <alignment horizontal="center" vertical="center" shrinkToFit="1"/>
      <protection/>
    </xf>
    <xf numFmtId="0" fontId="24" fillId="0" borderId="11" xfId="62" applyFont="1" applyBorder="1" applyAlignment="1">
      <alignment horizontal="center" vertical="center" shrinkToFit="1"/>
      <protection/>
    </xf>
    <xf numFmtId="0" fontId="24" fillId="0" borderId="37" xfId="62" applyFont="1" applyBorder="1" applyAlignment="1">
      <alignment horizontal="center" vertical="center" shrinkToFit="1"/>
      <protection/>
    </xf>
    <xf numFmtId="180" fontId="24" fillId="0" borderId="14" xfId="62" applyNumberFormat="1" applyFont="1" applyBorder="1" applyAlignment="1">
      <alignment horizontal="right" vertical="center" shrinkToFit="1"/>
      <protection/>
    </xf>
    <xf numFmtId="0" fontId="24" fillId="0" borderId="37" xfId="62" applyFont="1" applyBorder="1" applyAlignment="1">
      <alignment horizontal="right" vertical="center" shrinkToFit="1"/>
      <protection/>
    </xf>
    <xf numFmtId="0" fontId="24" fillId="0" borderId="16" xfId="62" applyFont="1" applyBorder="1" applyAlignment="1">
      <alignment horizontal="right" vertical="center" shrinkToFit="1"/>
      <protection/>
    </xf>
    <xf numFmtId="0" fontId="24" fillId="0" borderId="14" xfId="62" applyFont="1" applyBorder="1" applyAlignment="1">
      <alignment horizontal="right" vertical="center" shrinkToFit="1"/>
      <protection/>
    </xf>
    <xf numFmtId="0" fontId="24" fillId="0" borderId="38" xfId="62" applyFont="1" applyBorder="1" applyAlignment="1">
      <alignment horizontal="right" vertical="center" shrinkToFit="1"/>
      <protection/>
    </xf>
    <xf numFmtId="0" fontId="24" fillId="0" borderId="39" xfId="62" applyFont="1" applyBorder="1" applyAlignment="1">
      <alignment horizontal="right" vertical="center" wrapText="1"/>
      <protection/>
    </xf>
    <xf numFmtId="181" fontId="24" fillId="0" borderId="21" xfId="62" applyNumberFormat="1" applyFont="1" applyBorder="1" applyAlignment="1">
      <alignment vertical="center" shrinkToFit="1"/>
      <protection/>
    </xf>
    <xf numFmtId="0" fontId="24" fillId="0" borderId="20" xfId="62" applyFont="1" applyBorder="1" applyAlignment="1">
      <alignment vertical="center" shrinkToFit="1"/>
      <protection/>
    </xf>
    <xf numFmtId="0" fontId="24" fillId="0" borderId="21" xfId="62" applyFont="1" applyBorder="1" applyAlignment="1">
      <alignment vertical="center" shrinkToFit="1"/>
      <protection/>
    </xf>
    <xf numFmtId="0" fontId="24" fillId="0" borderId="40" xfId="62" applyFont="1" applyBorder="1" applyAlignment="1">
      <alignment vertical="center" shrinkToFit="1"/>
      <protection/>
    </xf>
    <xf numFmtId="0" fontId="24" fillId="0" borderId="41" xfId="62" applyFont="1" applyBorder="1" applyAlignment="1">
      <alignment vertical="center" shrinkToFit="1"/>
      <protection/>
    </xf>
    <xf numFmtId="0" fontId="24" fillId="0" borderId="0" xfId="62" applyFont="1" applyFill="1" applyBorder="1" applyAlignment="1">
      <alignment/>
      <protection/>
    </xf>
    <xf numFmtId="180" fontId="20" fillId="0" borderId="0" xfId="62" applyNumberFormat="1" applyFont="1" applyFill="1" applyBorder="1" applyAlignment="1">
      <alignment shrinkToFit="1"/>
      <protection/>
    </xf>
    <xf numFmtId="49" fontId="24" fillId="0" borderId="0" xfId="62" applyNumberFormat="1" applyFont="1" applyBorder="1" applyAlignment="1">
      <alignment horizontal="right" vertical="top" wrapText="1"/>
      <protection/>
    </xf>
    <xf numFmtId="0" fontId="24" fillId="0" borderId="0" xfId="62" applyFont="1" applyBorder="1" applyAlignment="1">
      <alignment wrapText="1"/>
      <protection/>
    </xf>
    <xf numFmtId="0" fontId="24" fillId="0" borderId="0" xfId="62" applyFont="1" applyBorder="1" applyAlignment="1">
      <alignment horizontal="left" vertical="top" shrinkToFit="1"/>
      <protection/>
    </xf>
    <xf numFmtId="49" fontId="24" fillId="0" borderId="0" xfId="62" applyNumberFormat="1" applyFont="1" applyBorder="1" applyAlignment="1">
      <alignment horizontal="right" wrapText="1"/>
      <protection/>
    </xf>
    <xf numFmtId="0" fontId="24" fillId="0" borderId="0" xfId="62" applyFont="1" applyBorder="1" applyAlignment="1">
      <alignment vertical="center" wrapText="1"/>
      <protection/>
    </xf>
    <xf numFmtId="0" fontId="25" fillId="0" borderId="0" xfId="62" applyFont="1" applyBorder="1" applyAlignment="1">
      <alignment vertical="center" wrapText="1"/>
      <protection/>
    </xf>
    <xf numFmtId="0" fontId="20" fillId="0" borderId="0" xfId="62" applyFont="1" applyBorder="1" applyAlignment="1">
      <alignment/>
      <protection/>
    </xf>
    <xf numFmtId="180" fontId="20" fillId="0" borderId="0" xfId="62" applyNumberFormat="1" applyFont="1" applyBorder="1" applyAlignment="1">
      <alignment horizontal="center"/>
      <protection/>
    </xf>
    <xf numFmtId="0" fontId="20" fillId="0" borderId="0" xfId="62" applyFont="1" applyBorder="1" applyAlignment="1">
      <alignment horizontal="center"/>
      <protection/>
    </xf>
    <xf numFmtId="180" fontId="24" fillId="0" borderId="32" xfId="62" applyNumberFormat="1" applyFont="1" applyBorder="1" applyAlignment="1">
      <alignment horizontal="center" shrinkToFit="1"/>
      <protection/>
    </xf>
    <xf numFmtId="0" fontId="24" fillId="0" borderId="42" xfId="62" applyFont="1" applyBorder="1" applyAlignment="1">
      <alignment horizontal="center" shrinkToFit="1"/>
      <protection/>
    </xf>
    <xf numFmtId="0" fontId="24" fillId="0" borderId="43" xfId="62" applyFont="1" applyBorder="1" applyAlignment="1">
      <alignment horizontal="center" shrinkToFit="1"/>
      <protection/>
    </xf>
    <xf numFmtId="181" fontId="26" fillId="0" borderId="0" xfId="62" applyNumberFormat="1" applyFont="1" applyFill="1" applyBorder="1" applyAlignment="1">
      <alignment horizontal="center"/>
      <protection/>
    </xf>
    <xf numFmtId="0" fontId="24" fillId="0" borderId="0" xfId="62" applyFont="1" applyBorder="1" applyAlignment="1">
      <alignment horizontal="right" vertical="top" wrapText="1"/>
      <protection/>
    </xf>
    <xf numFmtId="0" fontId="24" fillId="0" borderId="0" xfId="62" applyFont="1" applyAlignment="1">
      <alignment horizontal="right"/>
      <protection/>
    </xf>
    <xf numFmtId="180" fontId="24" fillId="0" borderId="0" xfId="62" applyNumberFormat="1" applyFont="1" applyAlignment="1">
      <alignment/>
      <protection/>
    </xf>
    <xf numFmtId="0" fontId="24" fillId="0" borderId="0" xfId="62" applyFont="1" applyAlignment="1">
      <alignment/>
      <protection/>
    </xf>
    <xf numFmtId="183" fontId="24" fillId="0" borderId="0" xfId="62" applyNumberFormat="1" applyFont="1" applyAlignment="1">
      <alignment/>
      <protection/>
    </xf>
    <xf numFmtId="181" fontId="24" fillId="0" borderId="44" xfId="62" applyNumberFormat="1" applyFont="1" applyBorder="1" applyAlignment="1">
      <alignment horizontal="center" vertical="center" shrinkToFit="1"/>
      <protection/>
    </xf>
    <xf numFmtId="180" fontId="24" fillId="28" borderId="33" xfId="62" applyNumberFormat="1" applyFont="1" applyFill="1" applyBorder="1" applyAlignment="1">
      <alignment horizontal="center" vertical="center" shrinkToFit="1"/>
      <protection/>
    </xf>
    <xf numFmtId="0" fontId="24" fillId="28" borderId="45" xfId="62" applyFont="1" applyFill="1" applyBorder="1" applyAlignment="1">
      <alignment horizontal="center" vertical="center" shrinkToFit="1"/>
      <protection/>
    </xf>
    <xf numFmtId="0" fontId="23" fillId="28" borderId="32" xfId="61" applyFont="1" applyFill="1" applyBorder="1" applyAlignment="1">
      <alignment horizontal="center" vertical="center" shrinkToFit="1"/>
      <protection/>
    </xf>
    <xf numFmtId="0" fontId="24" fillId="37" borderId="33" xfId="62" applyFont="1" applyFill="1" applyBorder="1" applyAlignment="1">
      <alignment horizontal="center" vertical="center" shrinkToFit="1"/>
      <protection/>
    </xf>
    <xf numFmtId="180" fontId="24" fillId="37" borderId="46" xfId="62" applyNumberFormat="1" applyFont="1" applyFill="1" applyBorder="1" applyAlignment="1">
      <alignment vertical="center" shrinkToFit="1"/>
      <protection/>
    </xf>
    <xf numFmtId="180" fontId="24" fillId="37" borderId="33" xfId="62" applyNumberFormat="1" applyFont="1" applyFill="1" applyBorder="1" applyAlignment="1">
      <alignment vertical="center" shrinkToFit="1"/>
      <protection/>
    </xf>
    <xf numFmtId="180" fontId="24" fillId="37" borderId="45" xfId="62" applyNumberFormat="1" applyFont="1" applyFill="1" applyBorder="1" applyAlignment="1">
      <alignment vertical="center" shrinkToFit="1"/>
      <protection/>
    </xf>
    <xf numFmtId="180" fontId="24" fillId="37" borderId="47" xfId="62" applyNumberFormat="1" applyFont="1" applyFill="1" applyBorder="1" applyAlignment="1">
      <alignment vertical="center" shrinkToFit="1"/>
      <protection/>
    </xf>
    <xf numFmtId="180" fontId="24" fillId="37" borderId="44" xfId="62" applyNumberFormat="1" applyFont="1" applyFill="1" applyBorder="1" applyAlignment="1">
      <alignment vertical="center" shrinkToFit="1"/>
      <protection/>
    </xf>
    <xf numFmtId="0" fontId="4" fillId="35" borderId="20" xfId="0" applyFont="1" applyFill="1" applyBorder="1" applyAlignment="1">
      <alignment vertical="center"/>
    </xf>
    <xf numFmtId="38" fontId="4" fillId="5" borderId="20" xfId="48" applyFont="1" applyFill="1" applyBorder="1" applyAlignment="1">
      <alignment vertical="center"/>
    </xf>
    <xf numFmtId="0" fontId="4" fillId="0" borderId="20" xfId="0" applyFont="1" applyBorder="1" applyAlignment="1">
      <alignment vertical="center"/>
    </xf>
    <xf numFmtId="38" fontId="4" fillId="35" borderId="20" xfId="48" applyFont="1" applyFill="1" applyBorder="1" applyAlignment="1">
      <alignment vertical="center"/>
    </xf>
    <xf numFmtId="0" fontId="24" fillId="0" borderId="35" xfId="62" applyFont="1" applyBorder="1" applyAlignment="1">
      <alignment horizontal="right" vertical="center" shrinkToFit="1"/>
      <protection/>
    </xf>
    <xf numFmtId="0" fontId="24" fillId="0" borderId="20" xfId="62" applyFont="1" applyBorder="1" applyAlignment="1">
      <alignment horizontal="right" vertical="center" shrinkToFit="1"/>
      <protection/>
    </xf>
    <xf numFmtId="0" fontId="15" fillId="0" borderId="0" xfId="0" applyFont="1" applyAlignment="1">
      <alignment horizontal="center" vertical="center"/>
    </xf>
    <xf numFmtId="0" fontId="3" fillId="0" borderId="0" xfId="0" applyFont="1" applyAlignment="1">
      <alignment horizontal="right"/>
    </xf>
    <xf numFmtId="0" fontId="0" fillId="0" borderId="0" xfId="0" applyAlignment="1">
      <alignment horizontal="right" vertical="center"/>
    </xf>
    <xf numFmtId="0" fontId="0" fillId="0" borderId="0" xfId="0" applyAlignment="1">
      <alignment horizontal="left" vertical="center" shrinkToFi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48" xfId="0" applyFont="1"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left" vertical="center" wrapText="1"/>
    </xf>
    <xf numFmtId="0" fontId="0" fillId="0" borderId="14" xfId="0" applyBorder="1" applyAlignment="1">
      <alignment horizontal="center" vertical="center"/>
    </xf>
    <xf numFmtId="0" fontId="9"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65" fillId="0" borderId="12" xfId="0" applyFont="1" applyBorder="1" applyAlignment="1">
      <alignment horizontal="center" vertical="center"/>
    </xf>
    <xf numFmtId="0" fontId="2" fillId="5" borderId="10"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5" borderId="48"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178" fontId="2" fillId="5" borderId="10" xfId="0" applyNumberFormat="1"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178" fontId="2" fillId="5" borderId="48" xfId="0" applyNumberFormat="1" applyFont="1" applyFill="1" applyBorder="1" applyAlignment="1" applyProtection="1">
      <alignment horizontal="center" vertical="center"/>
      <protection locked="0"/>
    </xf>
    <xf numFmtId="178" fontId="2" fillId="5" borderId="14" xfId="0" applyNumberFormat="1" applyFont="1"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178" fontId="2" fillId="5" borderId="25" xfId="0" applyNumberFormat="1"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48" xfId="0" applyFont="1" applyFill="1" applyBorder="1" applyAlignment="1" applyProtection="1">
      <alignment horizontal="left" vertical="center" wrapText="1"/>
      <protection locked="0"/>
    </xf>
    <xf numFmtId="0" fontId="2" fillId="5" borderId="14" xfId="0" applyFont="1" applyFill="1" applyBorder="1" applyAlignment="1" applyProtection="1">
      <alignment horizontal="left" vertical="center" wrapText="1"/>
      <protection locked="0"/>
    </xf>
    <xf numFmtId="0" fontId="2" fillId="5" borderId="15"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176" fontId="2" fillId="5" borderId="10" xfId="0" applyNumberFormat="1" applyFont="1" applyFill="1" applyBorder="1" applyAlignment="1" applyProtection="1">
      <alignment horizontal="center" vertical="center"/>
      <protection locked="0"/>
    </xf>
    <xf numFmtId="176" fontId="2" fillId="5" borderId="0" xfId="0" applyNumberFormat="1" applyFont="1" applyFill="1" applyBorder="1" applyAlignment="1" applyProtection="1">
      <alignment horizontal="center" vertical="center"/>
      <protection locked="0"/>
    </xf>
    <xf numFmtId="176" fontId="2" fillId="5" borderId="48" xfId="0" applyNumberFormat="1" applyFont="1" applyFill="1" applyBorder="1" applyAlignment="1" applyProtection="1">
      <alignment horizontal="center" vertical="center"/>
      <protection locked="0"/>
    </xf>
    <xf numFmtId="176" fontId="2" fillId="5" borderId="14" xfId="0" applyNumberFormat="1" applyFont="1" applyFill="1" applyBorder="1" applyAlignment="1" applyProtection="1">
      <alignment horizontal="center" vertical="center"/>
      <protection locked="0"/>
    </xf>
    <xf numFmtId="176" fontId="2" fillId="5" borderId="15" xfId="0" applyNumberFormat="1" applyFont="1" applyFill="1" applyBorder="1" applyAlignment="1" applyProtection="1">
      <alignment horizontal="center" vertical="center"/>
      <protection locked="0"/>
    </xf>
    <xf numFmtId="176" fontId="2" fillId="5" borderId="25"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5" borderId="10" xfId="0" applyFont="1" applyFill="1" applyBorder="1" applyAlignment="1" applyProtection="1">
      <alignment horizontal="right" vertical="center"/>
      <protection locked="0"/>
    </xf>
    <xf numFmtId="0" fontId="2" fillId="5" borderId="0" xfId="0" applyFont="1" applyFill="1" applyBorder="1" applyAlignment="1" applyProtection="1">
      <alignment horizontal="right" vertical="center"/>
      <protection locked="0"/>
    </xf>
    <xf numFmtId="0" fontId="2" fillId="5" borderId="48" xfId="0" applyFont="1" applyFill="1" applyBorder="1" applyAlignment="1" applyProtection="1">
      <alignment horizontal="right" vertical="center"/>
      <protection locked="0"/>
    </xf>
    <xf numFmtId="177" fontId="2" fillId="5" borderId="10" xfId="0" applyNumberFormat="1" applyFont="1" applyFill="1" applyBorder="1" applyAlignment="1" applyProtection="1">
      <alignment horizontal="center" vertical="center"/>
      <protection locked="0"/>
    </xf>
    <xf numFmtId="177" fontId="2" fillId="5" borderId="0" xfId="0" applyNumberFormat="1" applyFont="1" applyFill="1" applyBorder="1" applyAlignment="1" applyProtection="1">
      <alignment horizontal="center" vertical="center"/>
      <protection locked="0"/>
    </xf>
    <xf numFmtId="177" fontId="2" fillId="5" borderId="48" xfId="0" applyNumberFormat="1" applyFont="1" applyFill="1" applyBorder="1" applyAlignment="1" applyProtection="1">
      <alignment horizontal="center" vertical="center"/>
      <protection locked="0"/>
    </xf>
    <xf numFmtId="177" fontId="2" fillId="5" borderId="14" xfId="0" applyNumberFormat="1" applyFont="1" applyFill="1" applyBorder="1" applyAlignment="1" applyProtection="1">
      <alignment horizontal="center" vertical="center"/>
      <protection locked="0"/>
    </xf>
    <xf numFmtId="177" fontId="2" fillId="5" borderId="15" xfId="0" applyNumberFormat="1" applyFont="1" applyFill="1" applyBorder="1" applyAlignment="1" applyProtection="1">
      <alignment horizontal="center" vertical="center"/>
      <protection locked="0"/>
    </xf>
    <xf numFmtId="177" fontId="2" fillId="5" borderId="25" xfId="0" applyNumberFormat="1" applyFont="1" applyFill="1" applyBorder="1" applyAlignment="1" applyProtection="1">
      <alignment horizontal="center" vertical="center"/>
      <protection locked="0"/>
    </xf>
    <xf numFmtId="0" fontId="2" fillId="5" borderId="14" xfId="0" applyFont="1" applyFill="1" applyBorder="1" applyAlignment="1" applyProtection="1">
      <alignment horizontal="right" vertical="center"/>
      <protection locked="0"/>
    </xf>
    <xf numFmtId="0" fontId="2" fillId="5" borderId="15" xfId="0" applyFont="1" applyFill="1" applyBorder="1" applyAlignment="1" applyProtection="1">
      <alignment horizontal="right" vertical="center"/>
      <protection locked="0"/>
    </xf>
    <xf numFmtId="0" fontId="2" fillId="5" borderId="25" xfId="0" applyFont="1" applyFill="1" applyBorder="1" applyAlignment="1" applyProtection="1">
      <alignment horizontal="right" vertical="center"/>
      <protection locked="0"/>
    </xf>
    <xf numFmtId="0" fontId="2" fillId="0" borderId="12" xfId="0" applyFont="1" applyBorder="1" applyAlignment="1" applyProtection="1">
      <alignment horizontal="center" vertical="center"/>
      <protection hidden="1"/>
    </xf>
    <xf numFmtId="178" fontId="2" fillId="33" borderId="10" xfId="0" applyNumberFormat="1" applyFont="1" applyFill="1" applyBorder="1" applyAlignment="1">
      <alignment horizontal="center" vertical="center"/>
    </xf>
    <xf numFmtId="178" fontId="2" fillId="33" borderId="0" xfId="0" applyNumberFormat="1" applyFont="1" applyFill="1" applyBorder="1" applyAlignment="1">
      <alignment horizontal="center" vertical="center"/>
    </xf>
    <xf numFmtId="178" fontId="2" fillId="33" borderId="48" xfId="0" applyNumberFormat="1" applyFont="1" applyFill="1" applyBorder="1" applyAlignment="1">
      <alignment horizontal="center" vertical="center"/>
    </xf>
    <xf numFmtId="178" fontId="2" fillId="33" borderId="14" xfId="0" applyNumberFormat="1" applyFont="1" applyFill="1" applyBorder="1" applyAlignment="1">
      <alignment horizontal="center" vertical="center"/>
    </xf>
    <xf numFmtId="178" fontId="2" fillId="33" borderId="15" xfId="0" applyNumberFormat="1" applyFont="1" applyFill="1" applyBorder="1" applyAlignment="1">
      <alignment horizontal="center" vertical="center"/>
    </xf>
    <xf numFmtId="178" fontId="2" fillId="33" borderId="25" xfId="0" applyNumberFormat="1" applyFont="1" applyFill="1" applyBorder="1" applyAlignment="1">
      <alignment horizontal="center" vertical="center"/>
    </xf>
    <xf numFmtId="178" fontId="2" fillId="38" borderId="10" xfId="0" applyNumberFormat="1" applyFont="1" applyFill="1" applyBorder="1" applyAlignment="1" applyProtection="1">
      <alignment horizontal="center" vertical="center"/>
      <protection locked="0"/>
    </xf>
    <xf numFmtId="178" fontId="2" fillId="38" borderId="48" xfId="0" applyNumberFormat="1" applyFont="1" applyFill="1" applyBorder="1" applyAlignment="1" applyProtection="1">
      <alignment horizontal="center" vertical="center"/>
      <protection locked="0"/>
    </xf>
    <xf numFmtId="178" fontId="2" fillId="38" borderId="14" xfId="0" applyNumberFormat="1" applyFont="1" applyFill="1" applyBorder="1" applyAlignment="1" applyProtection="1">
      <alignment horizontal="center" vertical="center"/>
      <protection locked="0"/>
    </xf>
    <xf numFmtId="178" fontId="2" fillId="38" borderId="25" xfId="0" applyNumberFormat="1" applyFont="1" applyFill="1" applyBorder="1" applyAlignment="1" applyProtection="1">
      <alignment horizontal="center" vertical="center"/>
      <protection locked="0"/>
    </xf>
    <xf numFmtId="0" fontId="2" fillId="0" borderId="20"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48" xfId="0" applyNumberFormat="1" applyFont="1" applyFill="1" applyBorder="1" applyAlignment="1">
      <alignment horizontal="center" vertical="center"/>
    </xf>
    <xf numFmtId="0" fontId="2" fillId="0" borderId="14" xfId="0" applyFont="1" applyBorder="1" applyAlignment="1" quotePrefix="1">
      <alignment horizontal="center" vertical="center"/>
    </xf>
    <xf numFmtId="0" fontId="2" fillId="0" borderId="20" xfId="0" applyFont="1" applyBorder="1" applyAlignment="1">
      <alignment horizontal="center" vertical="center" shrinkToFit="1"/>
    </xf>
    <xf numFmtId="177" fontId="2" fillId="33" borderId="0"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7" fontId="2" fillId="33" borderId="15" xfId="0" applyNumberFormat="1" applyFont="1" applyFill="1" applyBorder="1" applyAlignment="1">
      <alignment horizontal="center" vertical="center"/>
    </xf>
    <xf numFmtId="177" fontId="2" fillId="33" borderId="25" xfId="0" applyNumberFormat="1" applyFont="1" applyFill="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2" borderId="11"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48"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5" borderId="11" xfId="0" applyNumberFormat="1" applyFont="1" applyFill="1" applyBorder="1" applyAlignment="1" applyProtection="1">
      <alignment horizontal="left" vertical="center" wrapText="1"/>
      <protection locked="0"/>
    </xf>
    <xf numFmtId="0" fontId="2" fillId="5" borderId="12" xfId="0" applyNumberFormat="1" applyFont="1" applyFill="1" applyBorder="1" applyAlignment="1" applyProtection="1">
      <alignment horizontal="left" vertical="center" wrapText="1"/>
      <protection locked="0"/>
    </xf>
    <xf numFmtId="0" fontId="2" fillId="5" borderId="13" xfId="0" applyNumberFormat="1" applyFont="1" applyFill="1" applyBorder="1" applyAlignment="1" applyProtection="1">
      <alignment horizontal="left" vertical="center" wrapText="1"/>
      <protection locked="0"/>
    </xf>
    <xf numFmtId="0" fontId="2" fillId="5" borderId="10" xfId="0" applyNumberFormat="1" applyFont="1" applyFill="1" applyBorder="1" applyAlignment="1" applyProtection="1">
      <alignment horizontal="left" vertical="center" wrapText="1"/>
      <protection locked="0"/>
    </xf>
    <xf numFmtId="0" fontId="2" fillId="5" borderId="0" xfId="0" applyNumberFormat="1" applyFont="1" applyFill="1" applyBorder="1" applyAlignment="1" applyProtection="1">
      <alignment horizontal="left" vertical="center" wrapText="1"/>
      <protection locked="0"/>
    </xf>
    <xf numFmtId="0" fontId="2" fillId="5" borderId="48" xfId="0" applyNumberFormat="1" applyFont="1" applyFill="1" applyBorder="1" applyAlignment="1" applyProtection="1">
      <alignment horizontal="left" vertical="center" wrapText="1"/>
      <protection locked="0"/>
    </xf>
    <xf numFmtId="0" fontId="2" fillId="5" borderId="14" xfId="0" applyNumberFormat="1" applyFont="1" applyFill="1" applyBorder="1" applyAlignment="1" applyProtection="1">
      <alignment horizontal="left" vertical="center" wrapText="1"/>
      <protection locked="0"/>
    </xf>
    <xf numFmtId="0" fontId="2" fillId="5" borderId="15" xfId="0" applyNumberFormat="1" applyFont="1" applyFill="1" applyBorder="1" applyAlignment="1" applyProtection="1">
      <alignment horizontal="left" vertical="center" wrapText="1"/>
      <protection locked="0"/>
    </xf>
    <xf numFmtId="0" fontId="2" fillId="5" borderId="25" xfId="0" applyNumberFormat="1" applyFont="1" applyFill="1" applyBorder="1" applyAlignment="1" applyProtection="1">
      <alignment horizontal="left" vertical="center" wrapText="1"/>
      <protection locked="0"/>
    </xf>
    <xf numFmtId="0" fontId="4" fillId="0" borderId="0" xfId="0" applyFont="1" applyAlignment="1">
      <alignment/>
    </xf>
    <xf numFmtId="179" fontId="4" fillId="33" borderId="31" xfId="0" applyNumberFormat="1" applyFont="1" applyFill="1" applyBorder="1" applyAlignment="1" applyProtection="1">
      <alignment horizontal="center" vertical="center" shrinkToFit="1"/>
      <protection/>
    </xf>
    <xf numFmtId="179" fontId="4" fillId="33" borderId="16" xfId="0" applyNumberFormat="1" applyFont="1" applyFill="1" applyBorder="1" applyAlignment="1" applyProtection="1">
      <alignment horizontal="center" vertical="center" shrinkToFit="1"/>
      <protection/>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horizontal="center" vertical="center" wrapText="1"/>
    </xf>
    <xf numFmtId="0" fontId="0" fillId="0" borderId="31" xfId="0"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2" xfId="0" applyFont="1" applyBorder="1" applyAlignment="1" applyProtection="1">
      <alignment horizontal="center"/>
      <protection hidden="1"/>
    </xf>
    <xf numFmtId="180" fontId="4" fillId="5" borderId="31" xfId="0" applyNumberFormat="1" applyFont="1" applyFill="1" applyBorder="1" applyAlignment="1" applyProtection="1">
      <alignment horizontal="center" vertical="center" shrinkToFit="1"/>
      <protection locked="0"/>
    </xf>
    <xf numFmtId="180" fontId="4" fillId="5" borderId="16" xfId="0" applyNumberFormat="1" applyFont="1" applyFill="1" applyBorder="1" applyAlignment="1" applyProtection="1">
      <alignment horizontal="center" vertical="center" shrinkToFit="1"/>
      <protection locked="0"/>
    </xf>
    <xf numFmtId="179" fontId="4" fillId="0" borderId="31" xfId="0" applyNumberFormat="1" applyFont="1" applyFill="1" applyBorder="1" applyAlignment="1" applyProtection="1">
      <alignment horizontal="center" vertical="center" shrinkToFit="1"/>
      <protection/>
    </xf>
    <xf numFmtId="179" fontId="4" fillId="0" borderId="16" xfId="0" applyNumberFormat="1" applyFont="1" applyFill="1" applyBorder="1" applyAlignment="1" applyProtection="1">
      <alignment horizontal="center" vertical="center" shrinkToFit="1"/>
      <protection/>
    </xf>
    <xf numFmtId="0" fontId="4" fillId="33" borderId="3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179" fontId="4" fillId="0" borderId="31" xfId="0" applyNumberFormat="1" applyFont="1" applyBorder="1" applyAlignment="1" applyProtection="1">
      <alignment horizontal="center" vertical="center" shrinkToFit="1"/>
      <protection/>
    </xf>
    <xf numFmtId="179" fontId="4" fillId="0" borderId="16" xfId="0" applyNumberFormat="1" applyFont="1" applyBorder="1" applyAlignment="1" applyProtection="1">
      <alignment horizontal="center" vertical="center" shrinkToFit="1"/>
      <protection/>
    </xf>
    <xf numFmtId="0" fontId="4" fillId="0" borderId="17" xfId="0" applyFont="1" applyBorder="1" applyAlignment="1" applyProtection="1">
      <alignment/>
      <protection/>
    </xf>
    <xf numFmtId="0" fontId="4" fillId="0" borderId="31" xfId="0" applyFont="1" applyBorder="1" applyAlignment="1" applyProtection="1">
      <alignment/>
      <protection/>
    </xf>
    <xf numFmtId="0" fontId="4" fillId="0" borderId="16" xfId="0" applyFont="1" applyBorder="1" applyAlignment="1" applyProtection="1">
      <alignment/>
      <protection/>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Alignment="1">
      <alignment horizontal="center" vertical="center"/>
    </xf>
    <xf numFmtId="0" fontId="66" fillId="0" borderId="12" xfId="0" applyNumberFormat="1" applyFont="1" applyBorder="1" applyAlignment="1" applyProtection="1">
      <alignment horizontal="left" vertical="top"/>
      <protection hidden="1"/>
    </xf>
    <xf numFmtId="182" fontId="4" fillId="5" borderId="31" xfId="0" applyNumberFormat="1" applyFont="1" applyFill="1" applyBorder="1" applyAlignment="1" applyProtection="1">
      <alignment horizontal="center" vertical="center" shrinkToFit="1"/>
      <protection locked="0"/>
    </xf>
    <xf numFmtId="182" fontId="4" fillId="5" borderId="16" xfId="0" applyNumberFormat="1" applyFont="1" applyFill="1" applyBorder="1" applyAlignment="1" applyProtection="1">
      <alignment horizontal="center" vertical="center" shrinkToFit="1"/>
      <protection locked="0"/>
    </xf>
    <xf numFmtId="38" fontId="7" fillId="33" borderId="17" xfId="48" applyFont="1" applyFill="1" applyBorder="1" applyAlignment="1">
      <alignment horizontal="right" vertical="center"/>
    </xf>
    <xf numFmtId="38" fontId="7" fillId="33" borderId="16" xfId="48" applyFont="1" applyFill="1" applyBorder="1" applyAlignment="1">
      <alignment horizontal="right" vertical="center"/>
    </xf>
    <xf numFmtId="0" fontId="5" fillId="0" borderId="11"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25" xfId="0" applyFont="1" applyBorder="1" applyAlignment="1">
      <alignment/>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38" fontId="7" fillId="5" borderId="17" xfId="48" applyFont="1" applyFill="1" applyBorder="1" applyAlignment="1" applyProtection="1">
      <alignment horizontal="right" vertical="center"/>
      <protection locked="0"/>
    </xf>
    <xf numFmtId="38" fontId="7" fillId="5" borderId="16" xfId="48" applyFont="1" applyFill="1" applyBorder="1" applyAlignment="1" applyProtection="1">
      <alignment horizontal="right" vertical="center"/>
      <protection locked="0"/>
    </xf>
    <xf numFmtId="38" fontId="7" fillId="33" borderId="31" xfId="48" applyFont="1" applyFill="1" applyBorder="1" applyAlignment="1">
      <alignment horizontal="right" vertical="center" wrapText="1"/>
    </xf>
    <xf numFmtId="38" fontId="7" fillId="33" borderId="16" xfId="48" applyFont="1" applyFill="1" applyBorder="1" applyAlignment="1">
      <alignment horizontal="right" vertical="center" wrapText="1"/>
    </xf>
    <xf numFmtId="0" fontId="5" fillId="0" borderId="10" xfId="0" applyFont="1" applyBorder="1" applyAlignment="1" applyProtection="1">
      <alignment vertical="center"/>
      <protection locked="0"/>
    </xf>
    <xf numFmtId="0" fontId="5" fillId="0" borderId="48"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7" fillId="5" borderId="17"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31"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38" fontId="7" fillId="5" borderId="31" xfId="48" applyFont="1" applyFill="1" applyBorder="1" applyAlignment="1" applyProtection="1">
      <alignment horizontal="right" vertical="center" wrapText="1"/>
      <protection locked="0"/>
    </xf>
    <xf numFmtId="38" fontId="7" fillId="5" borderId="16" xfId="48" applyFont="1" applyFill="1" applyBorder="1" applyAlignment="1" applyProtection="1">
      <alignment horizontal="right" vertical="center" wrapText="1"/>
      <protection locked="0"/>
    </xf>
    <xf numFmtId="0" fontId="6" fillId="0" borderId="0" xfId="0" applyFont="1" applyAlignment="1">
      <alignment horizontal="center"/>
    </xf>
    <xf numFmtId="0" fontId="7" fillId="33" borderId="21"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48" xfId="0" applyFont="1" applyFill="1" applyBorder="1" applyAlignment="1">
      <alignment vertical="center"/>
    </xf>
    <xf numFmtId="0" fontId="4" fillId="0" borderId="14" xfId="0" applyFont="1" applyFill="1" applyBorder="1" applyAlignment="1">
      <alignment vertical="center"/>
    </xf>
    <xf numFmtId="0" fontId="4" fillId="0" borderId="25" xfId="0" applyFont="1" applyFill="1" applyBorder="1" applyAlignment="1">
      <alignment vertical="center"/>
    </xf>
    <xf numFmtId="0" fontId="0" fillId="0" borderId="17" xfId="60" applyBorder="1" applyAlignment="1">
      <alignment horizontal="center" vertical="center"/>
      <protection/>
    </xf>
    <xf numFmtId="0" fontId="0" fillId="0" borderId="16" xfId="60" applyBorder="1" applyAlignment="1">
      <alignment horizontal="center" vertical="center"/>
      <protection/>
    </xf>
    <xf numFmtId="0" fontId="0" fillId="0" borderId="11" xfId="60" applyBorder="1" applyAlignment="1">
      <alignment horizontal="center" vertical="center"/>
      <protection/>
    </xf>
    <xf numFmtId="0" fontId="0" fillId="0" borderId="13" xfId="60" applyBorder="1" applyAlignment="1">
      <alignment horizontal="center" vertical="center"/>
      <protection/>
    </xf>
    <xf numFmtId="0" fontId="0" fillId="0" borderId="14" xfId="60" applyBorder="1" applyAlignment="1">
      <alignment horizontal="center" vertical="center"/>
      <protection/>
    </xf>
    <xf numFmtId="0" fontId="0" fillId="0" borderId="25" xfId="60" applyBorder="1" applyAlignment="1">
      <alignment horizontal="center" vertical="center"/>
      <protection/>
    </xf>
    <xf numFmtId="0" fontId="0" fillId="0" borderId="11" xfId="60" applyBorder="1" applyAlignment="1">
      <alignment/>
      <protection/>
    </xf>
    <xf numFmtId="0" fontId="0" fillId="0" borderId="13" xfId="60" applyBorder="1" applyAlignment="1">
      <alignment/>
      <protection/>
    </xf>
    <xf numFmtId="0" fontId="0" fillId="0" borderId="21" xfId="60" applyBorder="1" applyAlignment="1">
      <alignment horizontal="center"/>
      <protection/>
    </xf>
    <xf numFmtId="0" fontId="0" fillId="0" borderId="22" xfId="60" applyBorder="1" applyAlignment="1">
      <alignment horizontal="center"/>
      <protection/>
    </xf>
    <xf numFmtId="0" fontId="0" fillId="0" borderId="23" xfId="60" applyBorder="1" applyAlignment="1">
      <alignment horizontal="center"/>
      <protection/>
    </xf>
    <xf numFmtId="0" fontId="0" fillId="0" borderId="21" xfId="60" applyBorder="1" applyAlignment="1">
      <alignment/>
      <protection/>
    </xf>
    <xf numFmtId="0" fontId="0" fillId="0" borderId="23" xfId="60" applyBorder="1" applyAlignment="1">
      <alignment/>
      <protection/>
    </xf>
    <xf numFmtId="0" fontId="0" fillId="0" borderId="21" xfId="60" applyBorder="1" applyAlignment="1">
      <alignment horizontal="center" vertical="center" wrapText="1"/>
      <protection/>
    </xf>
    <xf numFmtId="0" fontId="0" fillId="0" borderId="22" xfId="60" applyBorder="1" applyAlignment="1">
      <alignment horizontal="center" vertical="center" wrapText="1"/>
      <protection/>
    </xf>
    <xf numFmtId="0" fontId="0" fillId="0" borderId="23" xfId="60" applyBorder="1" applyAlignment="1">
      <alignment horizontal="center" vertical="center" wrapText="1"/>
      <protection/>
    </xf>
    <xf numFmtId="0" fontId="0" fillId="0" borderId="23" xfId="60" applyBorder="1" applyAlignment="1">
      <alignment horizontal="center" vertical="center"/>
      <protection/>
    </xf>
    <xf numFmtId="0" fontId="0" fillId="0" borderId="21" xfId="60" applyBorder="1" applyAlignment="1">
      <alignment horizontal="center" vertical="center"/>
      <protection/>
    </xf>
    <xf numFmtId="0" fontId="0" fillId="28" borderId="0" xfId="60" applyFont="1" applyFill="1" applyAlignment="1">
      <alignment horizontal="center" vertical="center"/>
      <protection/>
    </xf>
    <xf numFmtId="0" fontId="0" fillId="28" borderId="0" xfId="60" applyFill="1" applyAlignment="1">
      <alignment horizontal="center" vertical="center"/>
      <protection/>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33" borderId="14" xfId="0" applyFont="1" applyFill="1" applyBorder="1" applyAlignment="1">
      <alignment horizontal="center" vertical="center"/>
    </xf>
    <xf numFmtId="0" fontId="4" fillId="33" borderId="25" xfId="0" applyFont="1" applyFill="1" applyBorder="1" applyAlignment="1">
      <alignment horizontal="center" vertical="center"/>
    </xf>
    <xf numFmtId="0" fontId="2" fillId="0" borderId="0" xfId="0" applyFont="1" applyAlignment="1">
      <alignment horizontal="left" vertical="center" wrapText="1"/>
    </xf>
    <xf numFmtId="0" fontId="67" fillId="0" borderId="10" xfId="0" applyFont="1" applyBorder="1" applyAlignment="1">
      <alignment horizontal="center" vertical="center"/>
    </xf>
    <xf numFmtId="0" fontId="67" fillId="0" borderId="0" xfId="0" applyFont="1" applyAlignment="1">
      <alignment horizontal="center" vertical="center"/>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4" fillId="0" borderId="0" xfId="0" applyFont="1" applyAlignment="1">
      <alignment horizontal="left" vertical="center"/>
    </xf>
    <xf numFmtId="0" fontId="4" fillId="38" borderId="0" xfId="0" applyFont="1" applyFill="1" applyAlignment="1">
      <alignment horizontal="center" vertical="center"/>
    </xf>
    <xf numFmtId="0" fontId="12" fillId="0" borderId="20" xfId="0" applyFont="1" applyFill="1" applyBorder="1" applyAlignment="1">
      <alignment horizontal="center" vertical="center" shrinkToFit="1"/>
    </xf>
    <xf numFmtId="177" fontId="4" fillId="33" borderId="20"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5" xfId="0" applyFont="1" applyBorder="1" applyAlignment="1">
      <alignment vertical="center"/>
    </xf>
    <xf numFmtId="0" fontId="0" fillId="0" borderId="15" xfId="0" applyFont="1" applyBorder="1" applyAlignment="1">
      <alignment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4" xfId="0" applyFont="1" applyFill="1" applyBorder="1" applyAlignment="1">
      <alignment horizontal="center" vertical="justify" wrapText="1"/>
    </xf>
    <xf numFmtId="0" fontId="0" fillId="0" borderId="55" xfId="0" applyFont="1" applyFill="1" applyBorder="1" applyAlignment="1">
      <alignment horizontal="center" vertical="justify" wrapText="1"/>
    </xf>
    <xf numFmtId="0" fontId="0" fillId="0" borderId="56" xfId="0" applyFont="1" applyFill="1" applyBorder="1" applyAlignment="1">
      <alignment horizontal="center" vertical="justify" wrapText="1"/>
    </xf>
    <xf numFmtId="0" fontId="12" fillId="0" borderId="0" xfId="0" applyFont="1" applyAlignment="1">
      <alignment horizontal="left" vertical="center"/>
    </xf>
    <xf numFmtId="0" fontId="11" fillId="0" borderId="20" xfId="0" applyFont="1" applyFill="1" applyBorder="1" applyAlignment="1">
      <alignment horizontal="center" vertical="center" shrinkToFit="1"/>
    </xf>
    <xf numFmtId="177" fontId="0" fillId="33" borderId="20" xfId="0" applyNumberFormat="1" applyFont="1" applyFill="1" applyBorder="1" applyAlignment="1">
      <alignment horizontal="center" vertical="center"/>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4" xfId="0" applyFont="1" applyFill="1" applyBorder="1" applyAlignment="1">
      <alignment horizontal="left" vertical="top"/>
    </xf>
    <xf numFmtId="0" fontId="4" fillId="0" borderId="13" xfId="0" applyFont="1" applyFill="1" applyBorder="1" applyAlignment="1">
      <alignment wrapText="1"/>
    </xf>
    <xf numFmtId="0" fontId="4" fillId="0" borderId="48" xfId="0" applyFont="1" applyFill="1" applyBorder="1" applyAlignment="1">
      <alignment wrapText="1"/>
    </xf>
    <xf numFmtId="0" fontId="4" fillId="0" borderId="25" xfId="0" applyFont="1" applyFill="1" applyBorder="1" applyAlignment="1">
      <alignment wrapText="1"/>
    </xf>
    <xf numFmtId="0" fontId="0" fillId="33" borderId="20" xfId="0" applyFont="1" applyFill="1" applyBorder="1" applyAlignment="1" applyProtection="1">
      <alignment horizontal="center" vertical="center"/>
      <protection locked="0"/>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177" fontId="11" fillId="33" borderId="21" xfId="0" applyNumberFormat="1" applyFont="1" applyFill="1" applyBorder="1" applyAlignment="1">
      <alignment horizontal="center" vertical="center"/>
    </xf>
    <xf numFmtId="177" fontId="11" fillId="33" borderId="23" xfId="0" applyNumberFormat="1"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54" xfId="0" applyFont="1" applyFill="1" applyBorder="1" applyAlignment="1" applyProtection="1">
      <alignment horizontal="center" vertical="justify" wrapText="1"/>
      <protection locked="0"/>
    </xf>
    <xf numFmtId="0" fontId="0" fillId="0" borderId="55" xfId="0" applyFont="1" applyFill="1" applyBorder="1" applyAlignment="1" applyProtection="1">
      <alignment horizontal="center" vertical="justify" wrapText="1"/>
      <protection locked="0"/>
    </xf>
    <xf numFmtId="0" fontId="0" fillId="0" borderId="56" xfId="0" applyFont="1" applyFill="1" applyBorder="1" applyAlignment="1" applyProtection="1">
      <alignment horizontal="center" vertical="justify" wrapText="1"/>
      <protection locked="0"/>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7" fontId="11" fillId="33" borderId="20"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1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20" fillId="0" borderId="57" xfId="62" applyFont="1" applyBorder="1" applyAlignment="1">
      <alignment horizontal="center" vertical="center"/>
      <protection/>
    </xf>
    <xf numFmtId="0" fontId="20" fillId="0" borderId="58" xfId="62" applyFont="1" applyBorder="1" applyAlignment="1">
      <alignment horizontal="center" vertical="center"/>
      <protection/>
    </xf>
    <xf numFmtId="0" fontId="20" fillId="28" borderId="59" xfId="62" applyFont="1" applyFill="1" applyBorder="1" applyAlignment="1">
      <alignment horizontal="center"/>
      <protection/>
    </xf>
    <xf numFmtId="0" fontId="20" fillId="28" borderId="60" xfId="62" applyFont="1" applyFill="1" applyBorder="1" applyAlignment="1">
      <alignment horizontal="center"/>
      <protection/>
    </xf>
    <xf numFmtId="0" fontId="20" fillId="28" borderId="61" xfId="62" applyFont="1" applyFill="1" applyBorder="1" applyAlignment="1">
      <alignment horizontal="center"/>
      <protection/>
    </xf>
    <xf numFmtId="0" fontId="20" fillId="0" borderId="46" xfId="62" applyFont="1" applyBorder="1" applyAlignment="1">
      <alignment horizontal="center"/>
      <protection/>
    </xf>
    <xf numFmtId="0" fontId="20" fillId="0" borderId="62" xfId="62" applyFont="1" applyBorder="1" applyAlignment="1">
      <alignment horizontal="center"/>
      <protection/>
    </xf>
    <xf numFmtId="0" fontId="20" fillId="0" borderId="63" xfId="62" applyFont="1" applyBorder="1" applyAlignment="1">
      <alignment horizontal="center"/>
      <protection/>
    </xf>
    <xf numFmtId="0" fontId="24" fillId="0" borderId="32" xfId="62" applyFont="1" applyBorder="1" applyAlignment="1">
      <alignment horizontal="center" vertical="center" shrinkToFit="1"/>
      <protection/>
    </xf>
    <xf numFmtId="0" fontId="24" fillId="0" borderId="59" xfId="62" applyFont="1" applyBorder="1" applyAlignment="1">
      <alignment horizontal="center" vertical="center" shrinkToFit="1"/>
      <protection/>
    </xf>
    <xf numFmtId="0" fontId="24" fillId="0" borderId="64" xfId="62" applyFont="1" applyBorder="1" applyAlignment="1">
      <alignment horizontal="center" vertical="center" shrinkToFit="1"/>
      <protection/>
    </xf>
    <xf numFmtId="0" fontId="24" fillId="0" borderId="60" xfId="62" applyFont="1" applyBorder="1" applyAlignment="1">
      <alignment horizontal="center" vertical="center" shrinkToFit="1"/>
      <protection/>
    </xf>
    <xf numFmtId="0" fontId="24" fillId="0" borderId="65" xfId="62" applyFont="1" applyBorder="1" applyAlignment="1">
      <alignment horizontal="center" vertical="center" shrinkToFit="1"/>
      <protection/>
    </xf>
    <xf numFmtId="0" fontId="24" fillId="0" borderId="66" xfId="62" applyFont="1" applyBorder="1" applyAlignment="1">
      <alignment horizontal="center" vertical="center" shrinkToFit="1"/>
      <protection/>
    </xf>
    <xf numFmtId="0" fontId="24" fillId="0" borderId="67" xfId="62" applyFont="1" applyBorder="1" applyAlignment="1">
      <alignment horizontal="center" vertical="center" wrapText="1"/>
      <protection/>
    </xf>
    <xf numFmtId="0" fontId="24" fillId="0" borderId="68" xfId="62" applyFont="1" applyBorder="1" applyAlignment="1">
      <alignment horizontal="center" vertical="center" wrapText="1"/>
      <protection/>
    </xf>
    <xf numFmtId="0" fontId="24" fillId="0" borderId="35" xfId="62" applyFont="1" applyBorder="1" applyAlignment="1">
      <alignment horizontal="center" vertical="center" shrinkToFit="1"/>
      <protection/>
    </xf>
    <xf numFmtId="0" fontId="24" fillId="0" borderId="36" xfId="62" applyFont="1" applyBorder="1" applyAlignment="1">
      <alignment horizontal="center" vertical="center" shrinkToFit="1"/>
      <protection/>
    </xf>
    <xf numFmtId="180" fontId="24" fillId="0" borderId="21" xfId="62" applyNumberFormat="1" applyFont="1" applyBorder="1" applyAlignment="1">
      <alignment horizontal="center" vertical="center" shrinkToFit="1"/>
      <protection/>
    </xf>
    <xf numFmtId="180" fontId="24" fillId="0" borderId="11" xfId="62" applyNumberFormat="1" applyFont="1" applyBorder="1" applyAlignment="1">
      <alignment horizontal="center" vertical="center" shrinkToFit="1"/>
      <protection/>
    </xf>
    <xf numFmtId="0" fontId="24" fillId="0" borderId="20" xfId="62" applyFont="1" applyBorder="1" applyAlignment="1">
      <alignment horizontal="center" vertical="center" shrinkToFit="1"/>
      <protection/>
    </xf>
    <xf numFmtId="0" fontId="24" fillId="0" borderId="21" xfId="62" applyFont="1" applyBorder="1" applyAlignment="1">
      <alignment horizontal="right" vertical="center" shrinkToFit="1"/>
      <protection/>
    </xf>
    <xf numFmtId="0" fontId="24" fillId="0" borderId="22" xfId="62" applyFont="1" applyBorder="1" applyAlignment="1">
      <alignment horizontal="right" vertical="center" shrinkToFit="1"/>
      <protection/>
    </xf>
    <xf numFmtId="0" fontId="24" fillId="0" borderId="0" xfId="62" applyFont="1" applyBorder="1" applyAlignment="1">
      <alignment horizontal="left" vertical="center" shrinkToFit="1"/>
      <protection/>
    </xf>
    <xf numFmtId="0" fontId="68" fillId="0" borderId="0" xfId="62" applyFont="1" applyBorder="1" applyAlignment="1">
      <alignment horizontal="left" vertical="center" shrinkToFit="1"/>
      <protection/>
    </xf>
    <xf numFmtId="0" fontId="24" fillId="0" borderId="0" xfId="62" applyFont="1" applyBorder="1" applyAlignment="1">
      <alignment horizontal="left" vertical="top" wrapText="1"/>
      <protection/>
    </xf>
    <xf numFmtId="0" fontId="24" fillId="0" borderId="0" xfId="62" applyFont="1" applyBorder="1" applyAlignment="1">
      <alignment horizontal="left" vertical="top"/>
      <protection/>
    </xf>
    <xf numFmtId="0" fontId="24" fillId="0" borderId="15" xfId="62" applyFont="1" applyBorder="1" applyAlignment="1">
      <alignment horizontal="center" wrapText="1"/>
      <protection/>
    </xf>
    <xf numFmtId="0" fontId="24" fillId="0" borderId="12" xfId="62" applyFont="1" applyBorder="1" applyAlignment="1">
      <alignment horizontal="center"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交付申請書（別紙１～４０）" xfId="61"/>
    <cellStyle name="標準_北海道" xfId="62"/>
    <cellStyle name="良い" xfId="63"/>
  </cellStyles>
  <dxfs count="16">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color theme="1"/>
      </font>
      <fill>
        <patternFill>
          <bgColor rgb="FFFF0000"/>
        </patternFill>
      </fill>
    </dxf>
    <dxf>
      <font>
        <b/>
        <i val="0"/>
      </font>
      <fill>
        <patternFill>
          <bgColor rgb="FFFF0000"/>
        </patternFill>
      </fill>
    </dxf>
    <dxf>
      <font>
        <b/>
        <i val="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FF00"/>
      </font>
      <fill>
        <patternFill>
          <bgColor rgb="FFFF0000"/>
        </patternFill>
      </fill>
    </dxf>
    <dxf>
      <font>
        <b/>
        <i val="0"/>
      </font>
      <fill>
        <patternFill>
          <bgColor rgb="FFFF0000"/>
        </patternFill>
      </fill>
    </dxf>
    <dxf>
      <font>
        <b/>
        <i val="0"/>
      </font>
      <fill>
        <patternFill>
          <bgColor rgb="FFFF0000"/>
        </patternFill>
      </fill>
      <border/>
    </dxf>
    <dxf>
      <font>
        <b/>
        <i val="0"/>
        <color rgb="FFFFFF00"/>
      </font>
      <fill>
        <patternFill>
          <bgColor rgb="FFFF0000"/>
        </patternFill>
      </fill>
      <border/>
    </dxf>
    <dxf>
      <font>
        <color theme="0"/>
      </font>
      <fill>
        <patternFill>
          <bgColor rgb="FFFF0000"/>
        </patternFill>
      </fill>
      <border/>
    </dxf>
    <dxf>
      <font>
        <b/>
        <i val="0"/>
        <color theme="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200025</xdr:colOff>
      <xdr:row>14</xdr:row>
      <xdr:rowOff>9525</xdr:rowOff>
    </xdr:to>
    <xdr:sp>
      <xdr:nvSpPr>
        <xdr:cNvPr id="1" name="Rectangle 14"/>
        <xdr:cNvSpPr>
          <a:spLocks/>
        </xdr:cNvSpPr>
      </xdr:nvSpPr>
      <xdr:spPr>
        <a:xfrm>
          <a:off x="6172200" y="3000375"/>
          <a:ext cx="200025"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30</xdr:row>
      <xdr:rowOff>0</xdr:rowOff>
    </xdr:from>
    <xdr:to>
      <xdr:col>6</xdr:col>
      <xdr:colOff>809625</xdr:colOff>
      <xdr:row>30</xdr:row>
      <xdr:rowOff>0</xdr:rowOff>
    </xdr:to>
    <xdr:sp>
      <xdr:nvSpPr>
        <xdr:cNvPr id="1" name="Rectangle 1"/>
        <xdr:cNvSpPr>
          <a:spLocks/>
        </xdr:cNvSpPr>
      </xdr:nvSpPr>
      <xdr:spPr>
        <a:xfrm>
          <a:off x="5057775" y="50292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314325</xdr:colOff>
      <xdr:row>30</xdr:row>
      <xdr:rowOff>66675</xdr:rowOff>
    </xdr:from>
    <xdr:to>
      <xdr:col>10</xdr:col>
      <xdr:colOff>523875</xdr:colOff>
      <xdr:row>30</xdr:row>
      <xdr:rowOff>276225</xdr:rowOff>
    </xdr:to>
    <xdr:sp>
      <xdr:nvSpPr>
        <xdr:cNvPr id="2" name="Rectangle 3"/>
        <xdr:cNvSpPr>
          <a:spLocks/>
        </xdr:cNvSpPr>
      </xdr:nvSpPr>
      <xdr:spPr>
        <a:xfrm>
          <a:off x="7800975" y="5095875"/>
          <a:ext cx="20955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66675</xdr:colOff>
      <xdr:row>41</xdr:row>
      <xdr:rowOff>9525</xdr:rowOff>
    </xdr:from>
    <xdr:to>
      <xdr:col>8</xdr:col>
      <xdr:colOff>247650</xdr:colOff>
      <xdr:row>42</xdr:row>
      <xdr:rowOff>0</xdr:rowOff>
    </xdr:to>
    <xdr:sp>
      <xdr:nvSpPr>
        <xdr:cNvPr id="3" name="Rectangle 4"/>
        <xdr:cNvSpPr>
          <a:spLocks/>
        </xdr:cNvSpPr>
      </xdr:nvSpPr>
      <xdr:spPr>
        <a:xfrm>
          <a:off x="5934075" y="6991350"/>
          <a:ext cx="180975" cy="152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4</xdr:row>
      <xdr:rowOff>9525</xdr:rowOff>
    </xdr:from>
    <xdr:to>
      <xdr:col>35</xdr:col>
      <xdr:colOff>0</xdr:colOff>
      <xdr:row>7</xdr:row>
      <xdr:rowOff>161925</xdr:rowOff>
    </xdr:to>
    <xdr:sp>
      <xdr:nvSpPr>
        <xdr:cNvPr id="1" name="Line 1"/>
        <xdr:cNvSpPr>
          <a:spLocks/>
        </xdr:cNvSpPr>
      </xdr:nvSpPr>
      <xdr:spPr>
        <a:xfrm flipH="1">
          <a:off x="9305925" y="771525"/>
          <a:ext cx="12192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8</xdr:row>
      <xdr:rowOff>9525</xdr:rowOff>
    </xdr:from>
    <xdr:to>
      <xdr:col>35</xdr:col>
      <xdr:colOff>0</xdr:colOff>
      <xdr:row>9</xdr:row>
      <xdr:rowOff>0</xdr:rowOff>
    </xdr:to>
    <xdr:sp>
      <xdr:nvSpPr>
        <xdr:cNvPr id="2" name="Line 2"/>
        <xdr:cNvSpPr>
          <a:spLocks/>
        </xdr:cNvSpPr>
      </xdr:nvSpPr>
      <xdr:spPr>
        <a:xfrm flipH="1">
          <a:off x="9305925" y="1457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9</xdr:row>
      <xdr:rowOff>9525</xdr:rowOff>
    </xdr:from>
    <xdr:to>
      <xdr:col>35</xdr:col>
      <xdr:colOff>9525</xdr:colOff>
      <xdr:row>10</xdr:row>
      <xdr:rowOff>0</xdr:rowOff>
    </xdr:to>
    <xdr:sp>
      <xdr:nvSpPr>
        <xdr:cNvPr id="3" name="Line 3"/>
        <xdr:cNvSpPr>
          <a:spLocks/>
        </xdr:cNvSpPr>
      </xdr:nvSpPr>
      <xdr:spPr>
        <a:xfrm flipH="1">
          <a:off x="9305925" y="1724025"/>
          <a:ext cx="12287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10</xdr:row>
      <xdr:rowOff>9525</xdr:rowOff>
    </xdr:from>
    <xdr:to>
      <xdr:col>35</xdr:col>
      <xdr:colOff>0</xdr:colOff>
      <xdr:row>11</xdr:row>
      <xdr:rowOff>0</xdr:rowOff>
    </xdr:to>
    <xdr:sp>
      <xdr:nvSpPr>
        <xdr:cNvPr id="4" name="Line 4"/>
        <xdr:cNvSpPr>
          <a:spLocks/>
        </xdr:cNvSpPr>
      </xdr:nvSpPr>
      <xdr:spPr>
        <a:xfrm flipH="1">
          <a:off x="9305925" y="1990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11</xdr:row>
      <xdr:rowOff>9525</xdr:rowOff>
    </xdr:from>
    <xdr:to>
      <xdr:col>35</xdr:col>
      <xdr:colOff>0</xdr:colOff>
      <xdr:row>12</xdr:row>
      <xdr:rowOff>0</xdr:rowOff>
    </xdr:to>
    <xdr:sp>
      <xdr:nvSpPr>
        <xdr:cNvPr id="5" name="Line 5"/>
        <xdr:cNvSpPr>
          <a:spLocks/>
        </xdr:cNvSpPr>
      </xdr:nvSpPr>
      <xdr:spPr>
        <a:xfrm flipH="1">
          <a:off x="9305925" y="22574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12</xdr:row>
      <xdr:rowOff>9525</xdr:rowOff>
    </xdr:from>
    <xdr:to>
      <xdr:col>35</xdr:col>
      <xdr:colOff>0</xdr:colOff>
      <xdr:row>13</xdr:row>
      <xdr:rowOff>0</xdr:rowOff>
    </xdr:to>
    <xdr:sp>
      <xdr:nvSpPr>
        <xdr:cNvPr id="6" name="Line 6"/>
        <xdr:cNvSpPr>
          <a:spLocks/>
        </xdr:cNvSpPr>
      </xdr:nvSpPr>
      <xdr:spPr>
        <a:xfrm flipH="1">
          <a:off x="9305925" y="25241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13</xdr:row>
      <xdr:rowOff>9525</xdr:rowOff>
    </xdr:from>
    <xdr:to>
      <xdr:col>35</xdr:col>
      <xdr:colOff>0</xdr:colOff>
      <xdr:row>14</xdr:row>
      <xdr:rowOff>0</xdr:rowOff>
    </xdr:to>
    <xdr:sp>
      <xdr:nvSpPr>
        <xdr:cNvPr id="7" name="Line 7"/>
        <xdr:cNvSpPr>
          <a:spLocks/>
        </xdr:cNvSpPr>
      </xdr:nvSpPr>
      <xdr:spPr>
        <a:xfrm flipH="1">
          <a:off x="9305925" y="27908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14</xdr:row>
      <xdr:rowOff>9525</xdr:rowOff>
    </xdr:from>
    <xdr:to>
      <xdr:col>35</xdr:col>
      <xdr:colOff>0</xdr:colOff>
      <xdr:row>15</xdr:row>
      <xdr:rowOff>0</xdr:rowOff>
    </xdr:to>
    <xdr:sp>
      <xdr:nvSpPr>
        <xdr:cNvPr id="8" name="Line 8"/>
        <xdr:cNvSpPr>
          <a:spLocks/>
        </xdr:cNvSpPr>
      </xdr:nvSpPr>
      <xdr:spPr>
        <a:xfrm flipH="1">
          <a:off x="9305925" y="30575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15</xdr:row>
      <xdr:rowOff>9525</xdr:rowOff>
    </xdr:from>
    <xdr:to>
      <xdr:col>35</xdr:col>
      <xdr:colOff>0</xdr:colOff>
      <xdr:row>16</xdr:row>
      <xdr:rowOff>0</xdr:rowOff>
    </xdr:to>
    <xdr:sp>
      <xdr:nvSpPr>
        <xdr:cNvPr id="9" name="Line 9"/>
        <xdr:cNvSpPr>
          <a:spLocks/>
        </xdr:cNvSpPr>
      </xdr:nvSpPr>
      <xdr:spPr>
        <a:xfrm flipH="1">
          <a:off x="9305925" y="33242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16</xdr:row>
      <xdr:rowOff>9525</xdr:rowOff>
    </xdr:from>
    <xdr:to>
      <xdr:col>35</xdr:col>
      <xdr:colOff>0</xdr:colOff>
      <xdr:row>17</xdr:row>
      <xdr:rowOff>0</xdr:rowOff>
    </xdr:to>
    <xdr:sp>
      <xdr:nvSpPr>
        <xdr:cNvPr id="10" name="Line 10"/>
        <xdr:cNvSpPr>
          <a:spLocks/>
        </xdr:cNvSpPr>
      </xdr:nvSpPr>
      <xdr:spPr>
        <a:xfrm flipH="1">
          <a:off x="9305925" y="35909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17</xdr:row>
      <xdr:rowOff>9525</xdr:rowOff>
    </xdr:from>
    <xdr:to>
      <xdr:col>35</xdr:col>
      <xdr:colOff>0</xdr:colOff>
      <xdr:row>18</xdr:row>
      <xdr:rowOff>0</xdr:rowOff>
    </xdr:to>
    <xdr:sp>
      <xdr:nvSpPr>
        <xdr:cNvPr id="11" name="Line 11"/>
        <xdr:cNvSpPr>
          <a:spLocks/>
        </xdr:cNvSpPr>
      </xdr:nvSpPr>
      <xdr:spPr>
        <a:xfrm flipH="1">
          <a:off x="9305925" y="38576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18</xdr:row>
      <xdr:rowOff>9525</xdr:rowOff>
    </xdr:from>
    <xdr:to>
      <xdr:col>35</xdr:col>
      <xdr:colOff>0</xdr:colOff>
      <xdr:row>19</xdr:row>
      <xdr:rowOff>0</xdr:rowOff>
    </xdr:to>
    <xdr:sp>
      <xdr:nvSpPr>
        <xdr:cNvPr id="12" name="Line 12"/>
        <xdr:cNvSpPr>
          <a:spLocks/>
        </xdr:cNvSpPr>
      </xdr:nvSpPr>
      <xdr:spPr>
        <a:xfrm flipH="1">
          <a:off x="9305925" y="4124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19</xdr:row>
      <xdr:rowOff>9525</xdr:rowOff>
    </xdr:from>
    <xdr:to>
      <xdr:col>35</xdr:col>
      <xdr:colOff>0</xdr:colOff>
      <xdr:row>20</xdr:row>
      <xdr:rowOff>0</xdr:rowOff>
    </xdr:to>
    <xdr:sp>
      <xdr:nvSpPr>
        <xdr:cNvPr id="13" name="Line 13"/>
        <xdr:cNvSpPr>
          <a:spLocks/>
        </xdr:cNvSpPr>
      </xdr:nvSpPr>
      <xdr:spPr>
        <a:xfrm flipH="1">
          <a:off x="9305925" y="43910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20</xdr:row>
      <xdr:rowOff>9525</xdr:rowOff>
    </xdr:from>
    <xdr:to>
      <xdr:col>35</xdr:col>
      <xdr:colOff>0</xdr:colOff>
      <xdr:row>21</xdr:row>
      <xdr:rowOff>0</xdr:rowOff>
    </xdr:to>
    <xdr:sp>
      <xdr:nvSpPr>
        <xdr:cNvPr id="14" name="Line 14"/>
        <xdr:cNvSpPr>
          <a:spLocks/>
        </xdr:cNvSpPr>
      </xdr:nvSpPr>
      <xdr:spPr>
        <a:xfrm flipH="1">
          <a:off x="9305925" y="4657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34"/>
  <sheetViews>
    <sheetView tabSelected="1" view="pageBreakPreview" zoomScale="115" zoomScaleSheetLayoutView="115" zoomScalePageLayoutView="0" workbookViewId="0" topLeftCell="A4">
      <selection activeCell="F23" sqref="F23"/>
    </sheetView>
  </sheetViews>
  <sheetFormatPr defaultColWidth="9.00390625" defaultRowHeight="13.5"/>
  <sheetData>
    <row r="1" ht="13.5">
      <c r="A1" s="17" t="s">
        <v>290</v>
      </c>
    </row>
    <row r="4" spans="2:8" ht="16.5">
      <c r="B4" s="180" t="s">
        <v>291</v>
      </c>
      <c r="C4" s="248" t="s">
        <v>292</v>
      </c>
      <c r="D4" s="248"/>
      <c r="E4" s="248"/>
      <c r="F4" s="248"/>
      <c r="G4" s="248"/>
      <c r="H4" s="248"/>
    </row>
    <row r="5" ht="18.75">
      <c r="B5" s="181"/>
    </row>
    <row r="7" ht="21" customHeight="1"/>
    <row r="8" spans="7:9" ht="21" customHeight="1">
      <c r="G8" s="249" t="s">
        <v>293</v>
      </c>
      <c r="H8" s="249"/>
      <c r="I8" s="249"/>
    </row>
    <row r="9" ht="21" customHeight="1"/>
    <row r="10" ht="21" customHeight="1">
      <c r="A10" s="17" t="s">
        <v>294</v>
      </c>
    </row>
    <row r="11" ht="21" customHeight="1"/>
    <row r="12" spans="4:9" ht="21" customHeight="1">
      <c r="D12" s="250" t="s">
        <v>295</v>
      </c>
      <c r="E12" s="250"/>
      <c r="F12" s="251"/>
      <c r="G12" s="251"/>
      <c r="H12" s="251"/>
      <c r="I12" s="251"/>
    </row>
    <row r="13" spans="4:9" ht="21" customHeight="1">
      <c r="D13" s="250"/>
      <c r="E13" s="250"/>
      <c r="F13" s="251"/>
      <c r="G13" s="251"/>
      <c r="H13" s="251"/>
      <c r="I13" s="251"/>
    </row>
    <row r="14" spans="4:9" ht="21" customHeight="1">
      <c r="D14" s="250" t="s">
        <v>296</v>
      </c>
      <c r="E14" s="250"/>
      <c r="F14" s="251"/>
      <c r="G14" s="251"/>
      <c r="H14" s="251"/>
      <c r="I14" s="251"/>
    </row>
    <row r="15" spans="4:9" ht="21" customHeight="1">
      <c r="D15" s="39"/>
      <c r="E15" s="39"/>
      <c r="F15" s="251"/>
      <c r="G15" s="251"/>
      <c r="H15" s="251"/>
      <c r="I15" s="251"/>
    </row>
    <row r="16" spans="3:6" ht="19.5" customHeight="1">
      <c r="C16" t="s">
        <v>297</v>
      </c>
      <c r="F16" s="182" t="s">
        <v>298</v>
      </c>
    </row>
    <row r="17" ht="19.5" customHeight="1">
      <c r="F17" s="182"/>
    </row>
    <row r="18" ht="21" customHeight="1"/>
    <row r="19" spans="2:8" ht="21" customHeight="1">
      <c r="B19" s="183" t="s">
        <v>299</v>
      </c>
      <c r="C19" s="183"/>
      <c r="D19" s="183"/>
      <c r="E19" s="183"/>
      <c r="F19" s="183"/>
      <c r="G19" s="183"/>
      <c r="H19" s="183"/>
    </row>
    <row r="20" spans="2:8" ht="21" customHeight="1">
      <c r="B20" s="184"/>
      <c r="C20" s="184"/>
      <c r="D20" s="184"/>
      <c r="E20" s="184"/>
      <c r="F20" s="184"/>
      <c r="G20" s="184"/>
      <c r="H20" s="184"/>
    </row>
    <row r="21" ht="21" customHeight="1"/>
    <row r="22" spans="1:3" ht="21" customHeight="1">
      <c r="A22" s="3" t="s">
        <v>363</v>
      </c>
      <c r="C22" s="39"/>
    </row>
    <row r="23" spans="1:3" ht="21" customHeight="1">
      <c r="A23" s="3" t="s">
        <v>364</v>
      </c>
      <c r="C23" s="39"/>
    </row>
    <row r="24" spans="1:3" ht="21" customHeight="1">
      <c r="A24" s="3"/>
      <c r="C24" s="39"/>
    </row>
    <row r="25" ht="21" customHeight="1"/>
    <row r="26" ht="21" customHeight="1">
      <c r="A26" s="17" t="s">
        <v>300</v>
      </c>
    </row>
    <row r="27" ht="9" customHeight="1"/>
    <row r="28" spans="1:10" ht="12.75">
      <c r="A28" s="252" t="s">
        <v>301</v>
      </c>
      <c r="B28" s="252"/>
      <c r="C28" s="252"/>
      <c r="D28" s="252"/>
      <c r="E28" s="252" t="s">
        <v>302</v>
      </c>
      <c r="F28" s="252"/>
      <c r="G28" s="252"/>
      <c r="H28" s="252"/>
      <c r="I28" s="252"/>
      <c r="J28" s="185"/>
    </row>
    <row r="29" spans="1:10" ht="12.75">
      <c r="A29" s="253"/>
      <c r="B29" s="253"/>
      <c r="C29" s="253"/>
      <c r="D29" s="253"/>
      <c r="E29" s="253"/>
      <c r="F29" s="253"/>
      <c r="G29" s="253"/>
      <c r="H29" s="253"/>
      <c r="I29" s="253"/>
      <c r="J29" s="185"/>
    </row>
    <row r="30" spans="1:10" ht="9.75" customHeight="1">
      <c r="A30" s="254"/>
      <c r="B30" s="255"/>
      <c r="C30" s="255"/>
      <c r="D30" s="256"/>
      <c r="E30" s="260" t="s">
        <v>303</v>
      </c>
      <c r="F30" s="262"/>
      <c r="G30" s="262"/>
      <c r="H30" s="262"/>
      <c r="I30" s="263"/>
      <c r="J30" s="185"/>
    </row>
    <row r="31" spans="1:10" ht="30" customHeight="1">
      <c r="A31" s="257"/>
      <c r="B31" s="258"/>
      <c r="C31" s="258"/>
      <c r="D31" s="259"/>
      <c r="E31" s="261"/>
      <c r="F31" s="264"/>
      <c r="G31" s="264"/>
      <c r="H31" s="264"/>
      <c r="I31" s="265"/>
      <c r="J31" s="185"/>
    </row>
    <row r="32" spans="1:10" ht="30" customHeight="1">
      <c r="A32" s="257"/>
      <c r="B32" s="258"/>
      <c r="C32" s="258"/>
      <c r="D32" s="259"/>
      <c r="E32" s="261" t="s">
        <v>304</v>
      </c>
      <c r="F32" s="264"/>
      <c r="G32" s="264"/>
      <c r="H32" s="264"/>
      <c r="I32" s="265"/>
      <c r="J32" s="185"/>
    </row>
    <row r="33" spans="1:10" ht="9.75" customHeight="1">
      <c r="A33" s="268"/>
      <c r="B33" s="269"/>
      <c r="C33" s="269"/>
      <c r="D33" s="270"/>
      <c r="E33" s="271"/>
      <c r="F33" s="266"/>
      <c r="G33" s="266"/>
      <c r="H33" s="266"/>
      <c r="I33" s="267"/>
      <c r="J33" s="185"/>
    </row>
    <row r="34" ht="19.5" customHeight="1">
      <c r="A34" s="17"/>
    </row>
    <row r="35" s="68" customFormat="1" ht="18" customHeight="1"/>
    <row r="36" s="25" customFormat="1" ht="18" customHeight="1"/>
    <row r="37" s="25" customFormat="1" ht="18" customHeight="1"/>
    <row r="38" s="25" customFormat="1" ht="18" customHeight="1"/>
    <row r="39" s="25" customFormat="1" ht="18" customHeight="1"/>
    <row r="40" s="25" customFormat="1" ht="18" customHeight="1"/>
    <row r="41" s="25" customFormat="1" ht="18" customHeight="1"/>
    <row r="42" s="25" customFormat="1" ht="18" customHeight="1"/>
    <row r="43" s="25" customFormat="1" ht="12.75"/>
    <row r="44" s="25" customFormat="1" ht="12.75"/>
    <row r="45" s="25" customFormat="1" ht="12.75"/>
    <row r="46" s="25" customFormat="1" ht="12.75"/>
    <row r="47" s="25" customFormat="1" ht="12.75"/>
    <row r="48" s="25" customFormat="1" ht="12.75"/>
  </sheetData>
  <sheetProtection/>
  <mergeCells count="15">
    <mergeCell ref="F15:I15"/>
    <mergeCell ref="A28:D29"/>
    <mergeCell ref="E28:I29"/>
    <mergeCell ref="A30:D31"/>
    <mergeCell ref="E30:E31"/>
    <mergeCell ref="F30:I33"/>
    <mergeCell ref="A32:D33"/>
    <mergeCell ref="E32:E33"/>
    <mergeCell ref="C4:H4"/>
    <mergeCell ref="G8:I8"/>
    <mergeCell ref="D12:E13"/>
    <mergeCell ref="F12:I12"/>
    <mergeCell ref="F13:I13"/>
    <mergeCell ref="D14:E14"/>
    <mergeCell ref="F14:I14"/>
  </mergeCells>
  <printOptions/>
  <pageMargins left="0.75" right="0.24" top="1" bottom="1" header="0.512" footer="0.512"/>
  <pageSetup fitToHeight="1" fitToWidth="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H33"/>
  <sheetViews>
    <sheetView zoomScalePageLayoutView="0" workbookViewId="0" topLeftCell="A5">
      <selection activeCell="D9" sqref="D9"/>
    </sheetView>
  </sheetViews>
  <sheetFormatPr defaultColWidth="9.00390625" defaultRowHeight="13.5"/>
  <cols>
    <col min="1" max="1" width="5.125" style="64" customWidth="1"/>
    <col min="2" max="32" width="4.00390625" style="64" customWidth="1"/>
    <col min="33" max="33" width="5.625" style="59" customWidth="1"/>
    <col min="34" max="34" width="6.625" style="59" customWidth="1"/>
    <col min="35" max="35" width="1.12109375" style="64" customWidth="1"/>
    <col min="36" max="157" width="4.625" style="64" customWidth="1"/>
    <col min="158" max="16384" width="9.00390625" style="64" customWidth="1"/>
  </cols>
  <sheetData>
    <row r="1" ht="13.5">
      <c r="A1" s="64" t="s">
        <v>171</v>
      </c>
    </row>
    <row r="2" ht="13.5"/>
    <row r="3" ht="13.5"/>
    <row r="4" spans="1:34" ht="19.5" customHeight="1">
      <c r="A4" s="566" t="s">
        <v>254</v>
      </c>
      <c r="B4" s="567"/>
      <c r="C4" s="567"/>
      <c r="D4" s="567"/>
      <c r="E4" s="567"/>
      <c r="F4" s="567"/>
      <c r="G4" s="567"/>
      <c r="H4" s="567"/>
      <c r="I4" s="567"/>
      <c r="J4" s="567"/>
      <c r="V4" s="73"/>
      <c r="W4" s="73"/>
      <c r="X4" s="73"/>
      <c r="Y4" s="562" t="s">
        <v>187</v>
      </c>
      <c r="Z4" s="562"/>
      <c r="AA4" s="562"/>
      <c r="AB4" s="562"/>
      <c r="AC4" s="554">
        <f>'保福第22号'!C10</f>
        <v>0</v>
      </c>
      <c r="AD4" s="554"/>
      <c r="AE4" s="554"/>
      <c r="AF4" s="554"/>
      <c r="AG4" s="554"/>
      <c r="AH4" s="554"/>
    </row>
    <row r="5" spans="1:34" ht="13.5">
      <c r="A5" s="568" t="s">
        <v>160</v>
      </c>
      <c r="B5" s="559">
        <v>1</v>
      </c>
      <c r="C5" s="559">
        <v>2</v>
      </c>
      <c r="D5" s="559">
        <v>3</v>
      </c>
      <c r="E5" s="559">
        <v>4</v>
      </c>
      <c r="F5" s="559">
        <v>5</v>
      </c>
      <c r="G5" s="559">
        <v>6</v>
      </c>
      <c r="H5" s="559">
        <v>7</v>
      </c>
      <c r="I5" s="559">
        <v>8</v>
      </c>
      <c r="J5" s="559">
        <v>9</v>
      </c>
      <c r="K5" s="559">
        <v>10</v>
      </c>
      <c r="L5" s="559">
        <v>11</v>
      </c>
      <c r="M5" s="559">
        <v>12</v>
      </c>
      <c r="N5" s="559">
        <v>13</v>
      </c>
      <c r="O5" s="559">
        <v>14</v>
      </c>
      <c r="P5" s="559">
        <v>15</v>
      </c>
      <c r="Q5" s="559">
        <v>16</v>
      </c>
      <c r="R5" s="559">
        <v>17</v>
      </c>
      <c r="S5" s="559">
        <v>18</v>
      </c>
      <c r="T5" s="559">
        <v>19</v>
      </c>
      <c r="U5" s="559">
        <v>20</v>
      </c>
      <c r="V5" s="559">
        <v>21</v>
      </c>
      <c r="W5" s="559">
        <v>22</v>
      </c>
      <c r="X5" s="559">
        <v>23</v>
      </c>
      <c r="Y5" s="559">
        <v>24</v>
      </c>
      <c r="Z5" s="559">
        <v>25</v>
      </c>
      <c r="AA5" s="559">
        <v>26</v>
      </c>
      <c r="AB5" s="559">
        <v>27</v>
      </c>
      <c r="AC5" s="559">
        <v>28</v>
      </c>
      <c r="AD5" s="559">
        <v>29</v>
      </c>
      <c r="AE5" s="559">
        <v>30</v>
      </c>
      <c r="AF5" s="559">
        <v>31</v>
      </c>
      <c r="AG5" s="563" t="s">
        <v>188</v>
      </c>
      <c r="AH5" s="531" t="s">
        <v>190</v>
      </c>
    </row>
    <row r="6" spans="1:34" ht="13.5">
      <c r="A6" s="569"/>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4"/>
      <c r="AH6" s="532"/>
    </row>
    <row r="7" spans="1:34" ht="13.5">
      <c r="A7" s="569"/>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4"/>
      <c r="AH7" s="532"/>
    </row>
    <row r="8" spans="1:34" ht="13.5">
      <c r="A8" s="570"/>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5"/>
      <c r="AH8" s="533"/>
    </row>
    <row r="9" spans="1:34" ht="21" customHeight="1">
      <c r="A9" s="95">
        <v>4</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74"/>
      <c r="AE9" s="74"/>
      <c r="AF9" s="75"/>
      <c r="AG9" s="85">
        <f>SUM(B9:AF9)</f>
        <v>0</v>
      </c>
      <c r="AH9" s="82">
        <f>31-(COUNTBLANK(B9:AF9))</f>
        <v>0</v>
      </c>
    </row>
    <row r="10" spans="1:34" ht="21" customHeight="1">
      <c r="A10" s="97">
        <v>5</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76"/>
      <c r="AE10" s="76"/>
      <c r="AF10" s="76"/>
      <c r="AG10" s="86">
        <f aca="true" t="shared" si="0" ref="AG10:AG20">SUM(B10:AF10)</f>
        <v>0</v>
      </c>
      <c r="AH10" s="84">
        <f aca="true" t="shared" si="1" ref="AH10:AH20">31-(COUNTBLANK(B10:AF10))</f>
        <v>0</v>
      </c>
    </row>
    <row r="11" spans="1:34" ht="21" customHeight="1">
      <c r="A11" s="97">
        <v>6</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76"/>
      <c r="AE11" s="76"/>
      <c r="AF11" s="75"/>
      <c r="AG11" s="86">
        <f t="shared" si="0"/>
        <v>0</v>
      </c>
      <c r="AH11" s="84">
        <f t="shared" si="1"/>
        <v>0</v>
      </c>
    </row>
    <row r="12" spans="1:34" ht="21" customHeight="1">
      <c r="A12" s="97">
        <v>7</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76"/>
      <c r="AE12" s="76"/>
      <c r="AF12" s="76"/>
      <c r="AG12" s="86">
        <f t="shared" si="0"/>
        <v>0</v>
      </c>
      <c r="AH12" s="84">
        <f t="shared" si="1"/>
        <v>0</v>
      </c>
    </row>
    <row r="13" spans="1:34" ht="21" customHeight="1">
      <c r="A13" s="97">
        <v>8</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76"/>
      <c r="AE13" s="76"/>
      <c r="AF13" s="76"/>
      <c r="AG13" s="86">
        <f t="shared" si="0"/>
        <v>0</v>
      </c>
      <c r="AH13" s="84">
        <f t="shared" si="1"/>
        <v>0</v>
      </c>
    </row>
    <row r="14" spans="1:34" ht="21" customHeight="1">
      <c r="A14" s="97">
        <v>9</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76"/>
      <c r="AE14" s="76"/>
      <c r="AF14" s="75"/>
      <c r="AG14" s="86">
        <f t="shared" si="0"/>
        <v>0</v>
      </c>
      <c r="AH14" s="84">
        <f t="shared" si="1"/>
        <v>0</v>
      </c>
    </row>
    <row r="15" spans="1:34" ht="21" customHeight="1">
      <c r="A15" s="97">
        <v>10</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76"/>
      <c r="AE15" s="76"/>
      <c r="AF15" s="76"/>
      <c r="AG15" s="86">
        <f t="shared" si="0"/>
        <v>0</v>
      </c>
      <c r="AH15" s="84">
        <f t="shared" si="1"/>
        <v>0</v>
      </c>
    </row>
    <row r="16" spans="1:34" ht="21" customHeight="1">
      <c r="A16" s="97">
        <v>11</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76"/>
      <c r="AE16" s="76"/>
      <c r="AF16" s="75"/>
      <c r="AG16" s="86">
        <f t="shared" si="0"/>
        <v>0</v>
      </c>
      <c r="AH16" s="84">
        <f t="shared" si="1"/>
        <v>0</v>
      </c>
    </row>
    <row r="17" spans="1:34" ht="21" customHeight="1">
      <c r="A17" s="97">
        <v>12</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76"/>
      <c r="AE17" s="76"/>
      <c r="AF17" s="76"/>
      <c r="AG17" s="86">
        <f t="shared" si="0"/>
        <v>0</v>
      </c>
      <c r="AH17" s="84">
        <f t="shared" si="1"/>
        <v>0</v>
      </c>
    </row>
    <row r="18" spans="1:34" ht="21" customHeight="1">
      <c r="A18" s="97">
        <v>1</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76"/>
      <c r="AE18" s="76"/>
      <c r="AF18" s="76"/>
      <c r="AG18" s="86">
        <f t="shared" si="0"/>
        <v>0</v>
      </c>
      <c r="AH18" s="84">
        <f t="shared" si="1"/>
        <v>0</v>
      </c>
    </row>
    <row r="19" spans="1:34" ht="21" customHeight="1">
      <c r="A19" s="97">
        <v>2</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75"/>
      <c r="AE19" s="75"/>
      <c r="AF19" s="75"/>
      <c r="AG19" s="86">
        <f t="shared" si="0"/>
        <v>0</v>
      </c>
      <c r="AH19" s="84">
        <f t="shared" si="1"/>
        <v>0</v>
      </c>
    </row>
    <row r="20" spans="1:34" ht="21" customHeight="1">
      <c r="A20" s="97">
        <v>3</v>
      </c>
      <c r="B20" s="98"/>
      <c r="C20" s="98"/>
      <c r="D20" s="98"/>
      <c r="E20" s="98"/>
      <c r="F20" s="98"/>
      <c r="G20" s="98"/>
      <c r="H20" s="98"/>
      <c r="I20" s="98"/>
      <c r="J20" s="98"/>
      <c r="K20" s="98"/>
      <c r="L20" s="98"/>
      <c r="M20" s="98"/>
      <c r="N20" s="98"/>
      <c r="O20" s="98"/>
      <c r="P20" s="98"/>
      <c r="Q20" s="98"/>
      <c r="R20" s="98"/>
      <c r="S20" s="98"/>
      <c r="T20" s="98"/>
      <c r="U20" s="148"/>
      <c r="V20" s="98"/>
      <c r="W20" s="98"/>
      <c r="X20" s="98"/>
      <c r="Y20" s="98"/>
      <c r="Z20" s="98"/>
      <c r="AA20" s="98"/>
      <c r="AB20" s="98"/>
      <c r="AC20" s="98"/>
      <c r="AD20" s="76"/>
      <c r="AE20" s="76"/>
      <c r="AF20" s="76"/>
      <c r="AG20" s="86">
        <f t="shared" si="0"/>
        <v>0</v>
      </c>
      <c r="AH20" s="84">
        <f t="shared" si="1"/>
        <v>0</v>
      </c>
    </row>
    <row r="21" spans="1:34" ht="21" customHeight="1">
      <c r="A21" s="99" t="s">
        <v>198</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86">
        <f>SUM(AG9:AG20)</f>
        <v>0</v>
      </c>
      <c r="AH21" s="84">
        <f>SUM(AH9:AH20)</f>
        <v>0</v>
      </c>
    </row>
    <row r="22" spans="1:34" ht="18"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0"/>
      <c r="AH22" s="60"/>
    </row>
    <row r="23" spans="31:34" s="66" customFormat="1" ht="18" customHeight="1">
      <c r="AE23" s="555" t="s">
        <v>161</v>
      </c>
      <c r="AF23" s="556"/>
      <c r="AG23" s="557"/>
      <c r="AH23" s="558"/>
    </row>
    <row r="24" spans="31:34" s="66" customFormat="1" ht="18" customHeight="1">
      <c r="AE24" s="555" t="s">
        <v>162</v>
      </c>
      <c r="AF24" s="556"/>
      <c r="AG24" s="557">
        <f>AH21</f>
        <v>0</v>
      </c>
      <c r="AH24" s="558"/>
    </row>
    <row r="25" spans="33:34" s="66" customFormat="1" ht="18" customHeight="1">
      <c r="AG25" s="18"/>
      <c r="AH25" s="18"/>
    </row>
    <row r="26" spans="1:34" s="66" customFormat="1" ht="18" customHeight="1">
      <c r="A26" s="545" t="s">
        <v>288</v>
      </c>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18"/>
    </row>
    <row r="27" spans="1:33" ht="24.75" customHeight="1">
      <c r="A27" s="179"/>
      <c r="B27" s="179"/>
      <c r="C27" s="179"/>
      <c r="D27" s="179"/>
      <c r="E27" s="179"/>
      <c r="F27" s="179"/>
      <c r="G27" s="179"/>
      <c r="H27" s="179"/>
      <c r="I27" s="179"/>
      <c r="J27" s="179"/>
      <c r="K27" s="179"/>
      <c r="L27" s="179"/>
      <c r="M27" s="179"/>
      <c r="N27" s="179"/>
      <c r="O27" s="179"/>
      <c r="P27" s="440" t="s">
        <v>289</v>
      </c>
      <c r="Q27" s="440"/>
      <c r="R27" s="440"/>
      <c r="S27" s="440"/>
      <c r="T27" s="440"/>
      <c r="U27" s="440"/>
      <c r="V27" s="525" t="s">
        <v>362</v>
      </c>
      <c r="W27" s="525"/>
      <c r="X27" s="525"/>
      <c r="Y27" s="525"/>
      <c r="Z27" s="525"/>
      <c r="AA27" s="525"/>
      <c r="AB27" s="525"/>
      <c r="AC27" s="525"/>
      <c r="AD27" s="525"/>
      <c r="AE27" s="525"/>
      <c r="AF27" s="525"/>
      <c r="AG27" s="525"/>
    </row>
    <row r="30" spans="1:30" ht="12.75">
      <c r="A30" s="66" t="s">
        <v>163</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7"/>
      <c r="AC30" s="67"/>
      <c r="AD30" s="66"/>
    </row>
    <row r="31" spans="1:30" ht="12.75">
      <c r="A31" s="66" t="s">
        <v>202</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ht="12.75">
      <c r="A32" s="66" t="s">
        <v>172</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ht="12.75">
      <c r="A33" s="66" t="s">
        <v>173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sheetData>
  <sheetProtection/>
  <mergeCells count="44">
    <mergeCell ref="AE5:AE8"/>
    <mergeCell ref="F5:F8"/>
    <mergeCell ref="G5:G8"/>
    <mergeCell ref="H5:H8"/>
    <mergeCell ref="I5:I8"/>
    <mergeCell ref="E5:E8"/>
    <mergeCell ref="Q5:Q8"/>
    <mergeCell ref="J5:J8"/>
    <mergeCell ref="K5:K8"/>
    <mergeCell ref="L5:L8"/>
    <mergeCell ref="S5:S8"/>
    <mergeCell ref="X5:X8"/>
    <mergeCell ref="A4:J4"/>
    <mergeCell ref="A5:A8"/>
    <mergeCell ref="B5:B8"/>
    <mergeCell ref="C5:C8"/>
    <mergeCell ref="D5:D8"/>
    <mergeCell ref="M5:M8"/>
    <mergeCell ref="Y4:AB4"/>
    <mergeCell ref="AB5:AB8"/>
    <mergeCell ref="AG5:AG8"/>
    <mergeCell ref="T5:T8"/>
    <mergeCell ref="U5:U8"/>
    <mergeCell ref="N5:N8"/>
    <mergeCell ref="O5:O8"/>
    <mergeCell ref="P5:P8"/>
    <mergeCell ref="AC5:AC8"/>
    <mergeCell ref="R5:R8"/>
    <mergeCell ref="AD5:AD8"/>
    <mergeCell ref="Y5:Y8"/>
    <mergeCell ref="Z5:Z8"/>
    <mergeCell ref="AA5:AA8"/>
    <mergeCell ref="V5:V8"/>
    <mergeCell ref="W5:W8"/>
    <mergeCell ref="A26:AG26"/>
    <mergeCell ref="P27:U27"/>
    <mergeCell ref="V27:AG27"/>
    <mergeCell ref="AC4:AH4"/>
    <mergeCell ref="AE23:AF23"/>
    <mergeCell ref="AE24:AF24"/>
    <mergeCell ref="AG23:AH23"/>
    <mergeCell ref="AG24:AH24"/>
    <mergeCell ref="AF5:AF8"/>
    <mergeCell ref="AH5:AH8"/>
  </mergeCells>
  <printOptions horizontalCentered="1"/>
  <pageMargins left="0.3937007874015748" right="0.31496062992125984" top="0.984251968503937" bottom="0.984251968503937" header="0.5118110236220472" footer="0.5118110236220472"/>
  <pageSetup fitToHeight="1" fitToWidth="1" horizontalDpi="600" verticalDpi="600" orientation="landscape" paperSize="9" scale="83"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J31"/>
  <sheetViews>
    <sheetView zoomScalePageLayoutView="0" workbookViewId="0" topLeftCell="A1">
      <selection activeCell="D9" sqref="D9"/>
    </sheetView>
  </sheetViews>
  <sheetFormatPr defaultColWidth="9.00390625" defaultRowHeight="13.5"/>
  <cols>
    <col min="1" max="1" width="5.125" style="59" customWidth="1"/>
    <col min="2" max="32" width="4.00390625" style="59" customWidth="1"/>
    <col min="33" max="33" width="6.125" style="59" customWidth="1"/>
    <col min="34" max="34" width="6.625" style="59" customWidth="1"/>
    <col min="35" max="157" width="4.625" style="59" customWidth="1"/>
    <col min="158" max="16384" width="9.00390625" style="59" customWidth="1"/>
  </cols>
  <sheetData>
    <row r="1" ht="13.5">
      <c r="A1" s="59" t="s">
        <v>175</v>
      </c>
    </row>
    <row r="2" ht="13.5"/>
    <row r="3" ht="13.5"/>
    <row r="4" spans="1:34" ht="19.5" customHeight="1">
      <c r="A4" s="579" t="s">
        <v>255</v>
      </c>
      <c r="B4" s="580"/>
      <c r="C4" s="580"/>
      <c r="D4" s="580"/>
      <c r="E4" s="580"/>
      <c r="F4" s="580"/>
      <c r="G4" s="580"/>
      <c r="H4" s="580"/>
      <c r="I4" s="580"/>
      <c r="J4" s="580"/>
      <c r="V4" s="111"/>
      <c r="W4" s="111"/>
      <c r="X4" s="111"/>
      <c r="Y4" s="536" t="s">
        <v>187</v>
      </c>
      <c r="Z4" s="537"/>
      <c r="AA4" s="537"/>
      <c r="AB4" s="537"/>
      <c r="AC4" s="571">
        <f>'保福第22号'!C10</f>
        <v>0</v>
      </c>
      <c r="AD4" s="572"/>
      <c r="AE4" s="572"/>
      <c r="AF4" s="572"/>
      <c r="AG4" s="572"/>
      <c r="AH4" s="573"/>
    </row>
    <row r="5" spans="1:34" ht="13.5">
      <c r="A5" s="542" t="s">
        <v>160</v>
      </c>
      <c r="B5" s="581">
        <v>1</v>
      </c>
      <c r="C5" s="528">
        <v>2</v>
      </c>
      <c r="D5" s="528">
        <v>3</v>
      </c>
      <c r="E5" s="528">
        <v>4</v>
      </c>
      <c r="F5" s="528">
        <v>5</v>
      </c>
      <c r="G5" s="528">
        <v>6</v>
      </c>
      <c r="H5" s="528">
        <v>7</v>
      </c>
      <c r="I5" s="528">
        <v>8</v>
      </c>
      <c r="J5" s="528">
        <v>9</v>
      </c>
      <c r="K5" s="528">
        <v>10</v>
      </c>
      <c r="L5" s="528">
        <v>11</v>
      </c>
      <c r="M5" s="528">
        <v>12</v>
      </c>
      <c r="N5" s="528">
        <v>13</v>
      </c>
      <c r="O5" s="528">
        <v>14</v>
      </c>
      <c r="P5" s="528">
        <v>15</v>
      </c>
      <c r="Q5" s="528">
        <v>16</v>
      </c>
      <c r="R5" s="528">
        <v>17</v>
      </c>
      <c r="S5" s="528">
        <v>18</v>
      </c>
      <c r="T5" s="528">
        <v>19</v>
      </c>
      <c r="U5" s="528">
        <v>20</v>
      </c>
      <c r="V5" s="528">
        <v>21</v>
      </c>
      <c r="W5" s="528">
        <v>22</v>
      </c>
      <c r="X5" s="528">
        <v>23</v>
      </c>
      <c r="Y5" s="528">
        <v>24</v>
      </c>
      <c r="Z5" s="528">
        <v>25</v>
      </c>
      <c r="AA5" s="528">
        <v>26</v>
      </c>
      <c r="AB5" s="528">
        <v>27</v>
      </c>
      <c r="AC5" s="528">
        <v>28</v>
      </c>
      <c r="AD5" s="528">
        <v>29</v>
      </c>
      <c r="AE5" s="528">
        <v>30</v>
      </c>
      <c r="AF5" s="575">
        <v>31</v>
      </c>
      <c r="AG5" s="414" t="s">
        <v>188</v>
      </c>
      <c r="AH5" s="531" t="s">
        <v>192</v>
      </c>
    </row>
    <row r="6" spans="1:34" ht="13.5">
      <c r="A6" s="543"/>
      <c r="B6" s="582"/>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76"/>
      <c r="AG6" s="436"/>
      <c r="AH6" s="532"/>
    </row>
    <row r="7" spans="1:34" ht="13.5">
      <c r="A7" s="543"/>
      <c r="B7" s="582"/>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76"/>
      <c r="AG7" s="436"/>
      <c r="AH7" s="532"/>
    </row>
    <row r="8" spans="1:34" ht="13.5">
      <c r="A8" s="544"/>
      <c r="B8" s="583"/>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77"/>
      <c r="AG8" s="578"/>
      <c r="AH8" s="533"/>
    </row>
    <row r="9" spans="1:34" ht="21" customHeight="1">
      <c r="A9" s="92">
        <v>4</v>
      </c>
      <c r="B9" s="77"/>
      <c r="C9" s="77"/>
      <c r="D9" s="80"/>
      <c r="E9" s="77"/>
      <c r="F9" s="77"/>
      <c r="G9" s="77"/>
      <c r="H9" s="77"/>
      <c r="I9" s="77"/>
      <c r="J9" s="77"/>
      <c r="K9" s="80"/>
      <c r="L9" s="77"/>
      <c r="M9" s="77"/>
      <c r="N9" s="77"/>
      <c r="O9" s="77"/>
      <c r="P9" s="77"/>
      <c r="Q9" s="77"/>
      <c r="R9" s="80"/>
      <c r="S9" s="77"/>
      <c r="T9" s="77"/>
      <c r="U9" s="77"/>
      <c r="V9" s="77"/>
      <c r="W9" s="77"/>
      <c r="X9" s="77"/>
      <c r="Y9" s="80"/>
      <c r="Z9" s="77"/>
      <c r="AA9" s="77"/>
      <c r="AB9" s="77"/>
      <c r="AC9" s="77"/>
      <c r="AD9" s="80"/>
      <c r="AE9" s="77"/>
      <c r="AF9" s="77"/>
      <c r="AG9" s="81">
        <f>SUM(B9:AF9)</f>
        <v>0</v>
      </c>
      <c r="AH9" s="82">
        <f>31-(COUNTBLANK(B9:AF9))</f>
        <v>0</v>
      </c>
    </row>
    <row r="10" spans="1:34" ht="21" customHeight="1">
      <c r="A10" s="93">
        <v>5</v>
      </c>
      <c r="B10" s="80"/>
      <c r="C10" s="77"/>
      <c r="D10" s="80"/>
      <c r="E10" s="80"/>
      <c r="F10" s="80"/>
      <c r="G10" s="77"/>
      <c r="H10" s="77"/>
      <c r="I10" s="80"/>
      <c r="J10" s="140"/>
      <c r="K10" s="77"/>
      <c r="L10" s="77"/>
      <c r="M10" s="77"/>
      <c r="N10" s="77"/>
      <c r="O10" s="77"/>
      <c r="P10" s="80"/>
      <c r="Q10" s="77"/>
      <c r="R10" s="77"/>
      <c r="S10" s="77"/>
      <c r="T10" s="77"/>
      <c r="U10" s="77"/>
      <c r="V10" s="77"/>
      <c r="W10" s="80"/>
      <c r="X10" s="77"/>
      <c r="Y10" s="77"/>
      <c r="Z10" s="77"/>
      <c r="AA10" s="77"/>
      <c r="AB10" s="77"/>
      <c r="AC10" s="77"/>
      <c r="AD10" s="80"/>
      <c r="AE10" s="77"/>
      <c r="AF10" s="77"/>
      <c r="AG10" s="83">
        <f aca="true" t="shared" si="0" ref="AG10:AG20">SUM(B10:AF10)</f>
        <v>0</v>
      </c>
      <c r="AH10" s="84">
        <f aca="true" t="shared" si="1" ref="AH10:AH20">31-(COUNTBLANK(B10:AF10))</f>
        <v>0</v>
      </c>
    </row>
    <row r="11" spans="1:34" ht="21" customHeight="1">
      <c r="A11" s="93">
        <v>6</v>
      </c>
      <c r="B11" s="77"/>
      <c r="C11" s="77"/>
      <c r="D11" s="77"/>
      <c r="E11" s="77"/>
      <c r="F11" s="80"/>
      <c r="G11" s="77"/>
      <c r="H11" s="77"/>
      <c r="I11" s="77"/>
      <c r="J11" s="77"/>
      <c r="K11" s="77"/>
      <c r="L11" s="77"/>
      <c r="M11" s="80"/>
      <c r="N11" s="77"/>
      <c r="O11" s="77"/>
      <c r="P11" s="77"/>
      <c r="Q11" s="77"/>
      <c r="R11" s="77"/>
      <c r="S11" s="77"/>
      <c r="T11" s="80"/>
      <c r="U11" s="77"/>
      <c r="V11" s="77"/>
      <c r="W11" s="77"/>
      <c r="X11" s="77"/>
      <c r="Y11" s="77"/>
      <c r="Z11" s="77"/>
      <c r="AA11" s="80"/>
      <c r="AB11" s="77"/>
      <c r="AC11" s="77"/>
      <c r="AD11" s="77"/>
      <c r="AE11" s="77"/>
      <c r="AF11" s="77"/>
      <c r="AG11" s="83">
        <f t="shared" si="0"/>
        <v>0</v>
      </c>
      <c r="AH11" s="84">
        <f t="shared" si="1"/>
        <v>0</v>
      </c>
    </row>
    <row r="12" spans="1:36" ht="21" customHeight="1">
      <c r="A12" s="93">
        <v>7</v>
      </c>
      <c r="B12" s="77"/>
      <c r="C12" s="77"/>
      <c r="D12" s="80"/>
      <c r="E12" s="77"/>
      <c r="F12" s="77"/>
      <c r="G12" s="77"/>
      <c r="H12" s="77"/>
      <c r="I12" s="77"/>
      <c r="J12" s="77"/>
      <c r="K12" s="80"/>
      <c r="L12" s="77"/>
      <c r="M12" s="77"/>
      <c r="N12" s="77"/>
      <c r="O12" s="77"/>
      <c r="P12" s="77"/>
      <c r="Q12" s="77"/>
      <c r="R12" s="80"/>
      <c r="S12" s="80"/>
      <c r="T12" s="77"/>
      <c r="U12" s="77"/>
      <c r="V12" s="77"/>
      <c r="W12" s="77"/>
      <c r="X12" s="77"/>
      <c r="Y12" s="80"/>
      <c r="Z12" s="77"/>
      <c r="AA12" s="77"/>
      <c r="AB12" s="77"/>
      <c r="AC12" s="77"/>
      <c r="AD12" s="77"/>
      <c r="AE12" s="77"/>
      <c r="AF12" s="80"/>
      <c r="AG12" s="83">
        <f t="shared" si="0"/>
        <v>0</v>
      </c>
      <c r="AH12" s="84">
        <f t="shared" si="1"/>
        <v>0</v>
      </c>
      <c r="AI12" s="139"/>
      <c r="AJ12" s="139"/>
    </row>
    <row r="13" spans="1:36" ht="21" customHeight="1">
      <c r="A13" s="93">
        <v>8</v>
      </c>
      <c r="B13" s="77"/>
      <c r="C13" s="77"/>
      <c r="D13" s="77"/>
      <c r="E13" s="77"/>
      <c r="F13" s="77"/>
      <c r="G13" s="77"/>
      <c r="H13" s="80"/>
      <c r="I13" s="77"/>
      <c r="J13" s="77"/>
      <c r="K13" s="77"/>
      <c r="L13" s="80"/>
      <c r="M13" s="77"/>
      <c r="N13" s="77"/>
      <c r="O13" s="80"/>
      <c r="P13" s="77"/>
      <c r="Q13" s="77"/>
      <c r="R13" s="77"/>
      <c r="S13" s="77"/>
      <c r="T13" s="77"/>
      <c r="U13" s="77"/>
      <c r="V13" s="80"/>
      <c r="W13" s="77"/>
      <c r="X13" s="77"/>
      <c r="Y13" s="77"/>
      <c r="Z13" s="77"/>
      <c r="AA13" s="77"/>
      <c r="AB13" s="77"/>
      <c r="AC13" s="80"/>
      <c r="AD13" s="77"/>
      <c r="AE13" s="77"/>
      <c r="AF13" s="77"/>
      <c r="AG13" s="83">
        <f t="shared" si="0"/>
        <v>0</v>
      </c>
      <c r="AH13" s="84">
        <f t="shared" si="1"/>
        <v>0</v>
      </c>
      <c r="AI13" s="139"/>
      <c r="AJ13" s="139"/>
    </row>
    <row r="14" spans="1:36" ht="21" customHeight="1">
      <c r="A14" s="93">
        <v>9</v>
      </c>
      <c r="B14" s="77"/>
      <c r="C14" s="77"/>
      <c r="D14" s="77"/>
      <c r="E14" s="80"/>
      <c r="F14" s="77"/>
      <c r="G14" s="77"/>
      <c r="H14" s="77"/>
      <c r="I14" s="77"/>
      <c r="J14" s="77"/>
      <c r="K14" s="77"/>
      <c r="L14" s="80"/>
      <c r="M14" s="77"/>
      <c r="N14" s="77"/>
      <c r="O14" s="77"/>
      <c r="P14" s="77"/>
      <c r="Q14" s="77"/>
      <c r="R14" s="77"/>
      <c r="S14" s="80"/>
      <c r="T14" s="80"/>
      <c r="U14" s="77"/>
      <c r="V14" s="77"/>
      <c r="W14" s="77"/>
      <c r="X14" s="80"/>
      <c r="Y14" s="77"/>
      <c r="Z14" s="80"/>
      <c r="AA14" s="77"/>
      <c r="AB14" s="77"/>
      <c r="AC14" s="77"/>
      <c r="AD14" s="77"/>
      <c r="AE14" s="77"/>
      <c r="AF14" s="77"/>
      <c r="AG14" s="83">
        <f t="shared" si="0"/>
        <v>0</v>
      </c>
      <c r="AH14" s="84">
        <f t="shared" si="1"/>
        <v>0</v>
      </c>
      <c r="AI14" s="139"/>
      <c r="AJ14" s="139"/>
    </row>
    <row r="15" spans="1:36" ht="21" customHeight="1">
      <c r="A15" s="93">
        <v>10</v>
      </c>
      <c r="B15" s="77"/>
      <c r="C15" s="80"/>
      <c r="D15" s="77"/>
      <c r="E15" s="77"/>
      <c r="F15" s="77"/>
      <c r="G15" s="77"/>
      <c r="H15" s="77"/>
      <c r="I15" s="77"/>
      <c r="J15" s="80"/>
      <c r="K15" s="80"/>
      <c r="L15" s="77"/>
      <c r="M15" s="77"/>
      <c r="N15" s="77"/>
      <c r="O15" s="77"/>
      <c r="P15" s="77"/>
      <c r="Q15" s="80"/>
      <c r="R15" s="77"/>
      <c r="S15" s="77"/>
      <c r="T15" s="77"/>
      <c r="U15" s="77"/>
      <c r="V15" s="77"/>
      <c r="W15" s="77"/>
      <c r="X15" s="80"/>
      <c r="Y15" s="77"/>
      <c r="Z15" s="77"/>
      <c r="AA15" s="77"/>
      <c r="AB15" s="77"/>
      <c r="AC15" s="77"/>
      <c r="AD15" s="77"/>
      <c r="AE15" s="80"/>
      <c r="AF15" s="77"/>
      <c r="AG15" s="83">
        <f t="shared" si="0"/>
        <v>0</v>
      </c>
      <c r="AH15" s="84">
        <f t="shared" si="1"/>
        <v>0</v>
      </c>
      <c r="AI15" s="139"/>
      <c r="AJ15" s="139"/>
    </row>
    <row r="16" spans="1:36" ht="21" customHeight="1">
      <c r="A16" s="93">
        <v>11</v>
      </c>
      <c r="B16" s="77"/>
      <c r="C16" s="77"/>
      <c r="D16" s="80"/>
      <c r="E16" s="77"/>
      <c r="F16" s="77"/>
      <c r="G16" s="80"/>
      <c r="H16" s="77"/>
      <c r="I16" s="77"/>
      <c r="J16" s="77"/>
      <c r="K16" s="77"/>
      <c r="L16" s="77"/>
      <c r="M16" s="77"/>
      <c r="N16" s="80"/>
      <c r="O16" s="77"/>
      <c r="P16" s="77"/>
      <c r="Q16" s="77"/>
      <c r="R16" s="77"/>
      <c r="S16" s="77"/>
      <c r="T16" s="77"/>
      <c r="U16" s="80"/>
      <c r="V16" s="77"/>
      <c r="W16" s="77"/>
      <c r="X16" s="80"/>
      <c r="Y16" s="77"/>
      <c r="Z16" s="77"/>
      <c r="AA16" s="77"/>
      <c r="AB16" s="80"/>
      <c r="AC16" s="77"/>
      <c r="AD16" s="77"/>
      <c r="AE16" s="77"/>
      <c r="AF16" s="77"/>
      <c r="AG16" s="83">
        <f t="shared" si="0"/>
        <v>0</v>
      </c>
      <c r="AH16" s="84">
        <f>31-(COUNTBLANK(B16:AF16))</f>
        <v>0</v>
      </c>
      <c r="AI16" s="139"/>
      <c r="AJ16" s="139"/>
    </row>
    <row r="17" spans="1:36" ht="21" customHeight="1">
      <c r="A17" s="93">
        <v>12</v>
      </c>
      <c r="B17" s="77"/>
      <c r="C17" s="77"/>
      <c r="D17" s="77"/>
      <c r="E17" s="80"/>
      <c r="F17" s="77"/>
      <c r="G17" s="77"/>
      <c r="H17" s="77"/>
      <c r="I17" s="77"/>
      <c r="J17" s="77"/>
      <c r="K17" s="77"/>
      <c r="L17" s="80"/>
      <c r="M17" s="77"/>
      <c r="N17" s="77"/>
      <c r="O17" s="77"/>
      <c r="P17" s="77"/>
      <c r="Q17" s="77"/>
      <c r="R17" s="77"/>
      <c r="S17" s="80"/>
      <c r="T17" s="77"/>
      <c r="U17" s="77"/>
      <c r="V17" s="77"/>
      <c r="W17" s="77"/>
      <c r="X17" s="77"/>
      <c r="Y17" s="77"/>
      <c r="Z17" s="80"/>
      <c r="AA17" s="77"/>
      <c r="AB17" s="77"/>
      <c r="AC17" s="77"/>
      <c r="AD17" s="80"/>
      <c r="AE17" s="80"/>
      <c r="AF17" s="80"/>
      <c r="AG17" s="83">
        <f t="shared" si="0"/>
        <v>0</v>
      </c>
      <c r="AH17" s="84">
        <f t="shared" si="1"/>
        <v>0</v>
      </c>
      <c r="AI17" s="139"/>
      <c r="AJ17" s="139"/>
    </row>
    <row r="18" spans="1:36" ht="21" customHeight="1">
      <c r="A18" s="93">
        <v>1</v>
      </c>
      <c r="B18" s="80"/>
      <c r="C18" s="80"/>
      <c r="D18" s="80"/>
      <c r="E18" s="77"/>
      <c r="F18" s="77"/>
      <c r="G18" s="77"/>
      <c r="H18" s="77"/>
      <c r="I18" s="80"/>
      <c r="J18" s="141"/>
      <c r="K18" s="77"/>
      <c r="L18" s="77"/>
      <c r="M18" s="77"/>
      <c r="N18" s="77"/>
      <c r="O18" s="77"/>
      <c r="P18" s="80"/>
      <c r="Q18" s="77"/>
      <c r="R18" s="77"/>
      <c r="S18" s="77"/>
      <c r="T18" s="77"/>
      <c r="U18" s="77"/>
      <c r="V18" s="77"/>
      <c r="W18" s="80"/>
      <c r="X18" s="77"/>
      <c r="Y18" s="77"/>
      <c r="Z18" s="77"/>
      <c r="AA18" s="77"/>
      <c r="AB18" s="77"/>
      <c r="AC18" s="77"/>
      <c r="AD18" s="80"/>
      <c r="AE18" s="77"/>
      <c r="AF18" s="77"/>
      <c r="AG18" s="83">
        <f t="shared" si="0"/>
        <v>0</v>
      </c>
      <c r="AH18" s="84">
        <f t="shared" si="1"/>
        <v>0</v>
      </c>
      <c r="AI18" s="139"/>
      <c r="AJ18" s="139"/>
    </row>
    <row r="19" spans="1:36" ht="21" customHeight="1">
      <c r="A19" s="93">
        <v>2</v>
      </c>
      <c r="B19" s="77"/>
      <c r="C19" s="77"/>
      <c r="D19" s="77"/>
      <c r="E19" s="77"/>
      <c r="F19" s="80"/>
      <c r="G19" s="77"/>
      <c r="H19" s="77"/>
      <c r="I19" s="77"/>
      <c r="J19" s="77"/>
      <c r="K19" s="77"/>
      <c r="L19" s="80"/>
      <c r="M19" s="80"/>
      <c r="N19" s="77"/>
      <c r="O19" s="77"/>
      <c r="P19" s="77"/>
      <c r="Q19" s="77"/>
      <c r="R19" s="77"/>
      <c r="S19" s="77"/>
      <c r="T19" s="80"/>
      <c r="U19" s="77"/>
      <c r="V19" s="77"/>
      <c r="W19" s="77"/>
      <c r="X19" s="80"/>
      <c r="Y19" s="77"/>
      <c r="Z19" s="77"/>
      <c r="AA19" s="80"/>
      <c r="AB19" s="77"/>
      <c r="AC19" s="77"/>
      <c r="AD19" s="77"/>
      <c r="AE19" s="77"/>
      <c r="AF19" s="77"/>
      <c r="AG19" s="83">
        <f t="shared" si="0"/>
        <v>0</v>
      </c>
      <c r="AH19" s="84">
        <f t="shared" si="1"/>
        <v>0</v>
      </c>
      <c r="AI19" s="139"/>
      <c r="AJ19" s="139"/>
    </row>
    <row r="20" spans="1:36" ht="21" customHeight="1">
      <c r="A20" s="110">
        <v>3</v>
      </c>
      <c r="B20" s="77"/>
      <c r="C20" s="77"/>
      <c r="D20" s="77"/>
      <c r="E20" s="142"/>
      <c r="F20" s="141"/>
      <c r="G20" s="77"/>
      <c r="H20" s="77"/>
      <c r="I20" s="77"/>
      <c r="J20" s="77"/>
      <c r="K20" s="77"/>
      <c r="L20" s="142"/>
      <c r="M20" s="141"/>
      <c r="N20" s="77"/>
      <c r="O20" s="77"/>
      <c r="P20" s="77"/>
      <c r="Q20" s="77"/>
      <c r="R20" s="77"/>
      <c r="S20" s="142"/>
      <c r="T20" s="141"/>
      <c r="U20" s="77"/>
      <c r="V20" s="80"/>
      <c r="W20" s="77"/>
      <c r="X20" s="77"/>
      <c r="Y20" s="77"/>
      <c r="Z20" s="142"/>
      <c r="AA20" s="141"/>
      <c r="AB20" s="77"/>
      <c r="AC20" s="77"/>
      <c r="AD20" s="77"/>
      <c r="AE20" s="77"/>
      <c r="AF20" s="77"/>
      <c r="AG20" s="114">
        <f t="shared" si="0"/>
        <v>0</v>
      </c>
      <c r="AH20" s="115">
        <f t="shared" si="1"/>
        <v>0</v>
      </c>
      <c r="AI20" s="139"/>
      <c r="AJ20" s="139"/>
    </row>
    <row r="21" spans="1:34" ht="21" customHeight="1">
      <c r="A21" s="94" t="s">
        <v>198</v>
      </c>
      <c r="B21" s="112"/>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113"/>
      <c r="AG21" s="83">
        <f>SUM(AG9:AG20)</f>
        <v>0</v>
      </c>
      <c r="AH21" s="84">
        <f>SUM(AH9:AH20)</f>
        <v>0</v>
      </c>
    </row>
    <row r="22" spans="1:34"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28:34" s="18" customFormat="1" ht="17.25" customHeight="1">
      <c r="AB23" s="23"/>
      <c r="AC23" s="23"/>
      <c r="AE23" s="546" t="s">
        <v>161</v>
      </c>
      <c r="AF23" s="546"/>
      <c r="AG23" s="574"/>
      <c r="AH23" s="574"/>
    </row>
    <row r="24" spans="31:34" s="18" customFormat="1" ht="17.25" customHeight="1">
      <c r="AE24" s="546" t="s">
        <v>162</v>
      </c>
      <c r="AF24" s="546"/>
      <c r="AG24" s="574">
        <f>AH21</f>
        <v>0</v>
      </c>
      <c r="AH24" s="574"/>
    </row>
    <row r="25" spans="1:33" s="18" customFormat="1" ht="17.25" customHeight="1">
      <c r="A25" s="545" t="s">
        <v>288</v>
      </c>
      <c r="B25" s="545"/>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row>
    <row r="26" spans="1:33" s="18" customFormat="1" ht="24.75" customHeight="1">
      <c r="A26" s="179"/>
      <c r="B26" s="179"/>
      <c r="C26" s="179"/>
      <c r="D26" s="179"/>
      <c r="E26" s="179"/>
      <c r="F26" s="179"/>
      <c r="G26" s="179"/>
      <c r="H26" s="179"/>
      <c r="I26" s="179"/>
      <c r="J26" s="179"/>
      <c r="K26" s="179"/>
      <c r="L26" s="179"/>
      <c r="M26" s="179"/>
      <c r="N26" s="179"/>
      <c r="O26" s="179"/>
      <c r="P26" s="440" t="s">
        <v>289</v>
      </c>
      <c r="Q26" s="440"/>
      <c r="R26" s="440"/>
      <c r="S26" s="440"/>
      <c r="T26" s="440"/>
      <c r="U26" s="440"/>
      <c r="V26" s="525" t="s">
        <v>362</v>
      </c>
      <c r="W26" s="525"/>
      <c r="X26" s="525"/>
      <c r="Y26" s="525"/>
      <c r="Z26" s="525"/>
      <c r="AA26" s="525"/>
      <c r="AB26" s="525"/>
      <c r="AC26" s="525"/>
      <c r="AD26" s="525"/>
      <c r="AE26" s="525"/>
      <c r="AF26" s="525"/>
      <c r="AG26" s="525"/>
    </row>
    <row r="27" ht="15" customHeight="1"/>
    <row r="28" spans="1:2" ht="12.75">
      <c r="A28" s="18" t="s">
        <v>163</v>
      </c>
      <c r="B28" s="18"/>
    </row>
    <row r="29" spans="1:2" ht="12.75">
      <c r="A29" s="18" t="s">
        <v>201</v>
      </c>
      <c r="B29" s="18"/>
    </row>
    <row r="30" spans="1:2" ht="12.75">
      <c r="A30" s="18" t="s">
        <v>172</v>
      </c>
      <c r="B30" s="18"/>
    </row>
    <row r="31" spans="1:2" ht="12.75">
      <c r="A31" s="18" t="s">
        <v>173</v>
      </c>
      <c r="B31" s="18"/>
    </row>
  </sheetData>
  <sheetProtection/>
  <mergeCells count="44">
    <mergeCell ref="AE5:AE8"/>
    <mergeCell ref="F5:F8"/>
    <mergeCell ref="G5:G8"/>
    <mergeCell ref="H5:H8"/>
    <mergeCell ref="I5:I8"/>
    <mergeCell ref="E5:E8"/>
    <mergeCell ref="Q5:Q8"/>
    <mergeCell ref="J5:J8"/>
    <mergeCell ref="K5:K8"/>
    <mergeCell ref="L5:L8"/>
    <mergeCell ref="S5:S8"/>
    <mergeCell ref="X5:X8"/>
    <mergeCell ref="A4:J4"/>
    <mergeCell ref="A5:A8"/>
    <mergeCell ref="B5:B8"/>
    <mergeCell ref="C5:C8"/>
    <mergeCell ref="D5:D8"/>
    <mergeCell ref="M5:M8"/>
    <mergeCell ref="Y4:AB4"/>
    <mergeCell ref="AB5:AB8"/>
    <mergeCell ref="AG5:AG8"/>
    <mergeCell ref="T5:T8"/>
    <mergeCell ref="U5:U8"/>
    <mergeCell ref="N5:N8"/>
    <mergeCell ref="O5:O8"/>
    <mergeCell ref="P5:P8"/>
    <mergeCell ref="AC5:AC8"/>
    <mergeCell ref="R5:R8"/>
    <mergeCell ref="AD5:AD8"/>
    <mergeCell ref="Y5:Y8"/>
    <mergeCell ref="Z5:Z8"/>
    <mergeCell ref="AA5:AA8"/>
    <mergeCell ref="V5:V8"/>
    <mergeCell ref="W5:W8"/>
    <mergeCell ref="A25:AG25"/>
    <mergeCell ref="P26:U26"/>
    <mergeCell ref="V26:AG26"/>
    <mergeCell ref="AC4:AH4"/>
    <mergeCell ref="AE23:AF23"/>
    <mergeCell ref="AE24:AF24"/>
    <mergeCell ref="AG23:AH23"/>
    <mergeCell ref="AG24:AH24"/>
    <mergeCell ref="AF5:AF8"/>
    <mergeCell ref="AH5:AH8"/>
  </mergeCells>
  <printOptions/>
  <pageMargins left="0.4724409448818898" right="0.2362204724409449" top="0.984251968503937" bottom="0.984251968503937" header="0.5118110236220472" footer="0.5118110236220472"/>
  <pageSetup fitToHeight="1" fitToWidth="1" horizontalDpi="600" verticalDpi="600" orientation="landscape" paperSize="9" scale="88"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H31"/>
  <sheetViews>
    <sheetView zoomScalePageLayoutView="0" workbookViewId="0" topLeftCell="A1">
      <selection activeCell="D9" sqref="D9"/>
    </sheetView>
  </sheetViews>
  <sheetFormatPr defaultColWidth="9.00390625" defaultRowHeight="13.5"/>
  <cols>
    <col min="1" max="1" width="5.125" style="59" customWidth="1"/>
    <col min="2" max="32" width="4.125" style="59" customWidth="1"/>
    <col min="33" max="33" width="6.625" style="59" customWidth="1"/>
    <col min="34" max="34" width="7.625" style="59" customWidth="1"/>
    <col min="35" max="35" width="1.00390625" style="59" customWidth="1"/>
    <col min="36" max="156" width="4.625" style="59" customWidth="1"/>
    <col min="157" max="16384" width="9.00390625" style="59" customWidth="1"/>
  </cols>
  <sheetData>
    <row r="1" ht="13.5">
      <c r="A1" s="59" t="s">
        <v>174</v>
      </c>
    </row>
    <row r="2" ht="13.5"/>
    <row r="3" ht="13.5"/>
    <row r="4" spans="1:34" ht="19.5" customHeight="1">
      <c r="A4" s="584" t="s">
        <v>256</v>
      </c>
      <c r="B4" s="585"/>
      <c r="C4" s="585"/>
      <c r="D4" s="585"/>
      <c r="E4" s="585"/>
      <c r="F4" s="585"/>
      <c r="G4" s="585"/>
      <c r="H4" s="585"/>
      <c r="I4" s="585"/>
      <c r="J4" s="585"/>
      <c r="K4" s="101"/>
      <c r="L4" s="101"/>
      <c r="M4" s="101"/>
      <c r="N4" s="101"/>
      <c r="O4" s="101"/>
      <c r="P4" s="101"/>
      <c r="Q4" s="101"/>
      <c r="R4" s="101"/>
      <c r="S4" s="101"/>
      <c r="T4" s="101"/>
      <c r="U4" s="101"/>
      <c r="V4" s="586"/>
      <c r="W4" s="586"/>
      <c r="X4" s="586"/>
      <c r="Y4" s="587"/>
      <c r="Z4" s="536" t="s">
        <v>187</v>
      </c>
      <c r="AA4" s="537"/>
      <c r="AB4" s="537"/>
      <c r="AC4" s="538"/>
      <c r="AD4" s="539">
        <f>'保福第22号'!C10</f>
        <v>0</v>
      </c>
      <c r="AE4" s="540"/>
      <c r="AF4" s="540"/>
      <c r="AG4" s="540"/>
      <c r="AH4" s="541"/>
    </row>
    <row r="5" spans="1:34" ht="13.5">
      <c r="A5" s="542" t="s">
        <v>160</v>
      </c>
      <c r="B5" s="528">
        <v>1</v>
      </c>
      <c r="C5" s="528">
        <v>2</v>
      </c>
      <c r="D5" s="528">
        <v>3</v>
      </c>
      <c r="E5" s="528">
        <v>4</v>
      </c>
      <c r="F5" s="528">
        <v>5</v>
      </c>
      <c r="G5" s="528">
        <v>6</v>
      </c>
      <c r="H5" s="528">
        <v>7</v>
      </c>
      <c r="I5" s="528">
        <v>8</v>
      </c>
      <c r="J5" s="528">
        <v>9</v>
      </c>
      <c r="K5" s="528">
        <v>10</v>
      </c>
      <c r="L5" s="528">
        <v>11</v>
      </c>
      <c r="M5" s="528">
        <v>12</v>
      </c>
      <c r="N5" s="528">
        <v>13</v>
      </c>
      <c r="O5" s="528">
        <v>14</v>
      </c>
      <c r="P5" s="528">
        <v>15</v>
      </c>
      <c r="Q5" s="528">
        <v>16</v>
      </c>
      <c r="R5" s="528">
        <v>17</v>
      </c>
      <c r="S5" s="528">
        <v>18</v>
      </c>
      <c r="T5" s="528">
        <v>19</v>
      </c>
      <c r="U5" s="528">
        <v>20</v>
      </c>
      <c r="V5" s="528">
        <v>21</v>
      </c>
      <c r="W5" s="528">
        <v>22</v>
      </c>
      <c r="X5" s="528">
        <v>23</v>
      </c>
      <c r="Y5" s="528">
        <v>24</v>
      </c>
      <c r="Z5" s="528">
        <v>25</v>
      </c>
      <c r="AA5" s="528">
        <v>26</v>
      </c>
      <c r="AB5" s="528">
        <v>27</v>
      </c>
      <c r="AC5" s="528">
        <v>28</v>
      </c>
      <c r="AD5" s="528">
        <v>29</v>
      </c>
      <c r="AE5" s="528">
        <v>30</v>
      </c>
      <c r="AF5" s="528">
        <v>31</v>
      </c>
      <c r="AG5" s="414" t="s">
        <v>188</v>
      </c>
      <c r="AH5" s="531" t="s">
        <v>192</v>
      </c>
    </row>
    <row r="6" spans="1:34" ht="13.5">
      <c r="A6" s="543"/>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436"/>
      <c r="AH6" s="532"/>
    </row>
    <row r="7" spans="1:34" ht="13.5">
      <c r="A7" s="543"/>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436"/>
      <c r="AH7" s="532"/>
    </row>
    <row r="8" spans="1:34" ht="13.5">
      <c r="A8" s="544"/>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78"/>
      <c r="AH8" s="533"/>
    </row>
    <row r="9" spans="1:34" ht="21" customHeight="1">
      <c r="A9" s="92">
        <v>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4"/>
      <c r="AE9" s="74"/>
      <c r="AF9" s="75"/>
      <c r="AG9" s="81">
        <f>SUM(B9:AF9)</f>
        <v>0</v>
      </c>
      <c r="AH9" s="82">
        <f>31-(COUNTBLANK(B9:AF9))</f>
        <v>0</v>
      </c>
    </row>
    <row r="10" spans="1:34" ht="21" customHeight="1">
      <c r="A10" s="93">
        <v>5</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76"/>
      <c r="AE10" s="76"/>
      <c r="AF10" s="76"/>
      <c r="AG10" s="83">
        <f aca="true" t="shared" si="0" ref="AG10:AG20">SUM(B10:AF10)</f>
        <v>0</v>
      </c>
      <c r="AH10" s="84">
        <f aca="true" t="shared" si="1" ref="AH10:AH20">31-(COUNTBLANK(B10:AF10))</f>
        <v>0</v>
      </c>
    </row>
    <row r="11" spans="1:34" ht="21" customHeight="1">
      <c r="A11" s="93">
        <v>6</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76"/>
      <c r="AE11" s="76"/>
      <c r="AF11" s="75"/>
      <c r="AG11" s="83">
        <f t="shared" si="0"/>
        <v>0</v>
      </c>
      <c r="AH11" s="84">
        <f t="shared" si="1"/>
        <v>0</v>
      </c>
    </row>
    <row r="12" spans="1:34" ht="21" customHeight="1">
      <c r="A12" s="93">
        <v>7</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76"/>
      <c r="AE12" s="76"/>
      <c r="AF12" s="76"/>
      <c r="AG12" s="83">
        <f t="shared" si="0"/>
        <v>0</v>
      </c>
      <c r="AH12" s="84">
        <f t="shared" si="1"/>
        <v>0</v>
      </c>
    </row>
    <row r="13" spans="1:34" ht="21" customHeight="1">
      <c r="A13" s="93">
        <v>8</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76"/>
      <c r="AE13" s="76"/>
      <c r="AF13" s="76"/>
      <c r="AG13" s="83">
        <f t="shared" si="0"/>
        <v>0</v>
      </c>
      <c r="AH13" s="84">
        <f t="shared" si="1"/>
        <v>0</v>
      </c>
    </row>
    <row r="14" spans="1:34" ht="21" customHeight="1">
      <c r="A14" s="93">
        <v>9</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76"/>
      <c r="AE14" s="76"/>
      <c r="AF14" s="75"/>
      <c r="AG14" s="83">
        <f t="shared" si="0"/>
        <v>0</v>
      </c>
      <c r="AH14" s="84">
        <f t="shared" si="1"/>
        <v>0</v>
      </c>
    </row>
    <row r="15" spans="1:34" ht="21" customHeight="1">
      <c r="A15" s="93">
        <v>10</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76"/>
      <c r="AE15" s="76"/>
      <c r="AF15" s="76"/>
      <c r="AG15" s="83">
        <f t="shared" si="0"/>
        <v>0</v>
      </c>
      <c r="AH15" s="84">
        <f t="shared" si="1"/>
        <v>0</v>
      </c>
    </row>
    <row r="16" spans="1:34" ht="21" customHeight="1">
      <c r="A16" s="93">
        <v>11</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76"/>
      <c r="AE16" s="76"/>
      <c r="AF16" s="75"/>
      <c r="AG16" s="83">
        <f t="shared" si="0"/>
        <v>0</v>
      </c>
      <c r="AH16" s="84">
        <f t="shared" si="1"/>
        <v>0</v>
      </c>
    </row>
    <row r="17" spans="1:34" ht="21" customHeight="1">
      <c r="A17" s="93">
        <v>12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76"/>
      <c r="AE17" s="76"/>
      <c r="AF17" s="76"/>
      <c r="AG17" s="83">
        <f t="shared" si="0"/>
        <v>0</v>
      </c>
      <c r="AH17" s="84">
        <f t="shared" si="1"/>
        <v>0</v>
      </c>
    </row>
    <row r="18" spans="1:34" ht="21" customHeight="1">
      <c r="A18" s="93">
        <v>1</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76"/>
      <c r="AE18" s="76"/>
      <c r="AF18" s="76"/>
      <c r="AG18" s="83">
        <f t="shared" si="0"/>
        <v>0</v>
      </c>
      <c r="AH18" s="84">
        <f t="shared" si="1"/>
        <v>0</v>
      </c>
    </row>
    <row r="19" spans="1:34" ht="21" customHeight="1">
      <c r="A19" s="93">
        <v>2</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75"/>
      <c r="AE19" s="75"/>
      <c r="AF19" s="75"/>
      <c r="AG19" s="83">
        <f t="shared" si="0"/>
        <v>0</v>
      </c>
      <c r="AH19" s="84">
        <f t="shared" si="1"/>
        <v>0</v>
      </c>
    </row>
    <row r="20" spans="1:34" ht="21" customHeight="1">
      <c r="A20" s="93">
        <v>3</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76"/>
      <c r="AE20" s="76"/>
      <c r="AF20" s="76"/>
      <c r="AG20" s="83">
        <f t="shared" si="0"/>
        <v>0</v>
      </c>
      <c r="AH20" s="84">
        <f t="shared" si="1"/>
        <v>0</v>
      </c>
    </row>
    <row r="21" spans="1:34" ht="21" customHeight="1">
      <c r="A21" s="94" t="s">
        <v>198</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83">
        <f>SUM(AG9:AG20)</f>
        <v>0</v>
      </c>
      <c r="AH21" s="84">
        <f>SUM(AH9:AH20)</f>
        <v>0</v>
      </c>
    </row>
    <row r="22" spans="1:34" ht="20.2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60"/>
      <c r="AH22" s="60"/>
    </row>
    <row r="23" spans="2:34" s="18" customFormat="1" ht="21" customHeight="1">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546" t="s">
        <v>161</v>
      </c>
      <c r="AF23" s="546"/>
      <c r="AG23" s="547"/>
      <c r="AH23" s="547"/>
    </row>
    <row r="24" spans="2:34" s="18" customFormat="1" ht="21" customHeight="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546" t="s">
        <v>162</v>
      </c>
      <c r="AF24" s="546"/>
      <c r="AG24" s="547">
        <f>AH21</f>
        <v>0</v>
      </c>
      <c r="AH24" s="547"/>
    </row>
    <row r="25" spans="1:33" s="18" customFormat="1" ht="21" customHeight="1">
      <c r="A25" s="545" t="s">
        <v>288</v>
      </c>
      <c r="B25" s="545"/>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row>
    <row r="26" spans="1:33" s="18" customFormat="1" ht="24.75" customHeight="1">
      <c r="A26" s="179"/>
      <c r="B26" s="179"/>
      <c r="C26" s="179"/>
      <c r="D26" s="179"/>
      <c r="E26" s="179"/>
      <c r="F26" s="179"/>
      <c r="G26" s="179"/>
      <c r="H26" s="179"/>
      <c r="I26" s="179"/>
      <c r="J26" s="179"/>
      <c r="K26" s="179"/>
      <c r="L26" s="179"/>
      <c r="M26" s="179"/>
      <c r="N26" s="179"/>
      <c r="O26" s="179"/>
      <c r="P26" s="440" t="s">
        <v>289</v>
      </c>
      <c r="Q26" s="440"/>
      <c r="R26" s="440"/>
      <c r="S26" s="440"/>
      <c r="T26" s="440"/>
      <c r="U26" s="440"/>
      <c r="V26" s="525" t="s">
        <v>362</v>
      </c>
      <c r="W26" s="525"/>
      <c r="X26" s="525"/>
      <c r="Y26" s="525"/>
      <c r="Z26" s="525"/>
      <c r="AA26" s="525"/>
      <c r="AB26" s="525"/>
      <c r="AC26" s="525"/>
      <c r="AD26" s="525"/>
      <c r="AE26" s="525"/>
      <c r="AF26" s="525"/>
      <c r="AG26" s="525"/>
    </row>
    <row r="27" ht="21" customHeight="1">
      <c r="A27" s="18"/>
    </row>
    <row r="28" ht="21" customHeight="1">
      <c r="A28" s="103" t="s">
        <v>163</v>
      </c>
    </row>
    <row r="29" ht="12.75">
      <c r="A29" s="103" t="s">
        <v>189</v>
      </c>
    </row>
    <row r="30" ht="12.75">
      <c r="A30" s="103" t="s">
        <v>172</v>
      </c>
    </row>
    <row r="31" ht="12.75">
      <c r="A31" s="103" t="s">
        <v>173</v>
      </c>
    </row>
  </sheetData>
  <sheetProtection/>
  <mergeCells count="45">
    <mergeCell ref="A4:J4"/>
    <mergeCell ref="V4:Y4"/>
    <mergeCell ref="A5:A8"/>
    <mergeCell ref="B5:B8"/>
    <mergeCell ref="C5:C8"/>
    <mergeCell ref="D5:D8"/>
    <mergeCell ref="E5:E8"/>
    <mergeCell ref="F5:F8"/>
    <mergeCell ref="G5:G8"/>
    <mergeCell ref="H5:H8"/>
    <mergeCell ref="M5:M8"/>
    <mergeCell ref="N5:N8"/>
    <mergeCell ref="O5:O8"/>
    <mergeCell ref="P5:P8"/>
    <mergeCell ref="I5:I8"/>
    <mergeCell ref="J5:J8"/>
    <mergeCell ref="K5:K8"/>
    <mergeCell ref="L5:L8"/>
    <mergeCell ref="U5:U8"/>
    <mergeCell ref="V5:V8"/>
    <mergeCell ref="W5:W8"/>
    <mergeCell ref="X5:X8"/>
    <mergeCell ref="Q5:Q8"/>
    <mergeCell ref="R5:R8"/>
    <mergeCell ref="S5:S8"/>
    <mergeCell ref="T5:T8"/>
    <mergeCell ref="AG24:AH24"/>
    <mergeCell ref="AF5:AF8"/>
    <mergeCell ref="AG5:AG8"/>
    <mergeCell ref="AE5:AE8"/>
    <mergeCell ref="AH5:AH8"/>
    <mergeCell ref="Y5:Y8"/>
    <mergeCell ref="Z5:Z8"/>
    <mergeCell ref="AA5:AA8"/>
    <mergeCell ref="AE24:AF24"/>
    <mergeCell ref="A25:AG25"/>
    <mergeCell ref="P26:U26"/>
    <mergeCell ref="V26:AG26"/>
    <mergeCell ref="Z4:AC4"/>
    <mergeCell ref="AD4:AH4"/>
    <mergeCell ref="AE23:AF23"/>
    <mergeCell ref="AG23:AH23"/>
    <mergeCell ref="AB5:AB8"/>
    <mergeCell ref="AC5:AC8"/>
    <mergeCell ref="AD5:AD8"/>
  </mergeCells>
  <printOptions/>
  <pageMargins left="0.5118110236220472" right="0.2755905511811024" top="0.984251968503937" bottom="0.7874015748031497" header="0.5118110236220472" footer="0.5118110236220472"/>
  <pageSetup fitToHeight="1" fitToWidth="1" horizontalDpi="600" verticalDpi="600" orientation="landscape" paperSize="9" scale="86"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71"/>
  <sheetViews>
    <sheetView view="pageBreakPreview" zoomScale="160" zoomScaleSheetLayoutView="160" zoomScalePageLayoutView="0" workbookViewId="0" topLeftCell="A1">
      <selection activeCell="B26" sqref="B26:I26"/>
    </sheetView>
  </sheetViews>
  <sheetFormatPr defaultColWidth="9.00390625" defaultRowHeight="13.5"/>
  <sheetData>
    <row r="1" spans="1:4" s="186" customFormat="1" ht="13.5">
      <c r="A1" s="186" t="s">
        <v>305</v>
      </c>
      <c r="B1" s="187"/>
      <c r="D1" s="188"/>
    </row>
    <row r="2" spans="1:11" s="186" customFormat="1" ht="24" customHeight="1">
      <c r="A2" s="189" t="s">
        <v>306</v>
      </c>
      <c r="B2" s="189"/>
      <c r="C2" s="189"/>
      <c r="D2" s="189"/>
      <c r="E2" s="189"/>
      <c r="F2" s="189"/>
      <c r="G2" s="189"/>
      <c r="H2" s="189"/>
      <c r="I2" s="189"/>
      <c r="J2" s="190"/>
      <c r="K2" s="189"/>
    </row>
    <row r="3" spans="1:10" s="186" customFormat="1" ht="16.5" customHeight="1" thickBot="1">
      <c r="A3" s="190"/>
      <c r="B3" s="190"/>
      <c r="C3" s="190"/>
      <c r="D3" s="190"/>
      <c r="E3" s="190"/>
      <c r="F3" s="190"/>
      <c r="G3" s="190"/>
      <c r="H3" s="190"/>
      <c r="I3" s="190"/>
      <c r="J3" s="190"/>
    </row>
    <row r="4" spans="2:10" s="186" customFormat="1" ht="18.75" customHeight="1">
      <c r="B4" s="191" t="s">
        <v>307</v>
      </c>
      <c r="C4" s="588">
        <f>'保福第22号'!A10</f>
        <v>0</v>
      </c>
      <c r="D4" s="589"/>
      <c r="E4" s="589"/>
      <c r="F4" s="235" t="s">
        <v>308</v>
      </c>
      <c r="G4" s="590"/>
      <c r="H4" s="591"/>
      <c r="I4" s="591"/>
      <c r="J4" s="592"/>
    </row>
    <row r="5" spans="2:10" s="186" customFormat="1" ht="18.75" customHeight="1" thickBot="1">
      <c r="B5" s="192" t="s">
        <v>309</v>
      </c>
      <c r="C5" s="593">
        <f>'保福第22号'!N10</f>
        <v>0</v>
      </c>
      <c r="D5" s="594"/>
      <c r="E5" s="594"/>
      <c r="F5" s="192" t="s">
        <v>310</v>
      </c>
      <c r="G5" s="593">
        <f>'保福第22号'!C10</f>
        <v>0</v>
      </c>
      <c r="H5" s="594"/>
      <c r="I5" s="594"/>
      <c r="J5" s="595"/>
    </row>
    <row r="6" spans="1:10" s="186" customFormat="1" ht="26.25" customHeight="1" thickBot="1">
      <c r="A6" s="193" t="s">
        <v>311</v>
      </c>
      <c r="B6" s="187"/>
      <c r="D6" s="188"/>
      <c r="E6" s="194"/>
      <c r="F6" s="194"/>
      <c r="G6" s="194"/>
      <c r="H6" s="194"/>
      <c r="I6" s="195"/>
      <c r="J6" s="194"/>
    </row>
    <row r="7" spans="1:10" s="186" customFormat="1" ht="15" customHeight="1">
      <c r="A7" s="596" t="s">
        <v>312</v>
      </c>
      <c r="B7" s="597"/>
      <c r="C7" s="598" t="s">
        <v>313</v>
      </c>
      <c r="D7" s="599"/>
      <c r="E7" s="599"/>
      <c r="F7" s="599"/>
      <c r="G7" s="599"/>
      <c r="H7" s="599"/>
      <c r="I7" s="600" t="s">
        <v>314</v>
      </c>
      <c r="J7" s="602" t="s">
        <v>315</v>
      </c>
    </row>
    <row r="8" spans="1:10" s="186" customFormat="1" ht="15" customHeight="1">
      <c r="A8" s="604" t="s">
        <v>316</v>
      </c>
      <c r="B8" s="606" t="s">
        <v>317</v>
      </c>
      <c r="C8" s="604" t="s">
        <v>318</v>
      </c>
      <c r="D8" s="608"/>
      <c r="E8" s="608" t="s">
        <v>319</v>
      </c>
      <c r="F8" s="608"/>
      <c r="G8" s="609" t="s">
        <v>320</v>
      </c>
      <c r="H8" s="610"/>
      <c r="I8" s="601"/>
      <c r="J8" s="603"/>
    </row>
    <row r="9" spans="1:10" s="186" customFormat="1" ht="15" customHeight="1">
      <c r="A9" s="605"/>
      <c r="B9" s="607"/>
      <c r="C9" s="197" t="s">
        <v>321</v>
      </c>
      <c r="D9" s="198" t="s">
        <v>322</v>
      </c>
      <c r="E9" s="198" t="s">
        <v>321</v>
      </c>
      <c r="F9" s="198" t="s">
        <v>322</v>
      </c>
      <c r="G9" s="198" t="s">
        <v>321</v>
      </c>
      <c r="H9" s="199" t="s">
        <v>322</v>
      </c>
      <c r="I9" s="601"/>
      <c r="J9" s="603"/>
    </row>
    <row r="10" spans="1:10" s="186" customFormat="1" ht="12" customHeight="1">
      <c r="A10" s="200"/>
      <c r="B10" s="201" t="s">
        <v>323</v>
      </c>
      <c r="C10" s="202"/>
      <c r="D10" s="203"/>
      <c r="E10" s="203"/>
      <c r="F10" s="203"/>
      <c r="G10" s="203"/>
      <c r="H10" s="204"/>
      <c r="I10" s="205" t="s">
        <v>324</v>
      </c>
      <c r="J10" s="206" t="s">
        <v>325</v>
      </c>
    </row>
    <row r="11" spans="1:10" s="186" customFormat="1" ht="19.5" customHeight="1">
      <c r="A11" s="196" t="s">
        <v>326</v>
      </c>
      <c r="B11" s="207"/>
      <c r="C11" s="246"/>
      <c r="D11" s="247"/>
      <c r="E11" s="247"/>
      <c r="F11" s="247"/>
      <c r="G11" s="208">
        <f aca="true" t="shared" si="0" ref="G11:H22">SUM(C11,E11)</f>
        <v>0</v>
      </c>
      <c r="H11" s="209">
        <f t="shared" si="0"/>
        <v>0</v>
      </c>
      <c r="I11" s="210"/>
      <c r="J11" s="211"/>
    </row>
    <row r="12" spans="1:10" s="186" customFormat="1" ht="19.5" customHeight="1">
      <c r="A12" s="196" t="s">
        <v>327</v>
      </c>
      <c r="B12" s="207"/>
      <c r="C12" s="246"/>
      <c r="D12" s="247"/>
      <c r="E12" s="247"/>
      <c r="F12" s="247"/>
      <c r="G12" s="208">
        <f t="shared" si="0"/>
        <v>0</v>
      </c>
      <c r="H12" s="209">
        <f t="shared" si="0"/>
        <v>0</v>
      </c>
      <c r="I12" s="210"/>
      <c r="J12" s="211"/>
    </row>
    <row r="13" spans="1:10" s="186" customFormat="1" ht="19.5" customHeight="1">
      <c r="A13" s="196" t="s">
        <v>131</v>
      </c>
      <c r="B13" s="207"/>
      <c r="C13" s="246"/>
      <c r="D13" s="247"/>
      <c r="E13" s="247"/>
      <c r="F13" s="247"/>
      <c r="G13" s="208">
        <f t="shared" si="0"/>
        <v>0</v>
      </c>
      <c r="H13" s="209">
        <f t="shared" si="0"/>
        <v>0</v>
      </c>
      <c r="I13" s="210"/>
      <c r="J13" s="211"/>
    </row>
    <row r="14" spans="1:10" s="186" customFormat="1" ht="19.5" customHeight="1">
      <c r="A14" s="196" t="s">
        <v>132</v>
      </c>
      <c r="B14" s="207"/>
      <c r="C14" s="246"/>
      <c r="D14" s="247"/>
      <c r="E14" s="247"/>
      <c r="F14" s="247"/>
      <c r="G14" s="208">
        <f t="shared" si="0"/>
        <v>0</v>
      </c>
      <c r="H14" s="209">
        <f t="shared" si="0"/>
        <v>0</v>
      </c>
      <c r="I14" s="210"/>
      <c r="J14" s="211"/>
    </row>
    <row r="15" spans="1:10" s="186" customFormat="1" ht="19.5" customHeight="1">
      <c r="A15" s="196" t="s">
        <v>133</v>
      </c>
      <c r="B15" s="207"/>
      <c r="C15" s="246"/>
      <c r="D15" s="247"/>
      <c r="E15" s="247"/>
      <c r="F15" s="247"/>
      <c r="G15" s="208">
        <f t="shared" si="0"/>
        <v>0</v>
      </c>
      <c r="H15" s="209">
        <f t="shared" si="0"/>
        <v>0</v>
      </c>
      <c r="I15" s="210"/>
      <c r="J15" s="211"/>
    </row>
    <row r="16" spans="1:10" s="186" customFormat="1" ht="19.5" customHeight="1">
      <c r="A16" s="196" t="s">
        <v>134</v>
      </c>
      <c r="B16" s="207"/>
      <c r="C16" s="246"/>
      <c r="D16" s="247"/>
      <c r="E16" s="247"/>
      <c r="F16" s="247"/>
      <c r="G16" s="208">
        <f t="shared" si="0"/>
        <v>0</v>
      </c>
      <c r="H16" s="209">
        <f t="shared" si="0"/>
        <v>0</v>
      </c>
      <c r="I16" s="210"/>
      <c r="J16" s="211"/>
    </row>
    <row r="17" spans="1:10" s="186" customFormat="1" ht="19.5" customHeight="1">
      <c r="A17" s="196" t="s">
        <v>135</v>
      </c>
      <c r="B17" s="207"/>
      <c r="C17" s="246"/>
      <c r="D17" s="247"/>
      <c r="E17" s="247"/>
      <c r="F17" s="247"/>
      <c r="G17" s="208">
        <f t="shared" si="0"/>
        <v>0</v>
      </c>
      <c r="H17" s="209">
        <f t="shared" si="0"/>
        <v>0</v>
      </c>
      <c r="I17" s="210"/>
      <c r="J17" s="211"/>
    </row>
    <row r="18" spans="1:10" s="186" customFormat="1" ht="19.5" customHeight="1">
      <c r="A18" s="196" t="s">
        <v>136</v>
      </c>
      <c r="B18" s="207"/>
      <c r="C18" s="246"/>
      <c r="D18" s="247"/>
      <c r="E18" s="247"/>
      <c r="F18" s="247"/>
      <c r="G18" s="208">
        <f t="shared" si="0"/>
        <v>0</v>
      </c>
      <c r="H18" s="209">
        <f t="shared" si="0"/>
        <v>0</v>
      </c>
      <c r="I18" s="210"/>
      <c r="J18" s="211"/>
    </row>
    <row r="19" spans="1:10" s="186" customFormat="1" ht="19.5" customHeight="1">
      <c r="A19" s="196" t="s">
        <v>137</v>
      </c>
      <c r="B19" s="207"/>
      <c r="C19" s="246"/>
      <c r="D19" s="247"/>
      <c r="E19" s="247"/>
      <c r="F19" s="247"/>
      <c r="G19" s="208">
        <f t="shared" si="0"/>
        <v>0</v>
      </c>
      <c r="H19" s="209">
        <f t="shared" si="0"/>
        <v>0</v>
      </c>
      <c r="I19" s="210"/>
      <c r="J19" s="211"/>
    </row>
    <row r="20" spans="1:10" s="186" customFormat="1" ht="19.5" customHeight="1">
      <c r="A20" s="196" t="s">
        <v>138</v>
      </c>
      <c r="B20" s="207"/>
      <c r="C20" s="246"/>
      <c r="D20" s="247"/>
      <c r="E20" s="247"/>
      <c r="F20" s="247"/>
      <c r="G20" s="208">
        <f t="shared" si="0"/>
        <v>0</v>
      </c>
      <c r="H20" s="209">
        <f t="shared" si="0"/>
        <v>0</v>
      </c>
      <c r="I20" s="210"/>
      <c r="J20" s="211"/>
    </row>
    <row r="21" spans="1:10" s="186" customFormat="1" ht="19.5" customHeight="1">
      <c r="A21" s="196" t="s">
        <v>139</v>
      </c>
      <c r="B21" s="207"/>
      <c r="C21" s="246"/>
      <c r="D21" s="247"/>
      <c r="E21" s="247"/>
      <c r="F21" s="247"/>
      <c r="G21" s="208">
        <f t="shared" si="0"/>
        <v>0</v>
      </c>
      <c r="H21" s="209">
        <f t="shared" si="0"/>
        <v>0</v>
      </c>
      <c r="I21" s="210"/>
      <c r="J21" s="211"/>
    </row>
    <row r="22" spans="1:10" s="186" customFormat="1" ht="19.5" customHeight="1">
      <c r="A22" s="196" t="s">
        <v>140</v>
      </c>
      <c r="B22" s="207"/>
      <c r="C22" s="246"/>
      <c r="D22" s="247"/>
      <c r="E22" s="247"/>
      <c r="F22" s="247"/>
      <c r="G22" s="208">
        <f t="shared" si="0"/>
        <v>0</v>
      </c>
      <c r="H22" s="209">
        <f t="shared" si="0"/>
        <v>0</v>
      </c>
      <c r="I22" s="210"/>
      <c r="J22" s="211"/>
    </row>
    <row r="23" spans="1:10" s="186" customFormat="1" ht="24" customHeight="1" thickBot="1">
      <c r="A23" s="236" t="s">
        <v>328</v>
      </c>
      <c r="B23" s="237">
        <f aca="true" t="shared" si="1" ref="B23:I23">ROUND(SUM(B11:B22)/12,1)</f>
        <v>0</v>
      </c>
      <c r="C23" s="238">
        <f t="shared" si="1"/>
        <v>0</v>
      </c>
      <c r="D23" s="239">
        <f t="shared" si="1"/>
        <v>0</v>
      </c>
      <c r="E23" s="239">
        <f t="shared" si="1"/>
        <v>0</v>
      </c>
      <c r="F23" s="239">
        <f t="shared" si="1"/>
        <v>0</v>
      </c>
      <c r="G23" s="239">
        <f t="shared" si="1"/>
        <v>0</v>
      </c>
      <c r="H23" s="237">
        <f t="shared" si="1"/>
        <v>0</v>
      </c>
      <c r="I23" s="240">
        <f t="shared" si="1"/>
        <v>0</v>
      </c>
      <c r="J23" s="241">
        <f>SUM(J11:J22)/12</f>
        <v>0</v>
      </c>
    </row>
    <row r="24" spans="1:10" s="186" customFormat="1" ht="15" customHeight="1">
      <c r="A24" s="212" t="s">
        <v>329</v>
      </c>
      <c r="B24" s="213"/>
      <c r="C24" s="213"/>
      <c r="D24" s="213"/>
      <c r="E24" s="213"/>
      <c r="F24" s="213"/>
      <c r="G24" s="213"/>
      <c r="H24" s="213"/>
      <c r="I24" s="213"/>
      <c r="J24" s="213"/>
    </row>
    <row r="25" spans="1:11" s="186" customFormat="1" ht="15" customHeight="1">
      <c r="A25" s="214" t="s">
        <v>330</v>
      </c>
      <c r="B25" s="611" t="s">
        <v>356</v>
      </c>
      <c r="C25" s="611"/>
      <c r="D25" s="611"/>
      <c r="E25" s="611"/>
      <c r="F25" s="611"/>
      <c r="G25" s="611"/>
      <c r="H25" s="611"/>
      <c r="I25" s="611"/>
      <c r="J25" s="611"/>
      <c r="K25" s="215"/>
    </row>
    <row r="26" spans="1:11" s="186" customFormat="1" ht="15" customHeight="1">
      <c r="A26" s="214"/>
      <c r="B26" s="612" t="s">
        <v>331</v>
      </c>
      <c r="C26" s="612"/>
      <c r="D26" s="612"/>
      <c r="E26" s="612"/>
      <c r="F26" s="612"/>
      <c r="G26" s="612"/>
      <c r="H26" s="612"/>
      <c r="I26" s="612"/>
      <c r="J26" s="216"/>
      <c r="K26" s="215"/>
    </row>
    <row r="27" spans="1:11" s="186" customFormat="1" ht="15" customHeight="1">
      <c r="A27" s="214" t="s">
        <v>332</v>
      </c>
      <c r="B27" s="613" t="s">
        <v>333</v>
      </c>
      <c r="C27" s="613"/>
      <c r="D27" s="613"/>
      <c r="E27" s="613"/>
      <c r="F27" s="613"/>
      <c r="G27" s="613"/>
      <c r="H27" s="613"/>
      <c r="I27" s="613"/>
      <c r="J27" s="613"/>
      <c r="K27" s="215"/>
    </row>
    <row r="28" spans="1:11" s="186" customFormat="1" ht="27" customHeight="1">
      <c r="A28" s="214"/>
      <c r="B28" s="613" t="s">
        <v>334</v>
      </c>
      <c r="C28" s="613"/>
      <c r="D28" s="613"/>
      <c r="E28" s="613"/>
      <c r="F28" s="613"/>
      <c r="G28" s="613"/>
      <c r="H28" s="613"/>
      <c r="I28" s="613"/>
      <c r="J28" s="613"/>
      <c r="K28" s="215"/>
    </row>
    <row r="29" spans="1:11" s="186" customFormat="1" ht="27" customHeight="1">
      <c r="A29" s="214"/>
      <c r="B29" s="613" t="s">
        <v>335</v>
      </c>
      <c r="C29" s="613"/>
      <c r="D29" s="613"/>
      <c r="E29" s="613"/>
      <c r="F29" s="613"/>
      <c r="G29" s="613"/>
      <c r="H29" s="613"/>
      <c r="I29" s="613"/>
      <c r="J29" s="613"/>
      <c r="K29" s="215"/>
    </row>
    <row r="30" spans="1:11" s="186" customFormat="1" ht="14.25" customHeight="1">
      <c r="A30" s="217"/>
      <c r="C30" s="615" t="s">
        <v>336</v>
      </c>
      <c r="D30" s="615"/>
      <c r="E30" s="615"/>
      <c r="F30" s="615"/>
      <c r="I30" s="215"/>
      <c r="K30" s="215"/>
    </row>
    <row r="31" spans="1:11" s="186" customFormat="1" ht="14.25" customHeight="1">
      <c r="A31" s="217"/>
      <c r="C31" s="616" t="s">
        <v>337</v>
      </c>
      <c r="D31" s="616"/>
      <c r="E31" s="616"/>
      <c r="F31" s="616"/>
      <c r="I31" s="215"/>
      <c r="K31" s="215"/>
    </row>
    <row r="32" spans="1:11" s="186" customFormat="1" ht="27" customHeight="1">
      <c r="A32" s="214"/>
      <c r="B32" s="613" t="s">
        <v>338</v>
      </c>
      <c r="C32" s="613"/>
      <c r="D32" s="613"/>
      <c r="E32" s="613"/>
      <c r="F32" s="613"/>
      <c r="G32" s="613"/>
      <c r="H32" s="613"/>
      <c r="I32" s="613"/>
      <c r="J32" s="613"/>
      <c r="K32" s="215"/>
    </row>
    <row r="33" spans="1:11" s="186" customFormat="1" ht="27" customHeight="1">
      <c r="A33" s="214" t="s">
        <v>339</v>
      </c>
      <c r="B33" s="613" t="s">
        <v>340</v>
      </c>
      <c r="C33" s="613"/>
      <c r="D33" s="613"/>
      <c r="E33" s="613"/>
      <c r="F33" s="613"/>
      <c r="G33" s="613"/>
      <c r="H33" s="613"/>
      <c r="I33" s="613"/>
      <c r="J33" s="613"/>
      <c r="K33" s="218"/>
    </row>
    <row r="34" spans="1:11" s="186" customFormat="1" ht="32.25" customHeight="1">
      <c r="A34" s="214" t="s">
        <v>341</v>
      </c>
      <c r="B34" s="613" t="s">
        <v>342</v>
      </c>
      <c r="C34" s="613"/>
      <c r="D34" s="613"/>
      <c r="E34" s="613"/>
      <c r="F34" s="613"/>
      <c r="G34" s="613"/>
      <c r="H34" s="613"/>
      <c r="I34" s="613"/>
      <c r="J34" s="613"/>
      <c r="K34" s="215"/>
    </row>
    <row r="35" spans="1:11" s="186" customFormat="1" ht="27" customHeight="1">
      <c r="A35" s="214" t="s">
        <v>343</v>
      </c>
      <c r="B35" s="613" t="s">
        <v>344</v>
      </c>
      <c r="C35" s="613"/>
      <c r="D35" s="613"/>
      <c r="E35" s="613"/>
      <c r="F35" s="613"/>
      <c r="G35" s="613"/>
      <c r="H35" s="613"/>
      <c r="I35" s="613"/>
      <c r="J35" s="613"/>
      <c r="K35" s="218"/>
    </row>
    <row r="36" spans="1:11" s="186" customFormat="1" ht="17.25" customHeight="1">
      <c r="A36" s="214" t="s">
        <v>345</v>
      </c>
      <c r="B36" s="614" t="s">
        <v>346</v>
      </c>
      <c r="C36" s="614"/>
      <c r="D36" s="614"/>
      <c r="E36" s="614"/>
      <c r="F36" s="614"/>
      <c r="G36" s="614"/>
      <c r="H36" s="614"/>
      <c r="I36" s="614"/>
      <c r="J36" s="614"/>
      <c r="K36" s="218"/>
    </row>
    <row r="37" spans="1:10" s="186" customFormat="1" ht="14.25" customHeight="1">
      <c r="A37" s="219"/>
      <c r="B37" s="219"/>
      <c r="C37" s="219"/>
      <c r="D37" s="219"/>
      <c r="E37" s="219"/>
      <c r="F37" s="219"/>
      <c r="G37" s="219"/>
      <c r="H37" s="219"/>
      <c r="I37" s="219"/>
      <c r="J37" s="219"/>
    </row>
    <row r="38" spans="1:10" s="186" customFormat="1" ht="19.5" customHeight="1" thickBot="1">
      <c r="A38" s="220" t="s">
        <v>347</v>
      </c>
      <c r="B38" s="221"/>
      <c r="C38" s="222"/>
      <c r="D38" s="222"/>
      <c r="F38" s="222"/>
      <c r="G38" s="222"/>
      <c r="H38" s="222"/>
      <c r="I38" s="220"/>
      <c r="J38" s="222"/>
    </row>
    <row r="39" spans="1:10" s="186" customFormat="1" ht="21" customHeight="1">
      <c r="A39" s="223" t="s">
        <v>348</v>
      </c>
      <c r="B39" s="224" t="s">
        <v>349</v>
      </c>
      <c r="C39" s="224" t="s">
        <v>350</v>
      </c>
      <c r="D39" s="224" t="s">
        <v>351</v>
      </c>
      <c r="E39" s="225" t="s">
        <v>352</v>
      </c>
      <c r="F39" s="222"/>
      <c r="G39" s="222"/>
      <c r="H39" s="220"/>
      <c r="J39" s="220"/>
    </row>
    <row r="40" spans="1:10" s="186" customFormat="1" ht="21" customHeight="1" thickBot="1">
      <c r="A40" s="233"/>
      <c r="B40" s="234"/>
      <c r="C40" s="234"/>
      <c r="D40" s="234"/>
      <c r="E40" s="232">
        <f>SUM(A40:D40)</f>
        <v>0</v>
      </c>
      <c r="F40" s="226" t="str">
        <f>IF(E40=B11,"　","NG")</f>
        <v>　</v>
      </c>
      <c r="G40" s="222"/>
      <c r="H40" s="220"/>
      <c r="I40" s="220"/>
      <c r="J40" s="220"/>
    </row>
    <row r="41" spans="1:11" s="186" customFormat="1" ht="15" customHeight="1">
      <c r="A41" s="227" t="s">
        <v>353</v>
      </c>
      <c r="B41" s="613" t="s">
        <v>357</v>
      </c>
      <c r="C41" s="613"/>
      <c r="D41" s="613"/>
      <c r="E41" s="613"/>
      <c r="F41" s="613"/>
      <c r="G41" s="613"/>
      <c r="H41" s="613"/>
      <c r="I41" s="613"/>
      <c r="J41" s="613"/>
      <c r="K41" s="215"/>
    </row>
    <row r="42" spans="1:4" s="186" customFormat="1" ht="15" customHeight="1">
      <c r="A42" s="228" t="s">
        <v>354</v>
      </c>
      <c r="B42" s="229" t="s">
        <v>355</v>
      </c>
      <c r="C42" s="230"/>
      <c r="D42" s="231"/>
    </row>
    <row r="43" spans="2:4" s="186" customFormat="1" ht="13.5">
      <c r="B43" s="187"/>
      <c r="D43" s="188"/>
    </row>
    <row r="44" spans="2:4" s="186" customFormat="1" ht="13.5">
      <c r="B44" s="187"/>
      <c r="D44" s="188"/>
    </row>
    <row r="45" spans="2:4" s="186" customFormat="1" ht="13.5">
      <c r="B45" s="187"/>
      <c r="D45" s="188"/>
    </row>
    <row r="46" spans="2:4" s="186" customFormat="1" ht="13.5">
      <c r="B46" s="187"/>
      <c r="D46" s="188"/>
    </row>
    <row r="47" spans="2:4" s="186" customFormat="1" ht="13.5">
      <c r="B47" s="187"/>
      <c r="D47" s="188"/>
    </row>
    <row r="48" spans="2:4" s="186" customFormat="1" ht="13.5">
      <c r="B48" s="187"/>
      <c r="D48" s="188"/>
    </row>
    <row r="49" spans="2:4" s="186" customFormat="1" ht="13.5">
      <c r="B49" s="187"/>
      <c r="D49" s="188"/>
    </row>
    <row r="50" spans="2:4" s="186" customFormat="1" ht="13.5">
      <c r="B50" s="187"/>
      <c r="D50" s="188"/>
    </row>
    <row r="51" spans="2:4" s="186" customFormat="1" ht="13.5">
      <c r="B51" s="187"/>
      <c r="D51" s="188"/>
    </row>
    <row r="52" spans="2:4" s="186" customFormat="1" ht="13.5">
      <c r="B52" s="187"/>
      <c r="D52" s="188"/>
    </row>
    <row r="53" spans="2:4" s="186" customFormat="1" ht="13.5">
      <c r="B53" s="187"/>
      <c r="D53" s="188"/>
    </row>
    <row r="54" spans="2:4" s="186" customFormat="1" ht="13.5">
      <c r="B54" s="187"/>
      <c r="D54" s="188"/>
    </row>
    <row r="55" spans="2:4" s="186" customFormat="1" ht="13.5">
      <c r="B55" s="187"/>
      <c r="D55" s="188"/>
    </row>
    <row r="56" spans="2:4" s="186" customFormat="1" ht="13.5">
      <c r="B56" s="187"/>
      <c r="D56" s="188"/>
    </row>
    <row r="57" spans="2:4" s="186" customFormat="1" ht="13.5">
      <c r="B57" s="187"/>
      <c r="D57" s="188"/>
    </row>
    <row r="58" spans="2:4" s="186" customFormat="1" ht="13.5">
      <c r="B58" s="187"/>
      <c r="D58" s="188"/>
    </row>
    <row r="59" spans="2:4" s="186" customFormat="1" ht="13.5">
      <c r="B59" s="187"/>
      <c r="D59" s="188"/>
    </row>
    <row r="60" spans="2:4" s="186" customFormat="1" ht="13.5">
      <c r="B60" s="187"/>
      <c r="D60" s="188"/>
    </row>
    <row r="61" spans="2:4" s="186" customFormat="1" ht="13.5">
      <c r="B61" s="187"/>
      <c r="D61" s="188"/>
    </row>
    <row r="62" spans="2:4" s="186" customFormat="1" ht="13.5">
      <c r="B62" s="187"/>
      <c r="D62" s="188"/>
    </row>
    <row r="63" spans="2:4" s="186" customFormat="1" ht="13.5">
      <c r="B63" s="187"/>
      <c r="D63" s="188"/>
    </row>
    <row r="64" spans="2:4" s="186" customFormat="1" ht="13.5">
      <c r="B64" s="187"/>
      <c r="D64" s="188"/>
    </row>
    <row r="65" spans="2:4" s="186" customFormat="1" ht="13.5">
      <c r="B65" s="187"/>
      <c r="D65" s="188"/>
    </row>
    <row r="66" spans="2:4" s="186" customFormat="1" ht="13.5">
      <c r="B66" s="187"/>
      <c r="D66" s="188"/>
    </row>
    <row r="67" spans="2:4" s="186" customFormat="1" ht="13.5">
      <c r="B67" s="187"/>
      <c r="D67" s="188"/>
    </row>
    <row r="68" spans="2:4" s="186" customFormat="1" ht="13.5">
      <c r="B68" s="187"/>
      <c r="D68" s="188"/>
    </row>
    <row r="69" spans="2:4" s="186" customFormat="1" ht="13.5">
      <c r="B69" s="187"/>
      <c r="D69" s="188"/>
    </row>
    <row r="70" spans="2:4" s="186" customFormat="1" ht="13.5">
      <c r="B70" s="187"/>
      <c r="D70" s="188"/>
    </row>
    <row r="71" spans="2:4" s="186" customFormat="1" ht="13.5">
      <c r="B71" s="187"/>
      <c r="D71" s="188"/>
    </row>
  </sheetData>
  <sheetProtection/>
  <mergeCells count="26">
    <mergeCell ref="B34:J34"/>
    <mergeCell ref="B35:J35"/>
    <mergeCell ref="B36:J36"/>
    <mergeCell ref="B41:J41"/>
    <mergeCell ref="B28:J28"/>
    <mergeCell ref="B29:J29"/>
    <mergeCell ref="C30:F30"/>
    <mergeCell ref="C31:F31"/>
    <mergeCell ref="B32:J32"/>
    <mergeCell ref="B33:J33"/>
    <mergeCell ref="C8:D8"/>
    <mergeCell ref="E8:F8"/>
    <mergeCell ref="G8:H8"/>
    <mergeCell ref="B25:J25"/>
    <mergeCell ref="B26:I26"/>
    <mergeCell ref="B27:J27"/>
    <mergeCell ref="C4:E4"/>
    <mergeCell ref="G4:J4"/>
    <mergeCell ref="C5:E5"/>
    <mergeCell ref="G5:J5"/>
    <mergeCell ref="A7:B7"/>
    <mergeCell ref="C7:H7"/>
    <mergeCell ref="I7:I9"/>
    <mergeCell ref="J7:J9"/>
    <mergeCell ref="A8:A9"/>
    <mergeCell ref="B8:B9"/>
  </mergeCells>
  <printOptions/>
  <pageMargins left="0.7480314960629921" right="0.31496062992125984" top="0.984251968503937" bottom="0.8267716535433072" header="0.5118110236220472" footer="0.5118110236220472"/>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FFFF00"/>
  </sheetPr>
  <dimension ref="A1:J43"/>
  <sheetViews>
    <sheetView zoomScalePageLayoutView="0" workbookViewId="0" topLeftCell="A1">
      <selection activeCell="E33" sqref="E33"/>
    </sheetView>
  </sheetViews>
  <sheetFormatPr defaultColWidth="9.00390625" defaultRowHeight="13.5"/>
  <cols>
    <col min="1" max="1" width="3.00390625" style="0" customWidth="1"/>
    <col min="2" max="2" width="23.25390625" style="0" customWidth="1"/>
    <col min="11" max="11" width="3.125" style="0" customWidth="1"/>
  </cols>
  <sheetData>
    <row r="1" s="68" customFormat="1" ht="19.5" customHeight="1">
      <c r="A1" s="68" t="s">
        <v>242</v>
      </c>
    </row>
    <row r="2" s="68" customFormat="1" ht="14.25"/>
    <row r="3" s="68" customFormat="1" ht="14.25"/>
    <row r="4" spans="1:10" s="68" customFormat="1" ht="21" customHeight="1">
      <c r="A4" s="272" t="s">
        <v>260</v>
      </c>
      <c r="B4" s="272"/>
      <c r="C4" s="272"/>
      <c r="D4" s="272"/>
      <c r="E4" s="272"/>
      <c r="F4" s="272"/>
      <c r="G4" s="272"/>
      <c r="H4" s="272"/>
      <c r="I4" s="272"/>
      <c r="J4" s="272"/>
    </row>
    <row r="5" s="68" customFormat="1" ht="18" customHeight="1"/>
    <row r="6" spans="2:10" s="68" customFormat="1" ht="18" customHeight="1">
      <c r="B6" s="133"/>
      <c r="C6" s="273"/>
      <c r="D6" s="274"/>
      <c r="E6" s="274"/>
      <c r="F6" s="274"/>
      <c r="G6" s="274"/>
      <c r="H6" s="274"/>
      <c r="I6" s="274"/>
      <c r="J6" s="275"/>
    </row>
    <row r="7" spans="2:10" s="68" customFormat="1" ht="18" customHeight="1">
      <c r="B7" s="134" t="s">
        <v>222</v>
      </c>
      <c r="C7" s="276"/>
      <c r="D7" s="277"/>
      <c r="E7" s="277"/>
      <c r="F7" s="277"/>
      <c r="G7" s="277"/>
      <c r="H7" s="277"/>
      <c r="I7" s="277"/>
      <c r="J7" s="278"/>
    </row>
    <row r="8" spans="2:10" s="68" customFormat="1" ht="18" customHeight="1">
      <c r="B8" s="135"/>
      <c r="C8" s="279"/>
      <c r="D8" s="280"/>
      <c r="E8" s="280"/>
      <c r="F8" s="280"/>
      <c r="G8" s="280"/>
      <c r="H8" s="280"/>
      <c r="I8" s="280"/>
      <c r="J8" s="281"/>
    </row>
    <row r="9" spans="2:10" s="68" customFormat="1" ht="18" customHeight="1">
      <c r="B9" s="133"/>
      <c r="C9" s="273"/>
      <c r="D9" s="274"/>
      <c r="E9" s="274"/>
      <c r="F9" s="274"/>
      <c r="G9" s="274"/>
      <c r="H9" s="274"/>
      <c r="I9" s="274"/>
      <c r="J9" s="275"/>
    </row>
    <row r="10" spans="1:10" s="68" customFormat="1" ht="18" customHeight="1">
      <c r="A10" s="69"/>
      <c r="B10" s="134" t="s">
        <v>223</v>
      </c>
      <c r="C10" s="276"/>
      <c r="D10" s="277"/>
      <c r="E10" s="277"/>
      <c r="F10" s="277"/>
      <c r="G10" s="277"/>
      <c r="H10" s="277"/>
      <c r="I10" s="277"/>
      <c r="J10" s="278"/>
    </row>
    <row r="11" spans="2:10" s="68" customFormat="1" ht="18" customHeight="1">
      <c r="B11" s="134" t="s">
        <v>224</v>
      </c>
      <c r="C11" s="276"/>
      <c r="D11" s="277"/>
      <c r="E11" s="277"/>
      <c r="F11" s="277"/>
      <c r="G11" s="277"/>
      <c r="H11" s="277"/>
      <c r="I11" s="277"/>
      <c r="J11" s="278"/>
    </row>
    <row r="12" spans="2:10" s="68" customFormat="1" ht="18" customHeight="1">
      <c r="B12" s="135"/>
      <c r="C12" s="276"/>
      <c r="D12" s="277"/>
      <c r="E12" s="277"/>
      <c r="F12" s="277"/>
      <c r="G12" s="277"/>
      <c r="H12" s="277"/>
      <c r="I12" s="277"/>
      <c r="J12" s="278"/>
    </row>
    <row r="13" spans="2:10" s="68" customFormat="1" ht="18" customHeight="1">
      <c r="B13" s="136"/>
      <c r="C13" s="279"/>
      <c r="D13" s="280"/>
      <c r="E13" s="280"/>
      <c r="F13" s="280"/>
      <c r="G13" s="280"/>
      <c r="H13" s="280"/>
      <c r="I13" s="280"/>
      <c r="J13" s="281"/>
    </row>
    <row r="14" spans="2:10" s="68" customFormat="1" ht="18" customHeight="1">
      <c r="B14" s="135"/>
      <c r="C14" s="273"/>
      <c r="D14" s="274"/>
      <c r="E14" s="274"/>
      <c r="F14" s="274"/>
      <c r="G14" s="274"/>
      <c r="H14" s="274"/>
      <c r="I14" s="274"/>
      <c r="J14" s="275"/>
    </row>
    <row r="15" spans="2:10" s="68" customFormat="1" ht="18" customHeight="1">
      <c r="B15" s="135"/>
      <c r="C15" s="276"/>
      <c r="D15" s="277"/>
      <c r="E15" s="277"/>
      <c r="F15" s="277"/>
      <c r="G15" s="277"/>
      <c r="H15" s="277"/>
      <c r="I15" s="277"/>
      <c r="J15" s="278"/>
    </row>
    <row r="16" spans="2:10" s="68" customFormat="1" ht="18" customHeight="1">
      <c r="B16" s="134" t="s">
        <v>225</v>
      </c>
      <c r="C16" s="276"/>
      <c r="D16" s="277"/>
      <c r="E16" s="277"/>
      <c r="F16" s="277"/>
      <c r="G16" s="277"/>
      <c r="H16" s="277"/>
      <c r="I16" s="277"/>
      <c r="J16" s="278"/>
    </row>
    <row r="17" spans="2:10" s="68" customFormat="1" ht="18" customHeight="1">
      <c r="B17" s="134" t="s">
        <v>226</v>
      </c>
      <c r="C17" s="276"/>
      <c r="D17" s="277"/>
      <c r="E17" s="277"/>
      <c r="F17" s="277"/>
      <c r="G17" s="277"/>
      <c r="H17" s="277"/>
      <c r="I17" s="277"/>
      <c r="J17" s="278"/>
    </row>
    <row r="18" spans="2:10" s="68" customFormat="1" ht="18" customHeight="1">
      <c r="B18" s="137"/>
      <c r="C18" s="276"/>
      <c r="D18" s="277"/>
      <c r="E18" s="277"/>
      <c r="F18" s="277"/>
      <c r="G18" s="277"/>
      <c r="H18" s="277"/>
      <c r="I18" s="277"/>
      <c r="J18" s="278"/>
    </row>
    <row r="19" spans="2:10" s="68" customFormat="1" ht="18" customHeight="1">
      <c r="B19" s="135"/>
      <c r="C19" s="279"/>
      <c r="D19" s="280"/>
      <c r="E19" s="280"/>
      <c r="F19" s="280"/>
      <c r="G19" s="280"/>
      <c r="H19" s="280"/>
      <c r="I19" s="280"/>
      <c r="J19" s="281"/>
    </row>
    <row r="20" spans="1:10" s="68" customFormat="1" ht="18" customHeight="1">
      <c r="A20" s="69"/>
      <c r="B20" s="133"/>
      <c r="C20" s="273"/>
      <c r="D20" s="274"/>
      <c r="E20" s="274"/>
      <c r="F20" s="274"/>
      <c r="G20" s="274"/>
      <c r="H20" s="274"/>
      <c r="I20" s="274"/>
      <c r="J20" s="275"/>
    </row>
    <row r="21" spans="2:10" s="68" customFormat="1" ht="18" customHeight="1">
      <c r="B21" s="135"/>
      <c r="C21" s="276"/>
      <c r="D21" s="277"/>
      <c r="E21" s="277"/>
      <c r="F21" s="277"/>
      <c r="G21" s="277"/>
      <c r="H21" s="277"/>
      <c r="I21" s="277"/>
      <c r="J21" s="278"/>
    </row>
    <row r="22" spans="2:10" s="68" customFormat="1" ht="18" customHeight="1">
      <c r="B22" s="134" t="s">
        <v>227</v>
      </c>
      <c r="C22" s="276"/>
      <c r="D22" s="277"/>
      <c r="E22" s="277"/>
      <c r="F22" s="277"/>
      <c r="G22" s="277"/>
      <c r="H22" s="277"/>
      <c r="I22" s="277"/>
      <c r="J22" s="278"/>
    </row>
    <row r="23" spans="2:10" s="68" customFormat="1" ht="18" customHeight="1">
      <c r="B23" s="134" t="s">
        <v>228</v>
      </c>
      <c r="C23" s="276"/>
      <c r="D23" s="277"/>
      <c r="E23" s="277"/>
      <c r="F23" s="277"/>
      <c r="G23" s="277"/>
      <c r="H23" s="277"/>
      <c r="I23" s="277"/>
      <c r="J23" s="278"/>
    </row>
    <row r="24" spans="1:10" s="68" customFormat="1" ht="18" customHeight="1">
      <c r="A24" s="69"/>
      <c r="B24" s="134" t="s">
        <v>229</v>
      </c>
      <c r="C24" s="276"/>
      <c r="D24" s="277"/>
      <c r="E24" s="277"/>
      <c r="F24" s="277"/>
      <c r="G24" s="277"/>
      <c r="H24" s="277"/>
      <c r="I24" s="277"/>
      <c r="J24" s="278"/>
    </row>
    <row r="25" spans="1:10" s="68" customFormat="1" ht="18" customHeight="1">
      <c r="A25" s="69"/>
      <c r="B25" s="135"/>
      <c r="C25" s="276"/>
      <c r="D25" s="277"/>
      <c r="E25" s="277"/>
      <c r="F25" s="277"/>
      <c r="G25" s="277"/>
      <c r="H25" s="277"/>
      <c r="I25" s="277"/>
      <c r="J25" s="278"/>
    </row>
    <row r="26" spans="1:10" s="68" customFormat="1" ht="18" customHeight="1">
      <c r="A26" s="69"/>
      <c r="B26" s="136"/>
      <c r="C26" s="279"/>
      <c r="D26" s="280"/>
      <c r="E26" s="280"/>
      <c r="F26" s="280"/>
      <c r="G26" s="280"/>
      <c r="H26" s="280"/>
      <c r="I26" s="280"/>
      <c r="J26" s="281"/>
    </row>
    <row r="27" spans="1:10" s="68" customFormat="1" ht="18" customHeight="1">
      <c r="A27" s="69"/>
      <c r="B27" s="135"/>
      <c r="C27" s="273"/>
      <c r="D27" s="274"/>
      <c r="E27" s="274"/>
      <c r="F27" s="274"/>
      <c r="G27" s="274"/>
      <c r="H27" s="274"/>
      <c r="I27" s="274"/>
      <c r="J27" s="275"/>
    </row>
    <row r="28" spans="1:10" s="68" customFormat="1" ht="18" customHeight="1">
      <c r="A28" s="69"/>
      <c r="B28" s="135"/>
      <c r="C28" s="276"/>
      <c r="D28" s="277"/>
      <c r="E28" s="277"/>
      <c r="F28" s="277"/>
      <c r="G28" s="277"/>
      <c r="H28" s="277"/>
      <c r="I28" s="277"/>
      <c r="J28" s="278"/>
    </row>
    <row r="29" spans="1:10" s="68" customFormat="1" ht="18" customHeight="1">
      <c r="A29" s="69"/>
      <c r="B29" s="134" t="s">
        <v>230</v>
      </c>
      <c r="C29" s="276"/>
      <c r="D29" s="277"/>
      <c r="E29" s="277"/>
      <c r="F29" s="277"/>
      <c r="G29" s="277"/>
      <c r="H29" s="277"/>
      <c r="I29" s="277"/>
      <c r="J29" s="278"/>
    </row>
    <row r="30" spans="2:10" s="68" customFormat="1" ht="18" customHeight="1">
      <c r="B30" s="135"/>
      <c r="C30" s="276"/>
      <c r="D30" s="277"/>
      <c r="E30" s="277"/>
      <c r="F30" s="277"/>
      <c r="G30" s="277"/>
      <c r="H30" s="277"/>
      <c r="I30" s="277"/>
      <c r="J30" s="278"/>
    </row>
    <row r="31" spans="2:10" s="68" customFormat="1" ht="18" customHeight="1">
      <c r="B31" s="136"/>
      <c r="C31" s="279"/>
      <c r="D31" s="280"/>
      <c r="E31" s="280"/>
      <c r="F31" s="280"/>
      <c r="G31" s="280"/>
      <c r="H31" s="280"/>
      <c r="I31" s="280"/>
      <c r="J31" s="281"/>
    </row>
    <row r="32" s="68" customFormat="1" ht="18" customHeight="1"/>
    <row r="33" spans="2:10" s="68" customFormat="1" ht="21" customHeight="1">
      <c r="B33" s="68" t="s">
        <v>231</v>
      </c>
      <c r="C33" s="132"/>
      <c r="D33" s="132"/>
      <c r="E33" s="132"/>
      <c r="F33" s="132"/>
      <c r="G33" s="132"/>
      <c r="H33" s="132"/>
      <c r="I33" s="132"/>
      <c r="J33" s="132"/>
    </row>
    <row r="34" spans="2:10" s="68" customFormat="1" ht="21" customHeight="1">
      <c r="B34" s="68" t="s">
        <v>232</v>
      </c>
      <c r="C34" s="132"/>
      <c r="D34" s="132"/>
      <c r="E34" s="132"/>
      <c r="F34" s="132"/>
      <c r="G34" s="132"/>
      <c r="H34" s="132"/>
      <c r="I34" s="132"/>
      <c r="J34" s="132"/>
    </row>
    <row r="35" spans="2:10" s="68" customFormat="1" ht="21" customHeight="1">
      <c r="B35" s="68" t="s">
        <v>233</v>
      </c>
      <c r="C35" s="132"/>
      <c r="D35" s="132"/>
      <c r="E35" s="132"/>
      <c r="F35" s="132"/>
      <c r="G35" s="132"/>
      <c r="H35" s="132"/>
      <c r="I35" s="132"/>
      <c r="J35" s="132"/>
    </row>
    <row r="36" spans="2:10" s="68" customFormat="1" ht="21" customHeight="1">
      <c r="B36" s="68" t="s">
        <v>234</v>
      </c>
      <c r="C36" s="132"/>
      <c r="D36" s="132"/>
      <c r="E36" s="132"/>
      <c r="F36" s="132"/>
      <c r="G36" s="132"/>
      <c r="H36" s="132"/>
      <c r="I36" s="132"/>
      <c r="J36" s="132"/>
    </row>
    <row r="37" spans="2:10" s="68" customFormat="1" ht="21" customHeight="1">
      <c r="B37" s="68" t="s">
        <v>235</v>
      </c>
      <c r="C37" s="132"/>
      <c r="D37" s="132"/>
      <c r="E37" s="132"/>
      <c r="F37" s="132"/>
      <c r="G37" s="132"/>
      <c r="H37" s="132"/>
      <c r="I37" s="132"/>
      <c r="J37" s="132"/>
    </row>
    <row r="38" spans="2:10" s="68" customFormat="1" ht="21" customHeight="1">
      <c r="B38" s="68" t="s">
        <v>236</v>
      </c>
      <c r="C38" s="132"/>
      <c r="D38" s="132"/>
      <c r="E38" s="132"/>
      <c r="F38" s="132"/>
      <c r="G38" s="132"/>
      <c r="H38" s="132"/>
      <c r="I38" s="132"/>
      <c r="J38" s="132"/>
    </row>
    <row r="39" spans="2:10" s="68" customFormat="1" ht="21" customHeight="1">
      <c r="B39" s="68" t="s">
        <v>237</v>
      </c>
      <c r="C39" s="132"/>
      <c r="D39" s="132"/>
      <c r="E39" s="132"/>
      <c r="F39" s="132"/>
      <c r="G39" s="132"/>
      <c r="H39" s="132"/>
      <c r="I39" s="132"/>
      <c r="J39" s="132"/>
    </row>
    <row r="40" spans="2:10" s="25" customFormat="1" ht="21" customHeight="1">
      <c r="B40" s="68" t="s">
        <v>238</v>
      </c>
      <c r="C40" s="132"/>
      <c r="D40" s="132"/>
      <c r="E40" s="132"/>
      <c r="F40" s="132"/>
      <c r="G40" s="132"/>
      <c r="H40" s="132"/>
      <c r="I40" s="132"/>
      <c r="J40" s="132"/>
    </row>
    <row r="41" spans="2:10" s="25" customFormat="1" ht="21" customHeight="1">
      <c r="B41" s="68" t="s">
        <v>239</v>
      </c>
      <c r="C41" s="132"/>
      <c r="D41" s="132"/>
      <c r="E41" s="132"/>
      <c r="F41" s="132"/>
      <c r="G41" s="132"/>
      <c r="H41" s="132"/>
      <c r="I41" s="132"/>
      <c r="J41" s="132"/>
    </row>
    <row r="42" spans="2:10" s="25" customFormat="1" ht="18" customHeight="1">
      <c r="B42" s="132"/>
      <c r="C42" s="132"/>
      <c r="D42" s="132"/>
      <c r="E42" s="132"/>
      <c r="F42" s="132"/>
      <c r="G42" s="132"/>
      <c r="H42" s="132"/>
      <c r="I42" s="132"/>
      <c r="J42" s="132"/>
    </row>
    <row r="43" spans="2:10" s="25" customFormat="1" ht="18" customHeight="1">
      <c r="B43" s="132"/>
      <c r="C43" s="132"/>
      <c r="D43" s="132"/>
      <c r="E43" s="132"/>
      <c r="F43" s="132"/>
      <c r="G43" s="132"/>
      <c r="H43" s="132"/>
      <c r="I43" s="132"/>
      <c r="J43" s="132"/>
    </row>
    <row r="44" s="25" customFormat="1" ht="18" customHeight="1"/>
    <row r="45" s="25" customFormat="1" ht="18" customHeight="1"/>
    <row r="46" s="25" customFormat="1" ht="18" customHeight="1"/>
    <row r="47" s="25" customFormat="1" ht="12.75"/>
    <row r="48" s="25" customFormat="1" ht="12.75"/>
    <row r="49" s="25" customFormat="1" ht="12.75"/>
    <row r="50" s="25" customFormat="1" ht="12.75"/>
    <row r="51" s="25" customFormat="1" ht="12.75"/>
    <row r="52" s="25" customFormat="1" ht="12.75"/>
  </sheetData>
  <sheetProtection/>
  <mergeCells count="6">
    <mergeCell ref="A4:J4"/>
    <mergeCell ref="C6:J8"/>
    <mergeCell ref="C9:J13"/>
    <mergeCell ref="C14:J19"/>
    <mergeCell ref="C20:J26"/>
    <mergeCell ref="C27:J31"/>
  </mergeCells>
  <printOptions/>
  <pageMargins left="0.75" right="0.75" top="1" bottom="1" header="0.512" footer="0.512"/>
  <pageSetup horizontalDpi="600" verticalDpi="600" orientation="portrait" paperSize="9" scale="86"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AF63"/>
  <sheetViews>
    <sheetView zoomScale="115" zoomScaleNormal="115" zoomScalePageLayoutView="0" workbookViewId="0" topLeftCell="A14">
      <selection activeCell="M54" sqref="M54"/>
    </sheetView>
  </sheetViews>
  <sheetFormatPr defaultColWidth="9.00390625" defaultRowHeight="13.5"/>
  <cols>
    <col min="1" max="24" width="3.50390625" style="2" customWidth="1"/>
    <col min="25" max="27" width="3.125" style="1" customWidth="1"/>
    <col min="28" max="30" width="2.625" style="1" customWidth="1"/>
    <col min="31" max="31" width="4.25390625" style="1" customWidth="1"/>
    <col min="32" max="32" width="9.00390625" style="1" hidden="1" customWidth="1"/>
    <col min="33" max="16384" width="9.00390625" style="1" customWidth="1"/>
  </cols>
  <sheetData>
    <row r="1" spans="1:9" ht="13.5" customHeight="1">
      <c r="A1" s="1" t="s">
        <v>0</v>
      </c>
      <c r="B1" s="1"/>
      <c r="C1" s="1"/>
      <c r="D1" s="1"/>
      <c r="E1" s="1"/>
      <c r="F1" s="1"/>
      <c r="G1" s="1"/>
      <c r="H1" s="1"/>
      <c r="I1" s="1"/>
    </row>
    <row r="2" spans="1:9" ht="13.5" customHeight="1">
      <c r="A2" s="1"/>
      <c r="B2" s="1"/>
      <c r="C2" s="1"/>
      <c r="D2" s="1"/>
      <c r="E2" s="1"/>
      <c r="F2" s="1"/>
      <c r="G2" s="1"/>
      <c r="H2" s="1"/>
      <c r="I2" s="1"/>
    </row>
    <row r="3" spans="1:24" s="3" customFormat="1" ht="13.5" customHeight="1" hidden="1">
      <c r="A3" s="384"/>
      <c r="B3" s="384"/>
      <c r="C3" s="384"/>
      <c r="D3" s="384"/>
      <c r="E3" s="384"/>
      <c r="F3" s="384"/>
      <c r="G3" s="384"/>
      <c r="H3" s="384"/>
      <c r="I3" s="384"/>
      <c r="J3" s="384"/>
      <c r="K3" s="384"/>
      <c r="L3" s="384"/>
      <c r="M3" s="384"/>
      <c r="N3" s="384"/>
      <c r="O3" s="384"/>
      <c r="P3" s="384"/>
      <c r="Q3" s="384"/>
      <c r="R3" s="384"/>
      <c r="S3" s="384"/>
      <c r="T3" s="384"/>
      <c r="U3" s="384"/>
      <c r="V3" s="384"/>
      <c r="W3" s="384"/>
      <c r="X3" s="384"/>
    </row>
    <row r="4" spans="1:24" s="3" customFormat="1" ht="13.5" customHeight="1">
      <c r="A4" s="384" t="s">
        <v>261</v>
      </c>
      <c r="B4" s="384"/>
      <c r="C4" s="384"/>
      <c r="D4" s="384"/>
      <c r="E4" s="384"/>
      <c r="F4" s="384"/>
      <c r="G4" s="384"/>
      <c r="H4" s="384"/>
      <c r="I4" s="384"/>
      <c r="J4" s="384"/>
      <c r="K4" s="384"/>
      <c r="L4" s="384"/>
      <c r="M4" s="384"/>
      <c r="N4" s="384"/>
      <c r="O4" s="384"/>
      <c r="P4" s="384"/>
      <c r="Q4" s="384"/>
      <c r="R4" s="384"/>
      <c r="S4" s="384"/>
      <c r="T4" s="384"/>
      <c r="U4" s="384"/>
      <c r="V4" s="384"/>
      <c r="W4" s="384"/>
      <c r="X4" s="384"/>
    </row>
    <row r="5" ht="13.5" customHeight="1"/>
    <row r="6" spans="1:32" ht="13.5" customHeight="1">
      <c r="A6" s="1" t="s">
        <v>1</v>
      </c>
      <c r="AF6" s="143" t="s">
        <v>243</v>
      </c>
    </row>
    <row r="7" spans="1:32" ht="12" customHeight="1">
      <c r="A7" s="353" t="s">
        <v>2</v>
      </c>
      <c r="B7" s="354"/>
      <c r="C7" s="299" t="s">
        <v>3</v>
      </c>
      <c r="D7" s="385"/>
      <c r="E7" s="385"/>
      <c r="F7" s="385"/>
      <c r="G7" s="385"/>
      <c r="H7" s="385"/>
      <c r="I7" s="385"/>
      <c r="J7" s="385"/>
      <c r="K7" s="386"/>
      <c r="L7" s="299" t="s">
        <v>4</v>
      </c>
      <c r="M7" s="385"/>
      <c r="N7" s="385"/>
      <c r="O7" s="385"/>
      <c r="P7" s="385"/>
      <c r="Q7" s="385"/>
      <c r="R7" s="385"/>
      <c r="S7" s="386"/>
      <c r="T7" s="299" t="s">
        <v>5</v>
      </c>
      <c r="U7" s="385"/>
      <c r="V7" s="385"/>
      <c r="W7" s="385"/>
      <c r="X7" s="386"/>
      <c r="AF7" s="143" t="s">
        <v>244</v>
      </c>
    </row>
    <row r="8" spans="1:32" ht="12" customHeight="1">
      <c r="A8" s="347"/>
      <c r="B8" s="349"/>
      <c r="C8" s="300" t="s">
        <v>6</v>
      </c>
      <c r="D8" s="300"/>
      <c r="E8" s="300"/>
      <c r="F8" s="300" t="s">
        <v>7</v>
      </c>
      <c r="G8" s="300"/>
      <c r="H8" s="300"/>
      <c r="I8" s="300" t="s">
        <v>8</v>
      </c>
      <c r="J8" s="300"/>
      <c r="K8" s="300"/>
      <c r="L8" s="300" t="s">
        <v>9</v>
      </c>
      <c r="M8" s="300"/>
      <c r="N8" s="317" t="s">
        <v>10</v>
      </c>
      <c r="O8" s="318"/>
      <c r="P8" s="319"/>
      <c r="Q8" s="300" t="s">
        <v>8</v>
      </c>
      <c r="R8" s="300"/>
      <c r="S8" s="300"/>
      <c r="T8" s="376" t="s">
        <v>11</v>
      </c>
      <c r="U8" s="376"/>
      <c r="V8" s="376"/>
      <c r="W8" s="300" t="s">
        <v>12</v>
      </c>
      <c r="X8" s="300"/>
      <c r="AF8" s="143" t="s">
        <v>246</v>
      </c>
    </row>
    <row r="9" spans="1:32" ht="12" customHeight="1">
      <c r="A9" s="350"/>
      <c r="B9" s="352"/>
      <c r="C9" s="301"/>
      <c r="D9" s="301"/>
      <c r="E9" s="301"/>
      <c r="F9" s="301"/>
      <c r="G9" s="301"/>
      <c r="H9" s="301"/>
      <c r="I9" s="301"/>
      <c r="J9" s="301"/>
      <c r="K9" s="301"/>
      <c r="L9" s="301"/>
      <c r="M9" s="301"/>
      <c r="N9" s="320"/>
      <c r="O9" s="321"/>
      <c r="P9" s="322"/>
      <c r="Q9" s="301"/>
      <c r="R9" s="301"/>
      <c r="S9" s="301"/>
      <c r="T9" s="377"/>
      <c r="U9" s="377"/>
      <c r="V9" s="377"/>
      <c r="W9" s="301"/>
      <c r="X9" s="301"/>
      <c r="Z9" s="4"/>
      <c r="AA9" s="4"/>
      <c r="AF9" s="143" t="s">
        <v>245</v>
      </c>
    </row>
    <row r="10" spans="1:27" ht="12" customHeight="1">
      <c r="A10" s="370"/>
      <c r="B10" s="372"/>
      <c r="C10" s="393"/>
      <c r="D10" s="394"/>
      <c r="E10" s="395"/>
      <c r="F10" s="302"/>
      <c r="G10" s="303"/>
      <c r="H10" s="304"/>
      <c r="I10" s="302"/>
      <c r="J10" s="303"/>
      <c r="K10" s="304"/>
      <c r="L10" s="387"/>
      <c r="M10" s="388"/>
      <c r="N10" s="302"/>
      <c r="O10" s="303"/>
      <c r="P10" s="304"/>
      <c r="Q10" s="302"/>
      <c r="R10" s="303"/>
      <c r="S10" s="304"/>
      <c r="T10" s="302"/>
      <c r="U10" s="303"/>
      <c r="V10" s="304"/>
      <c r="W10" s="302"/>
      <c r="X10" s="304"/>
      <c r="Z10" s="4"/>
      <c r="AA10" s="4"/>
    </row>
    <row r="11" spans="1:32" ht="12" customHeight="1">
      <c r="A11" s="289"/>
      <c r="B11" s="291"/>
      <c r="C11" s="396"/>
      <c r="D11" s="397"/>
      <c r="E11" s="398"/>
      <c r="F11" s="305"/>
      <c r="G11" s="306"/>
      <c r="H11" s="307"/>
      <c r="I11" s="305"/>
      <c r="J11" s="306"/>
      <c r="K11" s="307"/>
      <c r="L11" s="389"/>
      <c r="M11" s="390"/>
      <c r="N11" s="305"/>
      <c r="O11" s="306"/>
      <c r="P11" s="307"/>
      <c r="Q11" s="305"/>
      <c r="R11" s="306"/>
      <c r="S11" s="307"/>
      <c r="T11" s="305"/>
      <c r="U11" s="306"/>
      <c r="V11" s="307"/>
      <c r="W11" s="305"/>
      <c r="X11" s="307"/>
      <c r="Z11" s="4"/>
      <c r="AA11" s="4"/>
      <c r="AF11" s="143" t="s">
        <v>247</v>
      </c>
    </row>
    <row r="12" spans="1:27" ht="12" customHeight="1">
      <c r="A12" s="373"/>
      <c r="B12" s="375"/>
      <c r="C12" s="399"/>
      <c r="D12" s="400"/>
      <c r="E12" s="401"/>
      <c r="F12" s="308"/>
      <c r="G12" s="309"/>
      <c r="H12" s="310"/>
      <c r="I12" s="308"/>
      <c r="J12" s="309"/>
      <c r="K12" s="310"/>
      <c r="L12" s="391"/>
      <c r="M12" s="392"/>
      <c r="N12" s="308"/>
      <c r="O12" s="309"/>
      <c r="P12" s="310"/>
      <c r="Q12" s="308"/>
      <c r="R12" s="309"/>
      <c r="S12" s="310"/>
      <c r="T12" s="308"/>
      <c r="U12" s="309"/>
      <c r="V12" s="310"/>
      <c r="W12" s="308"/>
      <c r="X12" s="310"/>
      <c r="Z12" s="4"/>
      <c r="AA12" s="4"/>
    </row>
    <row r="13" spans="1:27" ht="12" customHeight="1">
      <c r="A13" s="282" t="str">
        <f>IF(A10="","↑入力漏れ","")</f>
        <v>↑入力漏れ</v>
      </c>
      <c r="B13" s="282"/>
      <c r="C13" s="282"/>
      <c r="D13" s="5"/>
      <c r="E13" s="5"/>
      <c r="F13" s="5"/>
      <c r="G13" s="5"/>
      <c r="H13" s="5"/>
      <c r="I13" s="5"/>
      <c r="J13" s="5"/>
      <c r="K13" s="5"/>
      <c r="L13" s="282" t="str">
        <f>IF(L10="","↑入力漏れ","")</f>
        <v>↑入力漏れ</v>
      </c>
      <c r="M13" s="282"/>
      <c r="N13" s="282"/>
      <c r="O13" s="5"/>
      <c r="P13" s="5"/>
      <c r="Q13" s="5"/>
      <c r="R13" s="5"/>
      <c r="S13" s="5"/>
      <c r="T13" s="5"/>
      <c r="U13" s="5"/>
      <c r="V13" s="5"/>
      <c r="W13" s="5"/>
      <c r="X13" s="5"/>
      <c r="Z13" s="4"/>
      <c r="AA13" s="4"/>
    </row>
    <row r="14" spans="1:32" ht="13.5" customHeight="1">
      <c r="A14" s="1" t="s">
        <v>13</v>
      </c>
      <c r="AF14" s="143" t="s">
        <v>248</v>
      </c>
    </row>
    <row r="15" spans="1:32" ht="12" customHeight="1">
      <c r="A15" s="298" t="s">
        <v>14</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AF15" s="143" t="s">
        <v>249</v>
      </c>
    </row>
    <row r="16" spans="1:32" ht="12" customHeight="1">
      <c r="A16" s="353" t="s">
        <v>15</v>
      </c>
      <c r="B16" s="355"/>
      <c r="C16" s="354"/>
      <c r="D16" s="353" t="s">
        <v>16</v>
      </c>
      <c r="E16" s="355"/>
      <c r="F16" s="354"/>
      <c r="G16" s="353" t="s">
        <v>17</v>
      </c>
      <c r="H16" s="355"/>
      <c r="I16" s="354"/>
      <c r="J16" s="353" t="s">
        <v>18</v>
      </c>
      <c r="K16" s="355"/>
      <c r="L16" s="354"/>
      <c r="M16" s="317" t="s">
        <v>19</v>
      </c>
      <c r="N16" s="318"/>
      <c r="O16" s="319"/>
      <c r="P16" s="378" t="s">
        <v>20</v>
      </c>
      <c r="Q16" s="379"/>
      <c r="R16" s="380"/>
      <c r="S16" s="353" t="s">
        <v>21</v>
      </c>
      <c r="T16" s="355"/>
      <c r="U16" s="354"/>
      <c r="V16" s="353" t="s">
        <v>22</v>
      </c>
      <c r="W16" s="355"/>
      <c r="X16" s="354"/>
      <c r="AF16" s="143" t="s">
        <v>250</v>
      </c>
    </row>
    <row r="17" spans="1:24" ht="12" customHeight="1">
      <c r="A17" s="350"/>
      <c r="B17" s="351"/>
      <c r="C17" s="352"/>
      <c r="D17" s="350"/>
      <c r="E17" s="351"/>
      <c r="F17" s="352"/>
      <c r="G17" s="350"/>
      <c r="H17" s="351"/>
      <c r="I17" s="352"/>
      <c r="J17" s="350"/>
      <c r="K17" s="351"/>
      <c r="L17" s="352"/>
      <c r="M17" s="320"/>
      <c r="N17" s="321"/>
      <c r="O17" s="322"/>
      <c r="P17" s="381"/>
      <c r="Q17" s="382"/>
      <c r="R17" s="383"/>
      <c r="S17" s="350"/>
      <c r="T17" s="351"/>
      <c r="U17" s="352"/>
      <c r="V17" s="350"/>
      <c r="W17" s="351"/>
      <c r="X17" s="352"/>
    </row>
    <row r="18" spans="1:32" ht="12" customHeight="1">
      <c r="A18" s="370"/>
      <c r="B18" s="371"/>
      <c r="C18" s="372"/>
      <c r="D18" s="370"/>
      <c r="E18" s="371"/>
      <c r="F18" s="372"/>
      <c r="G18" s="370"/>
      <c r="H18" s="371"/>
      <c r="I18" s="372"/>
      <c r="J18" s="370"/>
      <c r="K18" s="371"/>
      <c r="L18" s="372"/>
      <c r="M18" s="370"/>
      <c r="N18" s="371"/>
      <c r="O18" s="372"/>
      <c r="P18" s="370"/>
      <c r="Q18" s="371"/>
      <c r="R18" s="372"/>
      <c r="S18" s="370"/>
      <c r="T18" s="371"/>
      <c r="U18" s="372"/>
      <c r="V18" s="370"/>
      <c r="W18" s="371"/>
      <c r="X18" s="372"/>
      <c r="Y18" s="6"/>
      <c r="Z18" s="4"/>
      <c r="AA18" s="4"/>
      <c r="AB18" s="4"/>
      <c r="AC18" s="4"/>
      <c r="AD18" s="4"/>
      <c r="AF18" s="143" t="s">
        <v>257</v>
      </c>
    </row>
    <row r="19" spans="1:32" ht="12" customHeight="1">
      <c r="A19" s="289"/>
      <c r="B19" s="290"/>
      <c r="C19" s="291"/>
      <c r="D19" s="289"/>
      <c r="E19" s="290"/>
      <c r="F19" s="291"/>
      <c r="G19" s="289"/>
      <c r="H19" s="290"/>
      <c r="I19" s="291"/>
      <c r="J19" s="289"/>
      <c r="K19" s="290"/>
      <c r="L19" s="291"/>
      <c r="M19" s="289"/>
      <c r="N19" s="290"/>
      <c r="O19" s="291"/>
      <c r="P19" s="289"/>
      <c r="Q19" s="290"/>
      <c r="R19" s="291"/>
      <c r="S19" s="289"/>
      <c r="T19" s="290"/>
      <c r="U19" s="291"/>
      <c r="V19" s="289"/>
      <c r="W19" s="290"/>
      <c r="X19" s="291"/>
      <c r="Y19" s="6"/>
      <c r="Z19" s="4"/>
      <c r="AA19" s="4"/>
      <c r="AB19" s="4"/>
      <c r="AC19" s="4"/>
      <c r="AD19" s="4"/>
      <c r="AF19" s="143" t="s">
        <v>258</v>
      </c>
    </row>
    <row r="20" spans="1:32" ht="12" customHeight="1">
      <c r="A20" s="373"/>
      <c r="B20" s="374"/>
      <c r="C20" s="375"/>
      <c r="D20" s="373"/>
      <c r="E20" s="374"/>
      <c r="F20" s="375"/>
      <c r="G20" s="373"/>
      <c r="H20" s="374"/>
      <c r="I20" s="375"/>
      <c r="J20" s="373"/>
      <c r="K20" s="374"/>
      <c r="L20" s="375"/>
      <c r="M20" s="373"/>
      <c r="N20" s="374"/>
      <c r="O20" s="375"/>
      <c r="P20" s="373"/>
      <c r="Q20" s="374"/>
      <c r="R20" s="375"/>
      <c r="S20" s="373"/>
      <c r="T20" s="374"/>
      <c r="U20" s="375"/>
      <c r="V20" s="373"/>
      <c r="W20" s="374"/>
      <c r="X20" s="375"/>
      <c r="Y20" s="6"/>
      <c r="Z20" s="4"/>
      <c r="AA20" s="4"/>
      <c r="AB20" s="4"/>
      <c r="AC20" s="4"/>
      <c r="AD20" s="4"/>
      <c r="AF20" s="143" t="s">
        <v>259</v>
      </c>
    </row>
    <row r="21" ht="12" customHeight="1"/>
    <row r="22" ht="13.5" customHeight="1">
      <c r="A22" s="1" t="s">
        <v>23</v>
      </c>
    </row>
    <row r="23" spans="1:24" ht="12" customHeight="1">
      <c r="A23" s="300" t="s">
        <v>24</v>
      </c>
      <c r="B23" s="300"/>
      <c r="C23" s="300"/>
      <c r="D23" s="300"/>
      <c r="E23" s="298"/>
      <c r="F23" s="298"/>
      <c r="G23" s="298"/>
      <c r="H23" s="298"/>
      <c r="I23" s="298"/>
      <c r="J23" s="298"/>
      <c r="K23" s="298"/>
      <c r="L23" s="298"/>
      <c r="M23" s="300" t="s">
        <v>25</v>
      </c>
      <c r="N23" s="300"/>
      <c r="O23" s="300"/>
      <c r="P23" s="300"/>
      <c r="Q23" s="298"/>
      <c r="R23" s="298"/>
      <c r="S23" s="298"/>
      <c r="T23" s="298"/>
      <c r="U23" s="298"/>
      <c r="V23" s="298"/>
      <c r="W23" s="298"/>
      <c r="X23" s="298"/>
    </row>
    <row r="24" spans="1:24" ht="12" customHeight="1">
      <c r="A24" s="301" t="s">
        <v>26</v>
      </c>
      <c r="B24" s="301"/>
      <c r="C24" s="301"/>
      <c r="D24" s="301"/>
      <c r="E24" s="365" t="s">
        <v>27</v>
      </c>
      <c r="F24" s="365"/>
      <c r="G24" s="365" t="s">
        <v>28</v>
      </c>
      <c r="H24" s="365"/>
      <c r="I24" s="365" t="s">
        <v>29</v>
      </c>
      <c r="J24" s="365"/>
      <c r="K24" s="365" t="s">
        <v>30</v>
      </c>
      <c r="L24" s="365"/>
      <c r="M24" s="301" t="s">
        <v>26</v>
      </c>
      <c r="N24" s="301"/>
      <c r="O24" s="301"/>
      <c r="P24" s="301"/>
      <c r="Q24" s="300" t="s">
        <v>31</v>
      </c>
      <c r="R24" s="300"/>
      <c r="S24" s="298"/>
      <c r="T24" s="298"/>
      <c r="U24" s="298" t="s">
        <v>32</v>
      </c>
      <c r="V24" s="298"/>
      <c r="W24" s="298" t="s">
        <v>33</v>
      </c>
      <c r="X24" s="298"/>
    </row>
    <row r="25" spans="1:24" ht="12" customHeight="1">
      <c r="A25" s="298"/>
      <c r="B25" s="298"/>
      <c r="C25" s="298"/>
      <c r="D25" s="298"/>
      <c r="E25" s="365"/>
      <c r="F25" s="365"/>
      <c r="G25" s="365"/>
      <c r="H25" s="365"/>
      <c r="I25" s="365"/>
      <c r="J25" s="365"/>
      <c r="K25" s="365"/>
      <c r="L25" s="365"/>
      <c r="M25" s="298"/>
      <c r="N25" s="298"/>
      <c r="O25" s="298"/>
      <c r="P25" s="298"/>
      <c r="Q25" s="301"/>
      <c r="R25" s="301"/>
      <c r="S25" s="365" t="s">
        <v>34</v>
      </c>
      <c r="T25" s="365"/>
      <c r="U25" s="298"/>
      <c r="V25" s="298"/>
      <c r="W25" s="298"/>
      <c r="X25" s="298"/>
    </row>
    <row r="26" spans="1:30" ht="12" customHeight="1">
      <c r="A26" s="7"/>
      <c r="B26" s="8"/>
      <c r="C26" s="8"/>
      <c r="D26" s="9" t="s">
        <v>35</v>
      </c>
      <c r="E26" s="7"/>
      <c r="F26" s="8" t="s">
        <v>35</v>
      </c>
      <c r="G26" s="7"/>
      <c r="H26" s="9" t="s">
        <v>35</v>
      </c>
      <c r="I26" s="8"/>
      <c r="J26" s="9" t="s">
        <v>35</v>
      </c>
      <c r="K26" s="7"/>
      <c r="L26" s="9" t="s">
        <v>35</v>
      </c>
      <c r="M26" s="7"/>
      <c r="N26" s="8"/>
      <c r="O26" s="8"/>
      <c r="P26" s="9" t="s">
        <v>35</v>
      </c>
      <c r="Q26" s="8"/>
      <c r="R26" s="8" t="s">
        <v>35</v>
      </c>
      <c r="S26" s="7"/>
      <c r="T26" s="9" t="s">
        <v>35</v>
      </c>
      <c r="U26" s="8"/>
      <c r="V26" s="9" t="s">
        <v>35</v>
      </c>
      <c r="W26" s="7"/>
      <c r="X26" s="9" t="s">
        <v>35</v>
      </c>
      <c r="Y26" s="6"/>
      <c r="Z26" s="10"/>
      <c r="AA26" s="10"/>
      <c r="AB26" s="4"/>
      <c r="AC26" s="10"/>
      <c r="AD26" s="10"/>
    </row>
    <row r="27" spans="1:30" ht="12" customHeight="1">
      <c r="A27" s="356">
        <f>SUM(E27:L27)</f>
        <v>0</v>
      </c>
      <c r="B27" s="357"/>
      <c r="C27" s="357"/>
      <c r="D27" s="358"/>
      <c r="E27" s="362">
        <f>'別紙1号'!J58</f>
        <v>0</v>
      </c>
      <c r="F27" s="363"/>
      <c r="G27" s="362">
        <f>'別紙1号'!J59</f>
        <v>0</v>
      </c>
      <c r="H27" s="363"/>
      <c r="I27" s="362">
        <f>'別紙1号'!J60</f>
        <v>0</v>
      </c>
      <c r="J27" s="363"/>
      <c r="K27" s="362">
        <f>'別紙1号'!J61</f>
        <v>0</v>
      </c>
      <c r="L27" s="363"/>
      <c r="M27" s="362">
        <f>SUM(Q27,U27,W27)</f>
        <v>0</v>
      </c>
      <c r="N27" s="366"/>
      <c r="O27" s="366"/>
      <c r="P27" s="363"/>
      <c r="Q27" s="326"/>
      <c r="R27" s="328"/>
      <c r="S27" s="326"/>
      <c r="T27" s="328"/>
      <c r="U27" s="326"/>
      <c r="V27" s="328"/>
      <c r="W27" s="326"/>
      <c r="X27" s="328"/>
      <c r="Y27" s="11"/>
      <c r="Z27" s="10"/>
      <c r="AA27" s="10"/>
      <c r="AB27" s="10"/>
      <c r="AC27" s="10"/>
      <c r="AD27" s="10"/>
    </row>
    <row r="28" spans="1:30" ht="12" customHeight="1">
      <c r="A28" s="359"/>
      <c r="B28" s="360"/>
      <c r="C28" s="360"/>
      <c r="D28" s="361"/>
      <c r="E28" s="364" t="s">
        <v>36</v>
      </c>
      <c r="F28" s="352"/>
      <c r="G28" s="364" t="s">
        <v>36</v>
      </c>
      <c r="H28" s="352"/>
      <c r="I28" s="364" t="s">
        <v>36</v>
      </c>
      <c r="J28" s="352"/>
      <c r="K28" s="364" t="s">
        <v>36</v>
      </c>
      <c r="L28" s="352"/>
      <c r="M28" s="367"/>
      <c r="N28" s="368"/>
      <c r="O28" s="368"/>
      <c r="P28" s="369"/>
      <c r="Q28" s="329"/>
      <c r="R28" s="331"/>
      <c r="S28" s="329"/>
      <c r="T28" s="331"/>
      <c r="U28" s="329"/>
      <c r="V28" s="331"/>
      <c r="W28" s="329"/>
      <c r="X28" s="331"/>
      <c r="Y28" s="11"/>
      <c r="Z28" s="10"/>
      <c r="AA28" s="10"/>
      <c r="AB28" s="10"/>
      <c r="AC28" s="10"/>
      <c r="AD28" s="10"/>
    </row>
    <row r="29" spans="1:14" ht="12" customHeight="1">
      <c r="A29" s="355">
        <f>IF(A27='別紙1号'!J62,"","別紙１号の計と一致しません")</f>
      </c>
      <c r="B29" s="355"/>
      <c r="C29" s="355"/>
      <c r="D29" s="355"/>
      <c r="E29" s="355"/>
      <c r="F29" s="355"/>
      <c r="G29" s="355"/>
      <c r="H29" s="355"/>
      <c r="I29" s="355"/>
      <c r="J29" s="355"/>
      <c r="K29" s="144"/>
      <c r="L29" s="144"/>
      <c r="M29" s="144"/>
      <c r="N29" s="144"/>
    </row>
    <row r="30" ht="13.5" customHeight="1">
      <c r="A30" s="1" t="s">
        <v>37</v>
      </c>
    </row>
    <row r="31" spans="1:24" ht="12" customHeight="1">
      <c r="A31" s="300" t="s">
        <v>38</v>
      </c>
      <c r="B31" s="300"/>
      <c r="C31" s="300"/>
      <c r="D31" s="298"/>
      <c r="E31" s="298"/>
      <c r="F31" s="298"/>
      <c r="G31" s="298"/>
      <c r="H31" s="298"/>
      <c r="I31" s="298"/>
      <c r="J31" s="346" t="s">
        <v>39</v>
      </c>
      <c r="K31" s="346"/>
      <c r="L31" s="346"/>
      <c r="M31" s="298" t="s">
        <v>40</v>
      </c>
      <c r="N31" s="298"/>
      <c r="O31" s="298"/>
      <c r="P31" s="298"/>
      <c r="Q31" s="298"/>
      <c r="R31" s="298"/>
      <c r="S31" s="298"/>
      <c r="T31" s="298"/>
      <c r="U31" s="298"/>
      <c r="V31" s="298" t="s">
        <v>41</v>
      </c>
      <c r="W31" s="298"/>
      <c r="X31" s="298"/>
    </row>
    <row r="32" spans="1:24" ht="12" customHeight="1">
      <c r="A32" s="347" t="s">
        <v>26</v>
      </c>
      <c r="B32" s="348"/>
      <c r="C32" s="349"/>
      <c r="D32" s="353" t="s">
        <v>42</v>
      </c>
      <c r="E32" s="354"/>
      <c r="F32" s="353" t="s">
        <v>43</v>
      </c>
      <c r="G32" s="354"/>
      <c r="H32" s="353" t="s">
        <v>33</v>
      </c>
      <c r="I32" s="354"/>
      <c r="J32" s="346"/>
      <c r="K32" s="346"/>
      <c r="L32" s="346"/>
      <c r="M32" s="353" t="s">
        <v>44</v>
      </c>
      <c r="N32" s="355"/>
      <c r="O32" s="355"/>
      <c r="P32" s="355"/>
      <c r="Q32" s="355"/>
      <c r="R32" s="354"/>
      <c r="S32" s="353" t="s">
        <v>45</v>
      </c>
      <c r="T32" s="355"/>
      <c r="U32" s="354"/>
      <c r="V32" s="298"/>
      <c r="W32" s="298"/>
      <c r="X32" s="298"/>
    </row>
    <row r="33" spans="1:24" ht="12" customHeight="1">
      <c r="A33" s="350"/>
      <c r="B33" s="351"/>
      <c r="C33" s="352"/>
      <c r="D33" s="350"/>
      <c r="E33" s="352"/>
      <c r="F33" s="350"/>
      <c r="G33" s="352"/>
      <c r="H33" s="350"/>
      <c r="I33" s="352"/>
      <c r="J33" s="346"/>
      <c r="K33" s="346"/>
      <c r="L33" s="346"/>
      <c r="M33" s="350"/>
      <c r="N33" s="351"/>
      <c r="O33" s="351"/>
      <c r="P33" s="351"/>
      <c r="Q33" s="351"/>
      <c r="R33" s="352"/>
      <c r="S33" s="350"/>
      <c r="T33" s="351"/>
      <c r="U33" s="352"/>
      <c r="V33" s="298"/>
      <c r="W33" s="298"/>
      <c r="X33" s="298"/>
    </row>
    <row r="34" spans="1:24" ht="12" customHeight="1">
      <c r="A34" s="7"/>
      <c r="B34" s="8"/>
      <c r="C34" s="9" t="s">
        <v>35</v>
      </c>
      <c r="D34" s="7"/>
      <c r="E34" s="9" t="s">
        <v>35</v>
      </c>
      <c r="F34" s="7"/>
      <c r="G34" s="9" t="s">
        <v>35</v>
      </c>
      <c r="H34" s="7"/>
      <c r="I34" s="9" t="s">
        <v>35</v>
      </c>
      <c r="J34" s="7"/>
      <c r="K34" s="8"/>
      <c r="L34" s="9" t="s">
        <v>35</v>
      </c>
      <c r="M34" s="12"/>
      <c r="N34" s="13"/>
      <c r="O34" s="13"/>
      <c r="P34" s="13"/>
      <c r="Q34" s="13"/>
      <c r="R34" s="14"/>
      <c r="S34" s="13"/>
      <c r="T34" s="13"/>
      <c r="U34" s="14"/>
      <c r="V34" s="13"/>
      <c r="W34" s="13"/>
      <c r="X34" s="9" t="s">
        <v>46</v>
      </c>
    </row>
    <row r="35" spans="1:24" ht="12" customHeight="1">
      <c r="A35" s="336">
        <f>SUM(D35:I37)</f>
        <v>0</v>
      </c>
      <c r="B35" s="337"/>
      <c r="C35" s="338"/>
      <c r="D35" s="342">
        <f>'別紙'!C23+'別紙'!D23</f>
        <v>0</v>
      </c>
      <c r="E35" s="343"/>
      <c r="F35" s="342">
        <f>'別紙'!I23</f>
        <v>0</v>
      </c>
      <c r="G35" s="343"/>
      <c r="H35" s="342">
        <f>'別紙'!E23+'別紙'!F23+'別紙'!J23</f>
        <v>0</v>
      </c>
      <c r="I35" s="343"/>
      <c r="J35" s="283"/>
      <c r="K35" s="284"/>
      <c r="L35" s="285"/>
      <c r="M35" s="283" t="s">
        <v>47</v>
      </c>
      <c r="N35" s="284"/>
      <c r="O35" s="284"/>
      <c r="P35" s="284"/>
      <c r="Q35" s="284"/>
      <c r="R35" s="285"/>
      <c r="S35" s="323" t="s">
        <v>48</v>
      </c>
      <c r="T35" s="324"/>
      <c r="U35" s="325"/>
      <c r="V35" s="326"/>
      <c r="W35" s="327"/>
      <c r="X35" s="328"/>
    </row>
    <row r="36" spans="1:24" ht="12" customHeight="1">
      <c r="A36" s="336"/>
      <c r="B36" s="337"/>
      <c r="C36" s="338"/>
      <c r="D36" s="342"/>
      <c r="E36" s="343"/>
      <c r="F36" s="342"/>
      <c r="G36" s="343"/>
      <c r="H36" s="342"/>
      <c r="I36" s="343"/>
      <c r="J36" s="283"/>
      <c r="K36" s="284"/>
      <c r="L36" s="285"/>
      <c r="M36" s="283" t="s">
        <v>47</v>
      </c>
      <c r="N36" s="284"/>
      <c r="O36" s="284"/>
      <c r="P36" s="284"/>
      <c r="Q36" s="284"/>
      <c r="R36" s="285"/>
      <c r="S36" s="323" t="s">
        <v>48</v>
      </c>
      <c r="T36" s="324"/>
      <c r="U36" s="325"/>
      <c r="V36" s="326"/>
      <c r="W36" s="327"/>
      <c r="X36" s="328"/>
    </row>
    <row r="37" spans="1:24" ht="12" customHeight="1">
      <c r="A37" s="339"/>
      <c r="B37" s="340"/>
      <c r="C37" s="341"/>
      <c r="D37" s="344"/>
      <c r="E37" s="345"/>
      <c r="F37" s="344"/>
      <c r="G37" s="345"/>
      <c r="H37" s="344"/>
      <c r="I37" s="345"/>
      <c r="J37" s="286"/>
      <c r="K37" s="287"/>
      <c r="L37" s="288"/>
      <c r="M37" s="286"/>
      <c r="N37" s="287"/>
      <c r="O37" s="287"/>
      <c r="P37" s="287"/>
      <c r="Q37" s="287"/>
      <c r="R37" s="288"/>
      <c r="S37" s="332"/>
      <c r="T37" s="333"/>
      <c r="U37" s="334"/>
      <c r="V37" s="329"/>
      <c r="W37" s="330"/>
      <c r="X37" s="331"/>
    </row>
    <row r="38" spans="19:24" ht="14.25" customHeight="1">
      <c r="S38" s="335" t="str">
        <f>IF(V35&gt;=10000,"　","月額保育料ERROR")</f>
        <v>月額保育料ERROR</v>
      </c>
      <c r="T38" s="335"/>
      <c r="U38" s="335"/>
      <c r="V38" s="335"/>
      <c r="W38" s="335"/>
      <c r="X38" s="335"/>
    </row>
    <row r="39" ht="13.5" customHeight="1">
      <c r="A39" s="1" t="s">
        <v>49</v>
      </c>
    </row>
    <row r="40" spans="1:24" ht="12" customHeight="1">
      <c r="A40" s="300" t="s">
        <v>50</v>
      </c>
      <c r="B40" s="300"/>
      <c r="C40" s="300"/>
      <c r="D40" s="300"/>
      <c r="E40" s="300"/>
      <c r="F40" s="300"/>
      <c r="G40" s="300"/>
      <c r="H40" s="300" t="s">
        <v>51</v>
      </c>
      <c r="I40" s="300"/>
      <c r="J40" s="300"/>
      <c r="K40" s="300"/>
      <c r="L40" s="300" t="s">
        <v>219</v>
      </c>
      <c r="M40" s="300"/>
      <c r="N40" s="300"/>
      <c r="O40" s="300"/>
      <c r="P40" s="317" t="s">
        <v>220</v>
      </c>
      <c r="Q40" s="318"/>
      <c r="R40" s="318"/>
      <c r="S40" s="319"/>
      <c r="T40" s="300" t="s">
        <v>52</v>
      </c>
      <c r="U40" s="300"/>
      <c r="V40" s="300"/>
      <c r="W40" s="300"/>
      <c r="X40" s="300"/>
    </row>
    <row r="41" spans="1:24" ht="12" customHeight="1">
      <c r="A41" s="301"/>
      <c r="B41" s="301"/>
      <c r="C41" s="301"/>
      <c r="D41" s="301"/>
      <c r="E41" s="301"/>
      <c r="F41" s="301"/>
      <c r="G41" s="301"/>
      <c r="H41" s="301"/>
      <c r="I41" s="301"/>
      <c r="J41" s="301"/>
      <c r="K41" s="301"/>
      <c r="L41" s="301"/>
      <c r="M41" s="301"/>
      <c r="N41" s="301"/>
      <c r="O41" s="301"/>
      <c r="P41" s="320"/>
      <c r="Q41" s="321"/>
      <c r="R41" s="321"/>
      <c r="S41" s="322"/>
      <c r="T41" s="301"/>
      <c r="U41" s="301"/>
      <c r="V41" s="301"/>
      <c r="W41" s="301"/>
      <c r="X41" s="301"/>
    </row>
    <row r="42" spans="1:24" ht="12" customHeight="1">
      <c r="A42" s="12"/>
      <c r="B42" s="13"/>
      <c r="C42" s="13"/>
      <c r="D42" s="13"/>
      <c r="E42" s="13"/>
      <c r="F42" s="13"/>
      <c r="G42" s="13"/>
      <c r="H42" s="152"/>
      <c r="I42" s="153"/>
      <c r="J42" s="153"/>
      <c r="K42" s="154" t="s">
        <v>53</v>
      </c>
      <c r="L42" s="153"/>
      <c r="M42" s="153"/>
      <c r="N42" s="153"/>
      <c r="O42" s="153" t="s">
        <v>54</v>
      </c>
      <c r="P42" s="152"/>
      <c r="Q42" s="153"/>
      <c r="R42" s="153"/>
      <c r="S42" s="153" t="s">
        <v>54</v>
      </c>
      <c r="T42" s="302"/>
      <c r="U42" s="303"/>
      <c r="V42" s="303"/>
      <c r="W42" s="303"/>
      <c r="X42" s="304"/>
    </row>
    <row r="43" spans="1:24" ht="12" customHeight="1">
      <c r="A43" s="289"/>
      <c r="B43" s="290"/>
      <c r="C43" s="290"/>
      <c r="D43" s="290"/>
      <c r="E43" s="290"/>
      <c r="F43" s="290"/>
      <c r="G43" s="291"/>
      <c r="H43" s="311"/>
      <c r="I43" s="312"/>
      <c r="J43" s="312"/>
      <c r="K43" s="313"/>
      <c r="L43" s="292"/>
      <c r="M43" s="293"/>
      <c r="N43" s="293"/>
      <c r="O43" s="294"/>
      <c r="P43" s="292"/>
      <c r="Q43" s="293"/>
      <c r="R43" s="293"/>
      <c r="S43" s="294"/>
      <c r="T43" s="305"/>
      <c r="U43" s="306"/>
      <c r="V43" s="306"/>
      <c r="W43" s="306"/>
      <c r="X43" s="307"/>
    </row>
    <row r="44" spans="1:24" ht="12" customHeight="1">
      <c r="A44" s="15"/>
      <c r="B44" s="16"/>
      <c r="C44" s="16"/>
      <c r="D44" s="16"/>
      <c r="E44" s="16"/>
      <c r="F44" s="16"/>
      <c r="G44" s="16"/>
      <c r="H44" s="314"/>
      <c r="I44" s="315"/>
      <c r="J44" s="315"/>
      <c r="K44" s="316"/>
      <c r="L44" s="295"/>
      <c r="M44" s="296"/>
      <c r="N44" s="296"/>
      <c r="O44" s="297"/>
      <c r="P44" s="295"/>
      <c r="Q44" s="296"/>
      <c r="R44" s="296"/>
      <c r="S44" s="297"/>
      <c r="T44" s="308"/>
      <c r="U44" s="309"/>
      <c r="V44" s="309"/>
      <c r="W44" s="309"/>
      <c r="X44" s="310"/>
    </row>
    <row r="45" spans="1:3" ht="12" customHeight="1">
      <c r="A45" s="282" t="str">
        <f>IF(A43="","↑入力漏れ","")</f>
        <v>↑入力漏れ</v>
      </c>
      <c r="B45" s="282"/>
      <c r="C45" s="282"/>
    </row>
    <row r="46" ht="13.5" customHeight="1">
      <c r="A46" s="1" t="s">
        <v>55</v>
      </c>
    </row>
    <row r="47" spans="1:24" ht="12" customHeight="1">
      <c r="A47" s="298" t="s">
        <v>56</v>
      </c>
      <c r="B47" s="298"/>
      <c r="C47" s="298"/>
      <c r="D47" s="298"/>
      <c r="E47" s="298"/>
      <c r="F47" s="298"/>
      <c r="G47" s="298"/>
      <c r="H47" s="298"/>
      <c r="I47" s="298"/>
      <c r="J47" s="298"/>
      <c r="K47" s="298"/>
      <c r="L47" s="298"/>
      <c r="M47" s="298"/>
      <c r="N47" s="298"/>
      <c r="O47" s="298"/>
      <c r="P47" s="298" t="s">
        <v>57</v>
      </c>
      <c r="Q47" s="298"/>
      <c r="R47" s="298"/>
      <c r="S47" s="298"/>
      <c r="T47" s="298" t="s">
        <v>58</v>
      </c>
      <c r="U47" s="298"/>
      <c r="V47" s="298"/>
      <c r="W47" s="298"/>
      <c r="X47" s="298"/>
    </row>
    <row r="48" spans="1:24" ht="12" customHeight="1">
      <c r="A48" s="298" t="s">
        <v>59</v>
      </c>
      <c r="B48" s="298"/>
      <c r="C48" s="298"/>
      <c r="D48" s="298"/>
      <c r="E48" s="298"/>
      <c r="F48" s="298"/>
      <c r="G48" s="298"/>
      <c r="H48" s="298" t="s">
        <v>219</v>
      </c>
      <c r="I48" s="298"/>
      <c r="J48" s="298"/>
      <c r="K48" s="299"/>
      <c r="L48" s="298" t="s">
        <v>60</v>
      </c>
      <c r="M48" s="298"/>
      <c r="N48" s="298"/>
      <c r="O48" s="298"/>
      <c r="P48" s="298"/>
      <c r="Q48" s="298"/>
      <c r="R48" s="298"/>
      <c r="S48" s="298"/>
      <c r="T48" s="298"/>
      <c r="U48" s="298"/>
      <c r="V48" s="298"/>
      <c r="W48" s="298"/>
      <c r="X48" s="298"/>
    </row>
    <row r="49" spans="1:24" ht="12" customHeight="1">
      <c r="A49" s="12"/>
      <c r="B49" s="13"/>
      <c r="C49" s="13"/>
      <c r="D49" s="13"/>
      <c r="E49" s="13"/>
      <c r="F49" s="13"/>
      <c r="G49" s="13"/>
      <c r="H49" s="7"/>
      <c r="I49" s="8"/>
      <c r="J49" s="8"/>
      <c r="K49" s="8" t="s">
        <v>61</v>
      </c>
      <c r="L49" s="7"/>
      <c r="M49" s="8"/>
      <c r="N49" s="8"/>
      <c r="O49" s="9" t="s">
        <v>61</v>
      </c>
      <c r="P49" s="7"/>
      <c r="Q49" s="8"/>
      <c r="R49" s="8"/>
      <c r="S49" s="9" t="s">
        <v>35</v>
      </c>
      <c r="T49" s="8"/>
      <c r="U49" s="8"/>
      <c r="V49" s="8"/>
      <c r="W49" s="8"/>
      <c r="X49" s="9" t="s">
        <v>35</v>
      </c>
    </row>
    <row r="50" spans="1:24" ht="12" customHeight="1">
      <c r="A50" s="289"/>
      <c r="B50" s="290"/>
      <c r="C50" s="290"/>
      <c r="D50" s="290"/>
      <c r="E50" s="290"/>
      <c r="F50" s="290"/>
      <c r="G50" s="291"/>
      <c r="H50" s="292"/>
      <c r="I50" s="293"/>
      <c r="J50" s="293"/>
      <c r="K50" s="294"/>
      <c r="L50" s="292"/>
      <c r="M50" s="293"/>
      <c r="N50" s="293"/>
      <c r="O50" s="294"/>
      <c r="P50" s="283"/>
      <c r="Q50" s="284"/>
      <c r="R50" s="284"/>
      <c r="S50" s="285"/>
      <c r="T50" s="283"/>
      <c r="U50" s="284"/>
      <c r="V50" s="284"/>
      <c r="W50" s="284"/>
      <c r="X50" s="285"/>
    </row>
    <row r="51" spans="1:24" ht="12" customHeight="1">
      <c r="A51" s="15"/>
      <c r="B51" s="16"/>
      <c r="C51" s="16"/>
      <c r="D51" s="16"/>
      <c r="E51" s="16"/>
      <c r="F51" s="16"/>
      <c r="G51" s="16"/>
      <c r="H51" s="295"/>
      <c r="I51" s="296"/>
      <c r="J51" s="296"/>
      <c r="K51" s="297"/>
      <c r="L51" s="295"/>
      <c r="M51" s="296"/>
      <c r="N51" s="296"/>
      <c r="O51" s="297"/>
      <c r="P51" s="286"/>
      <c r="Q51" s="287"/>
      <c r="R51" s="287"/>
      <c r="S51" s="288"/>
      <c r="T51" s="286"/>
      <c r="U51" s="287"/>
      <c r="V51" s="287"/>
      <c r="W51" s="287"/>
      <c r="X51" s="288"/>
    </row>
    <row r="52" ht="12" customHeight="1"/>
    <row r="53" ht="13.5" customHeight="1">
      <c r="A53" s="2" t="s">
        <v>62</v>
      </c>
    </row>
    <row r="54" ht="13.5" customHeight="1">
      <c r="A54" s="2" t="s">
        <v>63</v>
      </c>
    </row>
    <row r="55" ht="13.5" customHeight="1">
      <c r="A55" s="2" t="s">
        <v>64</v>
      </c>
    </row>
    <row r="56" ht="13.5" customHeight="1">
      <c r="A56" s="2" t="s">
        <v>195</v>
      </c>
    </row>
    <row r="57" ht="13.5" customHeight="1">
      <c r="A57" s="2" t="s">
        <v>196</v>
      </c>
    </row>
    <row r="58" ht="13.5" customHeight="1">
      <c r="A58" s="2" t="s">
        <v>65</v>
      </c>
    </row>
    <row r="59" s="2" customFormat="1" ht="13.5" customHeight="1">
      <c r="A59" s="2" t="s">
        <v>66</v>
      </c>
    </row>
    <row r="60" s="2" customFormat="1" ht="13.5" customHeight="1">
      <c r="A60" s="2" t="s">
        <v>67</v>
      </c>
    </row>
    <row r="61" s="2" customFormat="1" ht="13.5" customHeight="1">
      <c r="A61" s="2" t="s">
        <v>68</v>
      </c>
    </row>
    <row r="62" s="2" customFormat="1" ht="13.5" customHeight="1">
      <c r="A62" s="2" t="s">
        <v>69</v>
      </c>
    </row>
    <row r="63" s="2" customFormat="1" ht="13.5" customHeight="1">
      <c r="A63" s="2" t="s">
        <v>70</v>
      </c>
    </row>
    <row r="64" s="2" customFormat="1" ht="13.5" customHeight="1"/>
    <row r="65" s="2" customFormat="1" ht="15.75" customHeight="1"/>
    <row r="66" s="2" customFormat="1" ht="15.75" customHeight="1"/>
    <row r="67" s="2" customFormat="1" ht="15.75" customHeight="1"/>
    <row r="68" s="2" customFormat="1" ht="15.75" customHeight="1"/>
    <row r="69" s="2" customFormat="1" ht="15.75" customHeight="1"/>
    <row r="70" s="2" customFormat="1" ht="15.75" customHeight="1"/>
    <row r="71" s="2" customFormat="1" ht="18" customHeight="1"/>
  </sheetData>
  <sheetProtection/>
  <mergeCells count="115">
    <mergeCell ref="A29:J29"/>
    <mergeCell ref="A13:C13"/>
    <mergeCell ref="L13:N13"/>
    <mergeCell ref="L10:M12"/>
    <mergeCell ref="N10:P12"/>
    <mergeCell ref="A10:B12"/>
    <mergeCell ref="I10:K12"/>
    <mergeCell ref="C10:E12"/>
    <mergeCell ref="F10:H12"/>
    <mergeCell ref="A18:C20"/>
    <mergeCell ref="A3:X3"/>
    <mergeCell ref="A4:X4"/>
    <mergeCell ref="A7:B9"/>
    <mergeCell ref="C7:K7"/>
    <mergeCell ref="L7:S7"/>
    <mergeCell ref="L8:M9"/>
    <mergeCell ref="T7:X7"/>
    <mergeCell ref="C8:E9"/>
    <mergeCell ref="F8:H9"/>
    <mergeCell ref="I8:K9"/>
    <mergeCell ref="T8:V9"/>
    <mergeCell ref="P16:R17"/>
    <mergeCell ref="S16:U17"/>
    <mergeCell ref="V16:X17"/>
    <mergeCell ref="Q10:S12"/>
    <mergeCell ref="T10:V12"/>
    <mergeCell ref="W8:X9"/>
    <mergeCell ref="N8:P9"/>
    <mergeCell ref="Q8:S9"/>
    <mergeCell ref="W10:X12"/>
    <mergeCell ref="D18:F20"/>
    <mergeCell ref="G18:I20"/>
    <mergeCell ref="J18:L20"/>
    <mergeCell ref="A15:X15"/>
    <mergeCell ref="A16:C17"/>
    <mergeCell ref="D16:F17"/>
    <mergeCell ref="G16:I17"/>
    <mergeCell ref="J16:L17"/>
    <mergeCell ref="M16:O17"/>
    <mergeCell ref="Q24:T24"/>
    <mergeCell ref="U24:V25"/>
    <mergeCell ref="M18:O20"/>
    <mergeCell ref="P18:R20"/>
    <mergeCell ref="S18:U20"/>
    <mergeCell ref="V18:X20"/>
    <mergeCell ref="M27:P28"/>
    <mergeCell ref="Q27:R28"/>
    <mergeCell ref="A23:L23"/>
    <mergeCell ref="M23:X23"/>
    <mergeCell ref="A24:D25"/>
    <mergeCell ref="E24:F25"/>
    <mergeCell ref="G24:H25"/>
    <mergeCell ref="I24:J25"/>
    <mergeCell ref="K24:L25"/>
    <mergeCell ref="M24:P25"/>
    <mergeCell ref="W27:X28"/>
    <mergeCell ref="E28:F28"/>
    <mergeCell ref="G28:H28"/>
    <mergeCell ref="I28:J28"/>
    <mergeCell ref="K28:L28"/>
    <mergeCell ref="W24:X25"/>
    <mergeCell ref="Q25:R25"/>
    <mergeCell ref="S25:T25"/>
    <mergeCell ref="E27:F27"/>
    <mergeCell ref="G27:H27"/>
    <mergeCell ref="D32:E33"/>
    <mergeCell ref="F32:G33"/>
    <mergeCell ref="H32:I33"/>
    <mergeCell ref="M32:R33"/>
    <mergeCell ref="S32:U33"/>
    <mergeCell ref="S27:T28"/>
    <mergeCell ref="U27:V28"/>
    <mergeCell ref="A27:D28"/>
    <mergeCell ref="I27:J27"/>
    <mergeCell ref="K27:L27"/>
    <mergeCell ref="S38:X38"/>
    <mergeCell ref="A35:C37"/>
    <mergeCell ref="D35:E37"/>
    <mergeCell ref="F35:G37"/>
    <mergeCell ref="H35:I37"/>
    <mergeCell ref="A31:I31"/>
    <mergeCell ref="J31:L33"/>
    <mergeCell ref="M31:U31"/>
    <mergeCell ref="V31:X33"/>
    <mergeCell ref="A32:C33"/>
    <mergeCell ref="L40:O41"/>
    <mergeCell ref="P40:S41"/>
    <mergeCell ref="J35:L37"/>
    <mergeCell ref="M35:R35"/>
    <mergeCell ref="S35:U35"/>
    <mergeCell ref="V35:X37"/>
    <mergeCell ref="M36:R36"/>
    <mergeCell ref="S36:U36"/>
    <mergeCell ref="M37:R37"/>
    <mergeCell ref="S37:U37"/>
    <mergeCell ref="H48:K48"/>
    <mergeCell ref="L48:O48"/>
    <mergeCell ref="T40:X41"/>
    <mergeCell ref="T42:X44"/>
    <mergeCell ref="A43:G43"/>
    <mergeCell ref="H43:K44"/>
    <mergeCell ref="L43:O44"/>
    <mergeCell ref="P43:S44"/>
    <mergeCell ref="A40:G41"/>
    <mergeCell ref="H40:K41"/>
    <mergeCell ref="A45:C45"/>
    <mergeCell ref="T50:X51"/>
    <mergeCell ref="A50:G50"/>
    <mergeCell ref="H50:K51"/>
    <mergeCell ref="L50:O51"/>
    <mergeCell ref="P50:S51"/>
    <mergeCell ref="A47:O47"/>
    <mergeCell ref="P47:S48"/>
    <mergeCell ref="T47:X48"/>
    <mergeCell ref="A48:G48"/>
  </mergeCells>
  <conditionalFormatting sqref="S38:X38">
    <cfRule type="cellIs" priority="5" dxfId="12" operator="equal" stopIfTrue="1">
      <formula>"月額保育料ERROR"</formula>
    </cfRule>
  </conditionalFormatting>
  <conditionalFormatting sqref="A29 K29:N29">
    <cfRule type="cellIs" priority="4" dxfId="13" operator="equal" stopIfTrue="1">
      <formula>"別紙１号の計と一致しません"</formula>
    </cfRule>
  </conditionalFormatting>
  <conditionalFormatting sqref="A13:C13">
    <cfRule type="cellIs" priority="3" dxfId="14" operator="equal" stopIfTrue="1">
      <formula>"↑入力漏れ"</formula>
    </cfRule>
  </conditionalFormatting>
  <conditionalFormatting sqref="L13:N13">
    <cfRule type="cellIs" priority="2" dxfId="14" operator="equal" stopIfTrue="1">
      <formula>"↑入力漏れ"</formula>
    </cfRule>
  </conditionalFormatting>
  <conditionalFormatting sqref="A45:C45">
    <cfRule type="cellIs" priority="1" dxfId="14" operator="equal" stopIfTrue="1">
      <formula>"↑入力漏れ"</formula>
    </cfRule>
  </conditionalFormatting>
  <dataValidations count="4">
    <dataValidation type="list" allowBlank="1" showInputMessage="1" showErrorMessage="1" sqref="A10:B12">
      <formula1>$AF$6:$AF$10</formula1>
    </dataValidation>
    <dataValidation type="list" allowBlank="1" showInputMessage="1" showErrorMessage="1" sqref="A18:X20">
      <formula1>$AF$11:$AF$12</formula1>
    </dataValidation>
    <dataValidation type="list" allowBlank="1" showInputMessage="1" showErrorMessage="1" sqref="A43:G43 A50:G50">
      <formula1>$AF$14:$AF$17</formula1>
    </dataValidation>
    <dataValidation type="list" allowBlank="1" showInputMessage="1" showErrorMessage="1" sqref="L10:M12">
      <formula1>$AF$18:$AF$21</formula1>
    </dataValidation>
  </dataValidations>
  <printOptions horizontalCentered="1"/>
  <pageMargins left="0.7086614173228347" right="0.31496062992125984" top="0.984251968503937" bottom="0.4330708661417323" header="0.5118110236220472" footer="0.275590551181102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I24"/>
  <sheetViews>
    <sheetView zoomScalePageLayoutView="0" workbookViewId="0" topLeftCell="A1">
      <selection activeCell="AB13" sqref="AB13:AB14"/>
    </sheetView>
  </sheetViews>
  <sheetFormatPr defaultColWidth="9.00390625" defaultRowHeight="13.5"/>
  <cols>
    <col min="1" max="1" width="4.50390625" style="18" customWidth="1"/>
    <col min="2" max="2" width="8.125" style="18" customWidth="1"/>
    <col min="3" max="3" width="10.625" style="18" customWidth="1"/>
    <col min="4" max="4" width="4.625" style="18" customWidth="1"/>
    <col min="5" max="5" width="7.625" style="18" customWidth="1"/>
    <col min="6" max="6" width="4.625" style="18" customWidth="1"/>
    <col min="7" max="7" width="9.125" style="18" customWidth="1"/>
    <col min="8" max="8" width="4.625" style="18" customWidth="1"/>
    <col min="9" max="9" width="9.625" style="18" customWidth="1"/>
    <col min="10" max="10" width="7.625" style="18" customWidth="1"/>
    <col min="11" max="11" width="4.625" style="18" customWidth="1"/>
    <col min="12" max="12" width="8.625" style="18" customWidth="1"/>
    <col min="13" max="13" width="7.625" style="18" customWidth="1"/>
    <col min="14" max="14" width="4.625" style="18" customWidth="1"/>
    <col min="15" max="15" width="8.625" style="18" customWidth="1"/>
    <col min="16" max="16" width="7.625" style="18" customWidth="1"/>
    <col min="17" max="17" width="4.625" style="18" customWidth="1"/>
    <col min="18" max="18" width="8.625" style="18" customWidth="1"/>
    <col min="19" max="19" width="7.625" style="18" customWidth="1"/>
    <col min="20" max="20" width="4.625" style="18" customWidth="1"/>
    <col min="21" max="21" width="8.625" style="18" customWidth="1"/>
    <col min="22" max="22" width="7.625" style="18" customWidth="1"/>
    <col min="23" max="23" width="4.625" style="18" customWidth="1"/>
    <col min="24" max="24" width="8.625" style="18" customWidth="1"/>
    <col min="25" max="25" width="9.125" style="18" customWidth="1"/>
    <col min="26" max="26" width="8.50390625" style="18" customWidth="1"/>
    <col min="27" max="27" width="9.625" style="18" customWidth="1"/>
    <col min="28" max="28" width="9.125" style="18" customWidth="1"/>
    <col min="29" max="29" width="4.625" style="18" customWidth="1"/>
    <col min="30" max="30" width="10.875" style="18" customWidth="1"/>
    <col min="31" max="31" width="5.625" style="18" customWidth="1"/>
    <col min="32" max="32" width="0.74609375" style="18" customWidth="1"/>
    <col min="33" max="33" width="9.00390625" style="18" customWidth="1"/>
    <col min="34" max="34" width="10.125" style="18" customWidth="1"/>
    <col min="35" max="35" width="16.50390625" style="18" customWidth="1"/>
    <col min="36" max="16384" width="9.00390625" style="18" customWidth="1"/>
  </cols>
  <sheetData>
    <row r="1" s="17" customFormat="1" ht="22.5" customHeight="1">
      <c r="A1" s="17" t="s">
        <v>71</v>
      </c>
    </row>
    <row r="2" s="17" customFormat="1" ht="22.5" customHeight="1"/>
    <row r="3" spans="1:31" s="17" customFormat="1" ht="22.5" customHeight="1">
      <c r="A3" s="384" t="s">
        <v>72</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row>
    <row r="4" ht="12"/>
    <row r="5" spans="1:31" ht="18" customHeight="1">
      <c r="A5" s="434" t="s">
        <v>109</v>
      </c>
      <c r="B5" s="414" t="s">
        <v>73</v>
      </c>
      <c r="C5" s="434" t="s">
        <v>74</v>
      </c>
      <c r="D5" s="437" t="s">
        <v>75</v>
      </c>
      <c r="E5" s="438"/>
      <c r="F5" s="438"/>
      <c r="G5" s="438"/>
      <c r="H5" s="438"/>
      <c r="I5" s="438"/>
      <c r="J5" s="438"/>
      <c r="K5" s="438"/>
      <c r="L5" s="438"/>
      <c r="M5" s="438"/>
      <c r="N5" s="438"/>
      <c r="O5" s="438"/>
      <c r="P5" s="438"/>
      <c r="Q5" s="438"/>
      <c r="R5" s="438"/>
      <c r="S5" s="438"/>
      <c r="T5" s="438"/>
      <c r="U5" s="438"/>
      <c r="V5" s="438"/>
      <c r="W5" s="438"/>
      <c r="X5" s="438"/>
      <c r="Y5" s="438"/>
      <c r="Z5" s="439"/>
      <c r="AA5" s="414" t="s">
        <v>76</v>
      </c>
      <c r="AB5" s="414" t="s">
        <v>77</v>
      </c>
      <c r="AC5" s="414" t="s">
        <v>240</v>
      </c>
      <c r="AD5" s="434" t="s">
        <v>78</v>
      </c>
      <c r="AE5" s="434" t="s">
        <v>110</v>
      </c>
    </row>
    <row r="6" spans="1:31" ht="18" customHeight="1">
      <c r="A6" s="435"/>
      <c r="B6" s="436"/>
      <c r="C6" s="435"/>
      <c r="D6" s="405" t="s">
        <v>79</v>
      </c>
      <c r="E6" s="406"/>
      <c r="F6" s="406"/>
      <c r="G6" s="406"/>
      <c r="H6" s="406"/>
      <c r="I6" s="407"/>
      <c r="J6" s="405" t="s">
        <v>80</v>
      </c>
      <c r="K6" s="406"/>
      <c r="L6" s="406"/>
      <c r="M6" s="406"/>
      <c r="N6" s="406"/>
      <c r="O6" s="406"/>
      <c r="P6" s="406"/>
      <c r="Q6" s="406"/>
      <c r="R6" s="406"/>
      <c r="S6" s="406"/>
      <c r="T6" s="406"/>
      <c r="U6" s="406"/>
      <c r="V6" s="406"/>
      <c r="W6" s="406"/>
      <c r="X6" s="406"/>
      <c r="Y6" s="407"/>
      <c r="Z6" s="434" t="s">
        <v>81</v>
      </c>
      <c r="AA6" s="436"/>
      <c r="AB6" s="415"/>
      <c r="AC6" s="436"/>
      <c r="AD6" s="415"/>
      <c r="AE6" s="435"/>
    </row>
    <row r="7" spans="1:31" ht="18" customHeight="1">
      <c r="A7" s="435"/>
      <c r="B7" s="436"/>
      <c r="C7" s="435"/>
      <c r="D7" s="408"/>
      <c r="E7" s="409"/>
      <c r="F7" s="409"/>
      <c r="G7" s="409"/>
      <c r="H7" s="409"/>
      <c r="I7" s="410"/>
      <c r="J7" s="416" t="s">
        <v>82</v>
      </c>
      <c r="K7" s="417"/>
      <c r="L7" s="418"/>
      <c r="M7" s="416" t="s">
        <v>83</v>
      </c>
      <c r="N7" s="417"/>
      <c r="O7" s="418"/>
      <c r="P7" s="416" t="s">
        <v>84</v>
      </c>
      <c r="Q7" s="417"/>
      <c r="R7" s="418"/>
      <c r="S7" s="416" t="s">
        <v>85</v>
      </c>
      <c r="T7" s="417"/>
      <c r="U7" s="418"/>
      <c r="V7" s="416" t="s">
        <v>86</v>
      </c>
      <c r="W7" s="417"/>
      <c r="X7" s="418"/>
      <c r="Y7" s="414" t="s">
        <v>26</v>
      </c>
      <c r="Z7" s="435"/>
      <c r="AA7" s="436"/>
      <c r="AB7" s="415"/>
      <c r="AC7" s="436"/>
      <c r="AD7" s="415"/>
      <c r="AE7" s="435"/>
    </row>
    <row r="8" spans="1:31" ht="53.25" customHeight="1">
      <c r="A8" s="435"/>
      <c r="B8" s="436"/>
      <c r="C8" s="435"/>
      <c r="D8" s="411"/>
      <c r="E8" s="412"/>
      <c r="F8" s="412"/>
      <c r="G8" s="412"/>
      <c r="H8" s="412"/>
      <c r="I8" s="413"/>
      <c r="J8" s="419"/>
      <c r="K8" s="420"/>
      <c r="L8" s="421"/>
      <c r="M8" s="419"/>
      <c r="N8" s="420"/>
      <c r="O8" s="421"/>
      <c r="P8" s="419"/>
      <c r="Q8" s="420"/>
      <c r="R8" s="421"/>
      <c r="S8" s="419"/>
      <c r="T8" s="420"/>
      <c r="U8" s="421"/>
      <c r="V8" s="419"/>
      <c r="W8" s="420"/>
      <c r="X8" s="421"/>
      <c r="Y8" s="436"/>
      <c r="Z8" s="435"/>
      <c r="AA8" s="436"/>
      <c r="AB8" s="415"/>
      <c r="AC8" s="436"/>
      <c r="AD8" s="415"/>
      <c r="AE8" s="435"/>
    </row>
    <row r="9" spans="1:31" ht="64.5" customHeight="1">
      <c r="A9" s="435"/>
      <c r="B9" s="436"/>
      <c r="C9" s="121" t="s">
        <v>87</v>
      </c>
      <c r="D9" s="122" t="s">
        <v>88</v>
      </c>
      <c r="E9" s="122" t="s">
        <v>89</v>
      </c>
      <c r="F9" s="118" t="s">
        <v>90</v>
      </c>
      <c r="G9" s="118" t="s">
        <v>91</v>
      </c>
      <c r="H9" s="122" t="s">
        <v>92</v>
      </c>
      <c r="I9" s="122" t="s">
        <v>93</v>
      </c>
      <c r="J9" s="122" t="s">
        <v>89</v>
      </c>
      <c r="K9" s="118" t="s">
        <v>94</v>
      </c>
      <c r="L9" s="122" t="s">
        <v>93</v>
      </c>
      <c r="M9" s="122" t="s">
        <v>89</v>
      </c>
      <c r="N9" s="118" t="s">
        <v>90</v>
      </c>
      <c r="O9" s="123" t="s">
        <v>26</v>
      </c>
      <c r="P9" s="122" t="s">
        <v>89</v>
      </c>
      <c r="Q9" s="118" t="s">
        <v>94</v>
      </c>
      <c r="R9" s="123" t="s">
        <v>26</v>
      </c>
      <c r="S9" s="122" t="s">
        <v>89</v>
      </c>
      <c r="T9" s="118" t="s">
        <v>94</v>
      </c>
      <c r="U9" s="123" t="s">
        <v>26</v>
      </c>
      <c r="V9" s="122" t="s">
        <v>89</v>
      </c>
      <c r="W9" s="118" t="s">
        <v>94</v>
      </c>
      <c r="X9" s="123" t="s">
        <v>26</v>
      </c>
      <c r="Y9" s="124"/>
      <c r="Z9" s="125"/>
      <c r="AA9" s="126"/>
      <c r="AB9" s="131" t="s">
        <v>218</v>
      </c>
      <c r="AC9" s="131"/>
      <c r="AD9" s="131" t="s">
        <v>241</v>
      </c>
      <c r="AE9" s="435"/>
    </row>
    <row r="10" spans="1:31" ht="22.5" customHeight="1">
      <c r="A10" s="116"/>
      <c r="B10" s="119"/>
      <c r="C10" s="127" t="s">
        <v>87</v>
      </c>
      <c r="D10" s="123"/>
      <c r="E10" s="123"/>
      <c r="F10" s="119"/>
      <c r="G10" s="119"/>
      <c r="H10" s="123"/>
      <c r="I10" s="123" t="s">
        <v>203</v>
      </c>
      <c r="J10" s="123"/>
      <c r="K10" s="119"/>
      <c r="L10" s="123"/>
      <c r="M10" s="123"/>
      <c r="N10" s="119"/>
      <c r="O10" s="123"/>
      <c r="P10" s="123"/>
      <c r="Q10" s="119"/>
      <c r="R10" s="123"/>
      <c r="S10" s="123"/>
      <c r="T10" s="119"/>
      <c r="U10" s="123"/>
      <c r="V10" s="123"/>
      <c r="W10" s="119"/>
      <c r="X10" s="123"/>
      <c r="Y10" s="126" t="s">
        <v>204</v>
      </c>
      <c r="Z10" s="128" t="s">
        <v>95</v>
      </c>
      <c r="AA10" s="129" t="s">
        <v>205</v>
      </c>
      <c r="AB10" s="128" t="s">
        <v>96</v>
      </c>
      <c r="AC10" s="128"/>
      <c r="AD10" s="128" t="s">
        <v>97</v>
      </c>
      <c r="AE10" s="116"/>
    </row>
    <row r="11" spans="1:31" ht="22.5" customHeight="1">
      <c r="A11" s="117"/>
      <c r="B11" s="120"/>
      <c r="C11" s="130"/>
      <c r="D11" s="123" t="s">
        <v>206</v>
      </c>
      <c r="E11" s="123" t="s">
        <v>207</v>
      </c>
      <c r="F11" s="119" t="s">
        <v>208</v>
      </c>
      <c r="G11" s="119" t="s">
        <v>209</v>
      </c>
      <c r="H11" s="123" t="s">
        <v>210</v>
      </c>
      <c r="I11" s="19" t="s">
        <v>211</v>
      </c>
      <c r="J11" s="123"/>
      <c r="K11" s="119"/>
      <c r="L11" s="123" t="s">
        <v>212</v>
      </c>
      <c r="M11" s="123"/>
      <c r="N11" s="119"/>
      <c r="O11" s="123" t="s">
        <v>213</v>
      </c>
      <c r="P11" s="123"/>
      <c r="Q11" s="119"/>
      <c r="R11" s="123" t="s">
        <v>214</v>
      </c>
      <c r="S11" s="123"/>
      <c r="T11" s="119"/>
      <c r="U11" s="123" t="s">
        <v>215</v>
      </c>
      <c r="V11" s="123"/>
      <c r="W11" s="119"/>
      <c r="X11" s="123" t="s">
        <v>216</v>
      </c>
      <c r="Y11" s="120" t="s">
        <v>217</v>
      </c>
      <c r="Z11" s="116"/>
      <c r="AA11" s="119"/>
      <c r="AB11" s="116"/>
      <c r="AC11" s="116"/>
      <c r="AD11" s="116"/>
      <c r="AE11" s="117"/>
    </row>
    <row r="12" spans="1:31" ht="15.75" customHeight="1">
      <c r="A12" s="88"/>
      <c r="B12" s="88"/>
      <c r="C12" s="20" t="s">
        <v>98</v>
      </c>
      <c r="D12" s="21" t="s">
        <v>99</v>
      </c>
      <c r="E12" s="104" t="s">
        <v>98</v>
      </c>
      <c r="F12" s="104" t="s">
        <v>100</v>
      </c>
      <c r="G12" s="21" t="s">
        <v>46</v>
      </c>
      <c r="H12" s="22"/>
      <c r="I12" s="105" t="s">
        <v>101</v>
      </c>
      <c r="J12" s="104" t="s">
        <v>98</v>
      </c>
      <c r="K12" s="104" t="s">
        <v>102</v>
      </c>
      <c r="L12" s="104" t="s">
        <v>98</v>
      </c>
      <c r="M12" s="104" t="s">
        <v>46</v>
      </c>
      <c r="N12" s="104" t="s">
        <v>103</v>
      </c>
      <c r="O12" s="104" t="s">
        <v>46</v>
      </c>
      <c r="P12" s="104" t="s">
        <v>46</v>
      </c>
      <c r="Q12" s="104" t="s">
        <v>102</v>
      </c>
      <c r="R12" s="104" t="s">
        <v>46</v>
      </c>
      <c r="S12" s="104" t="s">
        <v>46</v>
      </c>
      <c r="T12" s="104" t="s">
        <v>102</v>
      </c>
      <c r="U12" s="104" t="s">
        <v>46</v>
      </c>
      <c r="V12" s="104" t="s">
        <v>46</v>
      </c>
      <c r="W12" s="104" t="s">
        <v>102</v>
      </c>
      <c r="X12" s="104" t="s">
        <v>46</v>
      </c>
      <c r="Y12" s="104" t="s">
        <v>98</v>
      </c>
      <c r="Z12" s="104" t="s">
        <v>98</v>
      </c>
      <c r="AA12" s="104" t="s">
        <v>98</v>
      </c>
      <c r="AB12" s="104" t="s">
        <v>98</v>
      </c>
      <c r="AC12" s="138"/>
      <c r="AD12" s="151" t="s">
        <v>98</v>
      </c>
      <c r="AE12" s="431"/>
    </row>
    <row r="13" spans="1:35" ht="82.5" customHeight="1">
      <c r="A13" s="427">
        <f>'保福第22号'!A10</f>
        <v>0</v>
      </c>
      <c r="B13" s="149">
        <f>'保福第22号'!N10</f>
        <v>0</v>
      </c>
      <c r="C13" s="429">
        <f>'保福１の31号'!H25</f>
        <v>0</v>
      </c>
      <c r="D13" s="425">
        <f>IF(A13="Ａ型特例",1,IF(A13="Ａ型",2,IF(A13="Ｂ型",4,IF(A13="B型特例",6,0))))</f>
        <v>0</v>
      </c>
      <c r="E13" s="403">
        <v>153700</v>
      </c>
      <c r="F13" s="403">
        <v>12</v>
      </c>
      <c r="G13" s="425">
        <f>IF(D13=1,288000,IF(D13=2,1152000,IF(D13=4,2880000,IF(D13=6,5184000,0))))</f>
        <v>0</v>
      </c>
      <c r="H13" s="423"/>
      <c r="I13" s="403">
        <f>((D13*E13*F13)-G13)*H13</f>
        <v>0</v>
      </c>
      <c r="J13" s="403">
        <v>17060</v>
      </c>
      <c r="K13" s="403">
        <f>'別紙2号'!AF24</f>
        <v>0</v>
      </c>
      <c r="L13" s="403">
        <f>J13*K13</f>
        <v>0</v>
      </c>
      <c r="M13" s="403">
        <v>187560</v>
      </c>
      <c r="N13" s="403">
        <f>'別紙3号'!AG24</f>
        <v>0</v>
      </c>
      <c r="O13" s="403">
        <f>M13*N13</f>
        <v>0</v>
      </c>
      <c r="P13" s="403">
        <v>17060</v>
      </c>
      <c r="Q13" s="403">
        <f>'別紙4号'!AG24</f>
        <v>0</v>
      </c>
      <c r="R13" s="403">
        <f>P13*Q13</f>
        <v>0</v>
      </c>
      <c r="S13" s="403">
        <v>11630</v>
      </c>
      <c r="T13" s="403">
        <f>'別紙5号'!AG24</f>
        <v>0</v>
      </c>
      <c r="U13" s="403">
        <f>S13*T13</f>
        <v>0</v>
      </c>
      <c r="V13" s="403">
        <v>10670</v>
      </c>
      <c r="W13" s="403">
        <f>'別紙6号'!AG24</f>
        <v>0</v>
      </c>
      <c r="X13" s="403">
        <f>V13*W13</f>
        <v>0</v>
      </c>
      <c r="Y13" s="403">
        <f>SUM(L13,O13,R13,U13,X13)</f>
        <v>0</v>
      </c>
      <c r="Z13" s="403">
        <f>I13+Y13</f>
        <v>0</v>
      </c>
      <c r="AA13" s="403">
        <f>'保福第24号'!F37</f>
        <v>0</v>
      </c>
      <c r="AB13" s="403">
        <f>MIN(Z13,AA13)</f>
        <v>0</v>
      </c>
      <c r="AC13" s="442"/>
      <c r="AD13" s="425">
        <f>MIN(AI13:AI14)</f>
        <v>0</v>
      </c>
      <c r="AE13" s="432"/>
      <c r="AH13" s="244" t="s">
        <v>361</v>
      </c>
      <c r="AI13" s="245">
        <f>IF('保福第22号'!L10='保福第22号'!AF20,ROUNDDOWN(AB13*AC13*1/4,-3),ROUNDDOWN(AB13*AC13*2/3,-3))</f>
        <v>0</v>
      </c>
    </row>
    <row r="14" spans="1:35" ht="96" customHeight="1">
      <c r="A14" s="428"/>
      <c r="B14" s="150">
        <f>'保福第22号'!C10</f>
        <v>0</v>
      </c>
      <c r="C14" s="430"/>
      <c r="D14" s="426"/>
      <c r="E14" s="404"/>
      <c r="F14" s="404"/>
      <c r="G14" s="426"/>
      <c r="H14" s="424"/>
      <c r="I14" s="404"/>
      <c r="J14" s="404"/>
      <c r="K14" s="404"/>
      <c r="L14" s="404"/>
      <c r="M14" s="404"/>
      <c r="N14" s="404"/>
      <c r="O14" s="404"/>
      <c r="P14" s="404"/>
      <c r="Q14" s="404"/>
      <c r="R14" s="404"/>
      <c r="S14" s="404"/>
      <c r="T14" s="404"/>
      <c r="U14" s="404"/>
      <c r="V14" s="404"/>
      <c r="W14" s="404"/>
      <c r="X14" s="404"/>
      <c r="Y14" s="404"/>
      <c r="Z14" s="404"/>
      <c r="AA14" s="404"/>
      <c r="AB14" s="404"/>
      <c r="AC14" s="443"/>
      <c r="AD14" s="426"/>
      <c r="AE14" s="433"/>
      <c r="AH14" s="242" t="s">
        <v>360</v>
      </c>
      <c r="AI14" s="243"/>
    </row>
    <row r="15" spans="1:31" ht="17.25" customHeight="1">
      <c r="A15" s="23"/>
      <c r="B15" s="23"/>
      <c r="C15" s="24"/>
      <c r="D15" s="24"/>
      <c r="E15" s="24"/>
      <c r="F15" s="24"/>
      <c r="G15" s="24"/>
      <c r="H15" s="422" t="str">
        <f>IF(H13="","↑入力漏れあり","")</f>
        <v>↑入力漏れあり</v>
      </c>
      <c r="I15" s="422"/>
      <c r="J15" s="24"/>
      <c r="K15" s="24"/>
      <c r="L15" s="24"/>
      <c r="M15" s="24"/>
      <c r="N15" s="24"/>
      <c r="O15" s="24"/>
      <c r="P15" s="24"/>
      <c r="Q15" s="24"/>
      <c r="R15" s="24"/>
      <c r="S15" s="24"/>
      <c r="T15" s="24"/>
      <c r="U15" s="24"/>
      <c r="V15" s="24"/>
      <c r="W15" s="24"/>
      <c r="X15" s="24"/>
      <c r="Y15" s="24"/>
      <c r="Z15" s="24"/>
      <c r="AA15" s="24"/>
      <c r="AB15" s="24"/>
      <c r="AC15" s="441" t="str">
        <f>IF(AC13="","↑入力漏れあり","")</f>
        <v>↑入力漏れあり</v>
      </c>
      <c r="AD15" s="441"/>
      <c r="AE15" s="441"/>
    </row>
    <row r="17" spans="1:31" ht="15" customHeight="1">
      <c r="A17" s="402" t="s">
        <v>104</v>
      </c>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row>
    <row r="18" spans="1:31" ht="15" customHeight="1">
      <c r="A18" s="402" t="s">
        <v>105</v>
      </c>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row>
    <row r="19" spans="1:31" ht="15" customHeight="1">
      <c r="A19" s="402" t="s">
        <v>106</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row>
    <row r="20" spans="1:31" ht="15" customHeight="1">
      <c r="A20" s="402" t="s">
        <v>107</v>
      </c>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row>
    <row r="21" spans="1:31" ht="15" customHeight="1">
      <c r="A21" s="402" t="s">
        <v>193</v>
      </c>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row>
    <row r="22" spans="1:31" ht="15" customHeight="1">
      <c r="A22" s="402" t="s">
        <v>108</v>
      </c>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row>
    <row r="23" spans="1:31" ht="15" customHeight="1">
      <c r="A23" s="402" t="s">
        <v>176</v>
      </c>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row>
    <row r="24" spans="28:30" ht="12">
      <c r="AB24" s="440" t="str">
        <f>IF(AI14="","AI14_交付決定額入力漏れ","　")</f>
        <v>AI14_交付決定額入力漏れ</v>
      </c>
      <c r="AC24" s="440"/>
      <c r="AD24" s="440"/>
    </row>
  </sheetData>
  <sheetProtection/>
  <mergeCells count="59">
    <mergeCell ref="AB24:AD24"/>
    <mergeCell ref="AD5:AD8"/>
    <mergeCell ref="K13:K14"/>
    <mergeCell ref="L13:L14"/>
    <mergeCell ref="M13:M14"/>
    <mergeCell ref="N13:N14"/>
    <mergeCell ref="AC15:AE15"/>
    <mergeCell ref="AC13:AC14"/>
    <mergeCell ref="X13:X14"/>
    <mergeCell ref="Y13:Y14"/>
    <mergeCell ref="C5:C8"/>
    <mergeCell ref="Y7:Y8"/>
    <mergeCell ref="Z6:Z8"/>
    <mergeCell ref="AA5:AA8"/>
    <mergeCell ref="AC5:AC8"/>
    <mergeCell ref="J13:J14"/>
    <mergeCell ref="R13:R14"/>
    <mergeCell ref="W13:W14"/>
    <mergeCell ref="D13:D14"/>
    <mergeCell ref="E13:E14"/>
    <mergeCell ref="AD13:AD14"/>
    <mergeCell ref="A17:AE17"/>
    <mergeCell ref="A13:A14"/>
    <mergeCell ref="C13:C14"/>
    <mergeCell ref="AE12:AE14"/>
    <mergeCell ref="A3:AE3"/>
    <mergeCell ref="A5:A9"/>
    <mergeCell ref="B5:B9"/>
    <mergeCell ref="D5:Z5"/>
    <mergeCell ref="AE5:AE9"/>
    <mergeCell ref="A23:AE23"/>
    <mergeCell ref="P7:R8"/>
    <mergeCell ref="J7:L8"/>
    <mergeCell ref="M7:O8"/>
    <mergeCell ref="V7:X8"/>
    <mergeCell ref="S7:U8"/>
    <mergeCell ref="H15:I15"/>
    <mergeCell ref="H13:H14"/>
    <mergeCell ref="A21:AE21"/>
    <mergeCell ref="AA13:AA14"/>
    <mergeCell ref="P13:P14"/>
    <mergeCell ref="Q13:Q14"/>
    <mergeCell ref="D6:I8"/>
    <mergeCell ref="J6:Y6"/>
    <mergeCell ref="I13:I14"/>
    <mergeCell ref="AB5:AB8"/>
    <mergeCell ref="AB13:AB14"/>
    <mergeCell ref="F13:F14"/>
    <mergeCell ref="G13:G14"/>
    <mergeCell ref="A22:AE22"/>
    <mergeCell ref="T13:T14"/>
    <mergeCell ref="U13:U14"/>
    <mergeCell ref="V13:V14"/>
    <mergeCell ref="A19:AE19"/>
    <mergeCell ref="Z13:Z14"/>
    <mergeCell ref="S13:S14"/>
    <mergeCell ref="A18:AE18"/>
    <mergeCell ref="A20:AE20"/>
    <mergeCell ref="O13:O14"/>
  </mergeCells>
  <conditionalFormatting sqref="H15:I15">
    <cfRule type="cellIs" priority="3" dxfId="12" operator="equal" stopIfTrue="1">
      <formula>"↑入力漏れあり"</formula>
    </cfRule>
  </conditionalFormatting>
  <conditionalFormatting sqref="AC15:AE15">
    <cfRule type="cellIs" priority="2" dxfId="12" operator="equal" stopIfTrue="1">
      <formula>"↑入力漏れあり"</formula>
    </cfRule>
  </conditionalFormatting>
  <conditionalFormatting sqref="AB24">
    <cfRule type="containsText" priority="1" dxfId="15" operator="containsText" stopIfTrue="1" text="交付決定額入力漏れ">
      <formula>NOT(ISERROR(SEARCH("交付決定額入力漏れ",AB24)))</formula>
    </cfRule>
  </conditionalFormatting>
  <printOptions/>
  <pageMargins left="0.1968503937007874" right="0.1968503937007874" top="0.7086614173228347" bottom="0.2755905511811024" header="0.5118110236220472" footer="0.1968503937007874"/>
  <pageSetup blackAndWhite="1" horizontalDpi="600" verticalDpi="600" orientation="landscape" paperSize="9" scale="65"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H43"/>
  <sheetViews>
    <sheetView zoomScalePageLayoutView="0" workbookViewId="0" topLeftCell="A10">
      <selection activeCell="F37" sqref="F37:F38"/>
    </sheetView>
  </sheetViews>
  <sheetFormatPr defaultColWidth="9.00390625" defaultRowHeight="13.5"/>
  <cols>
    <col min="1" max="1" width="10.00390625" style="25" customWidth="1"/>
    <col min="2" max="2" width="12.625" style="25" customWidth="1"/>
    <col min="3" max="6" width="12.50390625" style="25" customWidth="1"/>
    <col min="7" max="8" width="11.625" style="25" customWidth="1"/>
    <col min="9" max="16384" width="9.00390625" style="25" customWidth="1"/>
  </cols>
  <sheetData>
    <row r="1" ht="14.25">
      <c r="A1" s="25" t="s">
        <v>111</v>
      </c>
    </row>
    <row r="2" ht="14.25"/>
    <row r="3" spans="1:8" ht="20.25">
      <c r="A3" s="468" t="s">
        <v>112</v>
      </c>
      <c r="B3" s="468"/>
      <c r="C3" s="468"/>
      <c r="D3" s="468"/>
      <c r="E3" s="468"/>
      <c r="F3" s="468"/>
      <c r="G3" s="468"/>
      <c r="H3" s="468"/>
    </row>
    <row r="4" ht="14.25"/>
    <row r="5" spans="6:8" ht="25.5" customHeight="1">
      <c r="F5" s="89" t="s">
        <v>113</v>
      </c>
      <c r="G5" s="469">
        <f>'保福第22号'!C10</f>
        <v>0</v>
      </c>
      <c r="H5" s="470">
        <v>0</v>
      </c>
    </row>
    <row r="6" ht="4.5" customHeight="1"/>
    <row r="7" spans="1:8" ht="12" customHeight="1">
      <c r="A7" s="471" t="s">
        <v>114</v>
      </c>
      <c r="B7" s="471" t="s">
        <v>115</v>
      </c>
      <c r="C7" s="474" t="s">
        <v>116</v>
      </c>
      <c r="D7" s="474" t="s">
        <v>117</v>
      </c>
      <c r="E7" s="474" t="s">
        <v>118</v>
      </c>
      <c r="F7" s="474" t="s">
        <v>93</v>
      </c>
      <c r="G7" s="477" t="s">
        <v>52</v>
      </c>
      <c r="H7" s="478"/>
    </row>
    <row r="8" spans="1:8" ht="12" customHeight="1">
      <c r="A8" s="472"/>
      <c r="B8" s="472"/>
      <c r="C8" s="475"/>
      <c r="D8" s="475"/>
      <c r="E8" s="475"/>
      <c r="F8" s="475"/>
      <c r="G8" s="479"/>
      <c r="H8" s="480"/>
    </row>
    <row r="9" spans="1:8" ht="12" customHeight="1">
      <c r="A9" s="473"/>
      <c r="B9" s="473"/>
      <c r="C9" s="476"/>
      <c r="D9" s="476"/>
      <c r="E9" s="476"/>
      <c r="F9" s="476"/>
      <c r="G9" s="481"/>
      <c r="H9" s="482"/>
    </row>
    <row r="10" spans="1:8" ht="13.5" customHeight="1">
      <c r="A10" s="27"/>
      <c r="B10" s="27"/>
      <c r="C10" s="28" t="s">
        <v>98</v>
      </c>
      <c r="D10" s="28" t="s">
        <v>98</v>
      </c>
      <c r="E10" s="28" t="s">
        <v>98</v>
      </c>
      <c r="F10" s="87" t="s">
        <v>98</v>
      </c>
      <c r="G10" s="273"/>
      <c r="H10" s="275"/>
    </row>
    <row r="11" spans="1:8" ht="19.5" customHeight="1">
      <c r="A11" s="464"/>
      <c r="B11" s="464"/>
      <c r="C11" s="466"/>
      <c r="D11" s="466"/>
      <c r="E11" s="466"/>
      <c r="F11" s="456">
        <f>SUM(C11:E12)</f>
        <v>0</v>
      </c>
      <c r="G11" s="458" t="s">
        <v>119</v>
      </c>
      <c r="H11" s="459"/>
    </row>
    <row r="12" spans="1:8" ht="19.5" customHeight="1">
      <c r="A12" s="465"/>
      <c r="B12" s="465"/>
      <c r="C12" s="467"/>
      <c r="D12" s="467"/>
      <c r="E12" s="467"/>
      <c r="F12" s="457"/>
      <c r="G12" s="460" t="s">
        <v>120</v>
      </c>
      <c r="H12" s="461"/>
    </row>
    <row r="13" spans="1:8" ht="19.5" customHeight="1">
      <c r="A13" s="462"/>
      <c r="B13" s="462"/>
      <c r="C13" s="454"/>
      <c r="D13" s="454"/>
      <c r="E13" s="454"/>
      <c r="F13" s="456">
        <f>SUM(C13:E14)</f>
        <v>0</v>
      </c>
      <c r="G13" s="458" t="s">
        <v>121</v>
      </c>
      <c r="H13" s="459"/>
    </row>
    <row r="14" spans="1:8" ht="19.5" customHeight="1">
      <c r="A14" s="463"/>
      <c r="B14" s="463"/>
      <c r="C14" s="455"/>
      <c r="D14" s="455"/>
      <c r="E14" s="455"/>
      <c r="F14" s="457"/>
      <c r="G14" s="460" t="s">
        <v>120</v>
      </c>
      <c r="H14" s="461"/>
    </row>
    <row r="15" spans="1:8" ht="19.5" customHeight="1">
      <c r="A15" s="462"/>
      <c r="B15" s="462"/>
      <c r="C15" s="454"/>
      <c r="D15" s="454"/>
      <c r="E15" s="454"/>
      <c r="F15" s="456">
        <f>SUM(C15:E16)</f>
        <v>0</v>
      </c>
      <c r="G15" s="458" t="s">
        <v>121</v>
      </c>
      <c r="H15" s="459"/>
    </row>
    <row r="16" spans="1:8" ht="19.5" customHeight="1">
      <c r="A16" s="463"/>
      <c r="B16" s="463"/>
      <c r="C16" s="455"/>
      <c r="D16" s="455"/>
      <c r="E16" s="455"/>
      <c r="F16" s="457"/>
      <c r="G16" s="460" t="s">
        <v>120</v>
      </c>
      <c r="H16" s="461"/>
    </row>
    <row r="17" spans="1:8" ht="19.5" customHeight="1">
      <c r="A17" s="462"/>
      <c r="B17" s="462"/>
      <c r="C17" s="454"/>
      <c r="D17" s="454"/>
      <c r="E17" s="454"/>
      <c r="F17" s="456">
        <f>SUM(C17:E18)</f>
        <v>0</v>
      </c>
      <c r="G17" s="458" t="s">
        <v>121</v>
      </c>
      <c r="H17" s="459"/>
    </row>
    <row r="18" spans="1:8" ht="19.5" customHeight="1">
      <c r="A18" s="463"/>
      <c r="B18" s="463"/>
      <c r="C18" s="455"/>
      <c r="D18" s="455"/>
      <c r="E18" s="455"/>
      <c r="F18" s="457"/>
      <c r="G18" s="460" t="s">
        <v>120</v>
      </c>
      <c r="H18" s="461"/>
    </row>
    <row r="19" spans="1:8" ht="19.5" customHeight="1">
      <c r="A19" s="462"/>
      <c r="B19" s="462"/>
      <c r="C19" s="454"/>
      <c r="D19" s="454"/>
      <c r="E19" s="454"/>
      <c r="F19" s="456">
        <f>SUM(C19:E20)</f>
        <v>0</v>
      </c>
      <c r="G19" s="458" t="s">
        <v>121</v>
      </c>
      <c r="H19" s="459"/>
    </row>
    <row r="20" spans="1:8" ht="19.5" customHeight="1">
      <c r="A20" s="463"/>
      <c r="B20" s="463"/>
      <c r="C20" s="455"/>
      <c r="D20" s="455"/>
      <c r="E20" s="455"/>
      <c r="F20" s="457"/>
      <c r="G20" s="460" t="s">
        <v>120</v>
      </c>
      <c r="H20" s="461"/>
    </row>
    <row r="21" spans="1:8" ht="19.5" customHeight="1">
      <c r="A21" s="462"/>
      <c r="B21" s="462"/>
      <c r="C21" s="454"/>
      <c r="D21" s="454"/>
      <c r="E21" s="454"/>
      <c r="F21" s="456">
        <f>SUM(C21:E22)</f>
        <v>0</v>
      </c>
      <c r="G21" s="458" t="s">
        <v>121</v>
      </c>
      <c r="H21" s="459"/>
    </row>
    <row r="22" spans="1:8" ht="19.5" customHeight="1">
      <c r="A22" s="463"/>
      <c r="B22" s="463"/>
      <c r="C22" s="455"/>
      <c r="D22" s="455"/>
      <c r="E22" s="455"/>
      <c r="F22" s="457"/>
      <c r="G22" s="460" t="s">
        <v>120</v>
      </c>
      <c r="H22" s="461"/>
    </row>
    <row r="23" spans="1:8" ht="19.5" customHeight="1">
      <c r="A23" s="462"/>
      <c r="B23" s="462"/>
      <c r="C23" s="454"/>
      <c r="D23" s="454"/>
      <c r="E23" s="454"/>
      <c r="F23" s="456">
        <f>SUM(C23:E24)</f>
        <v>0</v>
      </c>
      <c r="G23" s="458" t="s">
        <v>121</v>
      </c>
      <c r="H23" s="459"/>
    </row>
    <row r="24" spans="1:8" ht="19.5" customHeight="1">
      <c r="A24" s="463"/>
      <c r="B24" s="463"/>
      <c r="C24" s="455"/>
      <c r="D24" s="455"/>
      <c r="E24" s="455"/>
      <c r="F24" s="457"/>
      <c r="G24" s="460" t="s">
        <v>120</v>
      </c>
      <c r="H24" s="461"/>
    </row>
    <row r="25" spans="1:8" ht="19.5" customHeight="1">
      <c r="A25" s="462"/>
      <c r="B25" s="462"/>
      <c r="C25" s="454"/>
      <c r="D25" s="454"/>
      <c r="E25" s="454"/>
      <c r="F25" s="456">
        <f>SUM(C25:E26)</f>
        <v>0</v>
      </c>
      <c r="G25" s="458" t="s">
        <v>121</v>
      </c>
      <c r="H25" s="459"/>
    </row>
    <row r="26" spans="1:8" ht="19.5" customHeight="1">
      <c r="A26" s="463"/>
      <c r="B26" s="463"/>
      <c r="C26" s="455"/>
      <c r="D26" s="455"/>
      <c r="E26" s="455"/>
      <c r="F26" s="457"/>
      <c r="G26" s="460" t="s">
        <v>120</v>
      </c>
      <c r="H26" s="461"/>
    </row>
    <row r="27" spans="1:8" ht="19.5" customHeight="1">
      <c r="A27" s="462"/>
      <c r="B27" s="462"/>
      <c r="C27" s="454"/>
      <c r="D27" s="454"/>
      <c r="E27" s="454"/>
      <c r="F27" s="456">
        <f>SUM(C27:E28)</f>
        <v>0</v>
      </c>
      <c r="G27" s="458" t="s">
        <v>121</v>
      </c>
      <c r="H27" s="459"/>
    </row>
    <row r="28" spans="1:8" ht="19.5" customHeight="1">
      <c r="A28" s="463"/>
      <c r="B28" s="463"/>
      <c r="C28" s="455"/>
      <c r="D28" s="455"/>
      <c r="E28" s="455"/>
      <c r="F28" s="457"/>
      <c r="G28" s="460" t="s">
        <v>120</v>
      </c>
      <c r="H28" s="461"/>
    </row>
    <row r="29" spans="1:8" ht="19.5" customHeight="1">
      <c r="A29" s="462"/>
      <c r="B29" s="462"/>
      <c r="C29" s="454"/>
      <c r="D29" s="454"/>
      <c r="E29" s="454"/>
      <c r="F29" s="456">
        <f>SUM(C29:E30)</f>
        <v>0</v>
      </c>
      <c r="G29" s="458" t="s">
        <v>121</v>
      </c>
      <c r="H29" s="459"/>
    </row>
    <row r="30" spans="1:8" ht="19.5" customHeight="1">
      <c r="A30" s="463"/>
      <c r="B30" s="463"/>
      <c r="C30" s="455"/>
      <c r="D30" s="455"/>
      <c r="E30" s="455"/>
      <c r="F30" s="457"/>
      <c r="G30" s="460" t="s">
        <v>120</v>
      </c>
      <c r="H30" s="461"/>
    </row>
    <row r="31" spans="1:8" ht="19.5" customHeight="1">
      <c r="A31" s="462"/>
      <c r="B31" s="462"/>
      <c r="C31" s="454"/>
      <c r="D31" s="454"/>
      <c r="E31" s="454"/>
      <c r="F31" s="456">
        <f>SUM(C31:E32)</f>
        <v>0</v>
      </c>
      <c r="G31" s="458" t="s">
        <v>121</v>
      </c>
      <c r="H31" s="459"/>
    </row>
    <row r="32" spans="1:8" ht="19.5" customHeight="1">
      <c r="A32" s="463"/>
      <c r="B32" s="463"/>
      <c r="C32" s="455"/>
      <c r="D32" s="455"/>
      <c r="E32" s="455"/>
      <c r="F32" s="457"/>
      <c r="G32" s="460" t="s">
        <v>120</v>
      </c>
      <c r="H32" s="461"/>
    </row>
    <row r="33" spans="1:8" ht="19.5" customHeight="1">
      <c r="A33" s="462"/>
      <c r="B33" s="462"/>
      <c r="C33" s="454"/>
      <c r="D33" s="454"/>
      <c r="E33" s="454"/>
      <c r="F33" s="456">
        <f>SUM(C33:E34)</f>
        <v>0</v>
      </c>
      <c r="G33" s="458" t="s">
        <v>121</v>
      </c>
      <c r="H33" s="459"/>
    </row>
    <row r="34" spans="1:8" ht="19.5" customHeight="1">
      <c r="A34" s="463"/>
      <c r="B34" s="463"/>
      <c r="C34" s="455"/>
      <c r="D34" s="455"/>
      <c r="E34" s="455"/>
      <c r="F34" s="457"/>
      <c r="G34" s="460" t="s">
        <v>120</v>
      </c>
      <c r="H34" s="461"/>
    </row>
    <row r="35" spans="1:8" ht="19.5" customHeight="1">
      <c r="A35" s="462"/>
      <c r="B35" s="462"/>
      <c r="C35" s="454"/>
      <c r="D35" s="454"/>
      <c r="E35" s="454"/>
      <c r="F35" s="456">
        <f>SUM(C35:E36)</f>
        <v>0</v>
      </c>
      <c r="G35" s="458" t="s">
        <v>121</v>
      </c>
      <c r="H35" s="459"/>
    </row>
    <row r="36" spans="1:8" ht="19.5" customHeight="1">
      <c r="A36" s="463"/>
      <c r="B36" s="463"/>
      <c r="C36" s="455"/>
      <c r="D36" s="455"/>
      <c r="E36" s="455"/>
      <c r="F36" s="457"/>
      <c r="G36" s="460" t="s">
        <v>120</v>
      </c>
      <c r="H36" s="461"/>
    </row>
    <row r="37" spans="1:8" ht="19.5" customHeight="1">
      <c r="A37" s="450" t="s">
        <v>26</v>
      </c>
      <c r="B37" s="451"/>
      <c r="C37" s="444">
        <f>SUM(C11:C36)</f>
        <v>0</v>
      </c>
      <c r="D37" s="444">
        <f>SUM(D11:D36)</f>
        <v>0</v>
      </c>
      <c r="E37" s="444">
        <f>SUM(E11:E36)</f>
        <v>0</v>
      </c>
      <c r="F37" s="444">
        <f>SUM(F11:F36)</f>
        <v>0</v>
      </c>
      <c r="G37" s="446"/>
      <c r="H37" s="447"/>
    </row>
    <row r="38" spans="1:8" ht="19.5" customHeight="1">
      <c r="A38" s="452"/>
      <c r="B38" s="453"/>
      <c r="C38" s="445"/>
      <c r="D38" s="445"/>
      <c r="E38" s="445"/>
      <c r="F38" s="445"/>
      <c r="G38" s="448"/>
      <c r="H38" s="449"/>
    </row>
    <row r="39" spans="1:8" ht="4.5" customHeight="1">
      <c r="A39" s="29"/>
      <c r="B39" s="29"/>
      <c r="C39" s="30"/>
      <c r="D39" s="30"/>
      <c r="E39" s="30"/>
      <c r="F39" s="30"/>
      <c r="G39" s="30"/>
      <c r="H39" s="30"/>
    </row>
    <row r="40" s="31" customFormat="1" ht="18" customHeight="1">
      <c r="A40" s="31" t="s">
        <v>122</v>
      </c>
    </row>
    <row r="41" s="31" customFormat="1" ht="18" customHeight="1">
      <c r="A41" s="31" t="s">
        <v>123</v>
      </c>
    </row>
    <row r="42" s="31" customFormat="1" ht="18" customHeight="1">
      <c r="A42" s="31" t="s">
        <v>199</v>
      </c>
    </row>
    <row r="43" s="31" customFormat="1" ht="18" customHeight="1">
      <c r="A43" s="31" t="s">
        <v>200</v>
      </c>
    </row>
  </sheetData>
  <sheetProtection/>
  <mergeCells count="120">
    <mergeCell ref="A3:H3"/>
    <mergeCell ref="G5:H5"/>
    <mergeCell ref="A7:A9"/>
    <mergeCell ref="B7:B9"/>
    <mergeCell ref="C7:C9"/>
    <mergeCell ref="D7:D9"/>
    <mergeCell ref="E7:E9"/>
    <mergeCell ref="F7:F9"/>
    <mergeCell ref="G7:H9"/>
    <mergeCell ref="G10:H10"/>
    <mergeCell ref="A11:A12"/>
    <mergeCell ref="B11:B12"/>
    <mergeCell ref="C11:C12"/>
    <mergeCell ref="D11:D12"/>
    <mergeCell ref="E11:E12"/>
    <mergeCell ref="F11:F12"/>
    <mergeCell ref="G11:H11"/>
    <mergeCell ref="G12:H12"/>
    <mergeCell ref="E13:E14"/>
    <mergeCell ref="F13:F14"/>
    <mergeCell ref="G13:H13"/>
    <mergeCell ref="G14:H14"/>
    <mergeCell ref="A13:A14"/>
    <mergeCell ref="B13:B14"/>
    <mergeCell ref="C13:C14"/>
    <mergeCell ref="D13:D14"/>
    <mergeCell ref="E15:E16"/>
    <mergeCell ref="F15:F16"/>
    <mergeCell ref="G15:H15"/>
    <mergeCell ref="G16:H16"/>
    <mergeCell ref="A15:A16"/>
    <mergeCell ref="B15:B16"/>
    <mergeCell ref="C15:C16"/>
    <mergeCell ref="D15:D16"/>
    <mergeCell ref="E17:E18"/>
    <mergeCell ref="F17:F18"/>
    <mergeCell ref="G17:H17"/>
    <mergeCell ref="G18:H18"/>
    <mergeCell ref="A17:A18"/>
    <mergeCell ref="B17:B18"/>
    <mergeCell ref="C17:C18"/>
    <mergeCell ref="D17:D18"/>
    <mergeCell ref="E19:E20"/>
    <mergeCell ref="F19:F20"/>
    <mergeCell ref="G19:H19"/>
    <mergeCell ref="G20:H20"/>
    <mergeCell ref="A19:A20"/>
    <mergeCell ref="B19:B20"/>
    <mergeCell ref="C19:C20"/>
    <mergeCell ref="D19:D20"/>
    <mergeCell ref="E21:E22"/>
    <mergeCell ref="F21:F22"/>
    <mergeCell ref="G21:H21"/>
    <mergeCell ref="G22:H22"/>
    <mergeCell ref="A21:A22"/>
    <mergeCell ref="B21:B22"/>
    <mergeCell ref="C21:C22"/>
    <mergeCell ref="D21:D22"/>
    <mergeCell ref="E23:E24"/>
    <mergeCell ref="F23:F24"/>
    <mergeCell ref="G23:H23"/>
    <mergeCell ref="G24:H24"/>
    <mergeCell ref="A23:A24"/>
    <mergeCell ref="B23:B24"/>
    <mergeCell ref="C23:C24"/>
    <mergeCell ref="D23:D24"/>
    <mergeCell ref="E25:E26"/>
    <mergeCell ref="F25:F26"/>
    <mergeCell ref="G25:H25"/>
    <mergeCell ref="G26:H26"/>
    <mergeCell ref="A25:A26"/>
    <mergeCell ref="B25:B26"/>
    <mergeCell ref="C25:C26"/>
    <mergeCell ref="D25:D26"/>
    <mergeCell ref="E27:E28"/>
    <mergeCell ref="F27:F28"/>
    <mergeCell ref="G27:H27"/>
    <mergeCell ref="G28:H28"/>
    <mergeCell ref="A27:A28"/>
    <mergeCell ref="B27:B28"/>
    <mergeCell ref="C27:C28"/>
    <mergeCell ref="D27:D28"/>
    <mergeCell ref="E29:E30"/>
    <mergeCell ref="F29:F30"/>
    <mergeCell ref="G29:H29"/>
    <mergeCell ref="G30:H30"/>
    <mergeCell ref="A29:A30"/>
    <mergeCell ref="B29:B30"/>
    <mergeCell ref="C29:C30"/>
    <mergeCell ref="D29:D30"/>
    <mergeCell ref="E31:E32"/>
    <mergeCell ref="F31:F32"/>
    <mergeCell ref="G31:H31"/>
    <mergeCell ref="G32:H32"/>
    <mergeCell ref="A31:A32"/>
    <mergeCell ref="B31:B32"/>
    <mergeCell ref="C31:C32"/>
    <mergeCell ref="D31:D32"/>
    <mergeCell ref="E33:E34"/>
    <mergeCell ref="F33:F34"/>
    <mergeCell ref="G33:H33"/>
    <mergeCell ref="G34:H34"/>
    <mergeCell ref="A33:A34"/>
    <mergeCell ref="B33:B34"/>
    <mergeCell ref="C33:C34"/>
    <mergeCell ref="D33:D34"/>
    <mergeCell ref="E35:E36"/>
    <mergeCell ref="F35:F36"/>
    <mergeCell ref="G35:H35"/>
    <mergeCell ref="G36:H36"/>
    <mergeCell ref="A35:A36"/>
    <mergeCell ref="B35:B36"/>
    <mergeCell ref="C35:C36"/>
    <mergeCell ref="D35:D36"/>
    <mergeCell ref="F37:F38"/>
    <mergeCell ref="G37:H38"/>
    <mergeCell ref="A37:B38"/>
    <mergeCell ref="C37:C38"/>
    <mergeCell ref="D37:D38"/>
    <mergeCell ref="E37:E38"/>
  </mergeCells>
  <printOptions/>
  <pageMargins left="0.4724409448818898" right="0.35433070866141736" top="0.984251968503937" bottom="0.5118110236220472" header="0.5118110236220472" footer="0.35433070866141736"/>
  <pageSetup blackAndWhite="1"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L42"/>
  <sheetViews>
    <sheetView workbookViewId="0" topLeftCell="A1">
      <selection activeCell="D9" sqref="D9"/>
    </sheetView>
  </sheetViews>
  <sheetFormatPr defaultColWidth="9.00390625" defaultRowHeight="13.5"/>
  <cols>
    <col min="1" max="1" width="2.625" style="155" customWidth="1"/>
    <col min="2" max="11" width="10.625" style="155" customWidth="1"/>
    <col min="12" max="12" width="14.625" style="155" customWidth="1"/>
    <col min="13" max="13" width="4.625" style="155" customWidth="1"/>
    <col min="14" max="16384" width="8.75390625" style="155" customWidth="1"/>
  </cols>
  <sheetData>
    <row r="1" ht="12.75">
      <c r="A1" s="155" t="s">
        <v>262</v>
      </c>
    </row>
    <row r="2" ht="7.5" customHeight="1"/>
    <row r="3" ht="16.5">
      <c r="E3" s="156" t="s">
        <v>263</v>
      </c>
    </row>
    <row r="4" ht="7.5" customHeight="1"/>
    <row r="5" spans="2:8" ht="12.75">
      <c r="B5" s="176" t="s">
        <v>287</v>
      </c>
      <c r="C5" s="157"/>
      <c r="D5" s="157"/>
      <c r="E5" s="157"/>
      <c r="F5" s="157"/>
      <c r="G5" s="158"/>
      <c r="H5" s="158"/>
    </row>
    <row r="6" ht="7.5" customHeight="1"/>
    <row r="7" ht="12.75">
      <c r="B7" s="155" t="s">
        <v>177</v>
      </c>
    </row>
    <row r="8" spans="2:12" ht="12.75" customHeight="1">
      <c r="B8" s="496" t="s">
        <v>178</v>
      </c>
      <c r="C8" s="497"/>
      <c r="D8" s="497"/>
      <c r="E8" s="498"/>
      <c r="F8" s="496" t="s">
        <v>264</v>
      </c>
      <c r="G8" s="499"/>
      <c r="H8" s="483" t="s">
        <v>265</v>
      </c>
      <c r="I8" s="500" t="s">
        <v>266</v>
      </c>
      <c r="J8" s="499"/>
      <c r="K8" s="485" t="s">
        <v>267</v>
      </c>
      <c r="L8" s="486"/>
    </row>
    <row r="9" spans="2:12" ht="12.75" customHeight="1">
      <c r="B9" s="159" t="s">
        <v>179</v>
      </c>
      <c r="C9" s="159" t="s">
        <v>180</v>
      </c>
      <c r="D9" s="159" t="s">
        <v>181</v>
      </c>
      <c r="E9" s="159" t="s">
        <v>182</v>
      </c>
      <c r="F9" s="160" t="s">
        <v>268</v>
      </c>
      <c r="G9" s="161" t="s">
        <v>269</v>
      </c>
      <c r="H9" s="484"/>
      <c r="I9" s="162" t="s">
        <v>270</v>
      </c>
      <c r="J9" s="163" t="s">
        <v>271</v>
      </c>
      <c r="K9" s="487"/>
      <c r="L9" s="488"/>
    </row>
    <row r="10" spans="2:12" ht="9.75" customHeight="1">
      <c r="B10" s="164"/>
      <c r="C10" s="164"/>
      <c r="D10" s="164"/>
      <c r="E10" s="164"/>
      <c r="F10" s="165" t="s">
        <v>46</v>
      </c>
      <c r="G10" s="165" t="s">
        <v>46</v>
      </c>
      <c r="H10" s="165" t="s">
        <v>46</v>
      </c>
      <c r="I10" s="165" t="s">
        <v>46</v>
      </c>
      <c r="J10" s="165" t="s">
        <v>46</v>
      </c>
      <c r="K10" s="489"/>
      <c r="L10" s="490"/>
    </row>
    <row r="11" spans="2:12" ht="15.75" customHeight="1">
      <c r="B11" s="166"/>
      <c r="C11" s="166"/>
      <c r="D11" s="166"/>
      <c r="E11" s="166"/>
      <c r="F11" s="167"/>
      <c r="G11" s="167"/>
      <c r="H11" s="167"/>
      <c r="I11" s="167"/>
      <c r="J11" s="167"/>
      <c r="K11" s="168"/>
      <c r="L11" s="169"/>
    </row>
    <row r="12" spans="2:12" ht="15.75" customHeight="1">
      <c r="B12" s="170"/>
      <c r="C12" s="170"/>
      <c r="D12" s="170"/>
      <c r="E12" s="170"/>
      <c r="F12" s="171"/>
      <c r="G12" s="171"/>
      <c r="H12" s="171"/>
      <c r="I12" s="171"/>
      <c r="J12" s="171"/>
      <c r="K12" s="172"/>
      <c r="L12" s="173"/>
    </row>
    <row r="13" spans="2:12" ht="15.75" customHeight="1">
      <c r="B13" s="170"/>
      <c r="C13" s="170"/>
      <c r="D13" s="170"/>
      <c r="E13" s="170"/>
      <c r="F13" s="171"/>
      <c r="G13" s="171"/>
      <c r="H13" s="171"/>
      <c r="I13" s="171"/>
      <c r="J13" s="171"/>
      <c r="K13" s="172"/>
      <c r="L13" s="173"/>
    </row>
    <row r="14" spans="2:12" ht="15.75" customHeight="1">
      <c r="B14" s="170"/>
      <c r="C14" s="170"/>
      <c r="D14" s="170"/>
      <c r="E14" s="170"/>
      <c r="F14" s="170"/>
      <c r="G14" s="170"/>
      <c r="H14" s="170"/>
      <c r="I14" s="170"/>
      <c r="J14" s="170"/>
      <c r="K14" s="494"/>
      <c r="L14" s="495"/>
    </row>
    <row r="15" spans="2:12" ht="15.75" customHeight="1">
      <c r="B15" s="491" t="s">
        <v>26</v>
      </c>
      <c r="C15" s="492"/>
      <c r="D15" s="492"/>
      <c r="E15" s="493"/>
      <c r="F15" s="174">
        <f>SUM(F11:F14)</f>
        <v>0</v>
      </c>
      <c r="G15" s="174">
        <f>SUM(G11:G14)</f>
        <v>0</v>
      </c>
      <c r="H15" s="174">
        <f>SUM(H11:H14)</f>
        <v>0</v>
      </c>
      <c r="I15" s="174">
        <f>SUM(I11:I14)</f>
        <v>0</v>
      </c>
      <c r="J15" s="174">
        <f>SUM(J11:J14)</f>
        <v>0</v>
      </c>
      <c r="K15" s="494"/>
      <c r="L15" s="495"/>
    </row>
    <row r="16" ht="7.5" customHeight="1"/>
    <row r="17" ht="12.75">
      <c r="B17" s="155" t="s">
        <v>183</v>
      </c>
    </row>
    <row r="18" spans="2:12" ht="12.75" customHeight="1">
      <c r="B18" s="496" t="s">
        <v>178</v>
      </c>
      <c r="C18" s="497"/>
      <c r="D18" s="497"/>
      <c r="E18" s="498"/>
      <c r="F18" s="496" t="s">
        <v>264</v>
      </c>
      <c r="G18" s="499"/>
      <c r="H18" s="483" t="s">
        <v>265</v>
      </c>
      <c r="I18" s="500" t="s">
        <v>266</v>
      </c>
      <c r="J18" s="499"/>
      <c r="K18" s="483" t="s">
        <v>272</v>
      </c>
      <c r="L18" s="483" t="s">
        <v>273</v>
      </c>
    </row>
    <row r="19" spans="2:12" ht="12.75" customHeight="1">
      <c r="B19" s="159" t="s">
        <v>179</v>
      </c>
      <c r="C19" s="159" t="s">
        <v>180</v>
      </c>
      <c r="D19" s="159" t="s">
        <v>181</v>
      </c>
      <c r="E19" s="159" t="s">
        <v>182</v>
      </c>
      <c r="F19" s="160" t="s">
        <v>268</v>
      </c>
      <c r="G19" s="161" t="s">
        <v>269</v>
      </c>
      <c r="H19" s="484"/>
      <c r="I19" s="162" t="s">
        <v>274</v>
      </c>
      <c r="J19" s="163" t="s">
        <v>275</v>
      </c>
      <c r="K19" s="484"/>
      <c r="L19" s="484"/>
    </row>
    <row r="20" spans="2:12" ht="9.75" customHeight="1">
      <c r="B20" s="164"/>
      <c r="C20" s="164"/>
      <c r="D20" s="164"/>
      <c r="E20" s="164"/>
      <c r="F20" s="165" t="s">
        <v>46</v>
      </c>
      <c r="G20" s="165" t="s">
        <v>46</v>
      </c>
      <c r="H20" s="165" t="s">
        <v>46</v>
      </c>
      <c r="I20" s="165" t="s">
        <v>46</v>
      </c>
      <c r="J20" s="165" t="s">
        <v>46</v>
      </c>
      <c r="K20" s="165" t="s">
        <v>46</v>
      </c>
      <c r="L20" s="164"/>
    </row>
    <row r="21" spans="2:12" ht="15.75" customHeight="1">
      <c r="B21" s="166"/>
      <c r="C21" s="166"/>
      <c r="D21" s="166"/>
      <c r="E21" s="166"/>
      <c r="F21" s="167"/>
      <c r="G21" s="167"/>
      <c r="H21" s="167"/>
      <c r="I21" s="167"/>
      <c r="J21" s="167"/>
      <c r="K21" s="167"/>
      <c r="L21" s="166"/>
    </row>
    <row r="22" spans="2:12" ht="15.75" customHeight="1">
      <c r="B22" s="170"/>
      <c r="C22" s="170"/>
      <c r="D22" s="170"/>
      <c r="E22" s="170"/>
      <c r="F22" s="171"/>
      <c r="G22" s="171"/>
      <c r="H22" s="171"/>
      <c r="I22" s="171"/>
      <c r="J22" s="171"/>
      <c r="K22" s="171"/>
      <c r="L22" s="170"/>
    </row>
    <row r="23" spans="2:12" ht="15.75" customHeight="1">
      <c r="B23" s="170"/>
      <c r="C23" s="170"/>
      <c r="D23" s="170"/>
      <c r="E23" s="170"/>
      <c r="F23" s="171"/>
      <c r="G23" s="171"/>
      <c r="H23" s="171"/>
      <c r="I23" s="171"/>
      <c r="J23" s="171"/>
      <c r="K23" s="171"/>
      <c r="L23" s="170"/>
    </row>
    <row r="24" spans="2:12" ht="15.75" customHeight="1">
      <c r="B24" s="170"/>
      <c r="C24" s="170"/>
      <c r="D24" s="170"/>
      <c r="E24" s="170"/>
      <c r="F24" s="170"/>
      <c r="G24" s="170"/>
      <c r="H24" s="170"/>
      <c r="I24" s="170"/>
      <c r="J24" s="170"/>
      <c r="K24" s="170"/>
      <c r="L24" s="170"/>
    </row>
    <row r="25" spans="2:12" ht="15.75" customHeight="1">
      <c r="B25" s="491" t="s">
        <v>26</v>
      </c>
      <c r="C25" s="492"/>
      <c r="D25" s="492"/>
      <c r="E25" s="493"/>
      <c r="F25" s="174">
        <f aca="true" t="shared" si="0" ref="F25:K25">SUM(F21:F24)</f>
        <v>0</v>
      </c>
      <c r="G25" s="174">
        <f t="shared" si="0"/>
        <v>0</v>
      </c>
      <c r="H25" s="174">
        <f t="shared" si="0"/>
        <v>0</v>
      </c>
      <c r="I25" s="174">
        <f t="shared" si="0"/>
        <v>0</v>
      </c>
      <c r="J25" s="174">
        <f t="shared" si="0"/>
        <v>0</v>
      </c>
      <c r="K25" s="170">
        <f t="shared" si="0"/>
        <v>0</v>
      </c>
      <c r="L25" s="170"/>
    </row>
    <row r="26" spans="2:12" ht="9.75" customHeight="1">
      <c r="B26" s="175"/>
      <c r="C26" s="175"/>
      <c r="D26" s="175"/>
      <c r="E26" s="175"/>
      <c r="F26" s="175"/>
      <c r="G26" s="175"/>
      <c r="H26" s="175"/>
      <c r="I26" s="175"/>
      <c r="J26" s="175"/>
      <c r="K26" s="175"/>
      <c r="L26" s="175"/>
    </row>
    <row r="27" ht="12.75">
      <c r="B27" s="155" t="s">
        <v>276</v>
      </c>
    </row>
    <row r="28" ht="9.75" customHeight="1"/>
    <row r="29" ht="12.75" customHeight="1">
      <c r="B29" s="155" t="s">
        <v>277</v>
      </c>
    </row>
    <row r="30" spans="7:10" ht="25.5" customHeight="1">
      <c r="G30" s="501" t="s">
        <v>358</v>
      </c>
      <c r="H30" s="502"/>
      <c r="I30" s="502"/>
      <c r="J30" s="502"/>
    </row>
    <row r="31" spans="7:10" ht="25.5" customHeight="1">
      <c r="G31" s="501" t="s">
        <v>359</v>
      </c>
      <c r="H31" s="502"/>
      <c r="I31" s="502"/>
      <c r="J31" s="502"/>
    </row>
    <row r="33" ht="12.75">
      <c r="B33" s="155" t="s">
        <v>278</v>
      </c>
    </row>
    <row r="34" ht="12.75">
      <c r="B34" s="155" t="s">
        <v>279</v>
      </c>
    </row>
    <row r="35" ht="12.75">
      <c r="B35" s="155" t="s">
        <v>280</v>
      </c>
    </row>
    <row r="36" ht="12.75">
      <c r="B36" s="155" t="s">
        <v>281</v>
      </c>
    </row>
    <row r="37" ht="12.75">
      <c r="B37" s="155" t="s">
        <v>282</v>
      </c>
    </row>
    <row r="38" ht="12.75">
      <c r="B38" s="155" t="s">
        <v>283</v>
      </c>
    </row>
    <row r="39" ht="12.75">
      <c r="B39" s="155" t="s">
        <v>235</v>
      </c>
    </row>
    <row r="40" ht="12.75">
      <c r="B40" s="155" t="s">
        <v>284</v>
      </c>
    </row>
    <row r="41" ht="12.75">
      <c r="B41" s="155" t="s">
        <v>285</v>
      </c>
    </row>
    <row r="42" ht="12.75">
      <c r="B42" s="155" t="s">
        <v>286</v>
      </c>
    </row>
  </sheetData>
  <sheetProtection/>
  <mergeCells count="18">
    <mergeCell ref="H18:H19"/>
    <mergeCell ref="I18:J18"/>
    <mergeCell ref="G30:J30"/>
    <mergeCell ref="G31:J31"/>
    <mergeCell ref="B8:E8"/>
    <mergeCell ref="F8:G8"/>
    <mergeCell ref="H8:H9"/>
    <mergeCell ref="I8:J8"/>
    <mergeCell ref="K18:K19"/>
    <mergeCell ref="L18:L19"/>
    <mergeCell ref="K8:L9"/>
    <mergeCell ref="K10:L10"/>
    <mergeCell ref="B25:E25"/>
    <mergeCell ref="K14:L14"/>
    <mergeCell ref="B15:E15"/>
    <mergeCell ref="K15:L15"/>
    <mergeCell ref="B18:E18"/>
    <mergeCell ref="F18:G18"/>
  </mergeCells>
  <printOptions/>
  <pageMargins left="0.5511811023622047" right="0.3937007874015748" top="0.984251968503937" bottom="0.7480314960629921" header="0.5118110236220472" footer="0.5118110236220472"/>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O72"/>
  <sheetViews>
    <sheetView zoomScalePageLayoutView="0" workbookViewId="0" topLeftCell="A35">
      <selection activeCell="R62" sqref="R62"/>
    </sheetView>
  </sheetViews>
  <sheetFormatPr defaultColWidth="9.00390625" defaultRowHeight="13.5"/>
  <cols>
    <col min="1" max="1" width="5.125" style="0" customWidth="1"/>
    <col min="4" max="15" width="6.625" style="0" customWidth="1"/>
  </cols>
  <sheetData>
    <row r="1" spans="1:15" ht="13.5">
      <c r="A1" s="3" t="s">
        <v>124</v>
      </c>
      <c r="B1" s="17"/>
      <c r="C1" s="17"/>
      <c r="D1" s="17"/>
      <c r="E1" s="17"/>
      <c r="F1" s="17"/>
      <c r="G1" s="17"/>
      <c r="H1" s="17"/>
      <c r="I1" s="17"/>
      <c r="J1" s="17"/>
      <c r="K1" s="17"/>
      <c r="L1" s="17"/>
      <c r="M1" s="17"/>
      <c r="N1" s="17"/>
      <c r="O1" s="17"/>
    </row>
    <row r="2" spans="1:15" ht="17.25" customHeight="1">
      <c r="A2" s="384" t="s">
        <v>125</v>
      </c>
      <c r="B2" s="384"/>
      <c r="C2" s="384"/>
      <c r="D2" s="384"/>
      <c r="E2" s="384"/>
      <c r="F2" s="384"/>
      <c r="G2" s="384"/>
      <c r="H2" s="384"/>
      <c r="I2" s="384"/>
      <c r="J2" s="384"/>
      <c r="K2" s="384"/>
      <c r="L2" s="384"/>
      <c r="M2" s="384"/>
      <c r="N2" s="384"/>
      <c r="O2" s="384"/>
    </row>
    <row r="4" spans="1:15" ht="24.75" customHeight="1">
      <c r="A4" s="1" t="s">
        <v>126</v>
      </c>
      <c r="J4" s="519" t="s">
        <v>113</v>
      </c>
      <c r="K4" s="520"/>
      <c r="L4" s="521">
        <f>'保福第22号'!C10</f>
        <v>0</v>
      </c>
      <c r="M4" s="522"/>
      <c r="N4" s="522"/>
      <c r="O4" s="523"/>
    </row>
    <row r="5" spans="1:15" ht="12.75">
      <c r="A5" s="517" t="s">
        <v>127</v>
      </c>
      <c r="B5" s="32"/>
      <c r="C5" s="26" t="s">
        <v>128</v>
      </c>
      <c r="D5" s="517" t="s">
        <v>129</v>
      </c>
      <c r="E5" s="517" t="s">
        <v>130</v>
      </c>
      <c r="F5" s="517" t="s">
        <v>131</v>
      </c>
      <c r="G5" s="517" t="s">
        <v>132</v>
      </c>
      <c r="H5" s="517" t="s">
        <v>133</v>
      </c>
      <c r="I5" s="517" t="s">
        <v>134</v>
      </c>
      <c r="J5" s="517" t="s">
        <v>135</v>
      </c>
      <c r="K5" s="517" t="s">
        <v>136</v>
      </c>
      <c r="L5" s="517" t="s">
        <v>137</v>
      </c>
      <c r="M5" s="517" t="s">
        <v>138</v>
      </c>
      <c r="N5" s="517" t="s">
        <v>139</v>
      </c>
      <c r="O5" s="517" t="s">
        <v>140</v>
      </c>
    </row>
    <row r="6" spans="1:15" ht="12.75">
      <c r="A6" s="518"/>
      <c r="B6" s="33" t="s">
        <v>141</v>
      </c>
      <c r="C6" s="34"/>
      <c r="D6" s="518"/>
      <c r="E6" s="518"/>
      <c r="F6" s="518"/>
      <c r="G6" s="518"/>
      <c r="H6" s="518"/>
      <c r="I6" s="518"/>
      <c r="J6" s="518"/>
      <c r="K6" s="518"/>
      <c r="L6" s="518"/>
      <c r="M6" s="518"/>
      <c r="N6" s="518"/>
      <c r="O6" s="518"/>
    </row>
    <row r="7" spans="1:15" s="37" customFormat="1" ht="13.5" customHeight="1">
      <c r="A7" s="35">
        <v>1</v>
      </c>
      <c r="B7" s="513"/>
      <c r="C7" s="514"/>
      <c r="D7" s="36"/>
      <c r="E7" s="36"/>
      <c r="F7" s="36"/>
      <c r="G7" s="36"/>
      <c r="H7" s="36"/>
      <c r="I7" s="36"/>
      <c r="J7" s="36"/>
      <c r="K7" s="36"/>
      <c r="L7" s="36"/>
      <c r="M7" s="36"/>
      <c r="N7" s="36"/>
      <c r="O7" s="36"/>
    </row>
    <row r="8" spans="1:15" s="37" customFormat="1" ht="13.5" customHeight="1">
      <c r="A8" s="35">
        <v>2</v>
      </c>
      <c r="B8" s="513"/>
      <c r="C8" s="514"/>
      <c r="D8" s="36"/>
      <c r="E8" s="36"/>
      <c r="F8" s="36"/>
      <c r="G8" s="36"/>
      <c r="H8" s="36"/>
      <c r="I8" s="36"/>
      <c r="J8" s="36"/>
      <c r="K8" s="36"/>
      <c r="L8" s="36"/>
      <c r="M8" s="36"/>
      <c r="N8" s="36"/>
      <c r="O8" s="36"/>
    </row>
    <row r="9" spans="1:15" s="37" customFormat="1" ht="13.5" customHeight="1">
      <c r="A9" s="35">
        <v>3</v>
      </c>
      <c r="B9" s="513"/>
      <c r="C9" s="514"/>
      <c r="D9" s="36"/>
      <c r="E9" s="36"/>
      <c r="F9" s="36"/>
      <c r="G9" s="36"/>
      <c r="H9" s="36"/>
      <c r="I9" s="36"/>
      <c r="J9" s="36"/>
      <c r="K9" s="36"/>
      <c r="L9" s="36"/>
      <c r="M9" s="36"/>
      <c r="N9" s="36"/>
      <c r="O9" s="36"/>
    </row>
    <row r="10" spans="1:15" s="37" customFormat="1" ht="13.5" customHeight="1">
      <c r="A10" s="35">
        <v>4</v>
      </c>
      <c r="B10" s="513"/>
      <c r="C10" s="514"/>
      <c r="D10" s="36"/>
      <c r="E10" s="36"/>
      <c r="F10" s="36"/>
      <c r="G10" s="36"/>
      <c r="H10" s="36"/>
      <c r="I10" s="36"/>
      <c r="J10" s="36"/>
      <c r="K10" s="36"/>
      <c r="L10" s="36"/>
      <c r="M10" s="36"/>
      <c r="N10" s="36"/>
      <c r="O10" s="36"/>
    </row>
    <row r="11" spans="1:15" s="37" customFormat="1" ht="13.5" customHeight="1">
      <c r="A11" s="35">
        <v>5</v>
      </c>
      <c r="B11" s="513"/>
      <c r="C11" s="514"/>
      <c r="D11" s="36"/>
      <c r="E11" s="36"/>
      <c r="F11" s="36"/>
      <c r="G11" s="36"/>
      <c r="H11" s="36"/>
      <c r="I11" s="36"/>
      <c r="J11" s="36"/>
      <c r="K11" s="36"/>
      <c r="L11" s="36"/>
      <c r="M11" s="36"/>
      <c r="N11" s="36"/>
      <c r="O11" s="36"/>
    </row>
    <row r="12" spans="1:15" s="37" customFormat="1" ht="13.5" customHeight="1">
      <c r="A12" s="35">
        <v>6</v>
      </c>
      <c r="B12" s="513"/>
      <c r="C12" s="514"/>
      <c r="D12" s="36"/>
      <c r="E12" s="36"/>
      <c r="F12" s="36"/>
      <c r="G12" s="36"/>
      <c r="H12" s="36"/>
      <c r="I12" s="36"/>
      <c r="J12" s="36"/>
      <c r="K12" s="36"/>
      <c r="L12" s="36"/>
      <c r="M12" s="36"/>
      <c r="N12" s="36"/>
      <c r="O12" s="36"/>
    </row>
    <row r="13" spans="1:15" s="37" customFormat="1" ht="13.5" customHeight="1">
      <c r="A13" s="35">
        <v>7</v>
      </c>
      <c r="B13" s="513"/>
      <c r="C13" s="514"/>
      <c r="D13" s="36"/>
      <c r="E13" s="36"/>
      <c r="F13" s="36"/>
      <c r="G13" s="36"/>
      <c r="H13" s="36"/>
      <c r="I13" s="36"/>
      <c r="J13" s="36"/>
      <c r="K13" s="36"/>
      <c r="L13" s="36"/>
      <c r="M13" s="36"/>
      <c r="N13" s="36"/>
      <c r="O13" s="36"/>
    </row>
    <row r="14" spans="1:15" s="37" customFormat="1" ht="13.5" customHeight="1">
      <c r="A14" s="35">
        <v>8</v>
      </c>
      <c r="B14" s="513"/>
      <c r="C14" s="514"/>
      <c r="D14" s="36"/>
      <c r="E14" s="36"/>
      <c r="F14" s="36"/>
      <c r="G14" s="36"/>
      <c r="H14" s="36"/>
      <c r="I14" s="36"/>
      <c r="J14" s="36"/>
      <c r="K14" s="36"/>
      <c r="L14" s="36"/>
      <c r="M14" s="36"/>
      <c r="N14" s="36"/>
      <c r="O14" s="36"/>
    </row>
    <row r="15" spans="1:15" s="37" customFormat="1" ht="13.5" customHeight="1">
      <c r="A15" s="35">
        <v>9</v>
      </c>
      <c r="B15" s="513"/>
      <c r="C15" s="514"/>
      <c r="D15" s="36"/>
      <c r="E15" s="36"/>
      <c r="F15" s="36"/>
      <c r="G15" s="36"/>
      <c r="H15" s="36"/>
      <c r="I15" s="36"/>
      <c r="J15" s="36"/>
      <c r="K15" s="36"/>
      <c r="L15" s="36"/>
      <c r="M15" s="36"/>
      <c r="N15" s="36"/>
      <c r="O15" s="36"/>
    </row>
    <row r="16" spans="1:15" s="37" customFormat="1" ht="13.5" customHeight="1">
      <c r="A16" s="35">
        <v>10</v>
      </c>
      <c r="B16" s="513"/>
      <c r="C16" s="514"/>
      <c r="D16" s="36"/>
      <c r="E16" s="36"/>
      <c r="F16" s="36"/>
      <c r="G16" s="36"/>
      <c r="H16" s="36"/>
      <c r="I16" s="36"/>
      <c r="J16" s="36"/>
      <c r="K16" s="36"/>
      <c r="L16" s="36"/>
      <c r="M16" s="36"/>
      <c r="N16" s="36"/>
      <c r="O16" s="36"/>
    </row>
    <row r="17" spans="1:15" s="37" customFormat="1" ht="13.5" customHeight="1">
      <c r="A17" s="35">
        <v>11</v>
      </c>
      <c r="B17" s="513"/>
      <c r="C17" s="514"/>
      <c r="D17" s="36"/>
      <c r="E17" s="36"/>
      <c r="F17" s="36"/>
      <c r="G17" s="36"/>
      <c r="H17" s="36"/>
      <c r="I17" s="36"/>
      <c r="J17" s="36"/>
      <c r="K17" s="36"/>
      <c r="L17" s="36"/>
      <c r="M17" s="36"/>
      <c r="N17" s="36"/>
      <c r="O17" s="36"/>
    </row>
    <row r="18" spans="1:15" s="37" customFormat="1" ht="13.5" customHeight="1">
      <c r="A18" s="35">
        <v>12</v>
      </c>
      <c r="B18" s="513"/>
      <c r="C18" s="514"/>
      <c r="D18" s="36"/>
      <c r="E18" s="36"/>
      <c r="F18" s="36"/>
      <c r="G18" s="36"/>
      <c r="H18" s="36"/>
      <c r="I18" s="36"/>
      <c r="J18" s="36"/>
      <c r="K18" s="36"/>
      <c r="L18" s="36"/>
      <c r="M18" s="36"/>
      <c r="N18" s="36"/>
      <c r="O18" s="36"/>
    </row>
    <row r="19" spans="1:15" s="37" customFormat="1" ht="13.5" customHeight="1">
      <c r="A19" s="35">
        <v>13</v>
      </c>
      <c r="B19" s="513"/>
      <c r="C19" s="514"/>
      <c r="D19" s="36"/>
      <c r="E19" s="36"/>
      <c r="F19" s="36"/>
      <c r="G19" s="36"/>
      <c r="H19" s="36"/>
      <c r="I19" s="36"/>
      <c r="J19" s="36"/>
      <c r="K19" s="36"/>
      <c r="L19" s="36"/>
      <c r="M19" s="36"/>
      <c r="N19" s="36"/>
      <c r="O19" s="36"/>
    </row>
    <row r="20" spans="1:15" s="37" customFormat="1" ht="13.5" customHeight="1">
      <c r="A20" s="35">
        <v>14</v>
      </c>
      <c r="B20" s="513"/>
      <c r="C20" s="514"/>
      <c r="D20" s="36"/>
      <c r="E20" s="36"/>
      <c r="F20" s="36"/>
      <c r="G20" s="36"/>
      <c r="H20" s="36"/>
      <c r="I20" s="36"/>
      <c r="J20" s="36"/>
      <c r="K20" s="36"/>
      <c r="L20" s="36"/>
      <c r="M20" s="36"/>
      <c r="N20" s="36"/>
      <c r="O20" s="36"/>
    </row>
    <row r="21" spans="1:15" s="37" customFormat="1" ht="13.5" customHeight="1">
      <c r="A21" s="35">
        <v>15</v>
      </c>
      <c r="B21" s="513"/>
      <c r="C21" s="514"/>
      <c r="D21" s="36"/>
      <c r="E21" s="36"/>
      <c r="F21" s="36"/>
      <c r="G21" s="36"/>
      <c r="H21" s="36"/>
      <c r="I21" s="36"/>
      <c r="J21" s="36"/>
      <c r="K21" s="36"/>
      <c r="L21" s="36"/>
      <c r="M21" s="36"/>
      <c r="N21" s="36"/>
      <c r="O21" s="36"/>
    </row>
    <row r="22" spans="1:15" s="37" customFormat="1" ht="13.5" customHeight="1">
      <c r="A22" s="35">
        <v>16</v>
      </c>
      <c r="B22" s="513"/>
      <c r="C22" s="514"/>
      <c r="D22" s="36"/>
      <c r="E22" s="36"/>
      <c r="F22" s="36"/>
      <c r="G22" s="36"/>
      <c r="H22" s="36"/>
      <c r="I22" s="36"/>
      <c r="J22" s="36"/>
      <c r="K22" s="36"/>
      <c r="L22" s="36"/>
      <c r="M22" s="36"/>
      <c r="N22" s="36"/>
      <c r="O22" s="36"/>
    </row>
    <row r="23" spans="1:15" s="37" customFormat="1" ht="13.5" customHeight="1">
      <c r="A23" s="35">
        <v>17</v>
      </c>
      <c r="B23" s="513"/>
      <c r="C23" s="514"/>
      <c r="D23" s="36"/>
      <c r="E23" s="36"/>
      <c r="F23" s="36"/>
      <c r="G23" s="36"/>
      <c r="H23" s="36"/>
      <c r="I23" s="36"/>
      <c r="J23" s="36"/>
      <c r="K23" s="36"/>
      <c r="L23" s="36"/>
      <c r="M23" s="36"/>
      <c r="N23" s="36"/>
      <c r="O23" s="36"/>
    </row>
    <row r="24" spans="1:15" s="37" customFormat="1" ht="13.5" customHeight="1">
      <c r="A24" s="35">
        <v>18</v>
      </c>
      <c r="B24" s="513"/>
      <c r="C24" s="514"/>
      <c r="D24" s="36"/>
      <c r="E24" s="36"/>
      <c r="F24" s="36"/>
      <c r="G24" s="36"/>
      <c r="H24" s="36"/>
      <c r="I24" s="36"/>
      <c r="J24" s="36"/>
      <c r="K24" s="36"/>
      <c r="L24" s="36"/>
      <c r="M24" s="36"/>
      <c r="N24" s="36"/>
      <c r="O24" s="36"/>
    </row>
    <row r="25" spans="1:15" s="37" customFormat="1" ht="13.5" customHeight="1">
      <c r="A25" s="35">
        <v>19</v>
      </c>
      <c r="B25" s="513"/>
      <c r="C25" s="514"/>
      <c r="D25" s="36"/>
      <c r="E25" s="36"/>
      <c r="F25" s="36"/>
      <c r="G25" s="36"/>
      <c r="H25" s="36"/>
      <c r="I25" s="36"/>
      <c r="J25" s="36"/>
      <c r="K25" s="36"/>
      <c r="L25" s="36"/>
      <c r="M25" s="36"/>
      <c r="N25" s="36"/>
      <c r="O25" s="36"/>
    </row>
    <row r="26" spans="1:15" s="37" customFormat="1" ht="13.5" customHeight="1">
      <c r="A26" s="35">
        <v>20</v>
      </c>
      <c r="B26" s="513"/>
      <c r="C26" s="514"/>
      <c r="D26" s="36"/>
      <c r="E26" s="36"/>
      <c r="F26" s="36"/>
      <c r="G26" s="36"/>
      <c r="H26" s="36"/>
      <c r="I26" s="36"/>
      <c r="J26" s="36"/>
      <c r="K26" s="36"/>
      <c r="L26" s="36"/>
      <c r="M26" s="36"/>
      <c r="N26" s="36"/>
      <c r="O26" s="36"/>
    </row>
    <row r="27" spans="1:15" s="37" customFormat="1" ht="13.5" customHeight="1">
      <c r="A27" s="35">
        <v>21</v>
      </c>
      <c r="B27" s="513"/>
      <c r="C27" s="514"/>
      <c r="D27" s="36"/>
      <c r="E27" s="36"/>
      <c r="F27" s="36"/>
      <c r="G27" s="36"/>
      <c r="H27" s="36"/>
      <c r="I27" s="36"/>
      <c r="J27" s="36"/>
      <c r="K27" s="36"/>
      <c r="L27" s="36"/>
      <c r="M27" s="36"/>
      <c r="N27" s="36"/>
      <c r="O27" s="36"/>
    </row>
    <row r="28" spans="1:15" s="37" customFormat="1" ht="13.5" customHeight="1">
      <c r="A28" s="35">
        <v>22</v>
      </c>
      <c r="B28" s="513"/>
      <c r="C28" s="514"/>
      <c r="D28" s="36"/>
      <c r="E28" s="36"/>
      <c r="F28" s="36"/>
      <c r="G28" s="36"/>
      <c r="H28" s="36"/>
      <c r="I28" s="36"/>
      <c r="J28" s="36"/>
      <c r="K28" s="36"/>
      <c r="L28" s="36"/>
      <c r="M28" s="36"/>
      <c r="N28" s="36"/>
      <c r="O28" s="36"/>
    </row>
    <row r="29" spans="1:15" s="37" customFormat="1" ht="13.5" customHeight="1">
      <c r="A29" s="35">
        <v>23</v>
      </c>
      <c r="B29" s="513"/>
      <c r="C29" s="514"/>
      <c r="D29" s="36"/>
      <c r="E29" s="36"/>
      <c r="F29" s="36"/>
      <c r="G29" s="36"/>
      <c r="H29" s="36"/>
      <c r="I29" s="36"/>
      <c r="J29" s="36"/>
      <c r="K29" s="36"/>
      <c r="L29" s="36"/>
      <c r="M29" s="36"/>
      <c r="N29" s="36"/>
      <c r="O29" s="36"/>
    </row>
    <row r="30" spans="1:15" s="37" customFormat="1" ht="13.5" customHeight="1">
      <c r="A30" s="35">
        <v>24</v>
      </c>
      <c r="B30" s="513"/>
      <c r="C30" s="514"/>
      <c r="D30" s="36"/>
      <c r="E30" s="36"/>
      <c r="F30" s="36"/>
      <c r="G30" s="36"/>
      <c r="H30" s="36"/>
      <c r="I30" s="36"/>
      <c r="J30" s="36"/>
      <c r="K30" s="36"/>
      <c r="L30" s="36"/>
      <c r="M30" s="36"/>
      <c r="N30" s="36"/>
      <c r="O30" s="36"/>
    </row>
    <row r="31" spans="1:15" s="37" customFormat="1" ht="13.5" customHeight="1">
      <c r="A31" s="35">
        <v>25</v>
      </c>
      <c r="B31" s="513"/>
      <c r="C31" s="514"/>
      <c r="D31" s="36"/>
      <c r="E31" s="36"/>
      <c r="F31" s="36"/>
      <c r="G31" s="36"/>
      <c r="H31" s="36"/>
      <c r="I31" s="36"/>
      <c r="J31" s="36"/>
      <c r="K31" s="36"/>
      <c r="L31" s="36"/>
      <c r="M31" s="36"/>
      <c r="N31" s="36"/>
      <c r="O31" s="36"/>
    </row>
    <row r="32" spans="1:15" s="37" customFormat="1" ht="13.5" customHeight="1">
      <c r="A32" s="35">
        <v>26</v>
      </c>
      <c r="B32" s="513"/>
      <c r="C32" s="514"/>
      <c r="D32" s="36"/>
      <c r="E32" s="36"/>
      <c r="F32" s="36"/>
      <c r="G32" s="36"/>
      <c r="H32" s="36"/>
      <c r="I32" s="36"/>
      <c r="J32" s="36"/>
      <c r="K32" s="36"/>
      <c r="L32" s="36"/>
      <c r="M32" s="36"/>
      <c r="N32" s="36"/>
      <c r="O32" s="36"/>
    </row>
    <row r="33" spans="1:15" s="37" customFormat="1" ht="13.5" customHeight="1">
      <c r="A33" s="35">
        <v>27</v>
      </c>
      <c r="B33" s="513"/>
      <c r="C33" s="514"/>
      <c r="D33" s="36"/>
      <c r="E33" s="36"/>
      <c r="F33" s="36"/>
      <c r="G33" s="36"/>
      <c r="H33" s="36"/>
      <c r="I33" s="36"/>
      <c r="J33" s="36"/>
      <c r="K33" s="36"/>
      <c r="L33" s="36"/>
      <c r="M33" s="36"/>
      <c r="N33" s="36"/>
      <c r="O33" s="36"/>
    </row>
    <row r="34" spans="1:15" s="37" customFormat="1" ht="13.5" customHeight="1">
      <c r="A34" s="35">
        <v>28</v>
      </c>
      <c r="B34" s="513"/>
      <c r="C34" s="514"/>
      <c r="D34" s="36"/>
      <c r="E34" s="36"/>
      <c r="F34" s="36"/>
      <c r="G34" s="36"/>
      <c r="H34" s="36"/>
      <c r="I34" s="36"/>
      <c r="J34" s="36"/>
      <c r="K34" s="36"/>
      <c r="L34" s="36"/>
      <c r="M34" s="36"/>
      <c r="N34" s="36"/>
      <c r="O34" s="36"/>
    </row>
    <row r="35" spans="1:15" s="37" customFormat="1" ht="13.5" customHeight="1">
      <c r="A35" s="35">
        <v>29</v>
      </c>
      <c r="B35" s="513"/>
      <c r="C35" s="514"/>
      <c r="D35" s="36"/>
      <c r="E35" s="36"/>
      <c r="F35" s="36"/>
      <c r="G35" s="36"/>
      <c r="H35" s="36"/>
      <c r="I35" s="36"/>
      <c r="J35" s="36"/>
      <c r="K35" s="36"/>
      <c r="L35" s="36"/>
      <c r="M35" s="36"/>
      <c r="N35" s="36"/>
      <c r="O35" s="36"/>
    </row>
    <row r="36" spans="1:15" s="37" customFormat="1" ht="13.5" customHeight="1">
      <c r="A36" s="35">
        <v>30</v>
      </c>
      <c r="B36" s="513"/>
      <c r="C36" s="514"/>
      <c r="D36" s="36"/>
      <c r="E36" s="36"/>
      <c r="F36" s="36"/>
      <c r="G36" s="36"/>
      <c r="H36" s="36"/>
      <c r="I36" s="36"/>
      <c r="J36" s="36"/>
      <c r="K36" s="36"/>
      <c r="L36" s="36"/>
      <c r="M36" s="36"/>
      <c r="N36" s="36"/>
      <c r="O36" s="36"/>
    </row>
    <row r="37" spans="1:15" s="37" customFormat="1" ht="13.5" customHeight="1">
      <c r="A37" s="35">
        <v>31</v>
      </c>
      <c r="B37" s="513"/>
      <c r="C37" s="514"/>
      <c r="D37" s="36"/>
      <c r="E37" s="36"/>
      <c r="F37" s="36"/>
      <c r="G37" s="36"/>
      <c r="H37" s="36"/>
      <c r="I37" s="36"/>
      <c r="J37" s="36"/>
      <c r="K37" s="36"/>
      <c r="L37" s="36"/>
      <c r="M37" s="36"/>
      <c r="N37" s="36"/>
      <c r="O37" s="36"/>
    </row>
    <row r="38" spans="1:15" s="37" customFormat="1" ht="13.5" customHeight="1">
      <c r="A38" s="35">
        <v>32</v>
      </c>
      <c r="B38" s="513"/>
      <c r="C38" s="514"/>
      <c r="D38" s="36"/>
      <c r="E38" s="36"/>
      <c r="F38" s="36"/>
      <c r="G38" s="36"/>
      <c r="H38" s="36"/>
      <c r="I38" s="36"/>
      <c r="J38" s="36"/>
      <c r="K38" s="36"/>
      <c r="L38" s="36"/>
      <c r="M38" s="36"/>
      <c r="N38" s="36"/>
      <c r="O38" s="36"/>
    </row>
    <row r="39" spans="1:15" s="37" customFormat="1" ht="13.5" customHeight="1">
      <c r="A39" s="35">
        <v>33</v>
      </c>
      <c r="B39" s="513"/>
      <c r="C39" s="514"/>
      <c r="D39" s="36"/>
      <c r="E39" s="36"/>
      <c r="F39" s="36"/>
      <c r="G39" s="36"/>
      <c r="H39" s="36"/>
      <c r="I39" s="36"/>
      <c r="J39" s="36"/>
      <c r="K39" s="36"/>
      <c r="L39" s="36"/>
      <c r="M39" s="36"/>
      <c r="N39" s="36"/>
      <c r="O39" s="36"/>
    </row>
    <row r="40" spans="1:15" s="37" customFormat="1" ht="13.5" customHeight="1">
      <c r="A40" s="35">
        <v>34</v>
      </c>
      <c r="B40" s="513"/>
      <c r="C40" s="514"/>
      <c r="D40" s="36"/>
      <c r="E40" s="36"/>
      <c r="F40" s="36"/>
      <c r="G40" s="36"/>
      <c r="H40" s="36"/>
      <c r="I40" s="36"/>
      <c r="J40" s="36"/>
      <c r="K40" s="36"/>
      <c r="L40" s="36"/>
      <c r="M40" s="36"/>
      <c r="N40" s="36"/>
      <c r="O40" s="36"/>
    </row>
    <row r="41" spans="1:15" s="37" customFormat="1" ht="13.5" customHeight="1">
      <c r="A41" s="35">
        <v>35</v>
      </c>
      <c r="B41" s="513"/>
      <c r="C41" s="514"/>
      <c r="D41" s="36"/>
      <c r="E41" s="36"/>
      <c r="F41" s="36"/>
      <c r="G41" s="36"/>
      <c r="H41" s="36"/>
      <c r="I41" s="36"/>
      <c r="J41" s="36"/>
      <c r="K41" s="36"/>
      <c r="L41" s="36"/>
      <c r="M41" s="36"/>
      <c r="N41" s="36"/>
      <c r="O41" s="36"/>
    </row>
    <row r="42" spans="1:15" s="37" customFormat="1" ht="13.5" customHeight="1">
      <c r="A42" s="35">
        <v>36</v>
      </c>
      <c r="B42" s="513"/>
      <c r="C42" s="514"/>
      <c r="D42" s="36"/>
      <c r="E42" s="36"/>
      <c r="F42" s="36"/>
      <c r="G42" s="36"/>
      <c r="H42" s="36"/>
      <c r="I42" s="36"/>
      <c r="J42" s="36"/>
      <c r="K42" s="36"/>
      <c r="L42" s="36"/>
      <c r="M42" s="36"/>
      <c r="N42" s="36"/>
      <c r="O42" s="36"/>
    </row>
    <row r="43" spans="1:15" s="37" customFormat="1" ht="13.5" customHeight="1">
      <c r="A43" s="35">
        <v>37</v>
      </c>
      <c r="B43" s="513"/>
      <c r="C43" s="514"/>
      <c r="D43" s="36"/>
      <c r="E43" s="36"/>
      <c r="F43" s="36"/>
      <c r="G43" s="36"/>
      <c r="H43" s="36"/>
      <c r="I43" s="36"/>
      <c r="J43" s="36"/>
      <c r="K43" s="36"/>
      <c r="L43" s="36"/>
      <c r="M43" s="36"/>
      <c r="N43" s="36"/>
      <c r="O43" s="36"/>
    </row>
    <row r="44" spans="1:15" s="37" customFormat="1" ht="13.5" customHeight="1">
      <c r="A44" s="35">
        <v>38</v>
      </c>
      <c r="B44" s="513"/>
      <c r="C44" s="514"/>
      <c r="D44" s="36"/>
      <c r="E44" s="36"/>
      <c r="F44" s="36"/>
      <c r="G44" s="36"/>
      <c r="H44" s="36"/>
      <c r="I44" s="36"/>
      <c r="J44" s="36"/>
      <c r="K44" s="36"/>
      <c r="L44" s="36"/>
      <c r="M44" s="36"/>
      <c r="N44" s="36"/>
      <c r="O44" s="36"/>
    </row>
    <row r="45" spans="1:15" s="37" customFormat="1" ht="13.5" customHeight="1">
      <c r="A45" s="35">
        <v>39</v>
      </c>
      <c r="B45" s="513"/>
      <c r="C45" s="514"/>
      <c r="D45" s="36"/>
      <c r="E45" s="36"/>
      <c r="F45" s="36"/>
      <c r="G45" s="36"/>
      <c r="H45" s="36"/>
      <c r="I45" s="36"/>
      <c r="J45" s="36"/>
      <c r="K45" s="36"/>
      <c r="L45" s="36"/>
      <c r="M45" s="36"/>
      <c r="N45" s="36"/>
      <c r="O45" s="36"/>
    </row>
    <row r="46" spans="1:15" s="37" customFormat="1" ht="13.5" customHeight="1">
      <c r="A46" s="35">
        <v>40</v>
      </c>
      <c r="B46" s="513"/>
      <c r="C46" s="514"/>
      <c r="D46" s="36"/>
      <c r="E46" s="36"/>
      <c r="F46" s="36"/>
      <c r="G46" s="36"/>
      <c r="H46" s="36"/>
      <c r="I46" s="36"/>
      <c r="J46" s="36"/>
      <c r="K46" s="36"/>
      <c r="L46" s="36"/>
      <c r="M46" s="36"/>
      <c r="N46" s="36"/>
      <c r="O46" s="36"/>
    </row>
    <row r="47" spans="1:15" ht="15.75" customHeight="1">
      <c r="A47" s="38"/>
      <c r="B47" s="38"/>
      <c r="C47" s="38"/>
      <c r="D47" s="38"/>
      <c r="E47" s="38"/>
      <c r="F47" s="38"/>
      <c r="G47" s="38"/>
      <c r="H47" s="38"/>
      <c r="I47" s="38"/>
      <c r="J47" s="38"/>
      <c r="K47" s="38"/>
      <c r="L47" s="38"/>
      <c r="M47" s="38"/>
      <c r="N47" s="38"/>
      <c r="O47" s="38"/>
    </row>
    <row r="48" s="39" customFormat="1" ht="24.75" customHeight="1">
      <c r="A48" s="39" t="s">
        <v>142</v>
      </c>
    </row>
    <row r="49" spans="1:10" s="39" customFormat="1" ht="12.75">
      <c r="A49" s="40"/>
      <c r="B49" s="41"/>
      <c r="C49" s="42"/>
      <c r="D49" s="43" t="s">
        <v>129</v>
      </c>
      <c r="E49" s="43" t="s">
        <v>130</v>
      </c>
      <c r="F49" s="43" t="s">
        <v>131</v>
      </c>
      <c r="G49" s="43" t="s">
        <v>132</v>
      </c>
      <c r="H49" s="43" t="s">
        <v>133</v>
      </c>
      <c r="I49" s="43" t="s">
        <v>134</v>
      </c>
      <c r="J49" s="43" t="s">
        <v>143</v>
      </c>
    </row>
    <row r="50" spans="1:10" s="37" customFormat="1" ht="12" customHeight="1">
      <c r="A50" s="44"/>
      <c r="B50" s="45" t="s">
        <v>144</v>
      </c>
      <c r="C50" s="46"/>
      <c r="D50" s="36"/>
      <c r="E50" s="36"/>
      <c r="F50" s="36"/>
      <c r="G50" s="36"/>
      <c r="H50" s="36"/>
      <c r="I50" s="36"/>
      <c r="J50" s="36"/>
    </row>
    <row r="51" spans="1:10" s="37" customFormat="1" ht="12" customHeight="1">
      <c r="A51" s="47"/>
      <c r="B51" s="48" t="s">
        <v>145</v>
      </c>
      <c r="C51" s="46"/>
      <c r="D51" s="36"/>
      <c r="E51" s="36"/>
      <c r="F51" s="36"/>
      <c r="G51" s="36"/>
      <c r="H51" s="36"/>
      <c r="I51" s="36"/>
      <c r="J51" s="36"/>
    </row>
    <row r="52" spans="1:10" s="37" customFormat="1" ht="12" customHeight="1">
      <c r="A52" s="47"/>
      <c r="B52" s="48" t="s">
        <v>146</v>
      </c>
      <c r="C52" s="46"/>
      <c r="D52" s="36"/>
      <c r="E52" s="36"/>
      <c r="F52" s="36"/>
      <c r="G52" s="36"/>
      <c r="H52" s="36"/>
      <c r="I52" s="36"/>
      <c r="J52" s="36"/>
    </row>
    <row r="53" spans="1:10" s="37" customFormat="1" ht="12" customHeight="1">
      <c r="A53" s="47"/>
      <c r="B53" s="48" t="s">
        <v>147</v>
      </c>
      <c r="C53" s="46"/>
      <c r="D53" s="36"/>
      <c r="E53" s="36"/>
      <c r="F53" s="36"/>
      <c r="G53" s="36"/>
      <c r="H53" s="36"/>
      <c r="I53" s="36"/>
      <c r="J53" s="36"/>
    </row>
    <row r="54" spans="1:10" s="39" customFormat="1" ht="12.75">
      <c r="A54" s="49"/>
      <c r="B54" s="50" t="s">
        <v>26</v>
      </c>
      <c r="C54" s="51"/>
      <c r="D54" s="90">
        <f>SUM(D50:D53)</f>
        <v>0</v>
      </c>
      <c r="E54" s="90">
        <f aca="true" t="shared" si="0" ref="E54:J54">SUM(E50:E53)</f>
        <v>0</v>
      </c>
      <c r="F54" s="90">
        <f t="shared" si="0"/>
        <v>0</v>
      </c>
      <c r="G54" s="90">
        <f t="shared" si="0"/>
        <v>0</v>
      </c>
      <c r="H54" s="90">
        <f t="shared" si="0"/>
        <v>0</v>
      </c>
      <c r="I54" s="90">
        <f t="shared" si="0"/>
        <v>0</v>
      </c>
      <c r="J54" s="90">
        <f t="shared" si="0"/>
        <v>0</v>
      </c>
    </row>
    <row r="55" spans="1:10" s="39" customFormat="1" ht="12" customHeight="1">
      <c r="A55" s="505" t="s">
        <v>148</v>
      </c>
      <c r="B55" s="506"/>
      <c r="C55" s="507"/>
      <c r="D55" s="52"/>
      <c r="E55" s="52"/>
      <c r="F55" s="52"/>
      <c r="G55" s="52"/>
      <c r="H55" s="52"/>
      <c r="I55" s="52"/>
      <c r="J55" s="52"/>
    </row>
    <row r="56" spans="1:10" s="39" customFormat="1" ht="12.75">
      <c r="A56" s="53"/>
      <c r="B56" s="53"/>
      <c r="C56" s="53"/>
      <c r="D56" s="53"/>
      <c r="E56" s="53"/>
      <c r="F56" s="53"/>
      <c r="G56" s="53"/>
      <c r="H56" s="53"/>
      <c r="I56" s="53"/>
      <c r="J56" s="53"/>
    </row>
    <row r="57" spans="1:11" s="39" customFormat="1" ht="12.75">
      <c r="A57" s="40"/>
      <c r="B57" s="41"/>
      <c r="C57" s="42"/>
      <c r="D57" s="43" t="s">
        <v>149</v>
      </c>
      <c r="E57" s="43" t="s">
        <v>137</v>
      </c>
      <c r="F57" s="43" t="s">
        <v>138</v>
      </c>
      <c r="G57" s="43" t="s">
        <v>139</v>
      </c>
      <c r="H57" s="43" t="s">
        <v>140</v>
      </c>
      <c r="I57" s="43" t="s">
        <v>150</v>
      </c>
      <c r="J57" s="515" t="s">
        <v>197</v>
      </c>
      <c r="K57" s="516"/>
    </row>
    <row r="58" spans="1:11" s="39" customFormat="1" ht="12" customHeight="1">
      <c r="A58" s="40"/>
      <c r="B58" s="54" t="s">
        <v>144</v>
      </c>
      <c r="C58" s="42"/>
      <c r="D58" s="36"/>
      <c r="E58" s="36"/>
      <c r="F58" s="36"/>
      <c r="G58" s="36"/>
      <c r="H58" s="36"/>
      <c r="I58" s="91">
        <f aca="true" t="shared" si="1" ref="I58:I63">SUM(D50:J50,D58:H58)</f>
        <v>0</v>
      </c>
      <c r="J58" s="437"/>
      <c r="K58" s="439"/>
    </row>
    <row r="59" spans="1:11" s="39" customFormat="1" ht="12" customHeight="1">
      <c r="A59" s="40"/>
      <c r="B59" s="48" t="s">
        <v>145</v>
      </c>
      <c r="C59" s="42"/>
      <c r="D59" s="36"/>
      <c r="E59" s="36"/>
      <c r="F59" s="36"/>
      <c r="G59" s="36"/>
      <c r="H59" s="36"/>
      <c r="I59" s="91">
        <f t="shared" si="1"/>
        <v>0</v>
      </c>
      <c r="J59" s="437"/>
      <c r="K59" s="439"/>
    </row>
    <row r="60" spans="1:11" s="39" customFormat="1" ht="12" customHeight="1">
      <c r="A60" s="40"/>
      <c r="B60" s="48" t="s">
        <v>146</v>
      </c>
      <c r="C60" s="42"/>
      <c r="D60" s="36"/>
      <c r="E60" s="36"/>
      <c r="F60" s="36"/>
      <c r="G60" s="36"/>
      <c r="H60" s="36"/>
      <c r="I60" s="91">
        <f>SUM(D52:J52,D60:H60)</f>
        <v>0</v>
      </c>
      <c r="J60" s="437"/>
      <c r="K60" s="439"/>
    </row>
    <row r="61" spans="1:11" s="39" customFormat="1" ht="12" customHeight="1">
      <c r="A61" s="40"/>
      <c r="B61" s="48" t="s">
        <v>147</v>
      </c>
      <c r="C61" s="42"/>
      <c r="D61" s="36"/>
      <c r="E61" s="36"/>
      <c r="F61" s="36"/>
      <c r="G61" s="36"/>
      <c r="H61" s="36"/>
      <c r="I61" s="91">
        <f>SUM(D53:J53,D61:H61)</f>
        <v>0</v>
      </c>
      <c r="J61" s="437"/>
      <c r="K61" s="439"/>
    </row>
    <row r="62" spans="1:14" s="39" customFormat="1" ht="12.75">
      <c r="A62" s="55"/>
      <c r="B62" s="50" t="s">
        <v>26</v>
      </c>
      <c r="C62" s="51"/>
      <c r="D62" s="108">
        <f>SUM(D58:D61)</f>
        <v>0</v>
      </c>
      <c r="E62" s="108">
        <f>SUM(E58:E61)</f>
        <v>0</v>
      </c>
      <c r="F62" s="108">
        <f>SUM(F58:F61)</f>
        <v>0</v>
      </c>
      <c r="G62" s="108">
        <f>SUM(G58:G61)</f>
        <v>0</v>
      </c>
      <c r="H62" s="108">
        <f>SUM(H58:H61)</f>
        <v>0</v>
      </c>
      <c r="I62" s="108">
        <f>SUM(D54:J54,D62:H62)</f>
        <v>0</v>
      </c>
      <c r="J62" s="503">
        <f>ROUNDDOWN(I62/12,0)</f>
        <v>0</v>
      </c>
      <c r="K62" s="504"/>
      <c r="L62" s="511">
        <f>IF(J62=SUM(J58:K61),"","不一致")</f>
      </c>
      <c r="M62" s="512"/>
      <c r="N62" s="512"/>
    </row>
    <row r="63" spans="1:11" s="39" customFormat="1" ht="12" customHeight="1">
      <c r="A63" s="505" t="s">
        <v>148</v>
      </c>
      <c r="B63" s="506"/>
      <c r="C63" s="507"/>
      <c r="D63" s="106"/>
      <c r="E63" s="106"/>
      <c r="F63" s="106"/>
      <c r="G63" s="106"/>
      <c r="H63" s="106"/>
      <c r="I63" s="107">
        <f t="shared" si="1"/>
        <v>0</v>
      </c>
      <c r="J63" s="508">
        <f>ROUNDDOWN(I63/12,0)</f>
        <v>0</v>
      </c>
      <c r="K63" s="509"/>
    </row>
    <row r="64" spans="10:15" s="39" customFormat="1" ht="13.5" customHeight="1">
      <c r="J64" s="510" t="s">
        <v>221</v>
      </c>
      <c r="K64" s="510"/>
      <c r="L64" s="510"/>
      <c r="M64" s="510"/>
      <c r="N64" s="510"/>
      <c r="O64" s="510"/>
    </row>
    <row r="65" spans="1:15" s="57" customFormat="1" ht="12">
      <c r="A65" s="56" t="s">
        <v>151</v>
      </c>
      <c r="B65" s="56"/>
      <c r="J65" s="510"/>
      <c r="K65" s="510"/>
      <c r="L65" s="510"/>
      <c r="M65" s="510"/>
      <c r="N65" s="510"/>
      <c r="O65" s="510"/>
    </row>
    <row r="66" spans="2:15" s="57" customFormat="1" ht="12">
      <c r="B66" s="57" t="s">
        <v>152</v>
      </c>
      <c r="J66" s="510"/>
      <c r="K66" s="510"/>
      <c r="L66" s="510"/>
      <c r="M66" s="510"/>
      <c r="N66" s="510"/>
      <c r="O66" s="510"/>
    </row>
    <row r="67" spans="1:2" s="57" customFormat="1" ht="12">
      <c r="A67" s="58"/>
      <c r="B67" s="57" t="s">
        <v>153</v>
      </c>
    </row>
    <row r="68" s="57" customFormat="1" ht="12">
      <c r="B68" s="57" t="s">
        <v>154</v>
      </c>
    </row>
    <row r="69" s="57" customFormat="1" ht="12">
      <c r="B69" s="57" t="s">
        <v>155</v>
      </c>
    </row>
    <row r="70" s="57" customFormat="1" ht="12">
      <c r="B70" s="57" t="s">
        <v>156</v>
      </c>
    </row>
    <row r="71" s="57" customFormat="1" ht="12">
      <c r="B71" s="57" t="s">
        <v>157</v>
      </c>
    </row>
    <row r="72" s="57" customFormat="1" ht="12">
      <c r="B72" s="57" t="s">
        <v>158</v>
      </c>
    </row>
    <row r="73" s="39" customFormat="1" ht="12.75"/>
  </sheetData>
  <sheetProtection formatColumns="0" formatRows="0" insertColumns="0" deleteColumns="0" deleteRows="0"/>
  <mergeCells count="67">
    <mergeCell ref="A2:O2"/>
    <mergeCell ref="J4:K4"/>
    <mergeCell ref="L4:O4"/>
    <mergeCell ref="A5:A6"/>
    <mergeCell ref="D5:D6"/>
    <mergeCell ref="E5:E6"/>
    <mergeCell ref="F5:F6"/>
    <mergeCell ref="G5:G6"/>
    <mergeCell ref="H5:H6"/>
    <mergeCell ref="I5:I6"/>
    <mergeCell ref="N5:N6"/>
    <mergeCell ref="O5:O6"/>
    <mergeCell ref="B7:C7"/>
    <mergeCell ref="B8:C8"/>
    <mergeCell ref="J5:J6"/>
    <mergeCell ref="K5:K6"/>
    <mergeCell ref="L5:L6"/>
    <mergeCell ref="M5:M6"/>
    <mergeCell ref="B13:C13"/>
    <mergeCell ref="B14:C14"/>
    <mergeCell ref="B15:C15"/>
    <mergeCell ref="B16:C16"/>
    <mergeCell ref="B9:C9"/>
    <mergeCell ref="B10:C10"/>
    <mergeCell ref="B11:C11"/>
    <mergeCell ref="B12:C12"/>
    <mergeCell ref="B21:C21"/>
    <mergeCell ref="B22:C22"/>
    <mergeCell ref="B23:C23"/>
    <mergeCell ref="B24:C24"/>
    <mergeCell ref="B17:C17"/>
    <mergeCell ref="B18:C18"/>
    <mergeCell ref="B19:C19"/>
    <mergeCell ref="B20:C20"/>
    <mergeCell ref="B29:C29"/>
    <mergeCell ref="B30:C30"/>
    <mergeCell ref="B31:C31"/>
    <mergeCell ref="B32:C32"/>
    <mergeCell ref="B25:C25"/>
    <mergeCell ref="B26:C26"/>
    <mergeCell ref="B27:C27"/>
    <mergeCell ref="B28:C28"/>
    <mergeCell ref="B37:C37"/>
    <mergeCell ref="B38:C38"/>
    <mergeCell ref="B39:C39"/>
    <mergeCell ref="B40:C40"/>
    <mergeCell ref="B33:C33"/>
    <mergeCell ref="B34:C34"/>
    <mergeCell ref="B35:C35"/>
    <mergeCell ref="B36:C36"/>
    <mergeCell ref="B45:C45"/>
    <mergeCell ref="B46:C46"/>
    <mergeCell ref="A55:C55"/>
    <mergeCell ref="J57:K57"/>
    <mergeCell ref="B41:C41"/>
    <mergeCell ref="B42:C42"/>
    <mergeCell ref="B43:C43"/>
    <mergeCell ref="B44:C44"/>
    <mergeCell ref="J62:K62"/>
    <mergeCell ref="A63:C63"/>
    <mergeCell ref="J63:K63"/>
    <mergeCell ref="J64:O66"/>
    <mergeCell ref="J58:K58"/>
    <mergeCell ref="J59:K59"/>
    <mergeCell ref="J60:K60"/>
    <mergeCell ref="J61:K61"/>
    <mergeCell ref="L62:N62"/>
  </mergeCells>
  <conditionalFormatting sqref="L62">
    <cfRule type="cellIs" priority="4" dxfId="12" operator="equal" stopIfTrue="1">
      <formula>"不一致"</formula>
    </cfRule>
  </conditionalFormatting>
  <conditionalFormatting sqref="D7:M46">
    <cfRule type="cellIs" priority="3" dxfId="0" operator="greaterThanOrEqual" stopIfTrue="1">
      <formula>15</formula>
    </cfRule>
  </conditionalFormatting>
  <conditionalFormatting sqref="N7:N45">
    <cfRule type="cellIs" priority="2" dxfId="0" operator="greaterThanOrEqual" stopIfTrue="1">
      <formula>14</formula>
    </cfRule>
  </conditionalFormatting>
  <conditionalFormatting sqref="O7:O46">
    <cfRule type="cellIs" priority="1" dxfId="0" operator="greaterThanOrEqual" stopIfTrue="1">
      <formula>15</formula>
    </cfRule>
  </conditionalFormatting>
  <printOptions/>
  <pageMargins left="0.6" right="0.43" top="0.85" bottom="0.59" header="0.512" footer="0.3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K32"/>
  <sheetViews>
    <sheetView zoomScale="115" zoomScaleNormal="115" zoomScaleSheetLayoutView="115" zoomScalePageLayoutView="0" workbookViewId="0" topLeftCell="A1">
      <selection activeCell="X29" sqref="X29"/>
    </sheetView>
  </sheetViews>
  <sheetFormatPr defaultColWidth="9.00390625" defaultRowHeight="13.5"/>
  <cols>
    <col min="1" max="1" width="5.125" style="59" customWidth="1"/>
    <col min="2" max="32" width="4.00390625" style="59" customWidth="1"/>
    <col min="33" max="33" width="5.625" style="59" customWidth="1"/>
    <col min="34" max="34" width="0.74609375" style="59" customWidth="1"/>
    <col min="35" max="36" width="4.625" style="59" customWidth="1"/>
    <col min="37" max="37" width="4.625" style="59" hidden="1" customWidth="1"/>
    <col min="38" max="156" width="4.625" style="59" customWidth="1"/>
    <col min="157" max="16384" width="9.00390625" style="59" customWidth="1"/>
  </cols>
  <sheetData>
    <row r="1" spans="1:37" ht="13.5">
      <c r="A1" s="59" t="s">
        <v>159</v>
      </c>
      <c r="AK1" s="146" t="s">
        <v>251</v>
      </c>
    </row>
    <row r="2" ht="13.5"/>
    <row r="3" ht="13.5"/>
    <row r="4" spans="1:33" ht="19.5" customHeight="1">
      <c r="A4" s="534" t="s">
        <v>252</v>
      </c>
      <c r="B4" s="535"/>
      <c r="C4" s="535"/>
      <c r="D4" s="535"/>
      <c r="E4" s="535"/>
      <c r="F4" s="535"/>
      <c r="G4" s="535"/>
      <c r="H4" s="535"/>
      <c r="I4" s="535"/>
      <c r="J4" s="535"/>
      <c r="V4" s="536" t="s">
        <v>187</v>
      </c>
      <c r="W4" s="537"/>
      <c r="X4" s="537"/>
      <c r="Y4" s="538"/>
      <c r="Z4" s="539">
        <f>'保福第22号'!C10</f>
        <v>0</v>
      </c>
      <c r="AA4" s="540"/>
      <c r="AB4" s="540"/>
      <c r="AC4" s="540"/>
      <c r="AD4" s="540"/>
      <c r="AE4" s="540"/>
      <c r="AF4" s="540"/>
      <c r="AG4" s="541"/>
    </row>
    <row r="5" spans="1:33" ht="13.5">
      <c r="A5" s="542" t="s">
        <v>160</v>
      </c>
      <c r="B5" s="528">
        <v>1</v>
      </c>
      <c r="C5" s="528">
        <v>2</v>
      </c>
      <c r="D5" s="528">
        <v>3</v>
      </c>
      <c r="E5" s="528">
        <v>4</v>
      </c>
      <c r="F5" s="528">
        <v>5</v>
      </c>
      <c r="G5" s="528">
        <v>6</v>
      </c>
      <c r="H5" s="528">
        <v>7</v>
      </c>
      <c r="I5" s="528">
        <v>8</v>
      </c>
      <c r="J5" s="528">
        <v>9</v>
      </c>
      <c r="K5" s="528">
        <v>10</v>
      </c>
      <c r="L5" s="528">
        <v>11</v>
      </c>
      <c r="M5" s="528">
        <v>12</v>
      </c>
      <c r="N5" s="528">
        <v>13</v>
      </c>
      <c r="O5" s="528">
        <v>14</v>
      </c>
      <c r="P5" s="528">
        <v>15</v>
      </c>
      <c r="Q5" s="528">
        <v>16</v>
      </c>
      <c r="R5" s="528">
        <v>17</v>
      </c>
      <c r="S5" s="528">
        <v>18</v>
      </c>
      <c r="T5" s="528">
        <v>19</v>
      </c>
      <c r="U5" s="528">
        <v>20</v>
      </c>
      <c r="V5" s="528">
        <v>21</v>
      </c>
      <c r="W5" s="528">
        <v>22</v>
      </c>
      <c r="X5" s="528">
        <v>23</v>
      </c>
      <c r="Y5" s="528">
        <v>24</v>
      </c>
      <c r="Z5" s="528">
        <v>25</v>
      </c>
      <c r="AA5" s="528">
        <v>26</v>
      </c>
      <c r="AB5" s="528">
        <v>27</v>
      </c>
      <c r="AC5" s="528">
        <v>28</v>
      </c>
      <c r="AD5" s="528">
        <v>29</v>
      </c>
      <c r="AE5" s="528">
        <v>30</v>
      </c>
      <c r="AF5" s="528">
        <v>31</v>
      </c>
      <c r="AG5" s="531" t="s">
        <v>150</v>
      </c>
    </row>
    <row r="6" spans="1:33" ht="13.5">
      <c r="A6" s="543"/>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32"/>
    </row>
    <row r="7" spans="1:33" ht="13.5">
      <c r="A7" s="543"/>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32"/>
    </row>
    <row r="8" spans="1:33" ht="13.5">
      <c r="A8" s="544"/>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3"/>
    </row>
    <row r="9" spans="1:33" ht="21" customHeight="1">
      <c r="A9" s="92">
        <v>4</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7"/>
      <c r="AG9" s="71">
        <f aca="true" t="shared" si="0" ref="AG9:AG20">COUNTIF(B9:AF9,"○")</f>
        <v>0</v>
      </c>
    </row>
    <row r="10" spans="1:33" ht="21" customHeight="1">
      <c r="A10" s="93">
        <v>5</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72">
        <f t="shared" si="0"/>
        <v>0</v>
      </c>
    </row>
    <row r="11" spans="1:33" ht="21" customHeight="1">
      <c r="A11" s="93">
        <v>6</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7"/>
      <c r="AG11" s="72">
        <f>COUNTIF(B11:AF11,"○")</f>
        <v>0</v>
      </c>
    </row>
    <row r="12" spans="1:33" ht="21" customHeight="1">
      <c r="A12" s="93">
        <v>7</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72">
        <f t="shared" si="0"/>
        <v>0</v>
      </c>
    </row>
    <row r="13" spans="1:33" ht="21" customHeight="1">
      <c r="A13" s="93">
        <v>8</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72">
        <f t="shared" si="0"/>
        <v>0</v>
      </c>
    </row>
    <row r="14" spans="1:33" ht="21" customHeight="1">
      <c r="A14" s="93">
        <v>9</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7"/>
      <c r="AG14" s="72">
        <f t="shared" si="0"/>
        <v>0</v>
      </c>
    </row>
    <row r="15" spans="1:33" ht="21" customHeight="1">
      <c r="A15" s="93">
        <v>10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72">
        <f t="shared" si="0"/>
        <v>0</v>
      </c>
    </row>
    <row r="16" spans="1:33" ht="21" customHeight="1">
      <c r="A16" s="93">
        <v>11</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7"/>
      <c r="AG16" s="72">
        <f t="shared" si="0"/>
        <v>0</v>
      </c>
    </row>
    <row r="17" spans="1:33" ht="21" customHeight="1">
      <c r="A17" s="93">
        <v>12</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72">
        <f t="shared" si="0"/>
        <v>0</v>
      </c>
    </row>
    <row r="18" spans="1:33" ht="21" customHeight="1">
      <c r="A18" s="93">
        <v>1</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72">
        <f t="shared" si="0"/>
        <v>0</v>
      </c>
    </row>
    <row r="19" spans="1:33" ht="21" customHeight="1">
      <c r="A19" s="93">
        <v>2</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7"/>
      <c r="AE19" s="147"/>
      <c r="AF19" s="147"/>
      <c r="AG19" s="72">
        <f t="shared" si="0"/>
        <v>0</v>
      </c>
    </row>
    <row r="20" spans="1:33" ht="21" customHeight="1">
      <c r="A20" s="93">
        <v>3</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72">
        <f t="shared" si="0"/>
        <v>0</v>
      </c>
    </row>
    <row r="21" spans="1:33" ht="21" customHeight="1">
      <c r="A21" s="94" t="s">
        <v>198</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2">
        <f>SUM(AG9:AG20)</f>
        <v>0</v>
      </c>
    </row>
    <row r="22" spans="1:33"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row>
    <row r="23" spans="28:33" s="18" customFormat="1" ht="21" customHeight="1">
      <c r="AB23" s="23"/>
      <c r="AC23" s="23"/>
      <c r="AD23" s="526" t="s">
        <v>161</v>
      </c>
      <c r="AE23" s="526"/>
      <c r="AF23" s="527"/>
      <c r="AG23" s="527"/>
    </row>
    <row r="24" spans="30:33" s="18" customFormat="1" ht="21" customHeight="1">
      <c r="AD24" s="526" t="s">
        <v>162</v>
      </c>
      <c r="AE24" s="526"/>
      <c r="AF24" s="527">
        <f>AG21</f>
        <v>0</v>
      </c>
      <c r="AG24" s="527"/>
    </row>
    <row r="25" spans="30:33" s="18" customFormat="1" ht="21" customHeight="1">
      <c r="AD25" s="177"/>
      <c r="AE25" s="177"/>
      <c r="AF25" s="178"/>
      <c r="AG25" s="178"/>
    </row>
    <row r="26" spans="1:33" s="18" customFormat="1" ht="21" customHeight="1">
      <c r="A26" s="524" t="s">
        <v>288</v>
      </c>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row>
    <row r="27" spans="1:33" s="18" customFormat="1" ht="25.5" customHeight="1">
      <c r="A27" s="179"/>
      <c r="B27" s="179"/>
      <c r="C27" s="179"/>
      <c r="D27" s="179"/>
      <c r="E27" s="179"/>
      <c r="F27" s="179"/>
      <c r="G27" s="179"/>
      <c r="H27" s="179"/>
      <c r="I27" s="179"/>
      <c r="J27" s="179"/>
      <c r="K27" s="179"/>
      <c r="L27" s="179"/>
      <c r="M27" s="179"/>
      <c r="N27" s="179"/>
      <c r="O27" s="179"/>
      <c r="P27" s="440" t="s">
        <v>289</v>
      </c>
      <c r="Q27" s="440"/>
      <c r="R27" s="440"/>
      <c r="S27" s="440"/>
      <c r="T27" s="440"/>
      <c r="U27" s="440"/>
      <c r="V27" s="525" t="s">
        <v>362</v>
      </c>
      <c r="W27" s="525"/>
      <c r="X27" s="525"/>
      <c r="Y27" s="525"/>
      <c r="Z27" s="525"/>
      <c r="AA27" s="525"/>
      <c r="AB27" s="525"/>
      <c r="AC27" s="525"/>
      <c r="AD27" s="525"/>
      <c r="AE27" s="525"/>
      <c r="AF27" s="525"/>
      <c r="AG27" s="525"/>
    </row>
    <row r="28" spans="1:33" s="18" customFormat="1" ht="36" customHeight="1">
      <c r="A28" s="18" t="s">
        <v>163</v>
      </c>
      <c r="AB28" s="23"/>
      <c r="AC28" s="23"/>
      <c r="AD28" s="61"/>
      <c r="AE28" s="61"/>
      <c r="AF28" s="56"/>
      <c r="AG28" s="56"/>
    </row>
    <row r="29" spans="1:33" s="18" customFormat="1" ht="15" customHeight="1">
      <c r="A29" s="18" t="s">
        <v>164</v>
      </c>
      <c r="AD29" s="61"/>
      <c r="AE29" s="61"/>
      <c r="AF29" s="56"/>
      <c r="AG29" s="56"/>
    </row>
    <row r="30" s="18" customFormat="1" ht="15" customHeight="1">
      <c r="A30" s="18" t="s">
        <v>165</v>
      </c>
    </row>
    <row r="31" s="18" customFormat="1" ht="15" customHeight="1">
      <c r="A31" s="18" t="s">
        <v>166</v>
      </c>
    </row>
    <row r="32" s="18" customFormat="1" ht="15" customHeight="1">
      <c r="A32" s="18" t="s">
        <v>167</v>
      </c>
    </row>
  </sheetData>
  <sheetProtection/>
  <mergeCells count="43">
    <mergeCell ref="A4:J4"/>
    <mergeCell ref="V4:Y4"/>
    <mergeCell ref="Z4:AG4"/>
    <mergeCell ref="A5:A8"/>
    <mergeCell ref="B5:B8"/>
    <mergeCell ref="C5:C8"/>
    <mergeCell ref="D5:D8"/>
    <mergeCell ref="E5:E8"/>
    <mergeCell ref="F5:F8"/>
    <mergeCell ref="G5:G8"/>
    <mergeCell ref="L5:L8"/>
    <mergeCell ref="M5:M8"/>
    <mergeCell ref="N5:N8"/>
    <mergeCell ref="O5:O8"/>
    <mergeCell ref="H5:H8"/>
    <mergeCell ref="I5:I8"/>
    <mergeCell ref="J5:J8"/>
    <mergeCell ref="K5:K8"/>
    <mergeCell ref="T5:T8"/>
    <mergeCell ref="U5:U8"/>
    <mergeCell ref="V5:V8"/>
    <mergeCell ref="W5:W8"/>
    <mergeCell ref="P5:P8"/>
    <mergeCell ref="Q5:Q8"/>
    <mergeCell ref="R5:R8"/>
    <mergeCell ref="S5:S8"/>
    <mergeCell ref="AC5:AC8"/>
    <mergeCell ref="AD5:AD8"/>
    <mergeCell ref="AE5:AE8"/>
    <mergeCell ref="X5:X8"/>
    <mergeCell ref="Y5:Y8"/>
    <mergeCell ref="Z5:Z8"/>
    <mergeCell ref="AA5:AA8"/>
    <mergeCell ref="A26:AG26"/>
    <mergeCell ref="P27:U27"/>
    <mergeCell ref="V27:AG27"/>
    <mergeCell ref="AD24:AE24"/>
    <mergeCell ref="AF24:AG24"/>
    <mergeCell ref="AF5:AF8"/>
    <mergeCell ref="AG5:AG8"/>
    <mergeCell ref="AD23:AE23"/>
    <mergeCell ref="AF23:AG23"/>
    <mergeCell ref="AB5:AB8"/>
  </mergeCells>
  <dataValidations count="1">
    <dataValidation type="list" allowBlank="1" showInputMessage="1" showErrorMessage="1" sqref="AF20 AF10 AF12:AF13 AF15:AF18 B9:AC20 AD9:AE18 AD20:AE20">
      <formula1>$AK$1:$AK$2</formula1>
    </dataValidation>
  </dataValidations>
  <printOptions horizontalCentered="1"/>
  <pageMargins left="0.5118110236220472" right="0.2362204724409449" top="0.984251968503937" bottom="0.4724409448818898" header="0.5118110236220472" footer="0.2755905511811024"/>
  <pageSetup fitToHeight="1" fitToWidth="1" horizontalDpi="600" verticalDpi="600" orientation="landscape" paperSize="9" scale="85"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J30"/>
  <sheetViews>
    <sheetView zoomScalePageLayoutView="0" workbookViewId="0" topLeftCell="A3">
      <selection activeCell="D9" sqref="D9"/>
    </sheetView>
  </sheetViews>
  <sheetFormatPr defaultColWidth="9.00390625" defaultRowHeight="13.5"/>
  <cols>
    <col min="1" max="1" width="5.125" style="59" customWidth="1"/>
    <col min="2" max="32" width="3.625" style="59" customWidth="1"/>
    <col min="33" max="33" width="4.625" style="59" customWidth="1"/>
    <col min="34" max="35" width="8.00390625" style="59" customWidth="1"/>
    <col min="36" max="156" width="4.625" style="59" customWidth="1"/>
    <col min="157" max="16384" width="9.00390625" style="59" customWidth="1"/>
  </cols>
  <sheetData>
    <row r="1" ht="13.5">
      <c r="A1" s="59" t="s">
        <v>168</v>
      </c>
    </row>
    <row r="2" ht="13.5"/>
    <row r="3" ht="13.5"/>
    <row r="4" spans="1:35" ht="19.5" customHeight="1">
      <c r="A4" s="534" t="s">
        <v>253</v>
      </c>
      <c r="B4" s="535"/>
      <c r="C4" s="535"/>
      <c r="D4" s="535"/>
      <c r="E4" s="535"/>
      <c r="F4" s="535"/>
      <c r="G4" s="535"/>
      <c r="H4" s="535"/>
      <c r="I4" s="535"/>
      <c r="J4" s="535"/>
      <c r="V4" s="62"/>
      <c r="W4" s="63"/>
      <c r="X4" s="536" t="s">
        <v>187</v>
      </c>
      <c r="Y4" s="537"/>
      <c r="Z4" s="537"/>
      <c r="AA4" s="538"/>
      <c r="AB4" s="539">
        <f>'保福第22号'!C10</f>
        <v>0</v>
      </c>
      <c r="AC4" s="540"/>
      <c r="AD4" s="540"/>
      <c r="AE4" s="540"/>
      <c r="AF4" s="540"/>
      <c r="AG4" s="540"/>
      <c r="AH4" s="540"/>
      <c r="AI4" s="541"/>
    </row>
    <row r="5" spans="1:36" ht="13.5" customHeight="1">
      <c r="A5" s="542" t="s">
        <v>160</v>
      </c>
      <c r="B5" s="528">
        <v>1</v>
      </c>
      <c r="C5" s="528">
        <v>2</v>
      </c>
      <c r="D5" s="528">
        <v>3</v>
      </c>
      <c r="E5" s="528">
        <v>4</v>
      </c>
      <c r="F5" s="528">
        <v>5</v>
      </c>
      <c r="G5" s="528">
        <v>6</v>
      </c>
      <c r="H5" s="528">
        <v>7</v>
      </c>
      <c r="I5" s="528">
        <v>8</v>
      </c>
      <c r="J5" s="528">
        <v>9</v>
      </c>
      <c r="K5" s="528">
        <v>10</v>
      </c>
      <c r="L5" s="528">
        <v>11</v>
      </c>
      <c r="M5" s="528">
        <v>12</v>
      </c>
      <c r="N5" s="528">
        <v>13</v>
      </c>
      <c r="O5" s="528">
        <v>14</v>
      </c>
      <c r="P5" s="528">
        <v>15</v>
      </c>
      <c r="Q5" s="528">
        <v>16</v>
      </c>
      <c r="R5" s="528">
        <v>17</v>
      </c>
      <c r="S5" s="528">
        <v>18</v>
      </c>
      <c r="T5" s="528">
        <v>19</v>
      </c>
      <c r="U5" s="528">
        <v>20</v>
      </c>
      <c r="V5" s="528">
        <v>21</v>
      </c>
      <c r="W5" s="528">
        <v>22</v>
      </c>
      <c r="X5" s="528">
        <v>23</v>
      </c>
      <c r="Y5" s="528">
        <v>24</v>
      </c>
      <c r="Z5" s="528">
        <v>25</v>
      </c>
      <c r="AA5" s="528">
        <v>26</v>
      </c>
      <c r="AB5" s="528">
        <v>27</v>
      </c>
      <c r="AC5" s="528">
        <v>28</v>
      </c>
      <c r="AD5" s="528">
        <v>29</v>
      </c>
      <c r="AE5" s="528">
        <v>30</v>
      </c>
      <c r="AF5" s="528">
        <v>31</v>
      </c>
      <c r="AG5" s="528" t="s">
        <v>184</v>
      </c>
      <c r="AH5" s="548" t="s">
        <v>169</v>
      </c>
      <c r="AI5" s="551" t="s">
        <v>191</v>
      </c>
      <c r="AJ5" s="10"/>
    </row>
    <row r="6" spans="1:36" ht="13.5">
      <c r="A6" s="543"/>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49"/>
      <c r="AI6" s="552"/>
      <c r="AJ6" s="10"/>
    </row>
    <row r="7" spans="1:36" ht="13.5">
      <c r="A7" s="543"/>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49"/>
      <c r="AI7" s="552"/>
      <c r="AJ7" s="10"/>
    </row>
    <row r="8" spans="1:36" ht="13.5">
      <c r="A8" s="544"/>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50"/>
      <c r="AI8" s="553"/>
      <c r="AJ8" s="10"/>
    </row>
    <row r="9" spans="1:36" ht="21" customHeight="1">
      <c r="A9" s="92">
        <v>4</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5"/>
      <c r="AG9" s="71">
        <f>SUM(B9:AF9)</f>
        <v>0</v>
      </c>
      <c r="AH9" s="70" t="e">
        <f>ROUND(AG9/AI9,1)</f>
        <v>#DIV/0!</v>
      </c>
      <c r="AI9" s="109">
        <f>31-(COUNTBLANK(B9:AG9))</f>
        <v>0</v>
      </c>
      <c r="AJ9" s="10"/>
    </row>
    <row r="10" spans="1:36" ht="21" customHeight="1">
      <c r="A10" s="93">
        <v>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2">
        <f aca="true" t="shared" si="0" ref="AG10:AG20">SUM(B10:AF10)</f>
        <v>0</v>
      </c>
      <c r="AH10" s="70" t="e">
        <f>ROUND(AG10/AI10,1)</f>
        <v>#DIV/0!</v>
      </c>
      <c r="AI10" s="109">
        <f aca="true" t="shared" si="1" ref="AI10:AI20">31-(COUNTBLANK(B10:AG10))</f>
        <v>0</v>
      </c>
      <c r="AJ10" s="10"/>
    </row>
    <row r="11" spans="1:36" ht="21" customHeight="1">
      <c r="A11" s="93">
        <v>6</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5"/>
      <c r="AG11" s="72">
        <f t="shared" si="0"/>
        <v>0</v>
      </c>
      <c r="AH11" s="70" t="e">
        <f aca="true" t="shared" si="2" ref="AH11:AH21">ROUND(AG11/AI11,1)</f>
        <v>#DIV/0!</v>
      </c>
      <c r="AI11" s="109">
        <f>31-(COUNTBLANK(B11:AG11))</f>
        <v>0</v>
      </c>
      <c r="AJ11" s="10"/>
    </row>
    <row r="12" spans="1:36" ht="21" customHeight="1">
      <c r="A12" s="93">
        <v>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2">
        <f t="shared" si="0"/>
        <v>0</v>
      </c>
      <c r="AH12" s="70" t="e">
        <f t="shared" si="2"/>
        <v>#DIV/0!</v>
      </c>
      <c r="AI12" s="109">
        <f t="shared" si="1"/>
        <v>0</v>
      </c>
      <c r="AJ12" s="10"/>
    </row>
    <row r="13" spans="1:36" ht="21" customHeight="1">
      <c r="A13" s="93">
        <v>8</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2">
        <f t="shared" si="0"/>
        <v>0</v>
      </c>
      <c r="AH13" s="70" t="e">
        <f t="shared" si="2"/>
        <v>#DIV/0!</v>
      </c>
      <c r="AI13" s="109">
        <f t="shared" si="1"/>
        <v>0</v>
      </c>
      <c r="AJ13" s="10"/>
    </row>
    <row r="14" spans="1:36" ht="21" customHeight="1">
      <c r="A14" s="93">
        <v>9</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5"/>
      <c r="AG14" s="72">
        <f t="shared" si="0"/>
        <v>0</v>
      </c>
      <c r="AH14" s="70" t="e">
        <f t="shared" si="2"/>
        <v>#DIV/0!</v>
      </c>
      <c r="AI14" s="109">
        <f t="shared" si="1"/>
        <v>0</v>
      </c>
      <c r="AJ14" s="10"/>
    </row>
    <row r="15" spans="1:36" ht="21" customHeight="1">
      <c r="A15" s="93">
        <v>10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2">
        <f t="shared" si="0"/>
        <v>0</v>
      </c>
      <c r="AH15" s="70" t="e">
        <f t="shared" si="2"/>
        <v>#DIV/0!</v>
      </c>
      <c r="AI15" s="109">
        <f t="shared" si="1"/>
        <v>0</v>
      </c>
      <c r="AJ15" s="10"/>
    </row>
    <row r="16" spans="1:36" ht="21" customHeight="1">
      <c r="A16" s="93">
        <v>11</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5"/>
      <c r="AG16" s="72">
        <f t="shared" si="0"/>
        <v>0</v>
      </c>
      <c r="AH16" s="70" t="e">
        <f t="shared" si="2"/>
        <v>#DIV/0!</v>
      </c>
      <c r="AI16" s="109">
        <f t="shared" si="1"/>
        <v>0</v>
      </c>
      <c r="AJ16" s="10"/>
    </row>
    <row r="17" spans="1:36" ht="21" customHeight="1">
      <c r="A17" s="93">
        <v>12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2">
        <f t="shared" si="0"/>
        <v>0</v>
      </c>
      <c r="AH17" s="70" t="e">
        <f t="shared" si="2"/>
        <v>#DIV/0!</v>
      </c>
      <c r="AI17" s="109">
        <f t="shared" si="1"/>
        <v>0</v>
      </c>
      <c r="AJ17" s="10"/>
    </row>
    <row r="18" spans="1:36" ht="21" customHeight="1">
      <c r="A18" s="93">
        <v>1</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2">
        <f t="shared" si="0"/>
        <v>0</v>
      </c>
      <c r="AH18" s="70" t="e">
        <f t="shared" si="2"/>
        <v>#DIV/0!</v>
      </c>
      <c r="AI18" s="109">
        <f t="shared" si="1"/>
        <v>0</v>
      </c>
      <c r="AJ18" s="10"/>
    </row>
    <row r="19" spans="1:36" ht="21" customHeight="1">
      <c r="A19" s="93">
        <v>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5"/>
      <c r="AE19" s="75"/>
      <c r="AF19" s="75"/>
      <c r="AG19" s="72">
        <f t="shared" si="0"/>
        <v>0</v>
      </c>
      <c r="AH19" s="70" t="e">
        <f t="shared" si="2"/>
        <v>#DIV/0!</v>
      </c>
      <c r="AI19" s="109">
        <f t="shared" si="1"/>
        <v>0</v>
      </c>
      <c r="AJ19" s="10"/>
    </row>
    <row r="20" spans="1:36" ht="21" customHeight="1">
      <c r="A20" s="93">
        <v>3</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2">
        <f t="shared" si="0"/>
        <v>0</v>
      </c>
      <c r="AH20" s="70" t="e">
        <f t="shared" si="2"/>
        <v>#DIV/0!</v>
      </c>
      <c r="AI20" s="109">
        <f t="shared" si="1"/>
        <v>0</v>
      </c>
      <c r="AJ20" s="10"/>
    </row>
    <row r="21" spans="1:36" ht="21" customHeight="1">
      <c r="A21" s="94" t="s">
        <v>198</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2">
        <f>SUM(AG9:AG20)</f>
        <v>0</v>
      </c>
      <c r="AH21" s="70" t="e">
        <f t="shared" si="2"/>
        <v>#DIV/0!</v>
      </c>
      <c r="AI21" s="109">
        <f>SUM(AI9:AI20)</f>
        <v>0</v>
      </c>
      <c r="AJ21" s="10"/>
    </row>
    <row r="22" spans="1:33"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row>
    <row r="23" spans="28:34" s="18" customFormat="1" ht="18" customHeight="1">
      <c r="AB23" s="23"/>
      <c r="AC23" s="23"/>
      <c r="AD23" s="23"/>
      <c r="AE23" s="546" t="s">
        <v>185</v>
      </c>
      <c r="AF23" s="546"/>
      <c r="AG23" s="547"/>
      <c r="AH23" s="547"/>
    </row>
    <row r="24" spans="31:34" s="18" customFormat="1" ht="18" customHeight="1">
      <c r="AE24" s="546" t="s">
        <v>186</v>
      </c>
      <c r="AF24" s="546"/>
      <c r="AG24" s="547">
        <f>AI21</f>
        <v>0</v>
      </c>
      <c r="AH24" s="547"/>
    </row>
    <row r="25" s="18" customFormat="1" ht="18" customHeight="1"/>
    <row r="26" spans="1:33" s="18" customFormat="1" ht="18" customHeight="1">
      <c r="A26" s="545" t="s">
        <v>288</v>
      </c>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row>
    <row r="27" spans="1:33" ht="25.5" customHeight="1">
      <c r="A27" s="179"/>
      <c r="B27" s="179"/>
      <c r="C27" s="179"/>
      <c r="D27" s="179"/>
      <c r="E27" s="179"/>
      <c r="F27" s="179"/>
      <c r="G27" s="179"/>
      <c r="H27" s="179"/>
      <c r="I27" s="179"/>
      <c r="J27" s="179"/>
      <c r="K27" s="179"/>
      <c r="L27" s="179"/>
      <c r="M27" s="179"/>
      <c r="N27" s="179"/>
      <c r="O27" s="179"/>
      <c r="P27" s="440" t="s">
        <v>289</v>
      </c>
      <c r="Q27" s="440"/>
      <c r="R27" s="440"/>
      <c r="S27" s="440"/>
      <c r="T27" s="440"/>
      <c r="U27" s="440"/>
      <c r="V27" s="525" t="s">
        <v>362</v>
      </c>
      <c r="W27" s="525"/>
      <c r="X27" s="525"/>
      <c r="Y27" s="525"/>
      <c r="Z27" s="525"/>
      <c r="AA27" s="525"/>
      <c r="AB27" s="525"/>
      <c r="AC27" s="525"/>
      <c r="AD27" s="525"/>
      <c r="AE27" s="525"/>
      <c r="AF27" s="525"/>
      <c r="AG27" s="525"/>
    </row>
    <row r="28" spans="1:22" ht="12.75">
      <c r="A28" s="18" t="s">
        <v>163</v>
      </c>
      <c r="B28" s="18"/>
      <c r="C28" s="18"/>
      <c r="D28" s="18"/>
      <c r="E28" s="18"/>
      <c r="F28" s="18"/>
      <c r="G28" s="18"/>
      <c r="H28" s="18"/>
      <c r="I28" s="18"/>
      <c r="J28" s="18"/>
      <c r="K28" s="18"/>
      <c r="L28" s="18"/>
      <c r="M28" s="18"/>
      <c r="N28" s="18"/>
      <c r="O28" s="18"/>
      <c r="P28" s="18"/>
      <c r="Q28" s="18"/>
      <c r="R28" s="18"/>
      <c r="S28" s="18"/>
      <c r="T28" s="18"/>
      <c r="U28" s="18"/>
      <c r="V28" s="18"/>
    </row>
    <row r="29" spans="1:22" ht="12.75">
      <c r="A29" s="18" t="s">
        <v>170</v>
      </c>
      <c r="B29" s="18"/>
      <c r="C29" s="18"/>
      <c r="D29" s="18"/>
      <c r="E29" s="18"/>
      <c r="F29" s="18"/>
      <c r="G29" s="18"/>
      <c r="H29" s="18"/>
      <c r="I29" s="18"/>
      <c r="J29" s="18"/>
      <c r="K29" s="18"/>
      <c r="L29" s="18"/>
      <c r="M29" s="18"/>
      <c r="N29" s="18"/>
      <c r="O29" s="18"/>
      <c r="P29" s="18"/>
      <c r="Q29" s="18"/>
      <c r="R29" s="18"/>
      <c r="S29" s="18"/>
      <c r="T29" s="18"/>
      <c r="U29" s="18"/>
      <c r="V29" s="18"/>
    </row>
    <row r="30" spans="1:22" ht="12.75">
      <c r="A30" s="18" t="s">
        <v>194</v>
      </c>
      <c r="B30" s="18"/>
      <c r="C30" s="18"/>
      <c r="D30" s="18"/>
      <c r="E30" s="18"/>
      <c r="F30" s="18"/>
      <c r="G30" s="18"/>
      <c r="H30" s="18"/>
      <c r="I30" s="18"/>
      <c r="J30" s="18"/>
      <c r="K30" s="18"/>
      <c r="L30" s="18"/>
      <c r="M30" s="18"/>
      <c r="N30" s="18"/>
      <c r="O30" s="18"/>
      <c r="P30" s="18"/>
      <c r="Q30" s="18"/>
      <c r="R30" s="18"/>
      <c r="S30" s="18"/>
      <c r="T30" s="18"/>
      <c r="U30" s="18"/>
      <c r="V30" s="18"/>
    </row>
  </sheetData>
  <sheetProtection/>
  <mergeCells count="45">
    <mergeCell ref="AB4:AI4"/>
    <mergeCell ref="A5:A8"/>
    <mergeCell ref="B5:B8"/>
    <mergeCell ref="C5:C8"/>
    <mergeCell ref="D5:D8"/>
    <mergeCell ref="E5:E8"/>
    <mergeCell ref="F5:F8"/>
    <mergeCell ref="G5:G8"/>
    <mergeCell ref="H5:H8"/>
    <mergeCell ref="I5:I8"/>
    <mergeCell ref="J5:J8"/>
    <mergeCell ref="K5:K8"/>
    <mergeCell ref="A4:J4"/>
    <mergeCell ref="X4:AA4"/>
    <mergeCell ref="P5:P8"/>
    <mergeCell ref="Q5:Q8"/>
    <mergeCell ref="R5:R8"/>
    <mergeCell ref="S5:S8"/>
    <mergeCell ref="L5:L8"/>
    <mergeCell ref="M5:M8"/>
    <mergeCell ref="N5:N8"/>
    <mergeCell ref="O5:O8"/>
    <mergeCell ref="X5:X8"/>
    <mergeCell ref="Y5:Y8"/>
    <mergeCell ref="Z5:Z8"/>
    <mergeCell ref="AA5:AA8"/>
    <mergeCell ref="T5:T8"/>
    <mergeCell ref="U5:U8"/>
    <mergeCell ref="V5:V8"/>
    <mergeCell ref="W5:W8"/>
    <mergeCell ref="AF5:AF8"/>
    <mergeCell ref="AG5:AG8"/>
    <mergeCell ref="AH5:AH8"/>
    <mergeCell ref="AI5:AI8"/>
    <mergeCell ref="AB5:AB8"/>
    <mergeCell ref="AC5:AC8"/>
    <mergeCell ref="AD5:AD8"/>
    <mergeCell ref="AE5:AE8"/>
    <mergeCell ref="A26:AG26"/>
    <mergeCell ref="P27:U27"/>
    <mergeCell ref="V27:AG27"/>
    <mergeCell ref="AE23:AF23"/>
    <mergeCell ref="AG23:AH23"/>
    <mergeCell ref="AE24:AF24"/>
    <mergeCell ref="AG24:AH24"/>
  </mergeCells>
  <printOptions horizontalCentered="1"/>
  <pageMargins left="0.31496062992125984" right="0.2362204724409449" top="0.984251968503937" bottom="0.984251968503937" header="0.5118110236220472" footer="0.5118110236220472"/>
  <pageSetup fitToHeight="1"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051850</dc:creator>
  <cp:keywords/>
  <dc:description/>
  <cp:lastModifiedBy>清水＿慎介</cp:lastModifiedBy>
  <cp:lastPrinted>2023-03-24T05:51:44Z</cp:lastPrinted>
  <dcterms:created xsi:type="dcterms:W3CDTF">2011-11-25T00:53:31Z</dcterms:created>
  <dcterms:modified xsi:type="dcterms:W3CDTF">2023-03-28T05:56:15Z</dcterms:modified>
  <cp:category/>
  <cp:version/>
  <cp:contentType/>
  <cp:contentStatus/>
</cp:coreProperties>
</file>