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65251" windowWidth="15330" windowHeight="4665" activeTab="0"/>
  </bookViews>
  <sheets>
    <sheet name="来道者輸送実績" sheetId="1" r:id="rId1"/>
    <sheet name="空港別来道者数" sheetId="2" r:id="rId2"/>
    <sheet name="合計" sheetId="3" r:id="rId3"/>
    <sheet name="航空機" sheetId="4" r:id="rId4"/>
    <sheet name="フェリー" sheetId="5" r:id="rId5"/>
    <sheet name="ＪＲ" sheetId="6" r:id="rId6"/>
    <sheet name="北海道と沖縄県の旅客輸送実績" sheetId="7" r:id="rId7"/>
  </sheets>
  <externalReferences>
    <externalReference r:id="rId10"/>
  </externalReferences>
  <definedNames>
    <definedName name="atesaki">'[1]その他'!#REF!</definedName>
    <definedName name="e">#REF!</definedName>
    <definedName name="G">#REF!</definedName>
    <definedName name="G1">#REF!</definedName>
    <definedName name="G2">#REF!</definedName>
    <definedName name="G3">#REF!</definedName>
    <definedName name="G4">#REF!</definedName>
    <definedName name="ga">#REF!</definedName>
    <definedName name="MACRO">#REF!</definedName>
    <definedName name="p">#REF!</definedName>
    <definedName name="PRINT">#REF!</definedName>
    <definedName name="_xlnm.Print_Area" localSheetId="5">'ＪＲ'!$A$1:$P$18</definedName>
    <definedName name="_xlnm.Print_Area" localSheetId="4">'フェリー'!$A$1:$P$18</definedName>
    <definedName name="_xlnm.Print_Area" localSheetId="1">'空港別来道者数'!$A$1:$Q$46</definedName>
    <definedName name="_xlnm.Print_Area" localSheetId="3">'航空機'!$A$1:$P$18</definedName>
    <definedName name="_xlnm.Print_Area" localSheetId="2">'合計'!$A$1:$P$18</definedName>
    <definedName name="_xlnm.Print_Area" localSheetId="0">'来道者輸送実績'!$B$1:$U$20</definedName>
    <definedName name="prntg3">#REF!</definedName>
    <definedName name="psDKDKRTopRTm3TB0TB4TB0TB0TB25.">#REF!</definedName>
    <definedName name="ｚｌ">#REF!</definedName>
  </definedNames>
  <calcPr fullCalcOnLoad="1"/>
</workbook>
</file>

<file path=xl/sharedStrings.xml><?xml version="1.0" encoding="utf-8"?>
<sst xmlns="http://schemas.openxmlformats.org/spreadsheetml/2006/main" count="222" uniqueCount="107">
  <si>
    <t xml:space="preserve">H１１年度計 </t>
  </si>
  <si>
    <t>Ｈ１１　　　　　　　同月比</t>
  </si>
  <si>
    <t>空　港　別　（　路　線　）　来　道　者　数　　　《　速　報　》</t>
  </si>
  <si>
    <t>（単位：人、％）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</si>
  <si>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</si>
  <si>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</si>
  <si>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</si>
  <si>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</si>
  <si>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</si>
  <si>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</si>
  <si>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</si>
  <si>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</si>
  <si>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</si>
  <si>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</si>
  <si>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</si>
  <si>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</si>
  <si>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</si>
  <si>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東京→千歳</t>
  </si>
  <si>
    <t>前年比</t>
  </si>
  <si>
    <t>大阪→千歳</t>
  </si>
  <si>
    <t>名古屋→千歳</t>
  </si>
  <si>
    <t>福岡→千歳</t>
  </si>
  <si>
    <t>千歳着計</t>
  </si>
  <si>
    <t>函館着計</t>
  </si>
  <si>
    <t>旭川着計</t>
  </si>
  <si>
    <t>稚内着計</t>
  </si>
  <si>
    <t>中標津着計</t>
  </si>
  <si>
    <t>帯広着計</t>
  </si>
  <si>
    <t>釧路着計</t>
  </si>
  <si>
    <t>女満別着計</t>
  </si>
  <si>
    <t>紋別着計</t>
  </si>
  <si>
    <t>合　　計</t>
  </si>
  <si>
    <t>※千歳着の東京は、成田を含んでいる。</t>
  </si>
  <si>
    <t>(（社）北海道観光連盟調べ）</t>
  </si>
  <si>
    <t>航空機</t>
  </si>
  <si>
    <t>対前年比</t>
  </si>
  <si>
    <t>H１５年度</t>
  </si>
  <si>
    <t>平成１５年度</t>
  </si>
  <si>
    <t>平成1５年度</t>
  </si>
  <si>
    <t>（（社）北海道観光連盟調べ）</t>
  </si>
  <si>
    <t>資料２</t>
  </si>
  <si>
    <t>JR(津軽海峡線）</t>
  </si>
  <si>
    <t>フェリー</t>
  </si>
  <si>
    <t>増減</t>
  </si>
  <si>
    <t>　　4月</t>
  </si>
  <si>
    <t>　　5月</t>
  </si>
  <si>
    <t>　　6月</t>
  </si>
  <si>
    <t>　　7月</t>
  </si>
  <si>
    <t>　　8月</t>
  </si>
  <si>
    <t>　　9月</t>
  </si>
  <si>
    <t>　10月</t>
  </si>
  <si>
    <t>　11月</t>
  </si>
  <si>
    <t>　12月</t>
  </si>
  <si>
    <t>　　1月</t>
  </si>
  <si>
    <t>　　2月</t>
  </si>
  <si>
    <t>　　3月</t>
  </si>
  <si>
    <t>計</t>
  </si>
  <si>
    <t>資料１</t>
  </si>
  <si>
    <t>（単位:人、％）</t>
  </si>
  <si>
    <t>沖縄県</t>
  </si>
  <si>
    <t>北海道</t>
  </si>
  <si>
    <t>4月</t>
  </si>
  <si>
    <t>5月</t>
  </si>
  <si>
    <t>6月</t>
  </si>
  <si>
    <t>7月</t>
  </si>
  <si>
    <t>8月</t>
  </si>
  <si>
    <t>9月</t>
  </si>
  <si>
    <t>上期計</t>
  </si>
  <si>
    <t>10月</t>
  </si>
  <si>
    <t>11月</t>
  </si>
  <si>
    <t>12月</t>
  </si>
  <si>
    <t>1月</t>
  </si>
  <si>
    <t>2月</t>
  </si>
  <si>
    <t>3月</t>
  </si>
  <si>
    <t>下期計</t>
  </si>
  <si>
    <t>H１６年度</t>
  </si>
  <si>
    <t>　　　　平　成　１６　年　度　来　道　者　輸　送　実　績　　（速報）</t>
  </si>
  <si>
    <t>平成１６年度</t>
  </si>
  <si>
    <t>＊下り便</t>
  </si>
  <si>
    <t>平成1６年度</t>
  </si>
  <si>
    <t>区　　　　　分</t>
  </si>
  <si>
    <t>増減数</t>
  </si>
  <si>
    <t>増減数</t>
  </si>
  <si>
    <t>平成１６年度　北海道と沖縄県の航空機旅客輸送実績</t>
  </si>
  <si>
    <t>計</t>
  </si>
  <si>
    <t>＜合計＞</t>
  </si>
  <si>
    <t>（単位：千人）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</si>
  <si>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</si>
  <si>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</si>
  <si>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</si>
  <si>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</si>
  <si>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</si>
  <si>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</si>
  <si>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</si>
  <si>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</si>
  <si>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</si>
  <si>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</si>
  <si>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</si>
  <si>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</si>
  <si>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平成12年度</t>
  </si>
  <si>
    <t>平成13年度</t>
  </si>
  <si>
    <t>平成14年度</t>
  </si>
  <si>
    <t>平成15年度</t>
  </si>
  <si>
    <t>平成16年度</t>
  </si>
  <si>
    <t>＜航空機＞</t>
  </si>
  <si>
    <t>＜ＪＲ＞</t>
  </si>
  <si>
    <t>＜フェリー＞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</si>
</sst>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_ "/>
    <numFmt numFmtId="179" formatCode="#,##0_);\(#,##0\)"/>
    <numFmt numFmtId="180" formatCode="0.00000"/>
    <numFmt numFmtId="181" formatCode="0.0000"/>
    <numFmt numFmtId="182" formatCode="0.000"/>
    <numFmt numFmtId="183" formatCode="0.0"/>
    <numFmt numFmtId="184" formatCode="#,##0.0_ ;[Red]\-#,##0.0\ "/>
    <numFmt numFmtId="185" formatCode="#,##0.0;[Red]\-#,##0.0"/>
    <numFmt numFmtId="186" formatCode="#,##0_);[Red]\(#,##0\)"/>
    <numFmt numFmtId="187" formatCode="#,##0.0_);[Red]\(#,##0.0\)"/>
    <numFmt numFmtId="188" formatCode="#,##0_ "/>
    <numFmt numFmtId="189" formatCode="#,##0.0_ "/>
    <numFmt numFmtId="190" formatCode="0.0_);[Red]\(0.0\)"/>
    <numFmt numFmtId="191" formatCode="#,##0_ ;[Red]\-#,##0\ "/>
    <numFmt numFmtId="192" formatCode="0_ ;[Red]\-0\ "/>
    <numFmt numFmtId="193" formatCode="#,##0.0000"/>
    <numFmt numFmtId="194" formatCode="0E+00"/>
    <numFmt numFmtId="195" formatCode="\$#,##0.00;\(\$#,##0.00\)"/>
    <numFmt numFmtId="196" formatCode="\$#,##0;\(\$#,##0\)"/>
    <numFmt numFmtId="197" formatCode="[$-411]ee\-m\-d"/>
    <numFmt numFmtId="198" formatCode="m/d"/>
    <numFmt numFmtId="199" formatCode="m/d/yy\ h:mm"/>
    <numFmt numFmtId="200" formatCode="[$-411]ee/m/d"/>
    <numFmt numFmtId="201" formatCode="[$-411]ee&quot;年&quot;m&quot;月&quot;d&quot;日&quot;"/>
    <numFmt numFmtId="202" formatCode="[$-411]gggee&quot;年&quot;m&quot;月&quot;d&quot;日&quot;"/>
    <numFmt numFmtId="203" formatCode="0.000000"/>
    <numFmt numFmtId="204" formatCode="#,##0;&quot;△&quot;#,##0"/>
    <numFmt numFmtId="205" formatCode="\(#,##0;&quot;△&quot;#,##0\)"/>
    <numFmt numFmtId="206" formatCode="\(#,##0\);\(&quot;△&quot;#,##0\)"/>
    <numFmt numFmtId="207" formatCode="\(#,##0\);[Red]\(&quot;△&quot;#,##0\)"/>
    <numFmt numFmtId="208" formatCode="0.0000000000"/>
    <numFmt numFmtId="209" formatCode="0.000000000"/>
    <numFmt numFmtId="210" formatCode="0.00000000"/>
    <numFmt numFmtId="211" formatCode="0.0000000"/>
    <numFmt numFmtId="212" formatCode="0,&quot;0&quot;"/>
    <numFmt numFmtId="213" formatCode="000000"/>
    <numFmt numFmtId="214" formatCode="\F\ General"/>
    <numFmt numFmtId="215" formatCode="\(General\)"/>
    <numFmt numFmtId="216" formatCode="#,##0.0;[Red]&quot;△&quot;#,##0.0"/>
    <numFmt numFmtId="217" formatCode="#,##0.0"/>
    <numFmt numFmtId="218" formatCode="[&lt;=999]000;[&lt;=99999]000\-00;000\-0000"/>
    <numFmt numFmtId="219" formatCode="#,##0;[Red]&quot;△&quot;#,##0"/>
    <numFmt numFmtId="220" formatCode="#,##0.0;&quot;△&quot;#,##0.0"/>
    <numFmt numFmtId="221" formatCode="#,##0.0;&quot;△&quot;#,##0"/>
    <numFmt numFmtId="222" formatCode="\(#,##0\)"/>
    <numFmt numFmtId="223" formatCode="[$-411]e&quot;年&quot;m&quot;月&quot;"/>
    <numFmt numFmtId="224" formatCode="#,##0;&quot;▲ &quot;#,##0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2"/>
      <name val="明朝"/>
      <family val="1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medium"/>
    </border>
    <border diagonalDown="1">
      <left style="medium"/>
      <right style="medium"/>
      <top>
        <color indexed="63"/>
      </top>
      <bottom style="medium"/>
      <diagonal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38" fontId="0" fillId="0" borderId="0" xfId="17" applyAlignment="1">
      <alignment/>
    </xf>
    <xf numFmtId="178" fontId="0" fillId="0" borderId="0" xfId="15" applyNumberFormat="1" applyAlignment="1">
      <alignment/>
    </xf>
    <xf numFmtId="38" fontId="0" fillId="0" borderId="0" xfId="17" applyBorder="1" applyAlignment="1">
      <alignment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178" fontId="0" fillId="0" borderId="2" xfId="15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0" fillId="0" borderId="0" xfId="0" applyBorder="1" applyAlignment="1">
      <alignment shrinkToFit="1"/>
    </xf>
    <xf numFmtId="38" fontId="0" fillId="0" borderId="5" xfId="17" applyFont="1" applyBorder="1" applyAlignment="1">
      <alignment horizontal="distributed" vertical="center"/>
    </xf>
    <xf numFmtId="38" fontId="0" fillId="0" borderId="0" xfId="0" applyNumberFormat="1" applyBorder="1" applyAlignment="1">
      <alignment/>
    </xf>
    <xf numFmtId="185" fontId="0" fillId="0" borderId="6" xfId="0" applyNumberFormat="1" applyBorder="1" applyAlignment="1">
      <alignment/>
    </xf>
    <xf numFmtId="38" fontId="0" fillId="0" borderId="3" xfId="17" applyFont="1" applyBorder="1" applyAlignment="1">
      <alignment horizontal="distributed" vertical="center"/>
    </xf>
    <xf numFmtId="38" fontId="0" fillId="0" borderId="7" xfId="17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7" fillId="0" borderId="8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8" fontId="0" fillId="0" borderId="3" xfId="17" applyBorder="1" applyAlignment="1">
      <alignment/>
    </xf>
    <xf numFmtId="38" fontId="0" fillId="0" borderId="7" xfId="17" applyBorder="1" applyAlignment="1">
      <alignment/>
    </xf>
    <xf numFmtId="178" fontId="0" fillId="0" borderId="3" xfId="15" applyNumberFormat="1" applyBorder="1" applyAlignment="1">
      <alignment/>
    </xf>
    <xf numFmtId="38" fontId="0" fillId="0" borderId="11" xfId="17" applyBorder="1" applyAlignment="1">
      <alignment/>
    </xf>
    <xf numFmtId="185" fontId="0" fillId="0" borderId="12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13" xfId="17" applyBorder="1" applyAlignment="1">
      <alignment/>
    </xf>
    <xf numFmtId="178" fontId="0" fillId="0" borderId="5" xfId="15" applyNumberFormat="1" applyBorder="1" applyAlignment="1">
      <alignment/>
    </xf>
    <xf numFmtId="0" fontId="0" fillId="0" borderId="14" xfId="0" applyBorder="1" applyAlignment="1">
      <alignment horizontal="distributed" vertical="center"/>
    </xf>
    <xf numFmtId="38" fontId="0" fillId="0" borderId="15" xfId="17" applyBorder="1" applyAlignment="1">
      <alignment/>
    </xf>
    <xf numFmtId="0" fontId="0" fillId="0" borderId="12" xfId="0" applyBorder="1" applyAlignment="1">
      <alignment horizontal="distributed" vertical="center"/>
    </xf>
    <xf numFmtId="38" fontId="0" fillId="0" borderId="16" xfId="17" applyBorder="1" applyAlignment="1">
      <alignment/>
    </xf>
    <xf numFmtId="178" fontId="0" fillId="0" borderId="12" xfId="15" applyNumberFormat="1" applyFont="1" applyBorder="1" applyAlignment="1">
      <alignment horizontal="distributed" vertical="center"/>
    </xf>
    <xf numFmtId="178" fontId="0" fillId="0" borderId="3" xfId="15" applyNumberFormat="1" applyBorder="1" applyAlignment="1">
      <alignment horizontal="distributed" vertical="center"/>
    </xf>
    <xf numFmtId="178" fontId="0" fillId="0" borderId="15" xfId="15" applyNumberFormat="1" applyBorder="1" applyAlignment="1">
      <alignment/>
    </xf>
    <xf numFmtId="178" fontId="0" fillId="0" borderId="16" xfId="15" applyNumberFormat="1" applyBorder="1" applyAlignment="1">
      <alignment/>
    </xf>
    <xf numFmtId="0" fontId="7" fillId="0" borderId="17" xfId="0" applyNumberFormat="1" applyFont="1" applyBorder="1" applyAlignment="1">
      <alignment horizontal="center"/>
    </xf>
    <xf numFmtId="0" fontId="7" fillId="0" borderId="5" xfId="0" applyFont="1" applyBorder="1" applyAlignment="1">
      <alignment/>
    </xf>
    <xf numFmtId="0" fontId="0" fillId="0" borderId="0" xfId="0" applyAlignment="1">
      <alignment horizontal="center" vertical="center"/>
    </xf>
    <xf numFmtId="38" fontId="5" fillId="0" borderId="18" xfId="17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9" xfId="0" applyBorder="1" applyAlignment="1">
      <alignment horizontal="center"/>
    </xf>
    <xf numFmtId="38" fontId="5" fillId="0" borderId="20" xfId="17" applyFont="1" applyBorder="1" applyAlignment="1">
      <alignment vertical="center"/>
    </xf>
    <xf numFmtId="178" fontId="5" fillId="0" borderId="9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78" fontId="5" fillId="0" borderId="21" xfId="0" applyNumberFormat="1" applyFont="1" applyBorder="1" applyAlignment="1">
      <alignment vertical="center"/>
    </xf>
    <xf numFmtId="38" fontId="5" fillId="0" borderId="22" xfId="17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8" fontId="0" fillId="0" borderId="25" xfId="17" applyFont="1" applyBorder="1" applyAlignment="1">
      <alignment horizontal="center" vertical="center"/>
    </xf>
    <xf numFmtId="38" fontId="0" fillId="0" borderId="3" xfId="17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0" fillId="0" borderId="4" xfId="0" applyFont="1" applyBorder="1" applyAlignment="1">
      <alignment horizontal="distributed" vertical="center"/>
    </xf>
    <xf numFmtId="191" fontId="0" fillId="0" borderId="0" xfId="0" applyNumberFormat="1" applyAlignment="1">
      <alignment/>
    </xf>
    <xf numFmtId="38" fontId="5" fillId="0" borderId="20" xfId="17" applyFont="1" applyFill="1" applyBorder="1" applyAlignment="1">
      <alignment vertical="center"/>
    </xf>
    <xf numFmtId="0" fontId="11" fillId="0" borderId="0" xfId="21" applyFill="1" applyBorder="1" applyAlignment="1">
      <alignment horizontal="center" vertical="center"/>
      <protection/>
    </xf>
    <xf numFmtId="3" fontId="11" fillId="0" borderId="0" xfId="21" applyNumberFormat="1" applyFill="1" applyBorder="1" applyAlignment="1">
      <alignment vertical="center"/>
      <protection/>
    </xf>
    <xf numFmtId="0" fontId="11" fillId="0" borderId="0" xfId="21" applyFill="1" applyAlignment="1">
      <alignment vertical="center"/>
      <protection/>
    </xf>
    <xf numFmtId="0" fontId="11" fillId="0" borderId="0" xfId="21" applyAlignment="1">
      <alignment vertical="center"/>
      <protection/>
    </xf>
    <xf numFmtId="0" fontId="11" fillId="0" borderId="0" xfId="21" applyAlignment="1">
      <alignment horizontal="right" vertical="center"/>
      <protection/>
    </xf>
    <xf numFmtId="3" fontId="11" fillId="0" borderId="29" xfId="21" applyNumberFormat="1" applyBorder="1" applyAlignment="1">
      <alignment vertical="center"/>
      <protection/>
    </xf>
    <xf numFmtId="3" fontId="11" fillId="0" borderId="30" xfId="21" applyNumberFormat="1" applyBorder="1" applyAlignment="1">
      <alignment horizontal="center" vertical="center"/>
      <protection/>
    </xf>
    <xf numFmtId="3" fontId="11" fillId="0" borderId="31" xfId="21" applyNumberFormat="1" applyBorder="1" applyAlignment="1">
      <alignment horizontal="center" vertical="center"/>
      <protection/>
    </xf>
    <xf numFmtId="3" fontId="11" fillId="0" borderId="0" xfId="21" applyNumberFormat="1" applyAlignment="1">
      <alignment vertical="center"/>
      <protection/>
    </xf>
    <xf numFmtId="3" fontId="11" fillId="0" borderId="32" xfId="21" applyNumberFormat="1" applyFont="1" applyBorder="1" applyAlignment="1">
      <alignment horizontal="center" vertical="center"/>
      <protection/>
    </xf>
    <xf numFmtId="217" fontId="11" fillId="0" borderId="33" xfId="21" applyNumberFormat="1" applyBorder="1" applyAlignment="1">
      <alignment vertical="center"/>
      <protection/>
    </xf>
    <xf numFmtId="217" fontId="11" fillId="0" borderId="34" xfId="21" applyNumberFormat="1" applyBorder="1" applyAlignment="1">
      <alignment vertical="center"/>
      <protection/>
    </xf>
    <xf numFmtId="3" fontId="11" fillId="0" borderId="35" xfId="21" applyNumberFormat="1" applyFont="1" applyBorder="1" applyAlignment="1">
      <alignment horizontal="center" vertical="center"/>
      <protection/>
    </xf>
    <xf numFmtId="217" fontId="11" fillId="0" borderId="36" xfId="21" applyNumberFormat="1" applyBorder="1" applyAlignment="1">
      <alignment vertical="center"/>
      <protection/>
    </xf>
    <xf numFmtId="217" fontId="11" fillId="0" borderId="37" xfId="21" applyNumberFormat="1" applyBorder="1" applyAlignment="1">
      <alignment vertical="center"/>
      <protection/>
    </xf>
    <xf numFmtId="3" fontId="11" fillId="0" borderId="38" xfId="21" applyNumberFormat="1" applyFont="1" applyBorder="1" applyAlignment="1">
      <alignment horizontal="center" vertical="center"/>
      <protection/>
    </xf>
    <xf numFmtId="217" fontId="11" fillId="0" borderId="39" xfId="21" applyNumberFormat="1" applyBorder="1" applyAlignment="1">
      <alignment vertical="center"/>
      <protection/>
    </xf>
    <xf numFmtId="217" fontId="11" fillId="0" borderId="40" xfId="21" applyNumberFormat="1" applyBorder="1" applyAlignment="1">
      <alignment vertical="center"/>
      <protection/>
    </xf>
    <xf numFmtId="3" fontId="11" fillId="0" borderId="32" xfId="21" applyNumberFormat="1" applyBorder="1" applyAlignment="1">
      <alignment horizontal="center" vertical="center"/>
      <protection/>
    </xf>
    <xf numFmtId="3" fontId="11" fillId="0" borderId="35" xfId="21" applyNumberFormat="1" applyBorder="1" applyAlignment="1">
      <alignment horizontal="center" vertical="center"/>
      <protection/>
    </xf>
    <xf numFmtId="3" fontId="11" fillId="0" borderId="38" xfId="21" applyNumberFormat="1" applyBorder="1" applyAlignment="1">
      <alignment horizontal="center" vertical="center"/>
      <protection/>
    </xf>
    <xf numFmtId="3" fontId="11" fillId="0" borderId="41" xfId="21" applyNumberFormat="1" applyBorder="1" applyAlignment="1">
      <alignment vertical="center"/>
      <protection/>
    </xf>
    <xf numFmtId="3" fontId="11" fillId="0" borderId="41" xfId="21" applyNumberFormat="1" applyBorder="1" applyAlignment="1">
      <alignment horizontal="center" vertical="center"/>
      <protection/>
    </xf>
    <xf numFmtId="217" fontId="11" fillId="0" borderId="41" xfId="21" applyNumberFormat="1" applyBorder="1" applyAlignment="1">
      <alignment vertical="center"/>
      <protection/>
    </xf>
    <xf numFmtId="0" fontId="0" fillId="0" borderId="19" xfId="0" applyFill="1" applyBorder="1" applyAlignment="1">
      <alignment horizontal="center"/>
    </xf>
    <xf numFmtId="38" fontId="0" fillId="0" borderId="0" xfId="17" applyFill="1" applyBorder="1" applyAlignment="1">
      <alignment/>
    </xf>
    <xf numFmtId="38" fontId="0" fillId="0" borderId="2" xfId="17" applyFill="1" applyBorder="1" applyAlignment="1">
      <alignment/>
    </xf>
    <xf numFmtId="178" fontId="0" fillId="0" borderId="2" xfId="15" applyNumberFormat="1" applyFill="1" applyBorder="1" applyAlignment="1">
      <alignment/>
    </xf>
    <xf numFmtId="38" fontId="0" fillId="0" borderId="1" xfId="17" applyFill="1" applyBorder="1" applyAlignment="1">
      <alignment/>
    </xf>
    <xf numFmtId="38" fontId="0" fillId="0" borderId="0" xfId="0" applyNumberFormat="1" applyFill="1" applyBorder="1" applyAlignment="1">
      <alignment/>
    </xf>
    <xf numFmtId="185" fontId="0" fillId="0" borderId="6" xfId="0" applyNumberFormat="1" applyFill="1" applyBorder="1" applyAlignment="1">
      <alignment/>
    </xf>
    <xf numFmtId="0" fontId="0" fillId="0" borderId="0" xfId="0" applyFill="1" applyAlignment="1">
      <alignment/>
    </xf>
    <xf numFmtId="38" fontId="0" fillId="0" borderId="1" xfId="17" applyFont="1" applyFill="1" applyBorder="1" applyAlignment="1">
      <alignment/>
    </xf>
    <xf numFmtId="38" fontId="0" fillId="0" borderId="2" xfId="17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8" fontId="0" fillId="0" borderId="0" xfId="17" applyFont="1" applyFill="1" applyBorder="1" applyAlignment="1">
      <alignment/>
    </xf>
    <xf numFmtId="38" fontId="0" fillId="0" borderId="2" xfId="17" applyFont="1" applyFill="1" applyBorder="1" applyAlignment="1">
      <alignment/>
    </xf>
    <xf numFmtId="178" fontId="0" fillId="0" borderId="2" xfId="15" applyNumberFormat="1" applyFont="1" applyFill="1" applyBorder="1" applyAlignment="1">
      <alignment/>
    </xf>
    <xf numFmtId="38" fontId="0" fillId="0" borderId="1" xfId="17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distributed"/>
    </xf>
    <xf numFmtId="186" fontId="7" fillId="0" borderId="43" xfId="0" applyNumberFormat="1" applyFont="1" applyFill="1" applyBorder="1" applyAlignment="1">
      <alignment/>
    </xf>
    <xf numFmtId="186" fontId="7" fillId="0" borderId="15" xfId="0" applyNumberFormat="1" applyFont="1" applyFill="1" applyBorder="1" applyAlignment="1">
      <alignment/>
    </xf>
    <xf numFmtId="186" fontId="7" fillId="0" borderId="44" xfId="0" applyNumberFormat="1" applyFont="1" applyFill="1" applyBorder="1" applyAlignment="1">
      <alignment/>
    </xf>
    <xf numFmtId="186" fontId="7" fillId="0" borderId="42" xfId="0" applyNumberFormat="1" applyFont="1" applyFill="1" applyBorder="1" applyAlignment="1">
      <alignment/>
    </xf>
    <xf numFmtId="186" fontId="7" fillId="0" borderId="45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46" xfId="0" applyFont="1" applyFill="1" applyBorder="1" applyAlignment="1">
      <alignment horizontal="distributed"/>
    </xf>
    <xf numFmtId="186" fontId="7" fillId="0" borderId="47" xfId="0" applyNumberFormat="1" applyFont="1" applyFill="1" applyBorder="1" applyAlignment="1">
      <alignment/>
    </xf>
    <xf numFmtId="186" fontId="7" fillId="0" borderId="41" xfId="0" applyNumberFormat="1" applyFont="1" applyFill="1" applyBorder="1" applyAlignment="1">
      <alignment/>
    </xf>
    <xf numFmtId="186" fontId="7" fillId="0" borderId="48" xfId="0" applyNumberFormat="1" applyFont="1" applyFill="1" applyBorder="1" applyAlignment="1">
      <alignment/>
    </xf>
    <xf numFmtId="186" fontId="7" fillId="0" borderId="46" xfId="0" applyNumberFormat="1" applyFont="1" applyFill="1" applyBorder="1" applyAlignment="1">
      <alignment/>
    </xf>
    <xf numFmtId="0" fontId="7" fillId="0" borderId="49" xfId="0" applyFont="1" applyFill="1" applyBorder="1" applyAlignment="1">
      <alignment horizontal="distributed"/>
    </xf>
    <xf numFmtId="187" fontId="7" fillId="0" borderId="50" xfId="0" applyNumberFormat="1" applyFont="1" applyFill="1" applyBorder="1" applyAlignment="1">
      <alignment/>
    </xf>
    <xf numFmtId="187" fontId="7" fillId="0" borderId="18" xfId="0" applyNumberFormat="1" applyFont="1" applyFill="1" applyBorder="1" applyAlignment="1">
      <alignment/>
    </xf>
    <xf numFmtId="187" fontId="7" fillId="0" borderId="21" xfId="0" applyNumberFormat="1" applyFont="1" applyFill="1" applyBorder="1" applyAlignment="1">
      <alignment/>
    </xf>
    <xf numFmtId="187" fontId="7" fillId="0" borderId="49" xfId="0" applyNumberFormat="1" applyFont="1" applyFill="1" applyBorder="1" applyAlignment="1">
      <alignment/>
    </xf>
    <xf numFmtId="187" fontId="7" fillId="0" borderId="10" xfId="0" applyNumberFormat="1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distributed"/>
    </xf>
    <xf numFmtId="186" fontId="7" fillId="0" borderId="52" xfId="0" applyNumberFormat="1" applyFont="1" applyFill="1" applyBorder="1" applyAlignment="1">
      <alignment/>
    </xf>
    <xf numFmtId="186" fontId="7" fillId="0" borderId="53" xfId="0" applyNumberFormat="1" applyFont="1" applyFill="1" applyBorder="1" applyAlignment="1">
      <alignment/>
    </xf>
    <xf numFmtId="186" fontId="7" fillId="0" borderId="54" xfId="0" applyNumberFormat="1" applyFont="1" applyFill="1" applyBorder="1" applyAlignment="1">
      <alignment/>
    </xf>
    <xf numFmtId="0" fontId="7" fillId="0" borderId="5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distributed"/>
    </xf>
    <xf numFmtId="187" fontId="7" fillId="0" borderId="56" xfId="0" applyNumberFormat="1" applyFont="1" applyFill="1" applyBorder="1" applyAlignment="1">
      <alignment/>
    </xf>
    <xf numFmtId="187" fontId="7" fillId="0" borderId="3" xfId="0" applyNumberFormat="1" applyFont="1" applyFill="1" applyBorder="1" applyAlignment="1">
      <alignment/>
    </xf>
    <xf numFmtId="187" fontId="7" fillId="0" borderId="27" xfId="0" applyNumberFormat="1" applyFont="1" applyFill="1" applyBorder="1" applyAlignment="1">
      <alignment/>
    </xf>
    <xf numFmtId="188" fontId="7" fillId="0" borderId="53" xfId="0" applyNumberFormat="1" applyFont="1" applyFill="1" applyBorder="1" applyAlignment="1">
      <alignment/>
    </xf>
    <xf numFmtId="188" fontId="7" fillId="0" borderId="41" xfId="0" applyNumberFormat="1" applyFont="1" applyFill="1" applyBorder="1" applyAlignment="1">
      <alignment/>
    </xf>
    <xf numFmtId="0" fontId="7" fillId="0" borderId="57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58" xfId="0" applyFont="1" applyFill="1" applyBorder="1" applyAlignment="1">
      <alignment horizontal="distributed"/>
    </xf>
    <xf numFmtId="0" fontId="7" fillId="0" borderId="59" xfId="0" applyFont="1" applyFill="1" applyBorder="1" applyAlignment="1">
      <alignment/>
    </xf>
    <xf numFmtId="0" fontId="7" fillId="0" borderId="14" xfId="0" applyFont="1" applyFill="1" applyBorder="1" applyAlignment="1">
      <alignment horizontal="distributed"/>
    </xf>
    <xf numFmtId="0" fontId="7" fillId="0" borderId="5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38" fontId="5" fillId="0" borderId="60" xfId="17" applyFont="1" applyFill="1" applyBorder="1" applyAlignment="1">
      <alignment vertical="center"/>
    </xf>
    <xf numFmtId="38" fontId="5" fillId="0" borderId="15" xfId="17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vertical="center"/>
    </xf>
    <xf numFmtId="188" fontId="5" fillId="0" borderId="61" xfId="0" applyNumberFormat="1" applyFont="1" applyFill="1" applyBorder="1" applyAlignment="1">
      <alignment vertical="center"/>
    </xf>
    <xf numFmtId="178" fontId="5" fillId="0" borderId="44" xfId="0" applyNumberFormat="1" applyFont="1" applyFill="1" applyBorder="1" applyAlignment="1">
      <alignment vertical="center"/>
    </xf>
    <xf numFmtId="0" fontId="5" fillId="0" borderId="62" xfId="0" applyFont="1" applyFill="1" applyBorder="1" applyAlignment="1">
      <alignment horizontal="center" vertical="center"/>
    </xf>
    <xf numFmtId="38" fontId="5" fillId="0" borderId="63" xfId="17" applyFont="1" applyFill="1" applyBorder="1" applyAlignment="1">
      <alignment vertical="center"/>
    </xf>
    <xf numFmtId="38" fontId="5" fillId="0" borderId="41" xfId="17" applyFont="1" applyFill="1" applyBorder="1" applyAlignment="1">
      <alignment vertical="center"/>
    </xf>
    <xf numFmtId="188" fontId="5" fillId="0" borderId="64" xfId="0" applyNumberFormat="1" applyFont="1" applyFill="1" applyBorder="1" applyAlignment="1">
      <alignment vertical="center"/>
    </xf>
    <xf numFmtId="178" fontId="5" fillId="0" borderId="41" xfId="0" applyNumberFormat="1" applyFont="1" applyFill="1" applyBorder="1" applyAlignment="1">
      <alignment vertical="center"/>
    </xf>
    <xf numFmtId="188" fontId="5" fillId="0" borderId="65" xfId="0" applyNumberFormat="1" applyFont="1" applyFill="1" applyBorder="1" applyAlignment="1">
      <alignment vertical="center"/>
    </xf>
    <xf numFmtId="178" fontId="5" fillId="0" borderId="48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22" xfId="17" applyFont="1" applyFill="1" applyBorder="1" applyAlignment="1">
      <alignment vertical="center"/>
    </xf>
    <xf numFmtId="38" fontId="5" fillId="0" borderId="18" xfId="17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88" fontId="5" fillId="0" borderId="66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8" xfId="17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  <xf numFmtId="191" fontId="5" fillId="0" borderId="67" xfId="17" applyNumberFormat="1" applyFont="1" applyFill="1" applyBorder="1" applyAlignment="1">
      <alignment vertical="center"/>
    </xf>
    <xf numFmtId="38" fontId="5" fillId="0" borderId="17" xfId="17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88" fontId="5" fillId="0" borderId="6" xfId="0" applyNumberFormat="1" applyFont="1" applyBorder="1" applyAlignment="1">
      <alignment vertical="center"/>
    </xf>
    <xf numFmtId="188" fontId="5" fillId="0" borderId="67" xfId="0" applyNumberFormat="1" applyFont="1" applyBorder="1" applyAlignment="1">
      <alignment vertical="center"/>
    </xf>
    <xf numFmtId="224" fontId="0" fillId="0" borderId="6" xfId="0" applyNumberFormat="1" applyFill="1" applyBorder="1" applyAlignment="1">
      <alignment/>
    </xf>
    <xf numFmtId="224" fontId="0" fillId="0" borderId="6" xfId="15" applyNumberFormat="1" applyFill="1" applyBorder="1" applyAlignment="1">
      <alignment/>
    </xf>
    <xf numFmtId="224" fontId="0" fillId="0" borderId="6" xfId="15" applyNumberFormat="1" applyFont="1" applyFill="1" applyBorder="1" applyAlignment="1">
      <alignment/>
    </xf>
    <xf numFmtId="0" fontId="0" fillId="0" borderId="6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8" fontId="0" fillId="0" borderId="69" xfId="17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8" fontId="0" fillId="0" borderId="69" xfId="15" applyNumberFormat="1" applyBorder="1" applyAlignment="1">
      <alignment horizontal="distributed" vertical="center"/>
    </xf>
    <xf numFmtId="0" fontId="5" fillId="0" borderId="0" xfId="0" applyFont="1" applyBorder="1" applyAlignment="1">
      <alignment/>
    </xf>
    <xf numFmtId="38" fontId="0" fillId="0" borderId="70" xfId="17" applyBorder="1" applyAlignment="1">
      <alignment horizontal="distributed" vertical="center"/>
    </xf>
    <xf numFmtId="38" fontId="0" fillId="0" borderId="71" xfId="17" applyBorder="1" applyAlignment="1">
      <alignment horizontal="distributed" vertic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2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76" xfId="0" applyFont="1" applyBorder="1" applyAlignment="1">
      <alignment/>
    </xf>
    <xf numFmtId="0" fontId="5" fillId="0" borderId="77" xfId="0" applyFont="1" applyBorder="1" applyAlignment="1">
      <alignment/>
    </xf>
    <xf numFmtId="38" fontId="6" fillId="0" borderId="69" xfId="17" applyFont="1" applyBorder="1" applyAlignment="1">
      <alignment horizontal="distributed" vertical="center"/>
    </xf>
    <xf numFmtId="0" fontId="6" fillId="0" borderId="70" xfId="0" applyFont="1" applyBorder="1" applyAlignment="1">
      <alignment horizontal="distributed" vertical="center"/>
    </xf>
    <xf numFmtId="0" fontId="6" fillId="0" borderId="71" xfId="0" applyFont="1" applyBorder="1" applyAlignment="1">
      <alignment horizontal="distributed" vertical="center"/>
    </xf>
    <xf numFmtId="224" fontId="0" fillId="0" borderId="6" xfId="15" applyNumberFormat="1" applyBorder="1" applyAlignment="1">
      <alignment/>
    </xf>
    <xf numFmtId="224" fontId="0" fillId="0" borderId="64" xfId="15" applyNumberFormat="1" applyBorder="1" applyAlignment="1">
      <alignment/>
    </xf>
    <xf numFmtId="224" fontId="0" fillId="0" borderId="28" xfId="15" applyNumberFormat="1" applyBorder="1" applyAlignment="1">
      <alignment/>
    </xf>
    <xf numFmtId="224" fontId="0" fillId="0" borderId="78" xfId="0" applyNumberFormat="1" applyFill="1" applyBorder="1" applyAlignment="1">
      <alignment/>
    </xf>
    <xf numFmtId="224" fontId="0" fillId="0" borderId="78" xfId="0" applyNumberFormat="1" applyFont="1" applyFill="1" applyBorder="1" applyAlignment="1">
      <alignment/>
    </xf>
    <xf numFmtId="224" fontId="0" fillId="0" borderId="79" xfId="0" applyNumberFormat="1" applyFont="1" applyFill="1" applyBorder="1" applyAlignment="1">
      <alignment/>
    </xf>
    <xf numFmtId="0" fontId="3" fillId="0" borderId="0" xfId="0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別来道輸送実績の推移（Ｈ１２～Ｈ１６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月別来道輸送実績の推移（平成１２年度～平成１６年度）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75"/>
          <c:w val="0.836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'合計'!$B$14</c:f>
              <c:strCache>
                <c:ptCount val="1"/>
                <c:pt idx="0">
                  <c:v>平成12年度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'合計'!$C$13:$N$13</c:f>
              <c:strCache/>
            </c:strRef>
          </c:cat>
          <c:val>
            <c:numRef>
              <c:f>'合計'!$C$14:$N$14</c:f>
              <c:numCache/>
            </c:numRef>
          </c:val>
        </c:ser>
        <c:ser>
          <c:idx val="1"/>
          <c:order val="1"/>
          <c:tx>
            <c:strRef>
              <c:f>'合計'!$B$15</c:f>
              <c:strCache>
                <c:ptCount val="1"/>
                <c:pt idx="0">
                  <c:v>平成13年度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'合計'!$C$13:$N$13</c:f>
              <c:strCache/>
            </c:strRef>
          </c:cat>
          <c:val>
            <c:numRef>
              <c:f>'合計'!$C$15:$N$15</c:f>
              <c:numCache/>
            </c:numRef>
          </c:val>
        </c:ser>
        <c:ser>
          <c:idx val="2"/>
          <c:order val="2"/>
          <c:tx>
            <c:strRef>
              <c:f>'合計'!$B$16</c:f>
              <c:strCache>
                <c:ptCount val="1"/>
                <c:pt idx="0">
                  <c:v>平成14年度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'合計'!$C$13:$N$13</c:f>
              <c:strCache/>
            </c:strRef>
          </c:cat>
          <c:val>
            <c:numRef>
              <c:f>'合計'!$C$16:$N$16</c:f>
              <c:numCache/>
            </c:numRef>
          </c:val>
        </c:ser>
        <c:ser>
          <c:idx val="3"/>
          <c:order val="3"/>
          <c:tx>
            <c:strRef>
              <c:f>'合計'!$B$17</c:f>
              <c:strCache>
                <c:ptCount val="1"/>
                <c:pt idx="0">
                  <c:v>平成15年度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'合計'!$C$13:$N$13</c:f>
              <c:strCache/>
            </c:strRef>
          </c:cat>
          <c:val>
            <c:numRef>
              <c:f>'合計'!$C$17:$N$17</c:f>
              <c:numCache/>
            </c:numRef>
          </c:val>
        </c:ser>
        <c:ser>
          <c:idx val="4"/>
          <c:order val="4"/>
          <c:tx>
            <c:strRef>
              <c:f>'合計'!$B$18</c:f>
              <c:strCache>
                <c:ptCount val="1"/>
                <c:pt idx="0">
                  <c:v>平成16年度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'合計'!$C$13:$N$13</c:f>
              <c:strCache/>
            </c:strRef>
          </c:cat>
          <c:val>
            <c:numRef>
              <c:f>'合計'!$C$18:$N$18</c:f>
              <c:numCache/>
            </c:numRef>
          </c:val>
        </c:ser>
        <c:axId val="27672132"/>
        <c:axId val="47722597"/>
      </c:barChart>
      <c:catAx>
        <c:axId val="27672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7722597"/>
        <c:crosses val="autoZero"/>
        <c:auto val="0"/>
        <c:lblOffset val="100"/>
        <c:noMultiLvlLbl val="0"/>
      </c:catAx>
      <c:valAx>
        <c:axId val="477225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千人</a:t>
                </a:r>
              </a:p>
            </c:rich>
          </c:tx>
          <c:layout>
            <c:manualLayout>
              <c:xMode val="factor"/>
              <c:yMode val="factor"/>
              <c:x val="0.011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6721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15025"/>
          <c:w val="0.1115"/>
          <c:h val="0.287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航空機月別来道輸送実績の推移（平成１２年度～平成１６年度）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775"/>
          <c:w val="0.8352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'航空機'!$B$14</c:f>
              <c:strCache>
                <c:ptCount val="1"/>
                <c:pt idx="0">
                  <c:v>平成12年度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'航空機'!$C$13:$N$13</c:f>
              <c:strCache/>
            </c:strRef>
          </c:cat>
          <c:val>
            <c:numRef>
              <c:f>'航空機'!$C$14:$N$14</c:f>
              <c:numCache/>
            </c:numRef>
          </c:val>
        </c:ser>
        <c:ser>
          <c:idx val="1"/>
          <c:order val="1"/>
          <c:tx>
            <c:strRef>
              <c:f>'航空機'!$B$15</c:f>
              <c:strCache>
                <c:ptCount val="1"/>
                <c:pt idx="0">
                  <c:v>平成13年度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'航空機'!$C$13:$N$13</c:f>
              <c:strCache/>
            </c:strRef>
          </c:cat>
          <c:val>
            <c:numRef>
              <c:f>'航空機'!$C$15:$N$15</c:f>
              <c:numCache/>
            </c:numRef>
          </c:val>
        </c:ser>
        <c:ser>
          <c:idx val="2"/>
          <c:order val="2"/>
          <c:tx>
            <c:strRef>
              <c:f>'航空機'!$B$16</c:f>
              <c:strCache>
                <c:ptCount val="1"/>
                <c:pt idx="0">
                  <c:v>平成14年度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'航空機'!$C$13:$N$13</c:f>
              <c:strCache/>
            </c:strRef>
          </c:cat>
          <c:val>
            <c:numRef>
              <c:f>'航空機'!$C$16:$N$16</c:f>
              <c:numCache/>
            </c:numRef>
          </c:val>
        </c:ser>
        <c:ser>
          <c:idx val="3"/>
          <c:order val="3"/>
          <c:tx>
            <c:strRef>
              <c:f>'航空機'!$B$17</c:f>
              <c:strCache>
                <c:ptCount val="1"/>
                <c:pt idx="0">
                  <c:v>平成15年度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'航空機'!$C$13:$N$13</c:f>
              <c:strCache/>
            </c:strRef>
          </c:cat>
          <c:val>
            <c:numRef>
              <c:f>'航空機'!$C$17:$N$17</c:f>
              <c:numCache/>
            </c:numRef>
          </c:val>
        </c:ser>
        <c:ser>
          <c:idx val="4"/>
          <c:order val="4"/>
          <c:tx>
            <c:strRef>
              <c:f>'航空機'!$B$18</c:f>
              <c:strCache>
                <c:ptCount val="1"/>
                <c:pt idx="0">
                  <c:v>平成16年度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'航空機'!$C$13:$N$13</c:f>
              <c:strCache/>
            </c:strRef>
          </c:cat>
          <c:val>
            <c:numRef>
              <c:f>'航空機'!$C$18:$N$18</c:f>
              <c:numCache/>
            </c:numRef>
          </c:val>
        </c:ser>
        <c:axId val="26850190"/>
        <c:axId val="40325119"/>
      </c:barChart>
      <c:catAx>
        <c:axId val="26850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0325119"/>
        <c:crosses val="autoZero"/>
        <c:auto val="0"/>
        <c:lblOffset val="100"/>
        <c:noMultiLvlLbl val="0"/>
      </c:catAx>
      <c:valAx>
        <c:axId val="403251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千人</a:t>
                </a:r>
              </a:p>
            </c:rich>
          </c:tx>
          <c:layout>
            <c:manualLayout>
              <c:xMode val="factor"/>
              <c:yMode val="factor"/>
              <c:x val="0.011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68501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15025"/>
          <c:w val="0.112"/>
          <c:h val="0.287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フェリー月別来道輸送実績の推移（平成１２年度～平成１６年度）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775"/>
          <c:w val="0.8352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フェリー!$B$14</c:f>
              <c:strCache>
                <c:ptCount val="1"/>
                <c:pt idx="0">
                  <c:v>平成12年度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フェリー!$C$14:$N$14</c:f>
              <c:numCache/>
            </c:numRef>
          </c:val>
        </c:ser>
        <c:ser>
          <c:idx val="1"/>
          <c:order val="1"/>
          <c:tx>
            <c:strRef>
              <c:f>フェリー!$B$15</c:f>
              <c:strCache>
                <c:ptCount val="1"/>
                <c:pt idx="0">
                  <c:v>平成13年度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フェリー!$C$15:$N$15</c:f>
              <c:numCache/>
            </c:numRef>
          </c:val>
        </c:ser>
        <c:ser>
          <c:idx val="2"/>
          <c:order val="2"/>
          <c:tx>
            <c:strRef>
              <c:f>フェリー!$B$16</c:f>
              <c:strCache>
                <c:ptCount val="1"/>
                <c:pt idx="0">
                  <c:v>平成14年度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フェリー!$C$16:$N$16</c:f>
              <c:numCache/>
            </c:numRef>
          </c:val>
        </c:ser>
        <c:ser>
          <c:idx val="3"/>
          <c:order val="3"/>
          <c:tx>
            <c:strRef>
              <c:f>フェリー!$B$17</c:f>
              <c:strCache>
                <c:ptCount val="1"/>
                <c:pt idx="0">
                  <c:v>平成15年度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フェリー!$C$17:$N$17</c:f>
              <c:numCache/>
            </c:numRef>
          </c:val>
        </c:ser>
        <c:ser>
          <c:idx val="4"/>
          <c:order val="4"/>
          <c:tx>
            <c:strRef>
              <c:f>フェリー!$B$18</c:f>
              <c:strCache>
                <c:ptCount val="1"/>
                <c:pt idx="0">
                  <c:v>平成16年度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フェリー!$C$18:$N$18</c:f>
              <c:numCache/>
            </c:numRef>
          </c:val>
        </c:ser>
        <c:axId val="27381752"/>
        <c:axId val="45109177"/>
      </c:barChart>
      <c:catAx>
        <c:axId val="27381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5109177"/>
        <c:crosses val="autoZero"/>
        <c:auto val="0"/>
        <c:lblOffset val="100"/>
        <c:noMultiLvlLbl val="0"/>
      </c:catAx>
      <c:valAx>
        <c:axId val="451091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千人</a:t>
                </a:r>
              </a:p>
            </c:rich>
          </c:tx>
          <c:layout>
            <c:manualLayout>
              <c:xMode val="factor"/>
              <c:yMode val="factor"/>
              <c:x val="0.011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3817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15025"/>
          <c:w val="0.11175"/>
          <c:h val="0.287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ＪＲ月別来道輸送実績の推移（平成１２年度～平成１６年度）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775"/>
          <c:w val="0.8352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ＪＲ!$B$14</c:f>
              <c:strCache>
                <c:ptCount val="1"/>
                <c:pt idx="0">
                  <c:v>平成12年度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ＪＲ!$C$13:$N$13</c:f>
              <c:strCache/>
            </c:strRef>
          </c:cat>
          <c:val>
            <c:numRef>
              <c:f>ＪＲ!$C$14:$N$14</c:f>
              <c:numCache/>
            </c:numRef>
          </c:val>
        </c:ser>
        <c:ser>
          <c:idx val="1"/>
          <c:order val="1"/>
          <c:tx>
            <c:strRef>
              <c:f>ＪＲ!$B$15</c:f>
              <c:strCache>
                <c:ptCount val="1"/>
                <c:pt idx="0">
                  <c:v>平成13年度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ＪＲ!$C$13:$N$13</c:f>
              <c:strCache/>
            </c:strRef>
          </c:cat>
          <c:val>
            <c:numRef>
              <c:f>ＪＲ!$C$15:$N$15</c:f>
              <c:numCache/>
            </c:numRef>
          </c:val>
        </c:ser>
        <c:ser>
          <c:idx val="2"/>
          <c:order val="2"/>
          <c:tx>
            <c:strRef>
              <c:f>ＪＲ!$B$16</c:f>
              <c:strCache>
                <c:ptCount val="1"/>
                <c:pt idx="0">
                  <c:v>平成14年度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ＪＲ!$C$13:$N$13</c:f>
              <c:strCache/>
            </c:strRef>
          </c:cat>
          <c:val>
            <c:numRef>
              <c:f>ＪＲ!$C$16:$N$16</c:f>
              <c:numCache/>
            </c:numRef>
          </c:val>
        </c:ser>
        <c:ser>
          <c:idx val="3"/>
          <c:order val="3"/>
          <c:tx>
            <c:strRef>
              <c:f>ＪＲ!$B$17</c:f>
              <c:strCache>
                <c:ptCount val="1"/>
                <c:pt idx="0">
                  <c:v>平成15年度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ＪＲ!$C$13:$N$13</c:f>
              <c:strCache/>
            </c:strRef>
          </c:cat>
          <c:val>
            <c:numRef>
              <c:f>ＪＲ!$C$17:$N$17</c:f>
              <c:numCache/>
            </c:numRef>
          </c:val>
        </c:ser>
        <c:ser>
          <c:idx val="4"/>
          <c:order val="4"/>
          <c:tx>
            <c:strRef>
              <c:f>ＪＲ!$B$18</c:f>
              <c:strCache>
                <c:ptCount val="1"/>
                <c:pt idx="0">
                  <c:v>平成16年度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ＪＲ!$C$13:$N$13</c:f>
              <c:strCache/>
            </c:strRef>
          </c:cat>
          <c:val>
            <c:numRef>
              <c:f>ＪＲ!$C$18:$N$18</c:f>
              <c:numCache/>
            </c:numRef>
          </c:val>
        </c:ser>
        <c:axId val="3329410"/>
        <c:axId val="29964691"/>
      </c:barChart>
      <c:catAx>
        <c:axId val="3329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9964691"/>
        <c:crosses val="autoZero"/>
        <c:auto val="0"/>
        <c:lblOffset val="100"/>
        <c:noMultiLvlLbl val="0"/>
      </c:catAx>
      <c:valAx>
        <c:axId val="299646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千人</a:t>
                </a:r>
              </a:p>
            </c:rich>
          </c:tx>
          <c:layout>
            <c:manualLayout>
              <c:xMode val="factor"/>
              <c:yMode val="factor"/>
              <c:x val="0.011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294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15025"/>
          <c:w val="0.112"/>
          <c:h val="0.287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390525" y="4143375"/>
          <a:ext cx="9429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295275</xdr:rowOff>
    </xdr:from>
    <xdr:to>
      <xdr:col>15</xdr:col>
      <xdr:colOff>514350</xdr:colOff>
      <xdr:row>10</xdr:row>
      <xdr:rowOff>342900</xdr:rowOff>
    </xdr:to>
    <xdr:graphicFrame>
      <xdr:nvGraphicFramePr>
        <xdr:cNvPr id="2" name="Chart 3"/>
        <xdr:cNvGraphicFramePr/>
      </xdr:nvGraphicFramePr>
      <xdr:xfrm>
        <a:off x="400050" y="295275"/>
        <a:ext cx="9915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3" name="Line 4"/>
        <xdr:cNvSpPr>
          <a:spLocks/>
        </xdr:cNvSpPr>
      </xdr:nvSpPr>
      <xdr:spPr>
        <a:xfrm>
          <a:off x="390525" y="4143375"/>
          <a:ext cx="9429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390525" y="4143375"/>
          <a:ext cx="8953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228600</xdr:rowOff>
    </xdr:from>
    <xdr:to>
      <xdr:col>15</xdr:col>
      <xdr:colOff>504825</xdr:colOff>
      <xdr:row>10</xdr:row>
      <xdr:rowOff>276225</xdr:rowOff>
    </xdr:to>
    <xdr:graphicFrame>
      <xdr:nvGraphicFramePr>
        <xdr:cNvPr id="2" name="Chart 3"/>
        <xdr:cNvGraphicFramePr/>
      </xdr:nvGraphicFramePr>
      <xdr:xfrm>
        <a:off x="390525" y="228600"/>
        <a:ext cx="9867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3" name="Line 4"/>
        <xdr:cNvSpPr>
          <a:spLocks/>
        </xdr:cNvSpPr>
      </xdr:nvSpPr>
      <xdr:spPr>
        <a:xfrm>
          <a:off x="390525" y="4143375"/>
          <a:ext cx="8953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390525" y="4143375"/>
          <a:ext cx="9048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0</xdr:row>
      <xdr:rowOff>142875</xdr:rowOff>
    </xdr:from>
    <xdr:to>
      <xdr:col>15</xdr:col>
      <xdr:colOff>495300</xdr:colOff>
      <xdr:row>10</xdr:row>
      <xdr:rowOff>190500</xdr:rowOff>
    </xdr:to>
    <xdr:graphicFrame>
      <xdr:nvGraphicFramePr>
        <xdr:cNvPr id="2" name="Chart 3"/>
        <xdr:cNvGraphicFramePr/>
      </xdr:nvGraphicFramePr>
      <xdr:xfrm>
        <a:off x="381000" y="142875"/>
        <a:ext cx="98774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3" name="Line 4"/>
        <xdr:cNvSpPr>
          <a:spLocks/>
        </xdr:cNvSpPr>
      </xdr:nvSpPr>
      <xdr:spPr>
        <a:xfrm>
          <a:off x="390525" y="4143375"/>
          <a:ext cx="9048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390525" y="4143375"/>
          <a:ext cx="8953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238125</xdr:rowOff>
    </xdr:from>
    <xdr:to>
      <xdr:col>15</xdr:col>
      <xdr:colOff>514350</xdr:colOff>
      <xdr:row>10</xdr:row>
      <xdr:rowOff>285750</xdr:rowOff>
    </xdr:to>
    <xdr:graphicFrame>
      <xdr:nvGraphicFramePr>
        <xdr:cNvPr id="2" name="Chart 3"/>
        <xdr:cNvGraphicFramePr/>
      </xdr:nvGraphicFramePr>
      <xdr:xfrm>
        <a:off x="400050" y="238125"/>
        <a:ext cx="9867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3" name="Line 4"/>
        <xdr:cNvSpPr>
          <a:spLocks/>
        </xdr:cNvSpPr>
      </xdr:nvSpPr>
      <xdr:spPr>
        <a:xfrm>
          <a:off x="390525" y="4143375"/>
          <a:ext cx="8953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0"/>
  <sheetViews>
    <sheetView showZero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10.00390625" style="0" customWidth="1"/>
    <col min="3" max="4" width="10.75390625" style="1" customWidth="1"/>
    <col min="5" max="5" width="9.25390625" style="2" bestFit="1" customWidth="1"/>
    <col min="6" max="6" width="10.625" style="2" bestFit="1" customWidth="1"/>
    <col min="7" max="8" width="9.625" style="1" bestFit="1" customWidth="1"/>
    <col min="9" max="9" width="9.25390625" style="0" bestFit="1" customWidth="1"/>
    <col min="10" max="10" width="9.25390625" style="0" customWidth="1"/>
    <col min="11" max="11" width="9.625" style="1" customWidth="1"/>
    <col min="12" max="12" width="10.00390625" style="1" customWidth="1"/>
    <col min="13" max="13" width="9.25390625" style="0" bestFit="1" customWidth="1"/>
    <col min="14" max="14" width="9.25390625" style="0" customWidth="1"/>
    <col min="15" max="15" width="10.50390625" style="1" customWidth="1"/>
    <col min="16" max="16" width="10.125" style="0" customWidth="1"/>
    <col min="17" max="17" width="9.25390625" style="0" bestFit="1" customWidth="1"/>
    <col min="18" max="18" width="10.875" style="0" customWidth="1"/>
    <col min="19" max="19" width="10.25390625" style="0" hidden="1" customWidth="1"/>
    <col min="20" max="20" width="8.00390625" style="0" hidden="1" customWidth="1"/>
  </cols>
  <sheetData>
    <row r="1" spans="18:20" ht="18" thickBot="1">
      <c r="R1" s="60" t="s">
        <v>57</v>
      </c>
      <c r="S1" s="8"/>
      <c r="T1" s="8"/>
    </row>
    <row r="2" spans="2:18" ht="18.75">
      <c r="B2" s="204" t="s">
        <v>76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6:18" ht="14.25" thickBot="1">
      <c r="F3" s="30"/>
      <c r="R3" t="s">
        <v>58</v>
      </c>
    </row>
    <row r="4" spans="2:20" ht="20.25" customHeight="1">
      <c r="B4" s="182"/>
      <c r="C4" s="178" t="s">
        <v>34</v>
      </c>
      <c r="D4" s="174"/>
      <c r="E4" s="174"/>
      <c r="F4" s="175"/>
      <c r="G4" s="173" t="s">
        <v>41</v>
      </c>
      <c r="H4" s="174"/>
      <c r="I4" s="174"/>
      <c r="J4" s="175"/>
      <c r="K4" s="173" t="s">
        <v>42</v>
      </c>
      <c r="L4" s="174"/>
      <c r="M4" s="174"/>
      <c r="N4" s="175"/>
      <c r="O4" s="173" t="s">
        <v>16</v>
      </c>
      <c r="P4" s="180"/>
      <c r="Q4" s="180"/>
      <c r="R4" s="181"/>
      <c r="S4" s="184" t="s">
        <v>0</v>
      </c>
      <c r="T4" s="171" t="s">
        <v>1</v>
      </c>
    </row>
    <row r="5" spans="2:20" ht="19.5" customHeight="1" thickBot="1">
      <c r="B5" s="183"/>
      <c r="C5" s="12" t="s">
        <v>75</v>
      </c>
      <c r="D5" s="15" t="s">
        <v>36</v>
      </c>
      <c r="E5" s="36" t="s">
        <v>18</v>
      </c>
      <c r="F5" s="35" t="s">
        <v>43</v>
      </c>
      <c r="G5" s="16" t="s">
        <v>75</v>
      </c>
      <c r="H5" s="15" t="s">
        <v>36</v>
      </c>
      <c r="I5" s="9" t="s">
        <v>18</v>
      </c>
      <c r="J5" s="33" t="s">
        <v>43</v>
      </c>
      <c r="K5" s="16" t="s">
        <v>75</v>
      </c>
      <c r="L5" s="15" t="s">
        <v>36</v>
      </c>
      <c r="M5" s="9" t="s">
        <v>18</v>
      </c>
      <c r="N5" s="33" t="s">
        <v>43</v>
      </c>
      <c r="O5" s="16" t="s">
        <v>75</v>
      </c>
      <c r="P5" s="15" t="s">
        <v>36</v>
      </c>
      <c r="Q5" s="9" t="s">
        <v>18</v>
      </c>
      <c r="R5" s="31" t="s">
        <v>43</v>
      </c>
      <c r="S5" s="185"/>
      <c r="T5" s="172"/>
    </row>
    <row r="6" spans="2:20" s="94" customFormat="1" ht="32.25" customHeight="1">
      <c r="B6" s="87" t="s">
        <v>44</v>
      </c>
      <c r="C6" s="88">
        <v>712104</v>
      </c>
      <c r="D6" s="89">
        <v>681551</v>
      </c>
      <c r="E6" s="90">
        <f aca="true" t="shared" si="0" ref="E6:E18">C6/D6*100</f>
        <v>104.4828633513853</v>
      </c>
      <c r="F6" s="168">
        <f aca="true" t="shared" si="1" ref="F6:F18">C6-D6</f>
        <v>30553</v>
      </c>
      <c r="G6" s="91">
        <v>55500</v>
      </c>
      <c r="H6" s="89">
        <v>50900</v>
      </c>
      <c r="I6" s="90">
        <f aca="true" t="shared" si="2" ref="I6:I18">G6/H6*100</f>
        <v>109.03732809430255</v>
      </c>
      <c r="J6" s="168">
        <f aca="true" t="shared" si="3" ref="J6:J18">G6-H6</f>
        <v>4600</v>
      </c>
      <c r="K6" s="91">
        <v>74234</v>
      </c>
      <c r="L6" s="89">
        <v>72366</v>
      </c>
      <c r="M6" s="90">
        <f aca="true" t="shared" si="4" ref="M6:M18">K6/L6*100</f>
        <v>102.58132272061464</v>
      </c>
      <c r="N6" s="168">
        <f aca="true" t="shared" si="5" ref="N6:N18">K6-L6</f>
        <v>1868</v>
      </c>
      <c r="O6" s="91">
        <f aca="true" t="shared" si="6" ref="O6:O18">C6+G6+K6</f>
        <v>841838</v>
      </c>
      <c r="P6" s="89">
        <f aca="true" t="shared" si="7" ref="P6:P18">D6+H6+L6</f>
        <v>804817</v>
      </c>
      <c r="Q6" s="90">
        <f aca="true" t="shared" si="8" ref="Q6:Q18">O6/P6*100</f>
        <v>104.59992768542415</v>
      </c>
      <c r="R6" s="201">
        <f aca="true" t="shared" si="9" ref="R6:R14">O6-P6</f>
        <v>37021</v>
      </c>
      <c r="S6" s="92">
        <v>874252</v>
      </c>
      <c r="T6" s="93">
        <f aca="true" t="shared" si="10" ref="T6:T18">O6/S6*100</f>
        <v>96.29237336603175</v>
      </c>
    </row>
    <row r="7" spans="2:20" s="94" customFormat="1" ht="32.25" customHeight="1">
      <c r="B7" s="87" t="s">
        <v>45</v>
      </c>
      <c r="C7" s="88">
        <v>893175</v>
      </c>
      <c r="D7" s="89">
        <v>905858</v>
      </c>
      <c r="E7" s="90">
        <f t="shared" si="0"/>
        <v>98.59989093213285</v>
      </c>
      <c r="F7" s="168">
        <f t="shared" si="1"/>
        <v>-12683</v>
      </c>
      <c r="G7" s="91">
        <v>81200</v>
      </c>
      <c r="H7" s="89">
        <v>75900</v>
      </c>
      <c r="I7" s="90">
        <f t="shared" si="2"/>
        <v>106.9828722002635</v>
      </c>
      <c r="J7" s="168">
        <f t="shared" si="3"/>
        <v>5300</v>
      </c>
      <c r="K7" s="91">
        <v>94959</v>
      </c>
      <c r="L7" s="89">
        <v>79195</v>
      </c>
      <c r="M7" s="90">
        <f t="shared" si="4"/>
        <v>119.90529705158156</v>
      </c>
      <c r="N7" s="168">
        <f t="shared" si="5"/>
        <v>15764</v>
      </c>
      <c r="O7" s="91">
        <f t="shared" si="6"/>
        <v>1069334</v>
      </c>
      <c r="P7" s="89">
        <f t="shared" si="7"/>
        <v>1060953</v>
      </c>
      <c r="Q7" s="90">
        <f t="shared" si="8"/>
        <v>100.7899501674438</v>
      </c>
      <c r="R7" s="201">
        <f t="shared" si="9"/>
        <v>8381</v>
      </c>
      <c r="S7" s="92">
        <v>1105506</v>
      </c>
      <c r="T7" s="93">
        <f t="shared" si="10"/>
        <v>96.72801414013131</v>
      </c>
    </row>
    <row r="8" spans="2:20" s="94" customFormat="1" ht="32.25" customHeight="1">
      <c r="B8" s="87" t="s">
        <v>46</v>
      </c>
      <c r="C8" s="88">
        <v>990270</v>
      </c>
      <c r="D8" s="89">
        <v>1054271</v>
      </c>
      <c r="E8" s="90">
        <f>C8/D8*100</f>
        <v>93.9293597187061</v>
      </c>
      <c r="F8" s="168">
        <f t="shared" si="1"/>
        <v>-64001</v>
      </c>
      <c r="G8" s="91">
        <v>77900</v>
      </c>
      <c r="H8" s="89">
        <v>76200</v>
      </c>
      <c r="I8" s="90">
        <f t="shared" si="2"/>
        <v>102.23097112860893</v>
      </c>
      <c r="J8" s="168">
        <f t="shared" si="3"/>
        <v>1700</v>
      </c>
      <c r="K8" s="91">
        <v>84070</v>
      </c>
      <c r="L8" s="89">
        <v>89117</v>
      </c>
      <c r="M8" s="90">
        <f t="shared" si="4"/>
        <v>94.33665854999607</v>
      </c>
      <c r="N8" s="168">
        <f t="shared" si="5"/>
        <v>-5047</v>
      </c>
      <c r="O8" s="91">
        <f t="shared" si="6"/>
        <v>1152240</v>
      </c>
      <c r="P8" s="89">
        <f t="shared" si="7"/>
        <v>1219588</v>
      </c>
      <c r="Q8" s="90">
        <f t="shared" si="8"/>
        <v>94.47780725950075</v>
      </c>
      <c r="R8" s="201">
        <f t="shared" si="9"/>
        <v>-67348</v>
      </c>
      <c r="S8" s="92">
        <v>1140898</v>
      </c>
      <c r="T8" s="93">
        <f t="shared" si="10"/>
        <v>100.99412918595702</v>
      </c>
    </row>
    <row r="9" spans="2:20" s="94" customFormat="1" ht="32.25" customHeight="1">
      <c r="B9" s="87" t="s">
        <v>47</v>
      </c>
      <c r="C9" s="88">
        <v>1049894</v>
      </c>
      <c r="D9" s="89">
        <v>1132551</v>
      </c>
      <c r="E9" s="90">
        <f t="shared" si="0"/>
        <v>92.70169731870794</v>
      </c>
      <c r="F9" s="168">
        <f t="shared" si="1"/>
        <v>-82657</v>
      </c>
      <c r="G9" s="95">
        <v>79100</v>
      </c>
      <c r="H9" s="96">
        <v>71800</v>
      </c>
      <c r="I9" s="90">
        <f t="shared" si="2"/>
        <v>110.16713091922006</v>
      </c>
      <c r="J9" s="168">
        <f t="shared" si="3"/>
        <v>7300</v>
      </c>
      <c r="K9" s="91">
        <v>123356</v>
      </c>
      <c r="L9" s="89">
        <v>124220</v>
      </c>
      <c r="M9" s="90">
        <f t="shared" si="4"/>
        <v>99.30445982933504</v>
      </c>
      <c r="N9" s="168">
        <f t="shared" si="5"/>
        <v>-864</v>
      </c>
      <c r="O9" s="91">
        <f t="shared" si="6"/>
        <v>1252350</v>
      </c>
      <c r="P9" s="89">
        <f t="shared" si="7"/>
        <v>1328571</v>
      </c>
      <c r="Q9" s="90">
        <f t="shared" si="8"/>
        <v>94.2629336332044</v>
      </c>
      <c r="R9" s="201">
        <f t="shared" si="9"/>
        <v>-76221</v>
      </c>
      <c r="S9" s="92">
        <v>1407785</v>
      </c>
      <c r="T9" s="93">
        <f t="shared" si="10"/>
        <v>88.95889642239403</v>
      </c>
    </row>
    <row r="10" spans="2:20" s="94" customFormat="1" ht="32.25" customHeight="1">
      <c r="B10" s="87" t="s">
        <v>48</v>
      </c>
      <c r="C10" s="88">
        <v>1124078</v>
      </c>
      <c r="D10" s="89">
        <v>1195208</v>
      </c>
      <c r="E10" s="90">
        <f t="shared" si="0"/>
        <v>94.0487346135568</v>
      </c>
      <c r="F10" s="169">
        <f t="shared" si="1"/>
        <v>-71130</v>
      </c>
      <c r="G10" s="91">
        <v>115700</v>
      </c>
      <c r="H10" s="89">
        <v>115600</v>
      </c>
      <c r="I10" s="90">
        <f t="shared" si="2"/>
        <v>100.08650519031141</v>
      </c>
      <c r="J10" s="169">
        <f t="shared" si="3"/>
        <v>100</v>
      </c>
      <c r="K10" s="91">
        <v>209672</v>
      </c>
      <c r="L10" s="89">
        <v>217717</v>
      </c>
      <c r="M10" s="90">
        <f>K10/L10*100</f>
        <v>96.30483609456313</v>
      </c>
      <c r="N10" s="169">
        <f t="shared" si="5"/>
        <v>-8045</v>
      </c>
      <c r="O10" s="91">
        <f t="shared" si="6"/>
        <v>1449450</v>
      </c>
      <c r="P10" s="89">
        <f t="shared" si="7"/>
        <v>1528525</v>
      </c>
      <c r="Q10" s="90">
        <f>O10/P10*100</f>
        <v>94.82671202629986</v>
      </c>
      <c r="R10" s="201">
        <f t="shared" si="9"/>
        <v>-79075</v>
      </c>
      <c r="S10" s="92">
        <v>1676802</v>
      </c>
      <c r="T10" s="93">
        <f t="shared" si="10"/>
        <v>86.44133296596735</v>
      </c>
    </row>
    <row r="11" spans="2:20" s="94" customFormat="1" ht="32.25" customHeight="1">
      <c r="B11" s="97" t="s">
        <v>49</v>
      </c>
      <c r="C11" s="98">
        <v>1117315</v>
      </c>
      <c r="D11" s="99">
        <v>1159666</v>
      </c>
      <c r="E11" s="100">
        <f t="shared" si="0"/>
        <v>96.3480002000576</v>
      </c>
      <c r="F11" s="170">
        <f t="shared" si="1"/>
        <v>-42351</v>
      </c>
      <c r="G11" s="101">
        <v>75900</v>
      </c>
      <c r="H11" s="99">
        <v>72800</v>
      </c>
      <c r="I11" s="100">
        <f t="shared" si="2"/>
        <v>104.25824175824177</v>
      </c>
      <c r="J11" s="170">
        <f t="shared" si="3"/>
        <v>3100</v>
      </c>
      <c r="K11" s="101">
        <v>91680</v>
      </c>
      <c r="L11" s="99">
        <v>85804</v>
      </c>
      <c r="M11" s="100">
        <f t="shared" si="4"/>
        <v>106.84816558668592</v>
      </c>
      <c r="N11" s="170">
        <f t="shared" si="5"/>
        <v>5876</v>
      </c>
      <c r="O11" s="101">
        <f t="shared" si="6"/>
        <v>1284895</v>
      </c>
      <c r="P11" s="99">
        <f t="shared" si="7"/>
        <v>1318270</v>
      </c>
      <c r="Q11" s="100">
        <f t="shared" si="8"/>
        <v>97.46827281209464</v>
      </c>
      <c r="R11" s="202">
        <f t="shared" si="9"/>
        <v>-33375</v>
      </c>
      <c r="S11" s="92">
        <v>1221059</v>
      </c>
      <c r="T11" s="93">
        <f t="shared" si="10"/>
        <v>105.2279210095499</v>
      </c>
    </row>
    <row r="12" spans="2:20" s="94" customFormat="1" ht="32.25" customHeight="1">
      <c r="B12" s="87" t="s">
        <v>50</v>
      </c>
      <c r="C12" s="88">
        <v>1009473</v>
      </c>
      <c r="D12" s="89">
        <v>1025266</v>
      </c>
      <c r="E12" s="90">
        <f t="shared" si="0"/>
        <v>98.45961925978234</v>
      </c>
      <c r="F12" s="170">
        <f t="shared" si="1"/>
        <v>-15793</v>
      </c>
      <c r="G12" s="91">
        <v>68300</v>
      </c>
      <c r="H12" s="89">
        <v>69200</v>
      </c>
      <c r="I12" s="90">
        <f t="shared" si="2"/>
        <v>98.69942196531792</v>
      </c>
      <c r="J12" s="170">
        <f t="shared" si="3"/>
        <v>-900</v>
      </c>
      <c r="K12" s="91">
        <v>67445</v>
      </c>
      <c r="L12" s="89">
        <v>70395</v>
      </c>
      <c r="M12" s="90">
        <f t="shared" si="4"/>
        <v>95.80936146033099</v>
      </c>
      <c r="N12" s="170">
        <f t="shared" si="5"/>
        <v>-2950</v>
      </c>
      <c r="O12" s="91">
        <f t="shared" si="6"/>
        <v>1145218</v>
      </c>
      <c r="P12" s="89">
        <f t="shared" si="7"/>
        <v>1164861</v>
      </c>
      <c r="Q12" s="90">
        <f t="shared" si="8"/>
        <v>98.3137043818962</v>
      </c>
      <c r="R12" s="202">
        <f t="shared" si="9"/>
        <v>-19643</v>
      </c>
      <c r="S12" s="92">
        <v>1275632</v>
      </c>
      <c r="T12" s="93">
        <f t="shared" si="10"/>
        <v>89.77651861979004</v>
      </c>
    </row>
    <row r="13" spans="2:20" s="94" customFormat="1" ht="32.25" customHeight="1">
      <c r="B13" s="87" t="s">
        <v>51</v>
      </c>
      <c r="C13" s="88">
        <v>771431</v>
      </c>
      <c r="D13" s="89">
        <v>790047</v>
      </c>
      <c r="E13" s="90">
        <f t="shared" si="0"/>
        <v>97.64368448965695</v>
      </c>
      <c r="F13" s="169">
        <f t="shared" si="1"/>
        <v>-18616</v>
      </c>
      <c r="G13" s="91">
        <v>51700</v>
      </c>
      <c r="H13" s="89">
        <v>56500</v>
      </c>
      <c r="I13" s="90">
        <f t="shared" si="2"/>
        <v>91.50442477876106</v>
      </c>
      <c r="J13" s="169">
        <f t="shared" si="3"/>
        <v>-4800</v>
      </c>
      <c r="K13" s="91">
        <v>46547</v>
      </c>
      <c r="L13" s="89">
        <v>49621</v>
      </c>
      <c r="M13" s="90">
        <f t="shared" si="4"/>
        <v>93.80504222002781</v>
      </c>
      <c r="N13" s="169">
        <f t="shared" si="5"/>
        <v>-3074</v>
      </c>
      <c r="O13" s="91">
        <f t="shared" si="6"/>
        <v>869678</v>
      </c>
      <c r="P13" s="89">
        <f t="shared" si="7"/>
        <v>896168</v>
      </c>
      <c r="Q13" s="90">
        <f t="shared" si="8"/>
        <v>97.04408102052294</v>
      </c>
      <c r="R13" s="202">
        <f t="shared" si="9"/>
        <v>-26490</v>
      </c>
      <c r="S13" s="92">
        <v>944670</v>
      </c>
      <c r="T13" s="93">
        <f t="shared" si="10"/>
        <v>92.06156647294823</v>
      </c>
    </row>
    <row r="14" spans="2:20" s="94" customFormat="1" ht="32.25" customHeight="1">
      <c r="B14" s="87" t="s">
        <v>52</v>
      </c>
      <c r="C14" s="88">
        <v>790844</v>
      </c>
      <c r="D14" s="89">
        <v>818815</v>
      </c>
      <c r="E14" s="90">
        <f t="shared" si="0"/>
        <v>96.58396585309258</v>
      </c>
      <c r="F14" s="169">
        <f t="shared" si="1"/>
        <v>-27971</v>
      </c>
      <c r="G14" s="91">
        <v>59000</v>
      </c>
      <c r="H14" s="89">
        <v>66000</v>
      </c>
      <c r="I14" s="90">
        <f t="shared" si="2"/>
        <v>89.39393939393939</v>
      </c>
      <c r="J14" s="169">
        <f t="shared" si="3"/>
        <v>-7000</v>
      </c>
      <c r="K14" s="91">
        <v>58169</v>
      </c>
      <c r="L14" s="89">
        <v>60309</v>
      </c>
      <c r="M14" s="90">
        <f t="shared" si="4"/>
        <v>96.45160755442804</v>
      </c>
      <c r="N14" s="169">
        <f t="shared" si="5"/>
        <v>-2140</v>
      </c>
      <c r="O14" s="91">
        <f t="shared" si="6"/>
        <v>908013</v>
      </c>
      <c r="P14" s="89">
        <f t="shared" si="7"/>
        <v>945124</v>
      </c>
      <c r="Q14" s="90">
        <f t="shared" si="8"/>
        <v>96.07342528599422</v>
      </c>
      <c r="R14" s="202">
        <f t="shared" si="9"/>
        <v>-37111</v>
      </c>
      <c r="S14" s="92">
        <v>918791</v>
      </c>
      <c r="T14" s="93">
        <f t="shared" si="10"/>
        <v>98.82693670268864</v>
      </c>
    </row>
    <row r="15" spans="2:20" s="94" customFormat="1" ht="32.25" customHeight="1">
      <c r="B15" s="87" t="s">
        <v>53</v>
      </c>
      <c r="C15" s="88">
        <v>774183</v>
      </c>
      <c r="D15" s="89">
        <v>769585</v>
      </c>
      <c r="E15" s="90">
        <f t="shared" si="0"/>
        <v>100.59746486742856</v>
      </c>
      <c r="F15" s="169">
        <f t="shared" si="1"/>
        <v>4598</v>
      </c>
      <c r="G15" s="91">
        <v>48500</v>
      </c>
      <c r="H15" s="89">
        <v>53400</v>
      </c>
      <c r="I15" s="90">
        <f t="shared" si="2"/>
        <v>90.82397003745318</v>
      </c>
      <c r="J15" s="169">
        <f t="shared" si="3"/>
        <v>-4900</v>
      </c>
      <c r="K15" s="91">
        <v>42123</v>
      </c>
      <c r="L15" s="89">
        <v>42539</v>
      </c>
      <c r="M15" s="90">
        <f t="shared" si="4"/>
        <v>99.02207386163285</v>
      </c>
      <c r="N15" s="169">
        <f t="shared" si="5"/>
        <v>-416</v>
      </c>
      <c r="O15" s="91">
        <f t="shared" si="6"/>
        <v>864806</v>
      </c>
      <c r="P15" s="89">
        <f t="shared" si="7"/>
        <v>865524</v>
      </c>
      <c r="Q15" s="90">
        <f t="shared" si="8"/>
        <v>99.91704447248141</v>
      </c>
      <c r="R15" s="202">
        <f>O15-P15</f>
        <v>-718</v>
      </c>
      <c r="S15" s="92">
        <v>873904</v>
      </c>
      <c r="T15" s="93">
        <f t="shared" si="10"/>
        <v>98.95892455006499</v>
      </c>
    </row>
    <row r="16" spans="2:20" ht="32.25" customHeight="1">
      <c r="B16" s="46" t="s">
        <v>54</v>
      </c>
      <c r="C16" s="3">
        <v>841807</v>
      </c>
      <c r="D16" s="5">
        <v>845207</v>
      </c>
      <c r="E16" s="6">
        <f t="shared" si="0"/>
        <v>99.59773167993167</v>
      </c>
      <c r="F16" s="198">
        <f t="shared" si="1"/>
        <v>-3400</v>
      </c>
      <c r="G16" s="4">
        <v>46700</v>
      </c>
      <c r="H16" s="5">
        <v>53400</v>
      </c>
      <c r="I16" s="6">
        <f t="shared" si="2"/>
        <v>87.45318352059925</v>
      </c>
      <c r="J16" s="198">
        <f t="shared" si="3"/>
        <v>-6700</v>
      </c>
      <c r="K16" s="4">
        <v>38892</v>
      </c>
      <c r="L16" s="5">
        <v>39577</v>
      </c>
      <c r="M16" s="6">
        <f t="shared" si="4"/>
        <v>98.26919675569144</v>
      </c>
      <c r="N16" s="198">
        <f t="shared" si="5"/>
        <v>-685</v>
      </c>
      <c r="O16" s="4">
        <f t="shared" si="6"/>
        <v>927399</v>
      </c>
      <c r="P16" s="5">
        <f t="shared" si="7"/>
        <v>938184</v>
      </c>
      <c r="Q16" s="6">
        <f t="shared" si="8"/>
        <v>98.85043871990995</v>
      </c>
      <c r="R16" s="202">
        <f>O16-P16</f>
        <v>-10785</v>
      </c>
      <c r="S16" s="13">
        <v>1032838</v>
      </c>
      <c r="T16" s="14">
        <f t="shared" si="10"/>
        <v>89.79133223216031</v>
      </c>
    </row>
    <row r="17" spans="2:25" ht="32.25" customHeight="1">
      <c r="B17" s="46" t="s">
        <v>55</v>
      </c>
      <c r="C17" s="29">
        <v>901319</v>
      </c>
      <c r="D17" s="32">
        <v>893450</v>
      </c>
      <c r="E17" s="37">
        <f t="shared" si="0"/>
        <v>100.88074318652416</v>
      </c>
      <c r="F17" s="199">
        <f t="shared" si="1"/>
        <v>7869</v>
      </c>
      <c r="G17" s="29">
        <v>59100</v>
      </c>
      <c r="H17" s="32">
        <v>68000</v>
      </c>
      <c r="I17" s="6">
        <f t="shared" si="2"/>
        <v>86.91176470588235</v>
      </c>
      <c r="J17" s="199">
        <f t="shared" si="3"/>
        <v>-8900</v>
      </c>
      <c r="K17" s="4">
        <v>55394</v>
      </c>
      <c r="L17" s="32">
        <v>58169</v>
      </c>
      <c r="M17" s="6">
        <f t="shared" si="4"/>
        <v>95.22941773109387</v>
      </c>
      <c r="N17" s="199">
        <f t="shared" si="5"/>
        <v>-2775</v>
      </c>
      <c r="O17" s="4">
        <f t="shared" si="6"/>
        <v>1015813</v>
      </c>
      <c r="P17" s="32">
        <f t="shared" si="7"/>
        <v>1019619</v>
      </c>
      <c r="Q17" s="6">
        <f t="shared" si="8"/>
        <v>99.62672331527756</v>
      </c>
      <c r="R17" s="199">
        <f>O17-P17</f>
        <v>-3806</v>
      </c>
      <c r="S17" s="13">
        <v>1081340</v>
      </c>
      <c r="T17" s="14">
        <f t="shared" si="10"/>
        <v>93.94020382118484</v>
      </c>
      <c r="Y17" s="61"/>
    </row>
    <row r="18" spans="2:20" ht="31.5" customHeight="1" thickBot="1">
      <c r="B18" s="21" t="s">
        <v>56</v>
      </c>
      <c r="C18" s="34">
        <f>SUM(C5:C17)</f>
        <v>10975893</v>
      </c>
      <c r="D18" s="34">
        <f>SUM(D5:D17)</f>
        <v>11271475</v>
      </c>
      <c r="E18" s="38">
        <f t="shared" si="0"/>
        <v>97.37761029501463</v>
      </c>
      <c r="F18" s="200">
        <f t="shared" si="1"/>
        <v>-295582</v>
      </c>
      <c r="G18" s="34">
        <f>SUM(G5:G17)</f>
        <v>818600</v>
      </c>
      <c r="H18" s="34">
        <f>SUM(H5:H17)</f>
        <v>829700</v>
      </c>
      <c r="I18" s="24">
        <f t="shared" si="2"/>
        <v>98.66216704833072</v>
      </c>
      <c r="J18" s="200">
        <f t="shared" si="3"/>
        <v>-11100</v>
      </c>
      <c r="K18" s="22">
        <f>SUM(K6:K17)</f>
        <v>986541</v>
      </c>
      <c r="L18" s="22">
        <f>SUM(L6:L17)</f>
        <v>989029</v>
      </c>
      <c r="M18" s="24">
        <f t="shared" si="4"/>
        <v>99.74844013674019</v>
      </c>
      <c r="N18" s="200">
        <f t="shared" si="5"/>
        <v>-2488</v>
      </c>
      <c r="O18" s="23">
        <f t="shared" si="6"/>
        <v>12781034</v>
      </c>
      <c r="P18" s="22">
        <f t="shared" si="7"/>
        <v>13090204</v>
      </c>
      <c r="Q18" s="24">
        <f t="shared" si="8"/>
        <v>97.63815751076149</v>
      </c>
      <c r="R18" s="203">
        <f>O18-P18</f>
        <v>-309170</v>
      </c>
      <c r="S18" s="25">
        <f>SUM(S6:S17)</f>
        <v>13553477</v>
      </c>
      <c r="T18" s="26">
        <f t="shared" si="10"/>
        <v>94.30077610343088</v>
      </c>
    </row>
    <row r="19" spans="2:20" ht="13.5">
      <c r="B19" s="176"/>
      <c r="C19" s="177"/>
      <c r="D19" s="177"/>
      <c r="E19" s="177"/>
      <c r="F19" s="177"/>
      <c r="G19" s="28"/>
      <c r="Q19" s="28" t="s">
        <v>39</v>
      </c>
      <c r="S19" s="28"/>
      <c r="T19" s="28"/>
    </row>
    <row r="20" spans="2:14" ht="14.25">
      <c r="B20" s="179"/>
      <c r="C20" s="177"/>
      <c r="D20" s="177"/>
      <c r="E20" s="177"/>
      <c r="F20" s="177"/>
      <c r="G20" s="177"/>
      <c r="H20" s="177"/>
      <c r="I20" s="177"/>
      <c r="J20" s="27"/>
      <c r="M20" s="7"/>
      <c r="N20" s="7"/>
    </row>
  </sheetData>
  <mergeCells count="10">
    <mergeCell ref="B2:R2"/>
    <mergeCell ref="B20:I20"/>
    <mergeCell ref="O4:R4"/>
    <mergeCell ref="B4:B5"/>
    <mergeCell ref="S4:S5"/>
    <mergeCell ref="T4:T5"/>
    <mergeCell ref="G4:J4"/>
    <mergeCell ref="K4:N4"/>
    <mergeCell ref="B19:F19"/>
    <mergeCell ref="C4:F4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.75" customHeight="1"/>
  <cols>
    <col min="1" max="1" width="1.625" style="17" customWidth="1"/>
    <col min="2" max="2" width="12.625" style="17" customWidth="1"/>
    <col min="3" max="3" width="11.00390625" style="17" customWidth="1"/>
    <col min="4" max="15" width="9.00390625" style="17" customWidth="1"/>
    <col min="16" max="16" width="10.50390625" style="17" customWidth="1"/>
    <col min="17" max="16384" width="9.00390625" style="17" customWidth="1"/>
  </cols>
  <sheetData>
    <row r="1" spans="2:7" ht="13.5" customHeight="1">
      <c r="B1" s="187" t="s">
        <v>2</v>
      </c>
      <c r="C1" s="188"/>
      <c r="D1" s="188"/>
      <c r="E1" s="188"/>
      <c r="F1" s="188"/>
      <c r="G1" s="188"/>
    </row>
    <row r="2" spans="8:16" ht="12.75" customHeight="1" thickBot="1">
      <c r="H2" s="40"/>
      <c r="P2" s="17" t="s">
        <v>3</v>
      </c>
    </row>
    <row r="3" spans="2:16" ht="12.75" customHeight="1" thickBot="1">
      <c r="B3" s="189" t="s">
        <v>80</v>
      </c>
      <c r="C3" s="190"/>
      <c r="D3" s="39" t="s">
        <v>4</v>
      </c>
      <c r="E3" s="18" t="s">
        <v>5</v>
      </c>
      <c r="F3" s="18" t="s">
        <v>6</v>
      </c>
      <c r="G3" s="19" t="s">
        <v>7</v>
      </c>
      <c r="H3" s="18" t="s">
        <v>8</v>
      </c>
      <c r="I3" s="39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9" t="s">
        <v>15</v>
      </c>
      <c r="P3" s="20" t="s">
        <v>16</v>
      </c>
    </row>
    <row r="4" spans="2:16" s="109" customFormat="1" ht="12.75" customHeight="1">
      <c r="B4" s="102" t="s">
        <v>17</v>
      </c>
      <c r="C4" s="103" t="s">
        <v>77</v>
      </c>
      <c r="D4" s="104">
        <v>327558</v>
      </c>
      <c r="E4" s="105">
        <v>382228</v>
      </c>
      <c r="F4" s="105">
        <v>409559</v>
      </c>
      <c r="G4" s="105">
        <v>427923</v>
      </c>
      <c r="H4" s="105">
        <v>474335</v>
      </c>
      <c r="I4" s="105">
        <v>461938</v>
      </c>
      <c r="J4" s="105">
        <v>428878</v>
      </c>
      <c r="K4" s="105">
        <v>349375</v>
      </c>
      <c r="L4" s="105">
        <v>381026</v>
      </c>
      <c r="M4" s="105">
        <v>364317</v>
      </c>
      <c r="N4" s="105">
        <v>392158</v>
      </c>
      <c r="O4" s="106">
        <v>423205</v>
      </c>
      <c r="P4" s="108">
        <f>SUM(D4:O4)</f>
        <v>4822500</v>
      </c>
    </row>
    <row r="5" spans="2:16" s="109" customFormat="1" ht="12.75" customHeight="1">
      <c r="B5" s="102"/>
      <c r="C5" s="110" t="s">
        <v>37</v>
      </c>
      <c r="D5" s="111">
        <v>308177</v>
      </c>
      <c r="E5" s="112">
        <v>369749</v>
      </c>
      <c r="F5" s="112">
        <v>423196</v>
      </c>
      <c r="G5" s="112">
        <v>453014</v>
      </c>
      <c r="H5" s="112">
        <v>487632</v>
      </c>
      <c r="I5" s="112">
        <v>468766</v>
      </c>
      <c r="J5" s="112">
        <v>427622</v>
      </c>
      <c r="K5" s="112">
        <v>349283</v>
      </c>
      <c r="L5" s="112">
        <v>383011</v>
      </c>
      <c r="M5" s="112">
        <v>354987</v>
      </c>
      <c r="N5" s="112">
        <v>393956</v>
      </c>
      <c r="O5" s="113">
        <v>421799</v>
      </c>
      <c r="P5" s="114">
        <f>SUM(D5:O5)</f>
        <v>4841192</v>
      </c>
    </row>
    <row r="6" spans="2:16" s="109" customFormat="1" ht="12.75" customHeight="1" thickBot="1">
      <c r="B6" s="102"/>
      <c r="C6" s="115" t="s">
        <v>18</v>
      </c>
      <c r="D6" s="116">
        <f aca="true" t="shared" si="0" ref="D6:N6">D4/D5*100</f>
        <v>106.28891838131982</v>
      </c>
      <c r="E6" s="117">
        <f t="shared" si="0"/>
        <v>103.37499222445497</v>
      </c>
      <c r="F6" s="117">
        <f t="shared" si="0"/>
        <v>96.77761604552028</v>
      </c>
      <c r="G6" s="117">
        <f t="shared" si="0"/>
        <v>94.46131907623165</v>
      </c>
      <c r="H6" s="117">
        <f t="shared" si="0"/>
        <v>97.27314860386521</v>
      </c>
      <c r="I6" s="117">
        <f t="shared" si="0"/>
        <v>98.54340971828162</v>
      </c>
      <c r="J6" s="117">
        <f t="shared" si="0"/>
        <v>100.29371734849937</v>
      </c>
      <c r="K6" s="117">
        <f t="shared" si="0"/>
        <v>100.02633967298723</v>
      </c>
      <c r="L6" s="117">
        <f t="shared" si="0"/>
        <v>99.4817381224038</v>
      </c>
      <c r="M6" s="117">
        <f t="shared" si="0"/>
        <v>102.62826526041799</v>
      </c>
      <c r="N6" s="117">
        <f t="shared" si="0"/>
        <v>99.54360385423753</v>
      </c>
      <c r="O6" s="118">
        <f>O4/O5*100</f>
        <v>100.33333412359914</v>
      </c>
      <c r="P6" s="120">
        <f>P4/P5*100</f>
        <v>99.61389674278566</v>
      </c>
    </row>
    <row r="7" spans="2:16" s="109" customFormat="1" ht="12.75" customHeight="1">
      <c r="B7" s="121" t="s">
        <v>19</v>
      </c>
      <c r="C7" s="122" t="s">
        <v>77</v>
      </c>
      <c r="D7" s="123">
        <v>81495</v>
      </c>
      <c r="E7" s="124">
        <v>103105</v>
      </c>
      <c r="F7" s="124">
        <v>109548</v>
      </c>
      <c r="G7" s="124">
        <v>115172</v>
      </c>
      <c r="H7" s="124">
        <v>113171</v>
      </c>
      <c r="I7" s="124">
        <v>121963</v>
      </c>
      <c r="J7" s="124">
        <v>107755</v>
      </c>
      <c r="K7" s="124">
        <v>85003</v>
      </c>
      <c r="L7" s="124">
        <v>89175</v>
      </c>
      <c r="M7" s="124">
        <v>104444</v>
      </c>
      <c r="N7" s="124">
        <v>99907</v>
      </c>
      <c r="O7" s="125">
        <v>104374</v>
      </c>
      <c r="P7" s="108">
        <f>SUM(D7:O7)</f>
        <v>1235112</v>
      </c>
    </row>
    <row r="8" spans="2:16" s="109" customFormat="1" ht="12.75" customHeight="1">
      <c r="B8" s="102"/>
      <c r="C8" s="110" t="s">
        <v>37</v>
      </c>
      <c r="D8" s="111">
        <v>77074</v>
      </c>
      <c r="E8" s="112">
        <v>109983</v>
      </c>
      <c r="F8" s="112">
        <v>115692</v>
      </c>
      <c r="G8" s="112">
        <v>123579</v>
      </c>
      <c r="H8" s="112">
        <v>125911</v>
      </c>
      <c r="I8" s="112">
        <v>134284</v>
      </c>
      <c r="J8" s="112">
        <v>115968</v>
      </c>
      <c r="K8" s="112">
        <v>91439</v>
      </c>
      <c r="L8" s="112">
        <v>101550</v>
      </c>
      <c r="M8" s="112">
        <v>112648</v>
      </c>
      <c r="N8" s="112">
        <v>103082</v>
      </c>
      <c r="O8" s="113">
        <v>105138</v>
      </c>
      <c r="P8" s="114">
        <f>SUM(D8:O8)</f>
        <v>1316348</v>
      </c>
    </row>
    <row r="9" spans="2:16" s="109" customFormat="1" ht="12.75" customHeight="1" thickBot="1">
      <c r="B9" s="126"/>
      <c r="C9" s="127" t="s">
        <v>18</v>
      </c>
      <c r="D9" s="128">
        <f aca="true" t="shared" si="1" ref="D9:O9">D7/D8*100</f>
        <v>105.7360458779874</v>
      </c>
      <c r="E9" s="129">
        <f t="shared" si="1"/>
        <v>93.74630624732913</v>
      </c>
      <c r="F9" s="129">
        <f t="shared" si="1"/>
        <v>94.68934757805208</v>
      </c>
      <c r="G9" s="129">
        <f t="shared" si="1"/>
        <v>93.19706422612256</v>
      </c>
      <c r="H9" s="129">
        <f t="shared" si="1"/>
        <v>89.8817418652858</v>
      </c>
      <c r="I9" s="129">
        <f t="shared" si="1"/>
        <v>90.82467010217151</v>
      </c>
      <c r="J9" s="129">
        <f t="shared" si="1"/>
        <v>92.91787389624724</v>
      </c>
      <c r="K9" s="129">
        <f t="shared" si="1"/>
        <v>92.96142783713732</v>
      </c>
      <c r="L9" s="129">
        <f t="shared" si="1"/>
        <v>87.8138847858198</v>
      </c>
      <c r="M9" s="129">
        <f t="shared" si="1"/>
        <v>92.71713656700518</v>
      </c>
      <c r="N9" s="129">
        <f t="shared" si="1"/>
        <v>96.91992782445044</v>
      </c>
      <c r="O9" s="130">
        <f t="shared" si="1"/>
        <v>99.27333599649984</v>
      </c>
      <c r="P9" s="120">
        <f>P7/P8*100</f>
        <v>93.8286836003853</v>
      </c>
    </row>
    <row r="10" spans="2:16" s="109" customFormat="1" ht="12.75" customHeight="1">
      <c r="B10" s="121" t="s">
        <v>20</v>
      </c>
      <c r="C10" s="122" t="s">
        <v>77</v>
      </c>
      <c r="D10" s="123">
        <v>39116</v>
      </c>
      <c r="E10" s="124">
        <v>51957</v>
      </c>
      <c r="F10" s="124">
        <v>62328</v>
      </c>
      <c r="G10" s="124">
        <v>65174</v>
      </c>
      <c r="H10" s="124">
        <v>67969</v>
      </c>
      <c r="I10" s="124">
        <v>72992</v>
      </c>
      <c r="J10" s="124">
        <v>61336</v>
      </c>
      <c r="K10" s="124">
        <v>45123</v>
      </c>
      <c r="L10" s="124">
        <v>43213</v>
      </c>
      <c r="M10" s="124">
        <v>38410</v>
      </c>
      <c r="N10" s="124">
        <v>48119</v>
      </c>
      <c r="O10" s="125">
        <v>56181</v>
      </c>
      <c r="P10" s="108">
        <f>SUM(D10:O10)</f>
        <v>651918</v>
      </c>
    </row>
    <row r="11" spans="2:16" s="109" customFormat="1" ht="12.75" customHeight="1">
      <c r="B11" s="102"/>
      <c r="C11" s="110" t="s">
        <v>37</v>
      </c>
      <c r="D11" s="111">
        <v>38087</v>
      </c>
      <c r="E11" s="112">
        <v>54535</v>
      </c>
      <c r="F11" s="112">
        <v>68955</v>
      </c>
      <c r="G11" s="112">
        <v>71276</v>
      </c>
      <c r="H11" s="112">
        <v>70712</v>
      </c>
      <c r="I11" s="112">
        <v>68026</v>
      </c>
      <c r="J11" s="112">
        <v>61223</v>
      </c>
      <c r="K11" s="112">
        <v>45235</v>
      </c>
      <c r="L11" s="112">
        <v>44845</v>
      </c>
      <c r="M11" s="112">
        <v>35847</v>
      </c>
      <c r="N11" s="112">
        <v>43912</v>
      </c>
      <c r="O11" s="113">
        <v>45997</v>
      </c>
      <c r="P11" s="114">
        <f>SUM(D11:O11)</f>
        <v>648650</v>
      </c>
    </row>
    <row r="12" spans="2:16" s="109" customFormat="1" ht="12.75" customHeight="1" thickBot="1">
      <c r="B12" s="126"/>
      <c r="C12" s="127" t="s">
        <v>18</v>
      </c>
      <c r="D12" s="128">
        <f aca="true" t="shared" si="2" ref="D12:N12">D10/D11*100</f>
        <v>102.70170924462414</v>
      </c>
      <c r="E12" s="129">
        <f t="shared" si="2"/>
        <v>95.27276061245072</v>
      </c>
      <c r="F12" s="129">
        <f t="shared" si="2"/>
        <v>90.38938438111812</v>
      </c>
      <c r="G12" s="129">
        <f t="shared" si="2"/>
        <v>91.43891351927718</v>
      </c>
      <c r="H12" s="129">
        <f t="shared" si="2"/>
        <v>96.12088471546555</v>
      </c>
      <c r="I12" s="129">
        <f t="shared" si="2"/>
        <v>107.30014994266898</v>
      </c>
      <c r="J12" s="129">
        <f t="shared" si="2"/>
        <v>100.18457115789818</v>
      </c>
      <c r="K12" s="129">
        <f t="shared" si="2"/>
        <v>99.75240411186029</v>
      </c>
      <c r="L12" s="129">
        <f t="shared" si="2"/>
        <v>96.36079830527372</v>
      </c>
      <c r="M12" s="129">
        <f t="shared" si="2"/>
        <v>107.14983122715986</v>
      </c>
      <c r="N12" s="129">
        <f t="shared" si="2"/>
        <v>109.58052468573511</v>
      </c>
      <c r="O12" s="130">
        <f>O10/O11*100</f>
        <v>122.140574385286</v>
      </c>
      <c r="P12" s="120">
        <f>P10/P11*100</f>
        <v>100.50381561705079</v>
      </c>
    </row>
    <row r="13" spans="2:16" s="109" customFormat="1" ht="12.75" customHeight="1">
      <c r="B13" s="121" t="s">
        <v>21</v>
      </c>
      <c r="C13" s="122" t="s">
        <v>77</v>
      </c>
      <c r="D13" s="123">
        <v>18372</v>
      </c>
      <c r="E13" s="124">
        <v>25206</v>
      </c>
      <c r="F13" s="124">
        <v>32095</v>
      </c>
      <c r="G13" s="124">
        <v>31907</v>
      </c>
      <c r="H13" s="124">
        <v>29818</v>
      </c>
      <c r="I13" s="124">
        <v>34774</v>
      </c>
      <c r="J13" s="124">
        <v>31075</v>
      </c>
      <c r="K13" s="124">
        <v>21545</v>
      </c>
      <c r="L13" s="124">
        <v>31243</v>
      </c>
      <c r="M13" s="124">
        <v>36874</v>
      </c>
      <c r="N13" s="124">
        <v>35332</v>
      </c>
      <c r="O13" s="125">
        <v>33062</v>
      </c>
      <c r="P13" s="108">
        <f>SUM(D13:O13)</f>
        <v>361303</v>
      </c>
    </row>
    <row r="14" spans="2:16" s="109" customFormat="1" ht="12.75" customHeight="1">
      <c r="B14" s="102"/>
      <c r="C14" s="110" t="s">
        <v>37</v>
      </c>
      <c r="D14" s="111">
        <v>19311</v>
      </c>
      <c r="E14" s="112">
        <v>24896</v>
      </c>
      <c r="F14" s="112">
        <v>37867</v>
      </c>
      <c r="G14" s="112">
        <v>35353</v>
      </c>
      <c r="H14" s="112">
        <v>32943</v>
      </c>
      <c r="I14" s="112">
        <v>38754</v>
      </c>
      <c r="J14" s="112">
        <v>34332</v>
      </c>
      <c r="K14" s="112">
        <v>22862</v>
      </c>
      <c r="L14" s="112">
        <v>33667</v>
      </c>
      <c r="M14" s="112">
        <v>36017</v>
      </c>
      <c r="N14" s="112">
        <v>35975</v>
      </c>
      <c r="O14" s="113">
        <v>32860</v>
      </c>
      <c r="P14" s="114">
        <f>SUM(D14:O14)</f>
        <v>384837</v>
      </c>
    </row>
    <row r="15" spans="2:16" s="109" customFormat="1" ht="12.75" customHeight="1" thickBot="1">
      <c r="B15" s="126"/>
      <c r="C15" s="127" t="s">
        <v>18</v>
      </c>
      <c r="D15" s="128">
        <f aca="true" t="shared" si="3" ref="D15:N15">D13/D14*100</f>
        <v>95.1374864067112</v>
      </c>
      <c r="E15" s="129">
        <f t="shared" si="3"/>
        <v>101.24517994858613</v>
      </c>
      <c r="F15" s="129">
        <f t="shared" si="3"/>
        <v>84.75717643330604</v>
      </c>
      <c r="G15" s="129">
        <f t="shared" si="3"/>
        <v>90.25259525358527</v>
      </c>
      <c r="H15" s="129">
        <f t="shared" si="3"/>
        <v>90.51391797954041</v>
      </c>
      <c r="I15" s="129">
        <f t="shared" si="3"/>
        <v>89.73009237756102</v>
      </c>
      <c r="J15" s="129">
        <f t="shared" si="3"/>
        <v>90.51322381451706</v>
      </c>
      <c r="K15" s="129">
        <f t="shared" si="3"/>
        <v>94.23934913830811</v>
      </c>
      <c r="L15" s="129">
        <f t="shared" si="3"/>
        <v>92.8000712864229</v>
      </c>
      <c r="M15" s="129">
        <f t="shared" si="3"/>
        <v>102.37943193491962</v>
      </c>
      <c r="N15" s="129">
        <f t="shared" si="3"/>
        <v>98.21264767199443</v>
      </c>
      <c r="O15" s="130">
        <f>O13/O14*100</f>
        <v>100.61472915398662</v>
      </c>
      <c r="P15" s="120">
        <f>P13/P14*100</f>
        <v>93.88468364528359</v>
      </c>
    </row>
    <row r="16" spans="2:16" s="109" customFormat="1" ht="12.75" customHeight="1">
      <c r="B16" s="121" t="s">
        <v>22</v>
      </c>
      <c r="C16" s="122" t="s">
        <v>77</v>
      </c>
      <c r="D16" s="123">
        <v>546714</v>
      </c>
      <c r="E16" s="124">
        <v>664670</v>
      </c>
      <c r="F16" s="124">
        <v>725846</v>
      </c>
      <c r="G16" s="124">
        <v>766046</v>
      </c>
      <c r="H16" s="124">
        <v>811176</v>
      </c>
      <c r="I16" s="124">
        <v>819910</v>
      </c>
      <c r="J16" s="124">
        <v>744096</v>
      </c>
      <c r="K16" s="124">
        <v>586385</v>
      </c>
      <c r="L16" s="124">
        <v>618640</v>
      </c>
      <c r="M16" s="124">
        <v>617573</v>
      </c>
      <c r="N16" s="124">
        <v>658664</v>
      </c>
      <c r="O16" s="125">
        <v>709731</v>
      </c>
      <c r="P16" s="108">
        <f>SUM(D16:O16)</f>
        <v>8269451</v>
      </c>
    </row>
    <row r="17" spans="2:16" s="109" customFormat="1" ht="12.75" customHeight="1">
      <c r="B17" s="102"/>
      <c r="C17" s="110" t="s">
        <v>37</v>
      </c>
      <c r="D17" s="111">
        <v>523652</v>
      </c>
      <c r="E17" s="112">
        <v>661543</v>
      </c>
      <c r="F17" s="112">
        <v>771645</v>
      </c>
      <c r="G17" s="112">
        <v>813507</v>
      </c>
      <c r="H17" s="112">
        <v>847747</v>
      </c>
      <c r="I17" s="112">
        <v>839774</v>
      </c>
      <c r="J17" s="112">
        <v>760605</v>
      </c>
      <c r="K17" s="112">
        <v>597752</v>
      </c>
      <c r="L17" s="112">
        <v>640776</v>
      </c>
      <c r="M17" s="112">
        <v>611957</v>
      </c>
      <c r="N17" s="112">
        <v>660692</v>
      </c>
      <c r="O17" s="113">
        <v>700335</v>
      </c>
      <c r="P17" s="114">
        <f>SUM(D17:O17)</f>
        <v>8429985</v>
      </c>
    </row>
    <row r="18" spans="2:16" s="109" customFormat="1" ht="12.75" customHeight="1" thickBot="1">
      <c r="B18" s="126"/>
      <c r="C18" s="127" t="s">
        <v>18</v>
      </c>
      <c r="D18" s="128">
        <f aca="true" t="shared" si="4" ref="D18:N18">D16/D17*100</f>
        <v>104.4040698784689</v>
      </c>
      <c r="E18" s="129">
        <f t="shared" si="4"/>
        <v>100.47268280368775</v>
      </c>
      <c r="F18" s="129">
        <f t="shared" si="4"/>
        <v>94.06475775777722</v>
      </c>
      <c r="G18" s="129">
        <f t="shared" si="4"/>
        <v>94.16587687628994</v>
      </c>
      <c r="H18" s="129">
        <f t="shared" si="4"/>
        <v>95.68609502599243</v>
      </c>
      <c r="I18" s="129">
        <f t="shared" si="4"/>
        <v>97.63460169045482</v>
      </c>
      <c r="J18" s="129">
        <f t="shared" si="4"/>
        <v>97.82949099729821</v>
      </c>
      <c r="K18" s="129">
        <f t="shared" si="4"/>
        <v>98.09837524592139</v>
      </c>
      <c r="L18" s="129">
        <f t="shared" si="4"/>
        <v>96.54543865563005</v>
      </c>
      <c r="M18" s="129">
        <f t="shared" si="4"/>
        <v>100.91771153855582</v>
      </c>
      <c r="N18" s="129">
        <f t="shared" si="4"/>
        <v>99.69304910608876</v>
      </c>
      <c r="O18" s="130">
        <f>O16/O17*100</f>
        <v>101.34164364197133</v>
      </c>
      <c r="P18" s="120">
        <f>P16/P17*100</f>
        <v>98.09567869930966</v>
      </c>
    </row>
    <row r="19" spans="2:16" s="109" customFormat="1" ht="12.75" customHeight="1">
      <c r="B19" s="121" t="s">
        <v>23</v>
      </c>
      <c r="C19" s="122" t="s">
        <v>77</v>
      </c>
      <c r="D19" s="123">
        <v>60494</v>
      </c>
      <c r="E19" s="124">
        <v>82731</v>
      </c>
      <c r="F19" s="124">
        <v>91018</v>
      </c>
      <c r="G19" s="124">
        <v>92144</v>
      </c>
      <c r="H19" s="124">
        <v>111500</v>
      </c>
      <c r="I19" s="124">
        <v>108672</v>
      </c>
      <c r="J19" s="124">
        <v>104501</v>
      </c>
      <c r="K19" s="124">
        <v>69763</v>
      </c>
      <c r="L19" s="124">
        <v>70674</v>
      </c>
      <c r="M19" s="124">
        <v>47364</v>
      </c>
      <c r="N19" s="124">
        <v>52425</v>
      </c>
      <c r="O19" s="125">
        <v>63408</v>
      </c>
      <c r="P19" s="108">
        <f>SUM(D19:O19)</f>
        <v>954694</v>
      </c>
    </row>
    <row r="20" spans="2:16" s="109" customFormat="1" ht="12.75" customHeight="1">
      <c r="B20" s="102"/>
      <c r="C20" s="110" t="s">
        <v>37</v>
      </c>
      <c r="D20" s="111">
        <v>61492</v>
      </c>
      <c r="E20" s="112">
        <v>97495</v>
      </c>
      <c r="F20" s="112">
        <v>101861</v>
      </c>
      <c r="G20" s="112">
        <v>106636</v>
      </c>
      <c r="H20" s="112">
        <v>130894</v>
      </c>
      <c r="I20" s="112">
        <v>126583</v>
      </c>
      <c r="J20" s="112">
        <v>109880</v>
      </c>
      <c r="K20" s="112">
        <v>72965</v>
      </c>
      <c r="L20" s="112">
        <v>73473</v>
      </c>
      <c r="M20" s="112">
        <v>51508</v>
      </c>
      <c r="N20" s="112">
        <v>55461</v>
      </c>
      <c r="O20" s="113">
        <v>68044</v>
      </c>
      <c r="P20" s="114">
        <f>SUM(D20:O20)</f>
        <v>1056292</v>
      </c>
    </row>
    <row r="21" spans="2:16" s="109" customFormat="1" ht="12.75" customHeight="1" thickBot="1">
      <c r="B21" s="126"/>
      <c r="C21" s="127" t="s">
        <v>18</v>
      </c>
      <c r="D21" s="128">
        <f aca="true" t="shared" si="5" ref="D21:N21">D19/D20*100</f>
        <v>98.37702465361347</v>
      </c>
      <c r="E21" s="129">
        <f t="shared" si="5"/>
        <v>84.85665931586234</v>
      </c>
      <c r="F21" s="129">
        <f t="shared" si="5"/>
        <v>89.35510155996897</v>
      </c>
      <c r="G21" s="129">
        <f t="shared" si="5"/>
        <v>86.40984282981357</v>
      </c>
      <c r="H21" s="129">
        <f t="shared" si="5"/>
        <v>85.18343086772504</v>
      </c>
      <c r="I21" s="129">
        <f t="shared" si="5"/>
        <v>85.85039065277329</v>
      </c>
      <c r="J21" s="129">
        <f t="shared" si="5"/>
        <v>95.10465962868584</v>
      </c>
      <c r="K21" s="129">
        <f t="shared" si="5"/>
        <v>95.61159460015077</v>
      </c>
      <c r="L21" s="129">
        <f t="shared" si="5"/>
        <v>96.19043730349924</v>
      </c>
      <c r="M21" s="129">
        <f t="shared" si="5"/>
        <v>91.9546478216976</v>
      </c>
      <c r="N21" s="129">
        <f t="shared" si="5"/>
        <v>94.52588305295613</v>
      </c>
      <c r="O21" s="130">
        <f>O19/O20*100</f>
        <v>93.18676150726</v>
      </c>
      <c r="P21" s="120">
        <f>P19/P20*100</f>
        <v>90.38163689585834</v>
      </c>
    </row>
    <row r="22" spans="2:16" s="109" customFormat="1" ht="12.75" customHeight="1">
      <c r="B22" s="121" t="s">
        <v>24</v>
      </c>
      <c r="C22" s="122" t="s">
        <v>77</v>
      </c>
      <c r="D22" s="123">
        <v>34039</v>
      </c>
      <c r="E22" s="124">
        <v>41805</v>
      </c>
      <c r="F22" s="124">
        <v>52299</v>
      </c>
      <c r="G22" s="124">
        <v>60496</v>
      </c>
      <c r="H22" s="124">
        <v>57388</v>
      </c>
      <c r="I22" s="124">
        <v>52590</v>
      </c>
      <c r="J22" s="124">
        <v>48114</v>
      </c>
      <c r="K22" s="124">
        <v>34161</v>
      </c>
      <c r="L22" s="124">
        <v>35546</v>
      </c>
      <c r="M22" s="124">
        <v>38935</v>
      </c>
      <c r="N22" s="124">
        <v>38607</v>
      </c>
      <c r="O22" s="125">
        <v>41115</v>
      </c>
      <c r="P22" s="108">
        <f>SUM(D22:O22)</f>
        <v>535095</v>
      </c>
    </row>
    <row r="23" spans="2:16" s="109" customFormat="1" ht="12.75" customHeight="1">
      <c r="B23" s="102"/>
      <c r="C23" s="110" t="s">
        <v>37</v>
      </c>
      <c r="D23" s="111">
        <v>29603</v>
      </c>
      <c r="E23" s="112">
        <v>40336</v>
      </c>
      <c r="F23" s="112">
        <v>52293</v>
      </c>
      <c r="G23" s="112">
        <v>64941</v>
      </c>
      <c r="H23" s="112">
        <v>60627</v>
      </c>
      <c r="I23" s="112">
        <v>55118</v>
      </c>
      <c r="J23" s="112">
        <v>44614</v>
      </c>
      <c r="K23" s="112">
        <v>34586</v>
      </c>
      <c r="L23" s="112">
        <v>36005</v>
      </c>
      <c r="M23" s="112">
        <v>37396</v>
      </c>
      <c r="N23" s="112">
        <v>38800</v>
      </c>
      <c r="O23" s="113">
        <v>39232</v>
      </c>
      <c r="P23" s="114">
        <f>SUM(D23:O23)</f>
        <v>533551</v>
      </c>
    </row>
    <row r="24" spans="2:16" s="109" customFormat="1" ht="12.75" customHeight="1" thickBot="1">
      <c r="B24" s="126"/>
      <c r="C24" s="127" t="s">
        <v>18</v>
      </c>
      <c r="D24" s="128">
        <f aca="true" t="shared" si="6" ref="D24:N24">D22/D23*100</f>
        <v>114.9849677397561</v>
      </c>
      <c r="E24" s="129">
        <f t="shared" si="6"/>
        <v>103.64190797302658</v>
      </c>
      <c r="F24" s="129">
        <f t="shared" si="6"/>
        <v>100.01147381102633</v>
      </c>
      <c r="G24" s="129">
        <f t="shared" si="6"/>
        <v>93.15532560323987</v>
      </c>
      <c r="H24" s="129">
        <f t="shared" si="6"/>
        <v>94.65749583518894</v>
      </c>
      <c r="I24" s="129">
        <f t="shared" si="6"/>
        <v>95.4134765412388</v>
      </c>
      <c r="J24" s="129">
        <f t="shared" si="6"/>
        <v>107.84507105392926</v>
      </c>
      <c r="K24" s="129">
        <f t="shared" si="6"/>
        <v>98.77117908980513</v>
      </c>
      <c r="L24" s="129">
        <f t="shared" si="6"/>
        <v>98.72517705874185</v>
      </c>
      <c r="M24" s="129">
        <f t="shared" si="6"/>
        <v>104.11541341319928</v>
      </c>
      <c r="N24" s="129">
        <f t="shared" si="6"/>
        <v>99.50257731958763</v>
      </c>
      <c r="O24" s="130">
        <f>O22/O23*100</f>
        <v>104.79965334420879</v>
      </c>
      <c r="P24" s="120">
        <f>P22/P23*100</f>
        <v>100.28938189601368</v>
      </c>
    </row>
    <row r="25" spans="2:16" s="109" customFormat="1" ht="12.75" customHeight="1">
      <c r="B25" s="121" t="s">
        <v>25</v>
      </c>
      <c r="C25" s="122" t="s">
        <v>77</v>
      </c>
      <c r="D25" s="123">
        <v>3371</v>
      </c>
      <c r="E25" s="124">
        <v>7223</v>
      </c>
      <c r="F25" s="124">
        <v>18385</v>
      </c>
      <c r="G25" s="124">
        <v>19483</v>
      </c>
      <c r="H25" s="124">
        <v>16817</v>
      </c>
      <c r="I25" s="124">
        <v>12517</v>
      </c>
      <c r="J25" s="124">
        <v>6378</v>
      </c>
      <c r="K25" s="124">
        <v>4201</v>
      </c>
      <c r="L25" s="124">
        <v>2841</v>
      </c>
      <c r="M25" s="124">
        <v>2494</v>
      </c>
      <c r="N25" s="124">
        <v>3287</v>
      </c>
      <c r="O25" s="125">
        <v>3430</v>
      </c>
      <c r="P25" s="108">
        <f>SUM(D25:O25)</f>
        <v>100427</v>
      </c>
    </row>
    <row r="26" spans="2:16" s="109" customFormat="1" ht="12.75" customHeight="1">
      <c r="B26" s="102"/>
      <c r="C26" s="110" t="s">
        <v>37</v>
      </c>
      <c r="D26" s="111">
        <v>4456</v>
      </c>
      <c r="E26" s="112">
        <v>5663</v>
      </c>
      <c r="F26" s="112">
        <v>16659</v>
      </c>
      <c r="G26" s="112">
        <v>17116</v>
      </c>
      <c r="H26" s="112">
        <v>15425</v>
      </c>
      <c r="I26" s="112">
        <v>11980</v>
      </c>
      <c r="J26" s="112">
        <v>6147</v>
      </c>
      <c r="K26" s="112">
        <v>3338</v>
      </c>
      <c r="L26" s="112">
        <v>2951</v>
      </c>
      <c r="M26" s="112">
        <v>2132</v>
      </c>
      <c r="N26" s="112">
        <v>2778</v>
      </c>
      <c r="O26" s="113">
        <v>3754</v>
      </c>
      <c r="P26" s="114">
        <f>SUM(D26:O26)</f>
        <v>92399</v>
      </c>
    </row>
    <row r="27" spans="2:16" s="109" customFormat="1" ht="12.75" customHeight="1" thickBot="1">
      <c r="B27" s="126"/>
      <c r="C27" s="127" t="s">
        <v>18</v>
      </c>
      <c r="D27" s="128">
        <f aca="true" t="shared" si="7" ref="D27:N27">D25/D26*100</f>
        <v>75.6508078994614</v>
      </c>
      <c r="E27" s="129">
        <f t="shared" si="7"/>
        <v>127.54723644711284</v>
      </c>
      <c r="F27" s="129">
        <f t="shared" si="7"/>
        <v>110.36076595233808</v>
      </c>
      <c r="G27" s="129">
        <f t="shared" si="7"/>
        <v>113.8291656929189</v>
      </c>
      <c r="H27" s="129">
        <f t="shared" si="7"/>
        <v>109.02431118314423</v>
      </c>
      <c r="I27" s="129">
        <f t="shared" si="7"/>
        <v>104.48247078464108</v>
      </c>
      <c r="J27" s="129">
        <f t="shared" si="7"/>
        <v>103.75793069790143</v>
      </c>
      <c r="K27" s="129">
        <f t="shared" si="7"/>
        <v>125.85380467345718</v>
      </c>
      <c r="L27" s="129">
        <f t="shared" si="7"/>
        <v>96.27245001694341</v>
      </c>
      <c r="M27" s="129">
        <f t="shared" si="7"/>
        <v>116.97936210131333</v>
      </c>
      <c r="N27" s="129">
        <f t="shared" si="7"/>
        <v>118.32253419726422</v>
      </c>
      <c r="O27" s="130">
        <f>O25/O26*100</f>
        <v>91.36920618007458</v>
      </c>
      <c r="P27" s="120">
        <f>P25/P26*100</f>
        <v>108.68840571867662</v>
      </c>
    </row>
    <row r="28" spans="2:16" s="109" customFormat="1" ht="12.75" customHeight="1">
      <c r="B28" s="121" t="s">
        <v>26</v>
      </c>
      <c r="C28" s="122" t="s">
        <v>77</v>
      </c>
      <c r="D28" s="123">
        <v>2849</v>
      </c>
      <c r="E28" s="124">
        <v>3834</v>
      </c>
      <c r="F28" s="124">
        <v>5583</v>
      </c>
      <c r="G28" s="124">
        <v>5932</v>
      </c>
      <c r="H28" s="124">
        <v>8078</v>
      </c>
      <c r="I28" s="124">
        <v>7418</v>
      </c>
      <c r="J28" s="124">
        <v>4531</v>
      </c>
      <c r="K28" s="124">
        <v>3089</v>
      </c>
      <c r="L28" s="124">
        <v>2672</v>
      </c>
      <c r="M28" s="124">
        <v>2767</v>
      </c>
      <c r="N28" s="124">
        <v>2912</v>
      </c>
      <c r="O28" s="125">
        <v>2913</v>
      </c>
      <c r="P28" s="108">
        <f>SUM(D28:O28)</f>
        <v>52578</v>
      </c>
    </row>
    <row r="29" spans="2:16" s="109" customFormat="1" ht="12.75" customHeight="1">
      <c r="B29" s="102"/>
      <c r="C29" s="110" t="s">
        <v>37</v>
      </c>
      <c r="D29" s="111">
        <v>1759</v>
      </c>
      <c r="E29" s="112">
        <v>2922</v>
      </c>
      <c r="F29" s="112">
        <v>5533</v>
      </c>
      <c r="G29" s="112">
        <v>6186</v>
      </c>
      <c r="H29" s="112">
        <v>7226</v>
      </c>
      <c r="I29" s="112">
        <v>7150</v>
      </c>
      <c r="J29" s="112">
        <v>3771</v>
      </c>
      <c r="K29" s="112">
        <v>2933</v>
      </c>
      <c r="L29" s="112">
        <v>2940</v>
      </c>
      <c r="M29" s="112">
        <v>2499</v>
      </c>
      <c r="N29" s="112">
        <v>3309</v>
      </c>
      <c r="O29" s="113">
        <v>3589</v>
      </c>
      <c r="P29" s="114">
        <f>SUM(D29:O29)</f>
        <v>49817</v>
      </c>
    </row>
    <row r="30" spans="2:16" s="109" customFormat="1" ht="12.75" customHeight="1" thickBot="1">
      <c r="B30" s="126"/>
      <c r="C30" s="127" t="s">
        <v>18</v>
      </c>
      <c r="D30" s="128">
        <f aca="true" t="shared" si="8" ref="D30:O30">D28/D29*100</f>
        <v>161.9670267197271</v>
      </c>
      <c r="E30" s="129">
        <f t="shared" si="8"/>
        <v>131.21149897330596</v>
      </c>
      <c r="F30" s="129">
        <f t="shared" si="8"/>
        <v>100.9036688957166</v>
      </c>
      <c r="G30" s="129">
        <f t="shared" si="8"/>
        <v>95.89395408988037</v>
      </c>
      <c r="H30" s="129">
        <f t="shared" si="8"/>
        <v>111.79075560476059</v>
      </c>
      <c r="I30" s="129">
        <f t="shared" si="8"/>
        <v>103.74825174825175</v>
      </c>
      <c r="J30" s="129">
        <f t="shared" si="8"/>
        <v>120.15380535666931</v>
      </c>
      <c r="K30" s="129">
        <f t="shared" si="8"/>
        <v>105.31878622570747</v>
      </c>
      <c r="L30" s="129">
        <f t="shared" si="8"/>
        <v>90.88435374149661</v>
      </c>
      <c r="M30" s="129">
        <f t="shared" si="8"/>
        <v>110.72428971588634</v>
      </c>
      <c r="N30" s="129">
        <f t="shared" si="8"/>
        <v>88.00241764883651</v>
      </c>
      <c r="O30" s="130">
        <f t="shared" si="8"/>
        <v>81.16466982446364</v>
      </c>
      <c r="P30" s="120">
        <f>P28/P29*100</f>
        <v>105.54228476222976</v>
      </c>
    </row>
    <row r="31" spans="2:16" s="109" customFormat="1" ht="12.75" customHeight="1">
      <c r="B31" s="121" t="s">
        <v>27</v>
      </c>
      <c r="C31" s="122" t="s">
        <v>77</v>
      </c>
      <c r="D31" s="123">
        <v>21295</v>
      </c>
      <c r="E31" s="124">
        <v>27928</v>
      </c>
      <c r="F31" s="124">
        <v>26828</v>
      </c>
      <c r="G31" s="124">
        <v>29315</v>
      </c>
      <c r="H31" s="124">
        <v>31935</v>
      </c>
      <c r="I31" s="124">
        <v>30930</v>
      </c>
      <c r="J31" s="124">
        <v>27479</v>
      </c>
      <c r="K31" s="124">
        <v>23593</v>
      </c>
      <c r="L31" s="124">
        <v>21571</v>
      </c>
      <c r="M31" s="124">
        <v>25321</v>
      </c>
      <c r="N31" s="124">
        <v>24739</v>
      </c>
      <c r="O31" s="125">
        <v>25793</v>
      </c>
      <c r="P31" s="108">
        <f>SUM(D31:O31)</f>
        <v>316727</v>
      </c>
    </row>
    <row r="32" spans="2:16" s="109" customFormat="1" ht="12.75" customHeight="1">
      <c r="B32" s="102"/>
      <c r="C32" s="110" t="s">
        <v>37</v>
      </c>
      <c r="D32" s="111">
        <v>20136</v>
      </c>
      <c r="E32" s="112">
        <v>30229</v>
      </c>
      <c r="F32" s="112">
        <v>27441</v>
      </c>
      <c r="G32" s="112">
        <v>32937</v>
      </c>
      <c r="H32" s="112">
        <v>31895</v>
      </c>
      <c r="I32" s="112">
        <v>32849</v>
      </c>
      <c r="J32" s="112">
        <v>28766</v>
      </c>
      <c r="K32" s="112">
        <v>25155</v>
      </c>
      <c r="L32" s="112">
        <v>23776</v>
      </c>
      <c r="M32" s="112">
        <v>25447</v>
      </c>
      <c r="N32" s="112">
        <v>23535</v>
      </c>
      <c r="O32" s="113">
        <v>24031</v>
      </c>
      <c r="P32" s="114">
        <f>SUM(D32:O32)</f>
        <v>326197</v>
      </c>
    </row>
    <row r="33" spans="2:16" s="109" customFormat="1" ht="12.75" customHeight="1" thickBot="1">
      <c r="B33" s="126"/>
      <c r="C33" s="127" t="s">
        <v>18</v>
      </c>
      <c r="D33" s="128">
        <f aca="true" t="shared" si="9" ref="D33:N33">D31/D32*100</f>
        <v>105.75586015097338</v>
      </c>
      <c r="E33" s="129">
        <f t="shared" si="9"/>
        <v>92.38810413841013</v>
      </c>
      <c r="F33" s="129">
        <f t="shared" si="9"/>
        <v>97.7661163951751</v>
      </c>
      <c r="G33" s="129">
        <f t="shared" si="9"/>
        <v>89.0032486261651</v>
      </c>
      <c r="H33" s="129">
        <f t="shared" si="9"/>
        <v>100.12541150650571</v>
      </c>
      <c r="I33" s="129">
        <f t="shared" si="9"/>
        <v>94.15811744649761</v>
      </c>
      <c r="J33" s="129">
        <f t="shared" si="9"/>
        <v>95.52596815685183</v>
      </c>
      <c r="K33" s="129">
        <f t="shared" si="9"/>
        <v>93.79049890677797</v>
      </c>
      <c r="L33" s="129">
        <f t="shared" si="9"/>
        <v>90.72594212651414</v>
      </c>
      <c r="M33" s="129">
        <f t="shared" si="9"/>
        <v>99.50485322434865</v>
      </c>
      <c r="N33" s="129">
        <f t="shared" si="9"/>
        <v>105.11578500106225</v>
      </c>
      <c r="O33" s="130">
        <f>O31/O32*100</f>
        <v>107.33219591361159</v>
      </c>
      <c r="P33" s="120">
        <f>P31/P32*100</f>
        <v>97.0968463842402</v>
      </c>
    </row>
    <row r="34" spans="2:16" s="109" customFormat="1" ht="12.75" customHeight="1">
      <c r="B34" s="121" t="s">
        <v>28</v>
      </c>
      <c r="C34" s="122" t="s">
        <v>77</v>
      </c>
      <c r="D34" s="123">
        <v>20285</v>
      </c>
      <c r="E34" s="124">
        <v>30021</v>
      </c>
      <c r="F34" s="124">
        <v>30956</v>
      </c>
      <c r="G34" s="124">
        <v>36679</v>
      </c>
      <c r="H34" s="124">
        <v>43349</v>
      </c>
      <c r="I34" s="131">
        <v>41165</v>
      </c>
      <c r="J34" s="124">
        <v>34472</v>
      </c>
      <c r="K34" s="124">
        <v>24122</v>
      </c>
      <c r="L34" s="124">
        <v>18356</v>
      </c>
      <c r="M34" s="124">
        <v>17418</v>
      </c>
      <c r="N34" s="124">
        <v>26023</v>
      </c>
      <c r="O34" s="125">
        <v>24586</v>
      </c>
      <c r="P34" s="108">
        <f>SUM(D34:O34)</f>
        <v>347432</v>
      </c>
    </row>
    <row r="35" spans="2:16" s="109" customFormat="1" ht="12.75" customHeight="1">
      <c r="B35" s="102"/>
      <c r="C35" s="110" t="s">
        <v>37</v>
      </c>
      <c r="D35" s="111">
        <v>19002</v>
      </c>
      <c r="E35" s="112">
        <v>30332</v>
      </c>
      <c r="F35" s="112">
        <v>34787</v>
      </c>
      <c r="G35" s="112">
        <v>42407</v>
      </c>
      <c r="H35" s="112">
        <v>48559</v>
      </c>
      <c r="I35" s="132">
        <v>38505</v>
      </c>
      <c r="J35" s="112">
        <v>34095</v>
      </c>
      <c r="K35" s="112">
        <v>27092</v>
      </c>
      <c r="L35" s="112">
        <v>18413</v>
      </c>
      <c r="M35" s="112">
        <v>16594</v>
      </c>
      <c r="N35" s="112">
        <v>23093</v>
      </c>
      <c r="O35" s="113">
        <v>21476</v>
      </c>
      <c r="P35" s="114">
        <f>SUM(D35:O35)</f>
        <v>354355</v>
      </c>
    </row>
    <row r="36" spans="2:16" s="109" customFormat="1" ht="12.75" customHeight="1" thickBot="1">
      <c r="B36" s="102"/>
      <c r="C36" s="115" t="s">
        <v>18</v>
      </c>
      <c r="D36" s="116">
        <f aca="true" t="shared" si="10" ref="D36:N36">D34/D35*100</f>
        <v>106.75192085043679</v>
      </c>
      <c r="E36" s="117">
        <f t="shared" si="10"/>
        <v>98.97468020572333</v>
      </c>
      <c r="F36" s="117">
        <f t="shared" si="10"/>
        <v>88.98726535774858</v>
      </c>
      <c r="G36" s="117">
        <f t="shared" si="10"/>
        <v>86.49279600066026</v>
      </c>
      <c r="H36" s="117">
        <f t="shared" si="10"/>
        <v>89.27078399472806</v>
      </c>
      <c r="I36" s="117">
        <f t="shared" si="10"/>
        <v>106.9081937410726</v>
      </c>
      <c r="J36" s="117">
        <f t="shared" si="10"/>
        <v>101.10573397858924</v>
      </c>
      <c r="K36" s="117">
        <f t="shared" si="10"/>
        <v>89.037354200502</v>
      </c>
      <c r="L36" s="117">
        <f t="shared" si="10"/>
        <v>99.69043610492588</v>
      </c>
      <c r="M36" s="117">
        <f t="shared" si="10"/>
        <v>104.96565023502471</v>
      </c>
      <c r="N36" s="117">
        <f t="shared" si="10"/>
        <v>112.6878274801888</v>
      </c>
      <c r="O36" s="118">
        <f>O34/O35*100</f>
        <v>114.48128143043397</v>
      </c>
      <c r="P36" s="120">
        <f>P34/P35*100</f>
        <v>98.04630949189372</v>
      </c>
    </row>
    <row r="37" spans="2:16" s="109" customFormat="1" ht="12.75" customHeight="1">
      <c r="B37" s="133" t="s">
        <v>29</v>
      </c>
      <c r="C37" s="122" t="s">
        <v>77</v>
      </c>
      <c r="D37" s="123">
        <v>21221</v>
      </c>
      <c r="E37" s="124">
        <v>32275</v>
      </c>
      <c r="F37" s="124">
        <v>36173</v>
      </c>
      <c r="G37" s="124">
        <v>36742</v>
      </c>
      <c r="H37" s="124">
        <v>40761</v>
      </c>
      <c r="I37" s="124">
        <v>41276</v>
      </c>
      <c r="J37" s="124">
        <v>37447</v>
      </c>
      <c r="K37" s="124">
        <v>24026</v>
      </c>
      <c r="L37" s="124">
        <v>18681</v>
      </c>
      <c r="M37" s="124">
        <v>20453</v>
      </c>
      <c r="N37" s="124">
        <v>32409</v>
      </c>
      <c r="O37" s="125">
        <v>28066</v>
      </c>
      <c r="P37" s="108">
        <f>SUM(D37:O37)</f>
        <v>369530</v>
      </c>
    </row>
    <row r="38" spans="2:16" s="109" customFormat="1" ht="12.75" customHeight="1">
      <c r="B38" s="134"/>
      <c r="C38" s="135" t="s">
        <v>37</v>
      </c>
      <c r="D38" s="104">
        <v>19825</v>
      </c>
      <c r="E38" s="105">
        <v>35082</v>
      </c>
      <c r="F38" s="105">
        <v>41075</v>
      </c>
      <c r="G38" s="105">
        <v>45772</v>
      </c>
      <c r="H38" s="105">
        <v>49814</v>
      </c>
      <c r="I38" s="105">
        <v>45211</v>
      </c>
      <c r="J38" s="105">
        <v>35427</v>
      </c>
      <c r="K38" s="105">
        <v>24315</v>
      </c>
      <c r="L38" s="105">
        <v>18712</v>
      </c>
      <c r="M38" s="105">
        <v>20293</v>
      </c>
      <c r="N38" s="105">
        <v>34792</v>
      </c>
      <c r="O38" s="106">
        <v>30089</v>
      </c>
      <c r="P38" s="114">
        <f>SUM(D38:O38)</f>
        <v>400407</v>
      </c>
    </row>
    <row r="39" spans="2:16" s="109" customFormat="1" ht="12.75" customHeight="1" thickBot="1">
      <c r="B39" s="136"/>
      <c r="C39" s="137" t="s">
        <v>18</v>
      </c>
      <c r="D39" s="128">
        <f aca="true" t="shared" si="11" ref="D39:N39">D37/D38*100</f>
        <v>107.04161412358133</v>
      </c>
      <c r="E39" s="129">
        <f t="shared" si="11"/>
        <v>91.99874579556467</v>
      </c>
      <c r="F39" s="129">
        <f t="shared" si="11"/>
        <v>88.06573341448569</v>
      </c>
      <c r="G39" s="129">
        <f t="shared" si="11"/>
        <v>80.27178187538233</v>
      </c>
      <c r="H39" s="129">
        <f t="shared" si="11"/>
        <v>81.8263941863733</v>
      </c>
      <c r="I39" s="129">
        <f t="shared" si="11"/>
        <v>91.29636592864568</v>
      </c>
      <c r="J39" s="129">
        <f t="shared" si="11"/>
        <v>105.7018658085641</v>
      </c>
      <c r="K39" s="129">
        <f t="shared" si="11"/>
        <v>98.81143327164303</v>
      </c>
      <c r="L39" s="129">
        <f t="shared" si="11"/>
        <v>99.83433091064558</v>
      </c>
      <c r="M39" s="129">
        <f t="shared" si="11"/>
        <v>100.7884492189425</v>
      </c>
      <c r="N39" s="129">
        <f t="shared" si="11"/>
        <v>93.1507243044378</v>
      </c>
      <c r="O39" s="130">
        <f>O37/O38*100</f>
        <v>93.27661271561036</v>
      </c>
      <c r="P39" s="120">
        <f>P37/P38*100</f>
        <v>92.28859635321061</v>
      </c>
    </row>
    <row r="40" spans="2:16" s="109" customFormat="1" ht="12.75" customHeight="1">
      <c r="B40" s="138" t="s">
        <v>30</v>
      </c>
      <c r="C40" s="122" t="s">
        <v>77</v>
      </c>
      <c r="D40" s="123">
        <v>1836</v>
      </c>
      <c r="E40" s="124">
        <v>2688</v>
      </c>
      <c r="F40" s="124">
        <v>3182</v>
      </c>
      <c r="G40" s="124">
        <v>3057</v>
      </c>
      <c r="H40" s="124">
        <v>3074</v>
      </c>
      <c r="I40" s="124">
        <v>2837</v>
      </c>
      <c r="J40" s="124">
        <v>2455</v>
      </c>
      <c r="K40" s="124">
        <v>2091</v>
      </c>
      <c r="L40" s="124">
        <v>1863</v>
      </c>
      <c r="M40" s="124">
        <v>1858</v>
      </c>
      <c r="N40" s="124">
        <v>2741</v>
      </c>
      <c r="O40" s="125">
        <v>2277</v>
      </c>
      <c r="P40" s="107">
        <f>SUM(D40:O40)</f>
        <v>29959</v>
      </c>
    </row>
    <row r="41" spans="2:16" s="109" customFormat="1" ht="12.75" customHeight="1">
      <c r="B41" s="139"/>
      <c r="C41" s="110" t="s">
        <v>37</v>
      </c>
      <c r="D41" s="111">
        <v>1626</v>
      </c>
      <c r="E41" s="112">
        <v>2256</v>
      </c>
      <c r="F41" s="112">
        <v>2977</v>
      </c>
      <c r="G41" s="112">
        <v>3049</v>
      </c>
      <c r="H41" s="112">
        <v>3021</v>
      </c>
      <c r="I41" s="112">
        <v>2496</v>
      </c>
      <c r="J41" s="112">
        <v>1961</v>
      </c>
      <c r="K41" s="112">
        <v>1911</v>
      </c>
      <c r="L41" s="112">
        <v>1769</v>
      </c>
      <c r="M41" s="112">
        <v>1759</v>
      </c>
      <c r="N41" s="112">
        <v>2747</v>
      </c>
      <c r="O41" s="113">
        <v>2900</v>
      </c>
      <c r="P41" s="114">
        <f>SUM(D41:O41)</f>
        <v>28472</v>
      </c>
    </row>
    <row r="42" spans="2:16" s="109" customFormat="1" ht="12.75" customHeight="1" thickBot="1">
      <c r="B42" s="140"/>
      <c r="C42" s="127" t="s">
        <v>18</v>
      </c>
      <c r="D42" s="128">
        <f aca="true" t="shared" si="12" ref="D42:O42">D40/D41*100</f>
        <v>112.91512915129151</v>
      </c>
      <c r="E42" s="129">
        <f t="shared" si="12"/>
        <v>119.14893617021276</v>
      </c>
      <c r="F42" s="129">
        <f t="shared" si="12"/>
        <v>106.88612697346322</v>
      </c>
      <c r="G42" s="129">
        <f t="shared" si="12"/>
        <v>100.26238110856018</v>
      </c>
      <c r="H42" s="129">
        <f t="shared" si="12"/>
        <v>101.75438596491229</v>
      </c>
      <c r="I42" s="129">
        <f t="shared" si="12"/>
        <v>113.66185897435896</v>
      </c>
      <c r="J42" s="129">
        <f t="shared" si="12"/>
        <v>125.19122896481387</v>
      </c>
      <c r="K42" s="129">
        <f t="shared" si="12"/>
        <v>109.41915227629512</v>
      </c>
      <c r="L42" s="129">
        <f t="shared" si="12"/>
        <v>105.31373657433578</v>
      </c>
      <c r="M42" s="129">
        <f t="shared" si="12"/>
        <v>105.62819783968165</v>
      </c>
      <c r="N42" s="129">
        <f t="shared" si="12"/>
        <v>99.7815799053513</v>
      </c>
      <c r="O42" s="130">
        <f t="shared" si="12"/>
        <v>78.51724137931035</v>
      </c>
      <c r="P42" s="119">
        <f>P40/P41*100</f>
        <v>105.22267490868222</v>
      </c>
    </row>
    <row r="43" spans="2:16" s="109" customFormat="1" ht="12.75" customHeight="1">
      <c r="B43" s="138" t="s">
        <v>31</v>
      </c>
      <c r="C43" s="122" t="s">
        <v>77</v>
      </c>
      <c r="D43" s="123">
        <f>D16+D19+D22+D25+D28+D31+D34+D37+D40</f>
        <v>712104</v>
      </c>
      <c r="E43" s="124">
        <f aca="true" t="shared" si="13" ref="D43:O44">E16+E19+E22+E25+E28+E31+E34+E37+E40</f>
        <v>893175</v>
      </c>
      <c r="F43" s="124">
        <f t="shared" si="13"/>
        <v>990270</v>
      </c>
      <c r="G43" s="124">
        <f t="shared" si="13"/>
        <v>1049894</v>
      </c>
      <c r="H43" s="124">
        <f t="shared" si="13"/>
        <v>1124078</v>
      </c>
      <c r="I43" s="124">
        <f t="shared" si="13"/>
        <v>1117315</v>
      </c>
      <c r="J43" s="124">
        <f t="shared" si="13"/>
        <v>1009473</v>
      </c>
      <c r="K43" s="124">
        <f t="shared" si="13"/>
        <v>771431</v>
      </c>
      <c r="L43" s="124">
        <f t="shared" si="13"/>
        <v>790844</v>
      </c>
      <c r="M43" s="124">
        <f t="shared" si="13"/>
        <v>774183</v>
      </c>
      <c r="N43" s="124">
        <f t="shared" si="13"/>
        <v>841807</v>
      </c>
      <c r="O43" s="125">
        <f t="shared" si="13"/>
        <v>901319</v>
      </c>
      <c r="P43" s="108">
        <f>P16+P19+P22+P25+P28+P31+P34+P37+P40</f>
        <v>10975893</v>
      </c>
    </row>
    <row r="44" spans="2:16" s="109" customFormat="1" ht="12.75" customHeight="1">
      <c r="B44" s="139"/>
      <c r="C44" s="110" t="s">
        <v>37</v>
      </c>
      <c r="D44" s="111">
        <f t="shared" si="13"/>
        <v>681551</v>
      </c>
      <c r="E44" s="112">
        <f t="shared" si="13"/>
        <v>905858</v>
      </c>
      <c r="F44" s="112">
        <f t="shared" si="13"/>
        <v>1054271</v>
      </c>
      <c r="G44" s="112">
        <f t="shared" si="13"/>
        <v>1132551</v>
      </c>
      <c r="H44" s="112">
        <f t="shared" si="13"/>
        <v>1195208</v>
      </c>
      <c r="I44" s="112">
        <f t="shared" si="13"/>
        <v>1159666</v>
      </c>
      <c r="J44" s="112">
        <f t="shared" si="13"/>
        <v>1025266</v>
      </c>
      <c r="K44" s="112">
        <f t="shared" si="13"/>
        <v>790047</v>
      </c>
      <c r="L44" s="112">
        <f>L17+L20+L23+L26+L29+L32+L35+L38+L41</f>
        <v>818815</v>
      </c>
      <c r="M44" s="112">
        <f t="shared" si="13"/>
        <v>769585</v>
      </c>
      <c r="N44" s="112">
        <f t="shared" si="13"/>
        <v>845207</v>
      </c>
      <c r="O44" s="113">
        <f t="shared" si="13"/>
        <v>893450</v>
      </c>
      <c r="P44" s="114">
        <f>P17+P20+P23+P26+P29+P32+P35+P38+P41</f>
        <v>11271475</v>
      </c>
    </row>
    <row r="45" spans="2:16" s="109" customFormat="1" ht="12.75" customHeight="1" thickBot="1">
      <c r="B45" s="140"/>
      <c r="C45" s="127" t="s">
        <v>18</v>
      </c>
      <c r="D45" s="128">
        <f aca="true" t="shared" si="14" ref="D45:P45">D43/D44*100</f>
        <v>104.4828633513853</v>
      </c>
      <c r="E45" s="129">
        <f t="shared" si="14"/>
        <v>98.59989093213285</v>
      </c>
      <c r="F45" s="129">
        <f t="shared" si="14"/>
        <v>93.9293597187061</v>
      </c>
      <c r="G45" s="129">
        <f t="shared" si="14"/>
        <v>92.70169731870794</v>
      </c>
      <c r="H45" s="129">
        <f t="shared" si="14"/>
        <v>94.0487346135568</v>
      </c>
      <c r="I45" s="129">
        <f t="shared" si="14"/>
        <v>96.3480002000576</v>
      </c>
      <c r="J45" s="129">
        <f t="shared" si="14"/>
        <v>98.45961925978234</v>
      </c>
      <c r="K45" s="129">
        <f t="shared" si="14"/>
        <v>97.64368448965695</v>
      </c>
      <c r="L45" s="129">
        <f t="shared" si="14"/>
        <v>96.58396585309258</v>
      </c>
      <c r="M45" s="129">
        <f t="shared" si="14"/>
        <v>100.59746486742856</v>
      </c>
      <c r="N45" s="129">
        <f t="shared" si="14"/>
        <v>99.59773167993167</v>
      </c>
      <c r="O45" s="130">
        <f t="shared" si="14"/>
        <v>100.88074318652416</v>
      </c>
      <c r="P45" s="120">
        <f t="shared" si="14"/>
        <v>97.37761029501463</v>
      </c>
    </row>
    <row r="46" spans="2:15" ht="12.75" customHeight="1">
      <c r="B46" s="186" t="s">
        <v>32</v>
      </c>
      <c r="C46" s="186"/>
      <c r="D46" s="186"/>
      <c r="E46" s="186"/>
      <c r="O46" s="17" t="s">
        <v>33</v>
      </c>
    </row>
    <row r="47" spans="2:9" ht="12.75" customHeight="1">
      <c r="B47" s="186"/>
      <c r="C47" s="186"/>
      <c r="D47" s="186"/>
      <c r="E47" s="186"/>
      <c r="F47" s="186"/>
      <c r="G47" s="186"/>
      <c r="H47" s="186"/>
      <c r="I47" s="186"/>
    </row>
  </sheetData>
  <mergeCells count="4">
    <mergeCell ref="B46:E46"/>
    <mergeCell ref="B1:G1"/>
    <mergeCell ref="B3:C3"/>
    <mergeCell ref="B47:I47"/>
  </mergeCells>
  <printOptions/>
  <pageMargins left="0.5905511811023623" right="0.5905511811023623" top="0.5" bottom="0.3" header="0.42" footer="0.39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"/>
  <sheetViews>
    <sheetView workbookViewId="0" topLeftCell="A1">
      <selection activeCell="A1" sqref="A1"/>
    </sheetView>
  </sheetViews>
  <sheetFormatPr defaultColWidth="9.00390625" defaultRowHeight="13.5"/>
  <cols>
    <col min="1" max="1" width="5.125" style="66" customWidth="1"/>
    <col min="2" max="2" width="12.375" style="66" customWidth="1"/>
    <col min="3" max="14" width="8.25390625" style="66" customWidth="1"/>
    <col min="15" max="15" width="12.125" style="66" customWidth="1"/>
    <col min="16" max="16384" width="9.00390625" style="66" customWidth="1"/>
  </cols>
  <sheetData>
    <row r="1" spans="2:15" s="65" customFormat="1" ht="27.75" customHeight="1"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2:15" s="65" customFormat="1" ht="27.75" customHeight="1"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2:15" s="65" customFormat="1" ht="27.75" customHeight="1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2:15" s="65" customFormat="1" ht="27.75" customHeight="1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2:15" s="65" customFormat="1" ht="27.75" customHeight="1"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2:15" s="65" customFormat="1" ht="27.75" customHeight="1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2:15" s="65" customFormat="1" ht="27.75" customHeight="1"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2:15" s="65" customFormat="1" ht="27.75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2:15" s="65" customFormat="1" ht="27.75" customHeight="1"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2:15" s="65" customFormat="1" ht="27.75" customHeight="1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2:15" s="65" customFormat="1" ht="27.75" customHeight="1"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</row>
    <row r="12" spans="2:15" ht="21" customHeight="1">
      <c r="B12" s="66" t="s">
        <v>85</v>
      </c>
      <c r="O12" s="67" t="s">
        <v>86</v>
      </c>
    </row>
    <row r="13" spans="2:15" s="71" customFormat="1" ht="21" customHeight="1">
      <c r="B13" s="68"/>
      <c r="C13" s="69" t="s">
        <v>87</v>
      </c>
      <c r="D13" s="69" t="s">
        <v>88</v>
      </c>
      <c r="E13" s="69" t="s">
        <v>89</v>
      </c>
      <c r="F13" s="69" t="s">
        <v>90</v>
      </c>
      <c r="G13" s="69" t="s">
        <v>91</v>
      </c>
      <c r="H13" s="69" t="s">
        <v>92</v>
      </c>
      <c r="I13" s="69" t="s">
        <v>93</v>
      </c>
      <c r="J13" s="69" t="s">
        <v>94</v>
      </c>
      <c r="K13" s="69" t="s">
        <v>95</v>
      </c>
      <c r="L13" s="69" t="s">
        <v>96</v>
      </c>
      <c r="M13" s="69" t="s">
        <v>97</v>
      </c>
      <c r="N13" s="69" t="s">
        <v>98</v>
      </c>
      <c r="O13" s="70" t="s">
        <v>84</v>
      </c>
    </row>
    <row r="14" spans="2:15" s="71" customFormat="1" ht="21" customHeight="1">
      <c r="B14" s="72" t="s">
        <v>99</v>
      </c>
      <c r="C14" s="73">
        <v>791.8</v>
      </c>
      <c r="D14" s="73">
        <v>969.5</v>
      </c>
      <c r="E14" s="73">
        <v>1067.3</v>
      </c>
      <c r="F14" s="73">
        <v>1293.1</v>
      </c>
      <c r="G14" s="73">
        <v>1504.6</v>
      </c>
      <c r="H14" s="73">
        <v>1252.6</v>
      </c>
      <c r="I14" s="73">
        <v>1188.6</v>
      </c>
      <c r="J14" s="73">
        <v>930.1</v>
      </c>
      <c r="K14" s="73">
        <v>991.6</v>
      </c>
      <c r="L14" s="73">
        <v>878.7</v>
      </c>
      <c r="M14" s="73">
        <v>972.4</v>
      </c>
      <c r="N14" s="73">
        <v>1040.6</v>
      </c>
      <c r="O14" s="74">
        <f>SUM(C14:N14)</f>
        <v>12880.900000000001</v>
      </c>
    </row>
    <row r="15" spans="2:15" s="71" customFormat="1" ht="21" customHeight="1">
      <c r="B15" s="72" t="s">
        <v>100</v>
      </c>
      <c r="C15" s="73">
        <v>870</v>
      </c>
      <c r="D15" s="73">
        <v>1098.7</v>
      </c>
      <c r="E15" s="73">
        <v>1193.3</v>
      </c>
      <c r="F15" s="73">
        <v>1309.3</v>
      </c>
      <c r="G15" s="73">
        <v>1550.3</v>
      </c>
      <c r="H15" s="73">
        <v>1303.1</v>
      </c>
      <c r="I15" s="73">
        <v>1148.9</v>
      </c>
      <c r="J15" s="73">
        <v>930.8</v>
      </c>
      <c r="K15" s="73">
        <v>989.6</v>
      </c>
      <c r="L15" s="73">
        <v>900.5</v>
      </c>
      <c r="M15" s="73">
        <v>989</v>
      </c>
      <c r="N15" s="73">
        <v>1098</v>
      </c>
      <c r="O15" s="74">
        <f>SUM(C15:N15)</f>
        <v>13381.5</v>
      </c>
    </row>
    <row r="16" spans="2:15" s="71" customFormat="1" ht="21" customHeight="1">
      <c r="B16" s="72" t="s">
        <v>101</v>
      </c>
      <c r="C16" s="73">
        <v>884.9</v>
      </c>
      <c r="D16" s="73">
        <v>1103.7</v>
      </c>
      <c r="E16" s="73">
        <v>1151.3</v>
      </c>
      <c r="F16" s="73">
        <v>1311.7</v>
      </c>
      <c r="G16" s="73">
        <v>1565.6</v>
      </c>
      <c r="H16" s="73">
        <v>1356.6</v>
      </c>
      <c r="I16" s="73">
        <v>1208.7</v>
      </c>
      <c r="J16" s="73">
        <v>943.2</v>
      </c>
      <c r="K16" s="73">
        <v>1024.2</v>
      </c>
      <c r="L16" s="73">
        <v>936.1</v>
      </c>
      <c r="M16" s="73">
        <v>994.8</v>
      </c>
      <c r="N16" s="73">
        <v>1106</v>
      </c>
      <c r="O16" s="74">
        <f>SUM(C16:N16)</f>
        <v>13586.800000000001</v>
      </c>
    </row>
    <row r="17" spans="2:15" s="71" customFormat="1" ht="21" customHeight="1">
      <c r="B17" s="75" t="s">
        <v>102</v>
      </c>
      <c r="C17" s="76">
        <v>804.8</v>
      </c>
      <c r="D17" s="76">
        <v>1061</v>
      </c>
      <c r="E17" s="76">
        <v>1219.6</v>
      </c>
      <c r="F17" s="76">
        <v>1328.6</v>
      </c>
      <c r="G17" s="76">
        <v>1528.5</v>
      </c>
      <c r="H17" s="76">
        <v>1318.3</v>
      </c>
      <c r="I17" s="76">
        <v>1164.9</v>
      </c>
      <c r="J17" s="76">
        <v>896.2</v>
      </c>
      <c r="K17" s="76">
        <v>945.1</v>
      </c>
      <c r="L17" s="76">
        <v>865.5</v>
      </c>
      <c r="M17" s="76">
        <v>938.2</v>
      </c>
      <c r="N17" s="76">
        <v>1019.6</v>
      </c>
      <c r="O17" s="77">
        <f>SUM(C17:N17)</f>
        <v>13090.300000000003</v>
      </c>
    </row>
    <row r="18" spans="2:15" s="71" customFormat="1" ht="21" customHeight="1">
      <c r="B18" s="78" t="s">
        <v>103</v>
      </c>
      <c r="C18" s="79">
        <v>841.8</v>
      </c>
      <c r="D18" s="79">
        <v>1069.3</v>
      </c>
      <c r="E18" s="79">
        <v>1152.2</v>
      </c>
      <c r="F18" s="79">
        <v>1252.4</v>
      </c>
      <c r="G18" s="79">
        <v>1449.5</v>
      </c>
      <c r="H18" s="79">
        <v>1284.9</v>
      </c>
      <c r="I18" s="79">
        <v>1145.2</v>
      </c>
      <c r="J18" s="79">
        <v>869.7</v>
      </c>
      <c r="K18" s="79">
        <v>908</v>
      </c>
      <c r="L18" s="79">
        <v>864.8</v>
      </c>
      <c r="M18" s="79">
        <v>927.4</v>
      </c>
      <c r="N18" s="79">
        <v>1015.8</v>
      </c>
      <c r="O18" s="80">
        <f>SUM(C18:N18)</f>
        <v>12781</v>
      </c>
    </row>
    <row r="19" ht="12.75" customHeight="1"/>
  </sheetData>
  <printOptions/>
  <pageMargins left="0.7" right="0.43" top="0.94" bottom="0.74" header="0.5" footer="0.5"/>
  <pageSetup fitToHeight="1" fitToWidth="1" horizontalDpi="600" verticalDpi="6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"/>
  <sheetViews>
    <sheetView workbookViewId="0" topLeftCell="A1">
      <selection activeCell="A1" sqref="A1"/>
    </sheetView>
  </sheetViews>
  <sheetFormatPr defaultColWidth="9.00390625" defaultRowHeight="13.5"/>
  <cols>
    <col min="1" max="1" width="5.125" style="66" customWidth="1"/>
    <col min="2" max="2" width="11.75390625" style="66" customWidth="1"/>
    <col min="3" max="14" width="8.25390625" style="66" customWidth="1"/>
    <col min="15" max="15" width="12.125" style="66" customWidth="1"/>
    <col min="16" max="16384" width="9.00390625" style="66" customWidth="1"/>
  </cols>
  <sheetData>
    <row r="1" spans="2:15" s="65" customFormat="1" ht="27.75" customHeight="1"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2:15" s="65" customFormat="1" ht="27.75" customHeight="1"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2:15" s="65" customFormat="1" ht="27.75" customHeight="1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2:15" s="65" customFormat="1" ht="27.75" customHeight="1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2:15" s="65" customFormat="1" ht="27.75" customHeight="1"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2:15" s="65" customFormat="1" ht="27.75" customHeight="1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2:15" s="65" customFormat="1" ht="27.75" customHeight="1"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2:15" s="65" customFormat="1" ht="27.75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2:15" s="65" customFormat="1" ht="27.75" customHeight="1"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2:15" s="65" customFormat="1" ht="27.75" customHeight="1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2:15" s="65" customFormat="1" ht="27.75" customHeight="1"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</row>
    <row r="12" spans="2:15" ht="21" customHeight="1">
      <c r="B12" s="66" t="s">
        <v>104</v>
      </c>
      <c r="O12" s="67" t="s">
        <v>86</v>
      </c>
    </row>
    <row r="13" spans="2:15" s="71" customFormat="1" ht="21" customHeight="1">
      <c r="B13" s="68"/>
      <c r="C13" s="69" t="s">
        <v>87</v>
      </c>
      <c r="D13" s="69" t="s">
        <v>88</v>
      </c>
      <c r="E13" s="69" t="s">
        <v>89</v>
      </c>
      <c r="F13" s="69" t="s">
        <v>90</v>
      </c>
      <c r="G13" s="69" t="s">
        <v>91</v>
      </c>
      <c r="H13" s="69" t="s">
        <v>92</v>
      </c>
      <c r="I13" s="69" t="s">
        <v>93</v>
      </c>
      <c r="J13" s="69" t="s">
        <v>94</v>
      </c>
      <c r="K13" s="69" t="s">
        <v>95</v>
      </c>
      <c r="L13" s="69" t="s">
        <v>96</v>
      </c>
      <c r="M13" s="69" t="s">
        <v>97</v>
      </c>
      <c r="N13" s="69" t="s">
        <v>98</v>
      </c>
      <c r="O13" s="70" t="s">
        <v>84</v>
      </c>
    </row>
    <row r="14" spans="2:15" s="71" customFormat="1" ht="21" customHeight="1">
      <c r="B14" s="81" t="s">
        <v>99</v>
      </c>
      <c r="C14" s="73">
        <v>664.3</v>
      </c>
      <c r="D14" s="73">
        <v>779.1</v>
      </c>
      <c r="E14" s="73">
        <v>904.6</v>
      </c>
      <c r="F14" s="73">
        <v>1086.8</v>
      </c>
      <c r="G14" s="73">
        <v>1128.7</v>
      </c>
      <c r="H14" s="73">
        <v>1083.5</v>
      </c>
      <c r="I14" s="73">
        <v>1031.3</v>
      </c>
      <c r="J14" s="73">
        <v>813.1</v>
      </c>
      <c r="K14" s="73">
        <v>880.6</v>
      </c>
      <c r="L14" s="73">
        <v>791.2</v>
      </c>
      <c r="M14" s="73">
        <v>885.6</v>
      </c>
      <c r="N14" s="73">
        <v>925.6</v>
      </c>
      <c r="O14" s="74">
        <f>SUM(C14:N14)</f>
        <v>10974.400000000001</v>
      </c>
    </row>
    <row r="15" spans="2:15" s="71" customFormat="1" ht="21" customHeight="1">
      <c r="B15" s="81" t="s">
        <v>100</v>
      </c>
      <c r="C15" s="73">
        <v>726.5</v>
      </c>
      <c r="D15" s="73">
        <v>906.7</v>
      </c>
      <c r="E15" s="73">
        <v>1021.2</v>
      </c>
      <c r="F15" s="73">
        <v>1105.2</v>
      </c>
      <c r="G15" s="73">
        <v>1180.9</v>
      </c>
      <c r="H15" s="73">
        <v>1135.9</v>
      </c>
      <c r="I15" s="73">
        <v>1011.9</v>
      </c>
      <c r="J15" s="73">
        <v>824.3</v>
      </c>
      <c r="K15" s="73">
        <v>877.4</v>
      </c>
      <c r="L15" s="73">
        <v>812.5</v>
      </c>
      <c r="M15" s="73">
        <v>900.1</v>
      </c>
      <c r="N15" s="73">
        <v>980.5</v>
      </c>
      <c r="O15" s="74">
        <f>SUM(C15:N15)</f>
        <v>11483.1</v>
      </c>
    </row>
    <row r="16" spans="2:15" s="71" customFormat="1" ht="21" customHeight="1">
      <c r="B16" s="81" t="s">
        <v>101</v>
      </c>
      <c r="C16" s="73">
        <v>744.3</v>
      </c>
      <c r="D16" s="73">
        <v>928</v>
      </c>
      <c r="E16" s="73">
        <v>984.2</v>
      </c>
      <c r="F16" s="73">
        <v>1117.1</v>
      </c>
      <c r="G16" s="73">
        <v>1214.2</v>
      </c>
      <c r="H16" s="73">
        <v>1184.5</v>
      </c>
      <c r="I16" s="73">
        <v>1070</v>
      </c>
      <c r="J16" s="73">
        <v>843</v>
      </c>
      <c r="K16" s="73">
        <v>909.1</v>
      </c>
      <c r="L16" s="73">
        <v>847.6</v>
      </c>
      <c r="M16" s="73">
        <v>908.1</v>
      </c>
      <c r="N16" s="73">
        <v>993.3</v>
      </c>
      <c r="O16" s="74">
        <f>SUM(C16:N16)</f>
        <v>11743.4</v>
      </c>
    </row>
    <row r="17" spans="2:15" s="71" customFormat="1" ht="21" customHeight="1">
      <c r="B17" s="82" t="s">
        <v>102</v>
      </c>
      <c r="C17" s="76">
        <v>681.6</v>
      </c>
      <c r="D17" s="76">
        <v>905.9</v>
      </c>
      <c r="E17" s="76">
        <v>1054.3</v>
      </c>
      <c r="F17" s="76">
        <v>1132.6</v>
      </c>
      <c r="G17" s="76">
        <v>1195.2</v>
      </c>
      <c r="H17" s="76">
        <v>1159.7</v>
      </c>
      <c r="I17" s="76">
        <v>1025.3</v>
      </c>
      <c r="J17" s="76">
        <v>790.1</v>
      </c>
      <c r="K17" s="76">
        <v>818.8</v>
      </c>
      <c r="L17" s="76">
        <v>769.6</v>
      </c>
      <c r="M17" s="76">
        <v>845.2</v>
      </c>
      <c r="N17" s="76">
        <v>893.5</v>
      </c>
      <c r="O17" s="77">
        <f>SUM(C17:N17)</f>
        <v>11271.800000000001</v>
      </c>
    </row>
    <row r="18" spans="2:15" s="71" customFormat="1" ht="21" customHeight="1">
      <c r="B18" s="83" t="s">
        <v>103</v>
      </c>
      <c r="C18" s="79">
        <v>712.1</v>
      </c>
      <c r="D18" s="79">
        <v>893.2</v>
      </c>
      <c r="E18" s="79">
        <v>990.3</v>
      </c>
      <c r="F18" s="79">
        <v>1049.9</v>
      </c>
      <c r="G18" s="79">
        <v>1124.1</v>
      </c>
      <c r="H18" s="79">
        <v>1117.3</v>
      </c>
      <c r="I18" s="79">
        <v>1009.5</v>
      </c>
      <c r="J18" s="79">
        <v>771.4</v>
      </c>
      <c r="K18" s="79">
        <v>790.8</v>
      </c>
      <c r="L18" s="79">
        <v>774.2</v>
      </c>
      <c r="M18" s="79">
        <v>841.8</v>
      </c>
      <c r="N18" s="79">
        <v>901.3</v>
      </c>
      <c r="O18" s="80">
        <f>SUM(C18:N18)</f>
        <v>10975.9</v>
      </c>
    </row>
    <row r="19" ht="12.75" customHeight="1"/>
  </sheetData>
  <printOptions/>
  <pageMargins left="0.7" right="0.43" top="0.94" bottom="0.74" header="0.5" footer="0.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"/>
  <sheetViews>
    <sheetView workbookViewId="0" topLeftCell="A1">
      <selection activeCell="A1" sqref="A1"/>
    </sheetView>
  </sheetViews>
  <sheetFormatPr defaultColWidth="9.00390625" defaultRowHeight="13.5"/>
  <cols>
    <col min="1" max="1" width="5.125" style="66" customWidth="1"/>
    <col min="2" max="2" width="11.875" style="66" customWidth="1"/>
    <col min="3" max="14" width="8.25390625" style="66" customWidth="1"/>
    <col min="15" max="15" width="12.125" style="66" customWidth="1"/>
    <col min="16" max="16384" width="9.00390625" style="66" customWidth="1"/>
  </cols>
  <sheetData>
    <row r="1" spans="2:15" s="65" customFormat="1" ht="27.75" customHeight="1"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2:15" s="65" customFormat="1" ht="27.75" customHeight="1"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2:15" s="65" customFormat="1" ht="27.75" customHeight="1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2:15" s="65" customFormat="1" ht="27.75" customHeight="1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2:15" s="65" customFormat="1" ht="27.75" customHeight="1"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2:15" s="65" customFormat="1" ht="27.75" customHeight="1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2:15" s="65" customFormat="1" ht="27.75" customHeight="1"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2:15" s="65" customFormat="1" ht="27.75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2:15" s="65" customFormat="1" ht="27.75" customHeight="1"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2:15" s="65" customFormat="1" ht="27.75" customHeight="1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2:15" s="65" customFormat="1" ht="27.75" customHeight="1"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</row>
    <row r="12" spans="2:15" ht="21" customHeight="1">
      <c r="B12" s="66" t="s">
        <v>106</v>
      </c>
      <c r="O12" s="67" t="s">
        <v>86</v>
      </c>
    </row>
    <row r="13" spans="2:15" s="71" customFormat="1" ht="21" customHeight="1">
      <c r="B13" s="84"/>
      <c r="C13" s="85" t="s">
        <v>87</v>
      </c>
      <c r="D13" s="85" t="s">
        <v>88</v>
      </c>
      <c r="E13" s="85" t="s">
        <v>89</v>
      </c>
      <c r="F13" s="85" t="s">
        <v>90</v>
      </c>
      <c r="G13" s="85" t="s">
        <v>91</v>
      </c>
      <c r="H13" s="85" t="s">
        <v>92</v>
      </c>
      <c r="I13" s="85" t="s">
        <v>93</v>
      </c>
      <c r="J13" s="85" t="s">
        <v>94</v>
      </c>
      <c r="K13" s="85" t="s">
        <v>95</v>
      </c>
      <c r="L13" s="85" t="s">
        <v>96</v>
      </c>
      <c r="M13" s="85" t="s">
        <v>97</v>
      </c>
      <c r="N13" s="85" t="s">
        <v>98</v>
      </c>
      <c r="O13" s="85" t="s">
        <v>84</v>
      </c>
    </row>
    <row r="14" spans="2:15" s="71" customFormat="1" ht="21" customHeight="1">
      <c r="B14" s="85" t="s">
        <v>99</v>
      </c>
      <c r="C14" s="86">
        <v>80.8</v>
      </c>
      <c r="D14" s="86">
        <v>106</v>
      </c>
      <c r="E14" s="86">
        <v>90.2</v>
      </c>
      <c r="F14" s="86">
        <v>133.8</v>
      </c>
      <c r="G14" s="86">
        <v>256.3</v>
      </c>
      <c r="H14" s="86">
        <v>96.5</v>
      </c>
      <c r="I14" s="86">
        <v>75.3</v>
      </c>
      <c r="J14" s="86">
        <v>53.6</v>
      </c>
      <c r="K14" s="86">
        <v>61.2</v>
      </c>
      <c r="L14" s="86">
        <v>41.3</v>
      </c>
      <c r="M14" s="86">
        <v>41</v>
      </c>
      <c r="N14" s="86">
        <v>57.4</v>
      </c>
      <c r="O14" s="86">
        <f>SUM(C14:N14)</f>
        <v>1093.4</v>
      </c>
    </row>
    <row r="15" spans="2:15" s="71" customFormat="1" ht="21" customHeight="1">
      <c r="B15" s="85" t="s">
        <v>100</v>
      </c>
      <c r="C15" s="86">
        <v>82.3</v>
      </c>
      <c r="D15" s="86">
        <v>97.5</v>
      </c>
      <c r="E15" s="86">
        <v>91.5</v>
      </c>
      <c r="F15" s="86">
        <v>133.1</v>
      </c>
      <c r="G15" s="86">
        <v>250.4</v>
      </c>
      <c r="H15" s="86">
        <v>94</v>
      </c>
      <c r="I15" s="86">
        <v>66.6</v>
      </c>
      <c r="J15" s="86">
        <v>51.5</v>
      </c>
      <c r="K15" s="86">
        <v>59.5</v>
      </c>
      <c r="L15" s="86">
        <v>41.7</v>
      </c>
      <c r="M15" s="86">
        <v>43.1</v>
      </c>
      <c r="N15" s="86">
        <v>61.3</v>
      </c>
      <c r="O15" s="86">
        <f>SUM(C15:N15)</f>
        <v>1072.5</v>
      </c>
    </row>
    <row r="16" spans="2:15" s="71" customFormat="1" ht="21" customHeight="1">
      <c r="B16" s="85" t="s">
        <v>101</v>
      </c>
      <c r="C16" s="86">
        <v>82.7</v>
      </c>
      <c r="D16" s="86">
        <v>92.5</v>
      </c>
      <c r="E16" s="86">
        <v>84.5</v>
      </c>
      <c r="F16" s="86">
        <v>120.8</v>
      </c>
      <c r="G16" s="86">
        <v>233</v>
      </c>
      <c r="H16" s="86">
        <v>92.8</v>
      </c>
      <c r="I16" s="86">
        <v>69.5</v>
      </c>
      <c r="J16" s="86">
        <v>49.1</v>
      </c>
      <c r="K16" s="86">
        <v>60.7</v>
      </c>
      <c r="L16" s="86">
        <v>42.6</v>
      </c>
      <c r="M16" s="86">
        <v>40.8</v>
      </c>
      <c r="N16" s="86">
        <v>58.7</v>
      </c>
      <c r="O16" s="86">
        <f>SUM(C16:N16)</f>
        <v>1027.7</v>
      </c>
    </row>
    <row r="17" spans="2:15" s="71" customFormat="1" ht="21" customHeight="1">
      <c r="B17" s="85" t="s">
        <v>102</v>
      </c>
      <c r="C17" s="86">
        <v>72.4</v>
      </c>
      <c r="D17" s="86">
        <v>79.2</v>
      </c>
      <c r="E17" s="86">
        <v>89.1</v>
      </c>
      <c r="F17" s="86">
        <v>124.2</v>
      </c>
      <c r="G17" s="86">
        <v>217.7</v>
      </c>
      <c r="H17" s="86">
        <v>85.8</v>
      </c>
      <c r="I17" s="86">
        <v>70.4</v>
      </c>
      <c r="J17" s="86">
        <v>49.6</v>
      </c>
      <c r="K17" s="86">
        <v>60.3</v>
      </c>
      <c r="L17" s="86">
        <v>42.5</v>
      </c>
      <c r="M17" s="86">
        <v>39.6</v>
      </c>
      <c r="N17" s="86">
        <v>58.2</v>
      </c>
      <c r="O17" s="86">
        <f>SUM(C17:N17)</f>
        <v>989</v>
      </c>
    </row>
    <row r="18" spans="2:15" s="71" customFormat="1" ht="21" customHeight="1">
      <c r="B18" s="85" t="s">
        <v>103</v>
      </c>
      <c r="C18" s="86">
        <v>74.2</v>
      </c>
      <c r="D18" s="86">
        <v>95</v>
      </c>
      <c r="E18" s="86">
        <v>84.1</v>
      </c>
      <c r="F18" s="86">
        <v>123.3</v>
      </c>
      <c r="G18" s="86">
        <v>209.6</v>
      </c>
      <c r="H18" s="86">
        <v>91.7</v>
      </c>
      <c r="I18" s="86">
        <v>67.5</v>
      </c>
      <c r="J18" s="86">
        <v>46.5</v>
      </c>
      <c r="K18" s="86">
        <v>58.2</v>
      </c>
      <c r="L18" s="86">
        <v>42.1</v>
      </c>
      <c r="M18" s="86">
        <v>38.9</v>
      </c>
      <c r="N18" s="86">
        <v>55.4</v>
      </c>
      <c r="O18" s="86">
        <f>SUM(C18:N18)</f>
        <v>986.5</v>
      </c>
    </row>
    <row r="19" ht="12.75" customHeight="1"/>
  </sheetData>
  <printOptions/>
  <pageMargins left="0.7" right="0.43" top="0.94" bottom="0.74" header="0.5" footer="0.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"/>
  <sheetViews>
    <sheetView workbookViewId="0" topLeftCell="A1">
      <selection activeCell="A1" sqref="A1"/>
    </sheetView>
  </sheetViews>
  <sheetFormatPr defaultColWidth="9.00390625" defaultRowHeight="13.5"/>
  <cols>
    <col min="1" max="1" width="5.125" style="66" customWidth="1"/>
    <col min="2" max="2" width="11.75390625" style="66" customWidth="1"/>
    <col min="3" max="14" width="8.25390625" style="66" customWidth="1"/>
    <col min="15" max="15" width="12.125" style="66" customWidth="1"/>
    <col min="16" max="16384" width="9.00390625" style="66" customWidth="1"/>
  </cols>
  <sheetData>
    <row r="1" spans="2:15" s="65" customFormat="1" ht="27.75" customHeight="1"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2:15" s="65" customFormat="1" ht="27.75" customHeight="1"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2:15" s="65" customFormat="1" ht="27.75" customHeight="1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2:15" s="65" customFormat="1" ht="27.75" customHeight="1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2:15" s="65" customFormat="1" ht="27.75" customHeight="1"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2:15" s="65" customFormat="1" ht="27.75" customHeight="1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2:15" s="65" customFormat="1" ht="27.75" customHeight="1"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2:15" s="65" customFormat="1" ht="27.75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2:15" s="65" customFormat="1" ht="27.75" customHeight="1"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2:15" s="65" customFormat="1" ht="27.75" customHeight="1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2:15" s="65" customFormat="1" ht="27.75" customHeight="1"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</row>
    <row r="12" spans="2:15" ht="21" customHeight="1">
      <c r="B12" s="66" t="s">
        <v>105</v>
      </c>
      <c r="O12" s="67" t="s">
        <v>86</v>
      </c>
    </row>
    <row r="13" spans="2:15" s="71" customFormat="1" ht="21" customHeight="1">
      <c r="B13" s="68"/>
      <c r="C13" s="69" t="s">
        <v>87</v>
      </c>
      <c r="D13" s="69" t="s">
        <v>88</v>
      </c>
      <c r="E13" s="69" t="s">
        <v>89</v>
      </c>
      <c r="F13" s="69" t="s">
        <v>90</v>
      </c>
      <c r="G13" s="69" t="s">
        <v>91</v>
      </c>
      <c r="H13" s="69" t="s">
        <v>92</v>
      </c>
      <c r="I13" s="69" t="s">
        <v>93</v>
      </c>
      <c r="J13" s="69" t="s">
        <v>94</v>
      </c>
      <c r="K13" s="69" t="s">
        <v>95</v>
      </c>
      <c r="L13" s="69" t="s">
        <v>96</v>
      </c>
      <c r="M13" s="69" t="s">
        <v>97</v>
      </c>
      <c r="N13" s="69" t="s">
        <v>98</v>
      </c>
      <c r="O13" s="70" t="s">
        <v>84</v>
      </c>
    </row>
    <row r="14" spans="2:15" s="71" customFormat="1" ht="21" customHeight="1">
      <c r="B14" s="81" t="s">
        <v>99</v>
      </c>
      <c r="C14" s="73">
        <v>46.7</v>
      </c>
      <c r="D14" s="73">
        <v>84.3</v>
      </c>
      <c r="E14" s="73">
        <v>72.5</v>
      </c>
      <c r="F14" s="73">
        <v>72.4</v>
      </c>
      <c r="G14" s="73">
        <v>119.7</v>
      </c>
      <c r="H14" s="73">
        <v>72.5</v>
      </c>
      <c r="I14" s="73">
        <v>82</v>
      </c>
      <c r="J14" s="73">
        <v>63.4</v>
      </c>
      <c r="K14" s="73">
        <v>49.8</v>
      </c>
      <c r="L14" s="73">
        <v>46.2</v>
      </c>
      <c r="M14" s="73">
        <v>45.8</v>
      </c>
      <c r="N14" s="73">
        <v>57.5</v>
      </c>
      <c r="O14" s="74">
        <f>SUM(C14:N14)</f>
        <v>812.7999999999998</v>
      </c>
    </row>
    <row r="15" spans="2:15" s="71" customFormat="1" ht="21" customHeight="1">
      <c r="B15" s="81" t="s">
        <v>100</v>
      </c>
      <c r="C15" s="73">
        <v>61.1</v>
      </c>
      <c r="D15" s="73">
        <v>94.5</v>
      </c>
      <c r="E15" s="73">
        <v>80.6</v>
      </c>
      <c r="F15" s="73">
        <v>71</v>
      </c>
      <c r="G15" s="73">
        <v>119</v>
      </c>
      <c r="H15" s="73">
        <v>73.3</v>
      </c>
      <c r="I15" s="73">
        <v>70.4</v>
      </c>
      <c r="J15" s="73">
        <v>54.9</v>
      </c>
      <c r="K15" s="73">
        <v>52.7</v>
      </c>
      <c r="L15" s="73">
        <v>46.3</v>
      </c>
      <c r="M15" s="73">
        <v>45.9</v>
      </c>
      <c r="N15" s="73">
        <v>56.2</v>
      </c>
      <c r="O15" s="74">
        <f>SUM(C15:N15)</f>
        <v>825.9</v>
      </c>
    </row>
    <row r="16" spans="2:15" s="71" customFormat="1" ht="21" customHeight="1">
      <c r="B16" s="81" t="s">
        <v>101</v>
      </c>
      <c r="C16" s="73">
        <v>57.9</v>
      </c>
      <c r="D16" s="73">
        <v>83.2</v>
      </c>
      <c r="E16" s="73">
        <v>82.6</v>
      </c>
      <c r="F16" s="73">
        <v>73.8</v>
      </c>
      <c r="G16" s="73">
        <v>118.4</v>
      </c>
      <c r="H16" s="73">
        <v>79.3</v>
      </c>
      <c r="I16" s="73">
        <v>69.2</v>
      </c>
      <c r="J16" s="73">
        <v>51.1</v>
      </c>
      <c r="K16" s="73">
        <v>54.4</v>
      </c>
      <c r="L16" s="73">
        <v>45.9</v>
      </c>
      <c r="M16" s="73">
        <v>45.9</v>
      </c>
      <c r="N16" s="73">
        <v>54</v>
      </c>
      <c r="O16" s="74">
        <f>SUM(C16:N16)</f>
        <v>815.6999999999999</v>
      </c>
    </row>
    <row r="17" spans="2:15" s="71" customFormat="1" ht="21" customHeight="1">
      <c r="B17" s="82" t="s">
        <v>102</v>
      </c>
      <c r="C17" s="76">
        <v>50.9</v>
      </c>
      <c r="D17" s="76">
        <v>75.9</v>
      </c>
      <c r="E17" s="76">
        <v>76.2</v>
      </c>
      <c r="F17" s="76">
        <v>71.8</v>
      </c>
      <c r="G17" s="76">
        <v>115.6</v>
      </c>
      <c r="H17" s="76">
        <v>72.8</v>
      </c>
      <c r="I17" s="76">
        <v>69.2</v>
      </c>
      <c r="J17" s="76">
        <v>56.5</v>
      </c>
      <c r="K17" s="76">
        <v>66</v>
      </c>
      <c r="L17" s="76">
        <v>53.4</v>
      </c>
      <c r="M17" s="76">
        <v>53.4</v>
      </c>
      <c r="N17" s="76">
        <v>68</v>
      </c>
      <c r="O17" s="77">
        <f>SUM(C17:N17)</f>
        <v>829.6999999999999</v>
      </c>
    </row>
    <row r="18" spans="2:15" s="71" customFormat="1" ht="21" customHeight="1">
      <c r="B18" s="83" t="s">
        <v>103</v>
      </c>
      <c r="C18" s="79">
        <v>55.5</v>
      </c>
      <c r="D18" s="79">
        <v>81.2</v>
      </c>
      <c r="E18" s="79">
        <v>77.9</v>
      </c>
      <c r="F18" s="79">
        <v>79.1</v>
      </c>
      <c r="G18" s="79">
        <v>115.7</v>
      </c>
      <c r="H18" s="79">
        <v>75.9</v>
      </c>
      <c r="I18" s="79">
        <v>68.3</v>
      </c>
      <c r="J18" s="79">
        <v>51.7</v>
      </c>
      <c r="K18" s="79">
        <v>59</v>
      </c>
      <c r="L18" s="79">
        <v>48.5</v>
      </c>
      <c r="M18" s="79">
        <v>46.7</v>
      </c>
      <c r="N18" s="79">
        <v>59.1</v>
      </c>
      <c r="O18" s="80">
        <f>SUM(C18:N18)</f>
        <v>818.6</v>
      </c>
    </row>
    <row r="19" ht="12.75" customHeight="1"/>
  </sheetData>
  <printOptions/>
  <pageMargins left="0.7" right="0.43" top="0.94" bottom="0.74" header="0.5" footer="0.5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5"/>
  <sheetViews>
    <sheetView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10" width="16.625" style="0" customWidth="1"/>
  </cols>
  <sheetData>
    <row r="1" spans="3:10" ht="18" thickBot="1">
      <c r="C1" s="1"/>
      <c r="D1" s="1"/>
      <c r="G1" s="1"/>
      <c r="H1" s="1"/>
      <c r="J1" s="10" t="s">
        <v>40</v>
      </c>
    </row>
    <row r="2" spans="3:10" ht="17.25">
      <c r="C2" s="1"/>
      <c r="D2" s="1"/>
      <c r="G2" s="1"/>
      <c r="H2" s="1"/>
      <c r="J2" s="49"/>
    </row>
    <row r="3" spans="2:10" ht="49.5" customHeight="1">
      <c r="B3" s="191" t="s">
        <v>83</v>
      </c>
      <c r="C3" s="192"/>
      <c r="D3" s="192"/>
      <c r="E3" s="192"/>
      <c r="F3" s="192"/>
      <c r="G3" s="192"/>
      <c r="H3" s="192"/>
      <c r="I3" s="192"/>
      <c r="J3" s="192"/>
    </row>
    <row r="4" spans="2:10" ht="30" customHeight="1">
      <c r="B4" s="45"/>
      <c r="C4" s="41"/>
      <c r="D4" s="41"/>
      <c r="E4" s="41"/>
      <c r="F4" s="41"/>
      <c r="G4" s="41"/>
      <c r="H4" s="41"/>
      <c r="I4" s="41"/>
      <c r="J4" s="41"/>
    </row>
    <row r="5" spans="2:10" ht="19.5" customHeight="1" thickBot="1">
      <c r="B5" s="7"/>
      <c r="C5" s="3"/>
      <c r="D5" s="3"/>
      <c r="E5" s="7"/>
      <c r="F5" s="7"/>
      <c r="G5" s="3"/>
      <c r="H5" s="3"/>
      <c r="J5" s="11" t="s">
        <v>3</v>
      </c>
    </row>
    <row r="6" spans="2:10" ht="24.75" customHeight="1">
      <c r="B6" s="193"/>
      <c r="C6" s="195" t="s">
        <v>59</v>
      </c>
      <c r="D6" s="196"/>
      <c r="E6" s="196"/>
      <c r="F6" s="197"/>
      <c r="G6" s="195" t="s">
        <v>60</v>
      </c>
      <c r="H6" s="196"/>
      <c r="I6" s="196"/>
      <c r="J6" s="197"/>
    </row>
    <row r="7" spans="2:10" ht="24.75" customHeight="1" thickBot="1">
      <c r="B7" s="194"/>
      <c r="C7" s="54" t="s">
        <v>79</v>
      </c>
      <c r="D7" s="55" t="s">
        <v>38</v>
      </c>
      <c r="E7" s="56" t="s">
        <v>35</v>
      </c>
      <c r="F7" s="57" t="s">
        <v>82</v>
      </c>
      <c r="G7" s="54" t="s">
        <v>79</v>
      </c>
      <c r="H7" s="55" t="s">
        <v>38</v>
      </c>
      <c r="I7" s="58" t="s">
        <v>35</v>
      </c>
      <c r="J7" s="59" t="s">
        <v>81</v>
      </c>
    </row>
    <row r="8" spans="2:10" s="94" customFormat="1" ht="24.75" customHeight="1">
      <c r="B8" s="141" t="s">
        <v>61</v>
      </c>
      <c r="C8" s="142">
        <v>441107</v>
      </c>
      <c r="D8" s="143">
        <v>395154</v>
      </c>
      <c r="E8" s="144">
        <f aca="true" t="shared" si="0" ref="E8:E15">C8/D8*100</f>
        <v>111.62913699469068</v>
      </c>
      <c r="F8" s="145">
        <f aca="true" t="shared" si="1" ref="F8:F13">C8-D8</f>
        <v>45953</v>
      </c>
      <c r="G8" s="142">
        <v>712104</v>
      </c>
      <c r="H8" s="143">
        <v>681551</v>
      </c>
      <c r="I8" s="146">
        <f aca="true" t="shared" si="2" ref="I8:I14">G8/H8*100</f>
        <v>104.4828633513853</v>
      </c>
      <c r="J8" s="145">
        <f aca="true" t="shared" si="3" ref="J8:J13">G8-H8</f>
        <v>30553</v>
      </c>
    </row>
    <row r="9" spans="2:10" s="94" customFormat="1" ht="24.75" customHeight="1">
      <c r="B9" s="147" t="s">
        <v>62</v>
      </c>
      <c r="C9" s="148">
        <v>413448</v>
      </c>
      <c r="D9" s="149">
        <v>371726</v>
      </c>
      <c r="E9" s="144">
        <f t="shared" si="0"/>
        <v>111.2238584333622</v>
      </c>
      <c r="F9" s="150">
        <f t="shared" si="1"/>
        <v>41722</v>
      </c>
      <c r="G9" s="148">
        <v>893175</v>
      </c>
      <c r="H9" s="149">
        <v>905858</v>
      </c>
      <c r="I9" s="146">
        <f t="shared" si="2"/>
        <v>98.59989093213285</v>
      </c>
      <c r="J9" s="150">
        <f t="shared" si="3"/>
        <v>-12683</v>
      </c>
    </row>
    <row r="10" spans="2:10" s="94" customFormat="1" ht="24.75" customHeight="1">
      <c r="B10" s="147" t="s">
        <v>63</v>
      </c>
      <c r="C10" s="148">
        <v>396761</v>
      </c>
      <c r="D10" s="149">
        <v>388738</v>
      </c>
      <c r="E10" s="144">
        <f t="shared" si="0"/>
        <v>102.06385791973001</v>
      </c>
      <c r="F10" s="150">
        <f t="shared" si="1"/>
        <v>8023</v>
      </c>
      <c r="G10" s="148">
        <v>990270</v>
      </c>
      <c r="H10" s="149">
        <v>1054271</v>
      </c>
      <c r="I10" s="146">
        <f t="shared" si="2"/>
        <v>93.9293597187061</v>
      </c>
      <c r="J10" s="150">
        <f t="shared" si="3"/>
        <v>-64001</v>
      </c>
    </row>
    <row r="11" spans="2:10" s="94" customFormat="1" ht="24.75" customHeight="1">
      <c r="B11" s="147" t="s">
        <v>64</v>
      </c>
      <c r="C11" s="148">
        <v>467303</v>
      </c>
      <c r="D11" s="149">
        <v>473715</v>
      </c>
      <c r="E11" s="144">
        <f t="shared" si="0"/>
        <v>98.64644353672567</v>
      </c>
      <c r="F11" s="150">
        <f t="shared" si="1"/>
        <v>-6412</v>
      </c>
      <c r="G11" s="148">
        <v>1049894</v>
      </c>
      <c r="H11" s="149">
        <v>1132551</v>
      </c>
      <c r="I11" s="146">
        <f t="shared" si="2"/>
        <v>92.70169731870794</v>
      </c>
      <c r="J11" s="150">
        <f t="shared" si="3"/>
        <v>-82657</v>
      </c>
    </row>
    <row r="12" spans="2:10" s="94" customFormat="1" ht="24.75" customHeight="1">
      <c r="B12" s="147" t="s">
        <v>65</v>
      </c>
      <c r="C12" s="148">
        <v>556800</v>
      </c>
      <c r="D12" s="149">
        <v>559346</v>
      </c>
      <c r="E12" s="151">
        <f t="shared" si="0"/>
        <v>99.54482556414098</v>
      </c>
      <c r="F12" s="152">
        <f t="shared" si="1"/>
        <v>-2546</v>
      </c>
      <c r="G12" s="148">
        <v>1124078</v>
      </c>
      <c r="H12" s="149">
        <v>1195208</v>
      </c>
      <c r="I12" s="153">
        <f t="shared" si="2"/>
        <v>94.0487346135568</v>
      </c>
      <c r="J12" s="152">
        <f t="shared" si="3"/>
        <v>-71130</v>
      </c>
    </row>
    <row r="13" spans="2:10" s="94" customFormat="1" ht="24.75" customHeight="1" thickBot="1">
      <c r="B13" s="154" t="s">
        <v>66</v>
      </c>
      <c r="C13" s="155">
        <v>489678</v>
      </c>
      <c r="D13" s="156">
        <v>526189</v>
      </c>
      <c r="E13" s="157">
        <f t="shared" si="0"/>
        <v>93.06123845234316</v>
      </c>
      <c r="F13" s="158">
        <f t="shared" si="1"/>
        <v>-36511</v>
      </c>
      <c r="G13" s="155">
        <v>1117315</v>
      </c>
      <c r="H13" s="156">
        <v>1159666</v>
      </c>
      <c r="I13" s="159">
        <f t="shared" si="2"/>
        <v>96.3480002000576</v>
      </c>
      <c r="J13" s="158">
        <f t="shared" si="3"/>
        <v>-42351</v>
      </c>
    </row>
    <row r="14" spans="2:10" s="94" customFormat="1" ht="24.75" customHeight="1" thickBot="1">
      <c r="B14" s="160" t="s">
        <v>67</v>
      </c>
      <c r="C14" s="62">
        <f>SUM(C8:C13)</f>
        <v>2765097</v>
      </c>
      <c r="D14" s="161">
        <f>SUM(D8:D13)</f>
        <v>2714868</v>
      </c>
      <c r="E14" s="162">
        <f t="shared" si="0"/>
        <v>101.85014520042964</v>
      </c>
      <c r="F14" s="163">
        <f>SUM(F8:F13)</f>
        <v>50229</v>
      </c>
      <c r="G14" s="62">
        <f>SUM(G8:G13)</f>
        <v>5886836</v>
      </c>
      <c r="H14" s="161">
        <f>SUM(H8:H13)</f>
        <v>6129105</v>
      </c>
      <c r="I14" s="162">
        <f t="shared" si="2"/>
        <v>96.04723691305664</v>
      </c>
      <c r="J14" s="163">
        <f>SUM(J8:J13)</f>
        <v>-242269</v>
      </c>
    </row>
    <row r="15" spans="2:10" s="94" customFormat="1" ht="24.75" customHeight="1">
      <c r="B15" s="141" t="s">
        <v>68</v>
      </c>
      <c r="C15" s="142">
        <v>459073</v>
      </c>
      <c r="D15" s="143">
        <v>473935</v>
      </c>
      <c r="E15" s="157">
        <f t="shared" si="0"/>
        <v>96.86412693723823</v>
      </c>
      <c r="F15" s="145">
        <f aca="true" t="shared" si="4" ref="F15:F22">C15-D15</f>
        <v>-14862</v>
      </c>
      <c r="G15" s="142">
        <v>1009473</v>
      </c>
      <c r="H15" s="143">
        <v>1025266</v>
      </c>
      <c r="I15" s="146">
        <f aca="true" t="shared" si="5" ref="I15:I22">G15/H15*100</f>
        <v>98.45961925978234</v>
      </c>
      <c r="J15" s="145">
        <f aca="true" t="shared" si="6" ref="J15:J22">G15-H15</f>
        <v>-15793</v>
      </c>
    </row>
    <row r="16" spans="2:10" s="94" customFormat="1" ht="24.75" customHeight="1">
      <c r="B16" s="147" t="s">
        <v>69</v>
      </c>
      <c r="C16" s="148">
        <v>441851</v>
      </c>
      <c r="D16" s="149">
        <v>455747</v>
      </c>
      <c r="E16" s="157">
        <f aca="true" t="shared" si="7" ref="E16:E22">C16/D16*100</f>
        <v>96.95093988550664</v>
      </c>
      <c r="F16" s="152">
        <f t="shared" si="4"/>
        <v>-13896</v>
      </c>
      <c r="G16" s="148">
        <v>771431</v>
      </c>
      <c r="H16" s="149">
        <v>790047</v>
      </c>
      <c r="I16" s="153">
        <f t="shared" si="5"/>
        <v>97.64368448965695</v>
      </c>
      <c r="J16" s="152">
        <f t="shared" si="6"/>
        <v>-18616</v>
      </c>
    </row>
    <row r="17" spans="2:10" s="94" customFormat="1" ht="24.75" customHeight="1">
      <c r="B17" s="147" t="s">
        <v>70</v>
      </c>
      <c r="C17" s="148">
        <v>420945</v>
      </c>
      <c r="D17" s="149">
        <v>427323</v>
      </c>
      <c r="E17" s="157">
        <f t="shared" si="7"/>
        <v>98.50745220828273</v>
      </c>
      <c r="F17" s="152">
        <f t="shared" si="4"/>
        <v>-6378</v>
      </c>
      <c r="G17" s="148">
        <v>790844</v>
      </c>
      <c r="H17" s="149">
        <v>818815</v>
      </c>
      <c r="I17" s="153">
        <f t="shared" si="5"/>
        <v>96.58396585309258</v>
      </c>
      <c r="J17" s="152">
        <f t="shared" si="6"/>
        <v>-27971</v>
      </c>
    </row>
    <row r="18" spans="2:10" s="94" customFormat="1" ht="24.75" customHeight="1">
      <c r="B18" s="147" t="s">
        <v>71</v>
      </c>
      <c r="C18" s="148">
        <v>422299</v>
      </c>
      <c r="D18" s="149">
        <v>399398</v>
      </c>
      <c r="E18" s="157">
        <f t="shared" si="7"/>
        <v>105.73387948863038</v>
      </c>
      <c r="F18" s="152">
        <f t="shared" si="4"/>
        <v>22901</v>
      </c>
      <c r="G18" s="148">
        <v>774183</v>
      </c>
      <c r="H18" s="149">
        <v>769585</v>
      </c>
      <c r="I18" s="153">
        <f t="shared" si="5"/>
        <v>100.59746486742856</v>
      </c>
      <c r="J18" s="152">
        <f t="shared" si="6"/>
        <v>4598</v>
      </c>
    </row>
    <row r="19" spans="2:10" s="94" customFormat="1" ht="24.75" customHeight="1">
      <c r="B19" s="147" t="s">
        <v>72</v>
      </c>
      <c r="C19" s="148">
        <v>448487</v>
      </c>
      <c r="D19" s="149">
        <v>466636</v>
      </c>
      <c r="E19" s="157">
        <f t="shared" si="7"/>
        <v>96.11067298708201</v>
      </c>
      <c r="F19" s="152">
        <f t="shared" si="4"/>
        <v>-18149</v>
      </c>
      <c r="G19" s="148">
        <v>841807</v>
      </c>
      <c r="H19" s="149">
        <v>845207</v>
      </c>
      <c r="I19" s="153">
        <f t="shared" si="5"/>
        <v>99.59773167993167</v>
      </c>
      <c r="J19" s="152">
        <f t="shared" si="6"/>
        <v>-3400</v>
      </c>
    </row>
    <row r="20" spans="2:10" ht="24.75" customHeight="1" thickBot="1">
      <c r="B20" s="52" t="s">
        <v>73</v>
      </c>
      <c r="C20" s="51">
        <v>544857</v>
      </c>
      <c r="D20" s="42">
        <v>520534</v>
      </c>
      <c r="E20" s="43">
        <f t="shared" si="7"/>
        <v>104.67270149500321</v>
      </c>
      <c r="F20" s="166">
        <f t="shared" si="4"/>
        <v>24323</v>
      </c>
      <c r="G20" s="51">
        <v>901319</v>
      </c>
      <c r="H20" s="42">
        <v>893450</v>
      </c>
      <c r="I20" s="50">
        <f t="shared" si="5"/>
        <v>100.88074318652416</v>
      </c>
      <c r="J20" s="166">
        <f t="shared" si="6"/>
        <v>7869</v>
      </c>
    </row>
    <row r="21" spans="2:10" ht="24.75" customHeight="1" thickBot="1">
      <c r="B21" s="165" t="s">
        <v>74</v>
      </c>
      <c r="C21" s="47">
        <f>SUM(C15:C20)</f>
        <v>2737512</v>
      </c>
      <c r="D21" s="164">
        <f>SUM(D15:D20)</f>
        <v>2743573</v>
      </c>
      <c r="E21" s="48">
        <f t="shared" si="7"/>
        <v>99.77908369852014</v>
      </c>
      <c r="F21" s="167">
        <f t="shared" si="4"/>
        <v>-6061</v>
      </c>
      <c r="G21" s="62">
        <f>SUM(G15:G20)</f>
        <v>5089057</v>
      </c>
      <c r="H21" s="44">
        <f>SUM(H15:H20)</f>
        <v>5142370</v>
      </c>
      <c r="I21" s="48">
        <f t="shared" si="5"/>
        <v>98.96326013102907</v>
      </c>
      <c r="J21" s="167">
        <f t="shared" si="6"/>
        <v>-53313</v>
      </c>
    </row>
    <row r="22" spans="2:10" ht="24.75" customHeight="1" thickBot="1">
      <c r="B22" s="53" t="s">
        <v>16</v>
      </c>
      <c r="C22" s="47">
        <f>C14+C21</f>
        <v>5502609</v>
      </c>
      <c r="D22" s="44">
        <f>D14+D21</f>
        <v>5458441</v>
      </c>
      <c r="E22" s="48">
        <f t="shared" si="7"/>
        <v>100.80916877181598</v>
      </c>
      <c r="F22" s="167">
        <f t="shared" si="4"/>
        <v>44168</v>
      </c>
      <c r="G22" s="47">
        <f>G14+G21</f>
        <v>10975893</v>
      </c>
      <c r="H22" s="44">
        <f>H14+H21</f>
        <v>11271475</v>
      </c>
      <c r="I22" s="48">
        <f t="shared" si="5"/>
        <v>97.37761029501463</v>
      </c>
      <c r="J22" s="167">
        <f t="shared" si="6"/>
        <v>-295582</v>
      </c>
    </row>
    <row r="23" spans="2:10" ht="19.5" customHeight="1">
      <c r="B23" s="179" t="s">
        <v>78</v>
      </c>
      <c r="C23" s="177"/>
      <c r="D23" s="177"/>
      <c r="E23" s="177"/>
      <c r="F23" s="177"/>
      <c r="G23" s="177"/>
      <c r="H23" s="177"/>
      <c r="I23" s="177"/>
      <c r="J23" s="28"/>
    </row>
    <row r="24" spans="2:10" ht="14.25">
      <c r="B24" s="179"/>
      <c r="C24" s="177"/>
      <c r="D24" s="177"/>
      <c r="E24" s="177"/>
      <c r="F24" s="177"/>
      <c r="G24" s="177"/>
      <c r="H24" s="177"/>
      <c r="I24" s="177"/>
      <c r="J24" s="27"/>
    </row>
    <row r="25" spans="2:9" ht="14.25">
      <c r="B25" s="179"/>
      <c r="C25" s="177"/>
      <c r="D25" s="177"/>
      <c r="E25" s="177"/>
      <c r="F25" s="177"/>
      <c r="G25" s="177"/>
      <c r="H25" s="177"/>
      <c r="I25" s="177"/>
    </row>
  </sheetData>
  <mergeCells count="7">
    <mergeCell ref="B25:I25"/>
    <mergeCell ref="B3:J3"/>
    <mergeCell ref="B24:I24"/>
    <mergeCell ref="B6:B7"/>
    <mergeCell ref="B23:I23"/>
    <mergeCell ref="C6:F6"/>
    <mergeCell ref="G6:J6"/>
  </mergeCells>
  <printOptions/>
  <pageMargins left="0.88" right="0.75" top="0.984251968503937" bottom="0.984251968503937" header="0.5118110236220472" footer="0.5118110236220472"/>
  <pageSetup fitToHeight="1" fitToWidth="1" horizontalDpi="200" verticalDpi="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044812</cp:lastModifiedBy>
  <cp:lastPrinted>2005-04-18T08:29:07Z</cp:lastPrinted>
  <dcterms:created xsi:type="dcterms:W3CDTF">1999-06-23T05:02:56Z</dcterms:created>
  <dcterms:modified xsi:type="dcterms:W3CDTF">2010-03-19T08:24:18Z</dcterms:modified>
  <cp:category/>
  <cp:version/>
  <cp:contentType/>
  <cp:contentStatus/>
</cp:coreProperties>
</file>