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6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440" windowHeight="9264" tabRatio="753" activeTab="1"/>
  </bookViews>
  <sheets>
    <sheet name="表紙" sheetId="31" r:id="rId1"/>
    <sheet name="概要P.1-5" sheetId="1" r:id="rId2"/>
    <sheet name="表１P6～P7" sheetId="33" r:id="rId3"/>
    <sheet name="表２P8～P9" sheetId="39" r:id="rId4"/>
    <sheet name="表３P10～P11" sheetId="35" r:id="rId5"/>
    <sheet name="５年推移P12-17" sheetId="40" r:id="rId6"/>
    <sheet name="振興局集計表P.18" sheetId="37" r:id="rId7"/>
    <sheet name="道外産集計表P.19" sheetId="41" r:id="rId8"/>
    <sheet name="裏表紙" sheetId="32" r:id="rId9"/>
    <sheet name="Sheet2" sheetId="42" r:id="rId10"/>
  </sheets>
  <definedNames>
    <definedName name="_xlnm.Print_Area" localSheetId="5">'５年推移P12-17'!$A$1:$O$458</definedName>
    <definedName name="_xlnm.Print_Area" localSheetId="1">'概要P.1-5'!$A$1:$AK$234</definedName>
    <definedName name="_xlnm.Print_Area" localSheetId="6">'振興局集計表P.18'!$B$1:$T$99</definedName>
    <definedName name="_xlnm.Print_Area" localSheetId="7">'道外産集計表P.19'!$B$1:$N$49</definedName>
    <definedName name="_xlnm.Print_Area" localSheetId="2">'表１P6～P7'!$A$1:$L$95</definedName>
    <definedName name="_xlnm.Print_Area" localSheetId="4">'表３P10～P11'!$A$1:$L$67</definedName>
    <definedName name="_xlnm.Print_Area" localSheetId="0">表紙!$A$1:$AI$48</definedName>
    <definedName name="_xlnm.Print_Area" localSheetId="8">裏表紙!$A$1:$K$54</definedName>
    <definedName name="_xlnm.Print_Titles" localSheetId="2">'表１P6～P7'!$2:$4</definedName>
    <definedName name="_xlnm.Print_Titles" localSheetId="4">'表３P10～P11'!$1:$4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<sst xmlns:r="http://schemas.openxmlformats.org/officeDocument/2006/relationships" xmlns="http://schemas.openxmlformats.org/spreadsheetml/2006/main" count="323" uniqueCount="323">
  <si>
    <t>011-231-4111</t>
  </si>
  <si>
    <t>Ｔｅｌ</t>
  </si>
  <si>
    <t>(ｲ)</t>
  </si>
  <si>
    <t>滋賀、京都、大阪、兵庫、奈良、和歌山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phoneticPr fontId="3"/>
  </si>
  <si>
    <t>３　調査対象期間</t>
  </si>
  <si>
    <t>乾きくらげ</t>
    <rPh sb="0" eb="1">
      <t>ホ</t>
    </rPh>
    <phoneticPr fontId="3"/>
  </si>
  <si>
    <t>入荷量</t>
    <rPh sb="0" eb="3">
      <t>ニュウカリョウ</t>
    </rPh>
    <phoneticPr fontId="3"/>
  </si>
  <si>
    <t>入荷量</t>
    <rPh sb="0" eb="3">
      <t>ニュウカリョウ</t>
    </rPh>
    <phoneticPr fontId="7"/>
  </si>
  <si>
    <t>道内産エリンギ流通状況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7"/>
  </si>
  <si>
    <t>発　　行</t>
    <rPh sb="0" eb="1">
      <t>ハツ</t>
    </rPh>
    <rPh sb="3" eb="4">
      <t>ギョウ</t>
    </rPh>
    <phoneticPr fontId="3"/>
  </si>
  <si>
    <t>１　調査趣旨</t>
  </si>
  <si>
    <t>檜山</t>
    <rPh sb="0" eb="2">
      <t>ヒヤマ</t>
    </rPh>
    <phoneticPr fontId="3"/>
  </si>
  <si>
    <t>たらのめ</t>
  </si>
  <si>
    <t>1～4</t>
  </si>
  <si>
    <t>道内産ひらたけ流通状況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7"/>
  </si>
  <si>
    <t>Ｆａｘ</t>
  </si>
  <si>
    <t>編　　集</t>
    <rPh sb="0" eb="1">
      <t>ヘン</t>
    </rPh>
    <rPh sb="3" eb="4">
      <t>シュウ</t>
    </rPh>
    <phoneticPr fontId="3"/>
  </si>
  <si>
    <t>(ｱ)</t>
  </si>
  <si>
    <t>生きくらげ</t>
    <rPh sb="0" eb="1">
      <t>ナマ</t>
    </rPh>
    <phoneticPr fontId="3"/>
  </si>
  <si>
    <t>北海道水産林務部</t>
  </si>
  <si>
    <t>道内産乾きくらげ流通状況</t>
    <rPh sb="0" eb="2">
      <t>ドウナイ</t>
    </rPh>
    <rPh sb="2" eb="3">
      <t>サン</t>
    </rPh>
    <rPh sb="3" eb="4">
      <t>カワ</t>
    </rPh>
    <rPh sb="8" eb="10">
      <t>リュウツウ</t>
    </rPh>
    <rPh sb="10" eb="12">
      <t>ジョウキョウ</t>
    </rPh>
    <phoneticPr fontId="7"/>
  </si>
  <si>
    <t>日高</t>
    <rPh sb="0" eb="2">
      <t>ヒダカ</t>
    </rPh>
    <phoneticPr fontId="3"/>
  </si>
  <si>
    <t>２　調査対象</t>
    <rPh sb="2" eb="4">
      <t>チョウサ</t>
    </rPh>
    <rPh sb="4" eb="6">
      <t>タイショウ</t>
    </rPh>
    <phoneticPr fontId="3"/>
  </si>
  <si>
    <t>(1) きのこ類の流通実態調査</t>
  </si>
  <si>
    <t>（単位：円／Kg）</t>
    <rPh sb="1" eb="3">
      <t>タンイ</t>
    </rPh>
    <rPh sb="4" eb="5">
      <t>エン</t>
    </rPh>
    <phoneticPr fontId="3"/>
  </si>
  <si>
    <t>２　調査対象</t>
  </si>
  <si>
    <t>福岡、佐賀、長崎、熊本、大分、宮崎、鹿児島、沖縄</t>
    <rPh sb="0" eb="2">
      <t>フクオカ</t>
    </rPh>
    <rPh sb="3" eb="5">
      <t>サガ</t>
    </rPh>
    <rPh sb="6" eb="8">
      <t>ナガサキ</t>
    </rPh>
    <rPh sb="9" eb="11">
      <t>クマモト</t>
    </rPh>
    <rPh sb="12" eb="14">
      <t>オオイタ</t>
    </rPh>
    <rPh sb="15" eb="17">
      <t>ミヤザキ</t>
    </rPh>
    <rPh sb="18" eb="21">
      <t>カゴシマ</t>
    </rPh>
    <rPh sb="22" eb="24">
      <t>オキナワ</t>
    </rPh>
    <phoneticPr fontId="3"/>
  </si>
  <si>
    <t>50%以上100%未満</t>
  </si>
  <si>
    <t>５　道内産きのこ類の振興局別入荷量及び販売金額、販売単価</t>
    <rPh sb="2" eb="3">
      <t>ドウ</t>
    </rPh>
    <rPh sb="3" eb="4">
      <t>ナイ</t>
    </rPh>
    <rPh sb="4" eb="5">
      <t>サン</t>
    </rPh>
    <rPh sb="8" eb="9">
      <t>ルイ</t>
    </rPh>
    <rPh sb="10" eb="12">
      <t>シンコウ</t>
    </rPh>
    <rPh sb="12" eb="14">
      <t>キョクベツ</t>
    </rPh>
    <rPh sb="14" eb="17">
      <t>ニュウカリョウ</t>
    </rPh>
    <rPh sb="17" eb="18">
      <t>オヨ</t>
    </rPh>
    <rPh sb="24" eb="26">
      <t>ハンバイ</t>
    </rPh>
    <rPh sb="26" eb="28">
      <t>タンカ</t>
    </rPh>
    <phoneticPr fontId="3"/>
  </si>
  <si>
    <t>４　調査結果の概要</t>
  </si>
  <si>
    <t>８月</t>
  </si>
  <si>
    <t>Ｈ２８</t>
  </si>
  <si>
    <t>・・・・・・・・・・・・・・・・・・・・・・・・・・・・・・・・・・・・・・・・・・・</t>
  </si>
  <si>
    <t>たけのこ</t>
  </si>
  <si>
    <t>＜　概　　要　＞</t>
    <rPh sb="2" eb="3">
      <t>オオムネ</t>
    </rPh>
    <rPh sb="5" eb="6">
      <t>ヨウ</t>
    </rPh>
    <phoneticPr fontId="3"/>
  </si>
  <si>
    <t>イ　なめこ</t>
  </si>
  <si>
    <t>、山ねぎ）</t>
  </si>
  <si>
    <t>渡島</t>
    <rPh sb="0" eb="2">
      <t>オシマ</t>
    </rPh>
    <phoneticPr fontId="3"/>
  </si>
  <si>
    <t>令和 4 年1月</t>
    <rPh sb="0" eb="2">
      <t>レイワ</t>
    </rPh>
    <rPh sb="5" eb="6">
      <t>ネン</t>
    </rPh>
    <rPh sb="7" eb="8">
      <t>ツキ</t>
    </rPh>
    <phoneticPr fontId="3"/>
  </si>
  <si>
    <t>(1) きのこ類の流通実態調査</t>
    <rPh sb="7" eb="8">
      <t>ルイ</t>
    </rPh>
    <rPh sb="9" eb="11">
      <t>リュウツウ</t>
    </rPh>
    <rPh sb="11" eb="13">
      <t>ジッタイ</t>
    </rPh>
    <rPh sb="13" eb="15">
      <t>チョウサ</t>
    </rPh>
    <phoneticPr fontId="3"/>
  </si>
  <si>
    <t>ウ　えのきたけ</t>
  </si>
  <si>
    <r>
      <t>販売金額</t>
    </r>
    <r>
      <rPr>
        <sz val="9"/>
        <color auto="1"/>
        <rFont val="ＭＳ Ｐゴシック"/>
      </rPr>
      <t>（千円）</t>
    </r>
    <rPh sb="0" eb="2">
      <t>ハンバイ</t>
    </rPh>
    <rPh sb="2" eb="4">
      <t>キンガク</t>
    </rPh>
    <rPh sb="5" eb="7">
      <t>センエン</t>
    </rPh>
    <phoneticPr fontId="3"/>
  </si>
  <si>
    <t>・・・・・・・・・・・・・・・・・・・・・・・・・・・・・・・・・・・・・</t>
  </si>
  <si>
    <t>－</t>
  </si>
  <si>
    <t>乾しいたけ</t>
  </si>
  <si>
    <t>・・・・・・・・・・・・・・・・・・・・・・・・・・・・・・・・・・・・・・・・・・・・・・・・・・・・・・・・・・・・・・・・・・・・・・・・・</t>
  </si>
  <si>
    <t>販売単価</t>
    <rPh sb="0" eb="2">
      <t>ハンバイ</t>
    </rPh>
    <rPh sb="2" eb="4">
      <t>タンカ</t>
    </rPh>
    <phoneticPr fontId="3"/>
  </si>
  <si>
    <t>販売単価</t>
    <rPh sb="0" eb="2">
      <t>ハンバイ</t>
    </rPh>
    <rPh sb="2" eb="4">
      <t>タンカ</t>
    </rPh>
    <phoneticPr fontId="7"/>
  </si>
  <si>
    <t>北海道水産林務部林務局林業木材課</t>
  </si>
  <si>
    <t>４　調査結果の概要</t>
    <rPh sb="2" eb="4">
      <t>チョウサ</t>
    </rPh>
    <rPh sb="4" eb="6">
      <t>ケッカ</t>
    </rPh>
    <rPh sb="7" eb="9">
      <t>ガイヨウ</t>
    </rPh>
    <phoneticPr fontId="3"/>
  </si>
  <si>
    <r>
      <t>エ　ひらたけ</t>
    </r>
    <r>
      <rPr>
        <sz val="11"/>
        <color auto="1"/>
        <rFont val="ＭＳ Ｐゴシック"/>
      </rPr>
      <t>　</t>
    </r>
  </si>
  <si>
    <t>060-8588　札幌市中央区北３条西６丁目</t>
    <rPh sb="9" eb="12">
      <t>サッポロシ</t>
    </rPh>
    <rPh sb="12" eb="15">
      <t>チュウオウク</t>
    </rPh>
    <rPh sb="15" eb="16">
      <t>キタ</t>
    </rPh>
    <rPh sb="17" eb="18">
      <t>ジョウ</t>
    </rPh>
    <rPh sb="18" eb="19">
      <t>ニシ</t>
    </rPh>
    <rPh sb="20" eb="22">
      <t>チョウメ</t>
    </rPh>
    <phoneticPr fontId="3"/>
  </si>
  <si>
    <t>オホーツク</t>
  </si>
  <si>
    <t>平成28年</t>
  </si>
  <si>
    <t>品目・区分</t>
    <rPh sb="0" eb="2">
      <t>ヒンモク</t>
    </rPh>
    <rPh sb="3" eb="5">
      <t>クブン</t>
    </rPh>
    <phoneticPr fontId="3"/>
  </si>
  <si>
    <t xml:space="preserve"> 北海道内のきのこ類・山菜類流通実態調査</t>
    <rPh sb="1" eb="4">
      <t>ホッカイドウ</t>
    </rPh>
    <rPh sb="4" eb="5">
      <t>ナイ</t>
    </rPh>
    <rPh sb="13" eb="14">
      <t>ルイ</t>
    </rPh>
    <phoneticPr fontId="3"/>
  </si>
  <si>
    <t>目                次</t>
  </si>
  <si>
    <t>１　調査趣旨</t>
    <rPh sb="2" eb="4">
      <t>チョウサ</t>
    </rPh>
    <rPh sb="4" eb="6">
      <t>シュシ</t>
    </rPh>
    <phoneticPr fontId="3"/>
  </si>
  <si>
    <t>単価（円／kg）の最高値は12月の778円、最安値は7月の709円。
前年比100％を上回ったのは、2月・4月～12月。</t>
    <rPh sb="54" eb="55">
      <t>ガツ</t>
    </rPh>
    <rPh sb="58" eb="59">
      <t>ガツ</t>
    </rPh>
    <phoneticPr fontId="7"/>
  </si>
  <si>
    <t>（ひとびろ</t>
  </si>
  <si>
    <t>６月</t>
  </si>
  <si>
    <t>３　調査対象期間</t>
    <rPh sb="2" eb="4">
      <t>チョウサ</t>
    </rPh>
    <rPh sb="4" eb="6">
      <t>タイショウ</t>
    </rPh>
    <rPh sb="6" eb="8">
      <t>キカン</t>
    </rPh>
    <phoneticPr fontId="3"/>
  </si>
  <si>
    <t>＜　資　　料　＞</t>
    <rPh sb="2" eb="3">
      <t>シ</t>
    </rPh>
    <rPh sb="5" eb="6">
      <t>リョウ</t>
    </rPh>
    <phoneticPr fontId="3"/>
  </si>
  <si>
    <t>東海（４）</t>
    <rPh sb="0" eb="2">
      <t>トウカイ</t>
    </rPh>
    <phoneticPr fontId="3"/>
  </si>
  <si>
    <t>6～7</t>
  </si>
  <si>
    <t>(6) まいたけ</t>
  </si>
  <si>
    <t>(2) 山菜類の流通実態調査</t>
    <rPh sb="4" eb="6">
      <t>サンサイ</t>
    </rPh>
    <rPh sb="6" eb="7">
      <t>ルイ</t>
    </rPh>
    <rPh sb="8" eb="10">
      <t>リュウツウ</t>
    </rPh>
    <rPh sb="10" eb="12">
      <t>ジッタイ</t>
    </rPh>
    <rPh sb="12" eb="14">
      <t>チョウサ</t>
    </rPh>
    <phoneticPr fontId="3"/>
  </si>
  <si>
    <t>合計</t>
    <rPh sb="0" eb="2">
      <t>ゴウケイ</t>
    </rPh>
    <phoneticPr fontId="3"/>
  </si>
  <si>
    <t>増加（前年比100%超）</t>
    <rPh sb="0" eb="2">
      <t>ゾウカ</t>
    </rPh>
    <phoneticPr fontId="7"/>
  </si>
  <si>
    <t>北海道内のきのこ類・山菜類流通実態調査</t>
    <rPh sb="12" eb="13">
      <t>ルイ</t>
    </rPh>
    <rPh sb="17" eb="19">
      <t>チョウサ</t>
    </rPh>
    <phoneticPr fontId="3"/>
  </si>
  <si>
    <t>前年並（前年比95～100%）</t>
  </si>
  <si>
    <t>乾きくらげ</t>
  </si>
  <si>
    <t>減少（前年比95%未満）</t>
  </si>
  <si>
    <t>単価（円／kg）の最高値は10月の1,182円、最安値は1月の1,083円。
前年比100％を上回ったのは、4月～8月・10月。</t>
    <rPh sb="55" eb="56">
      <t>ガツ</t>
    </rPh>
    <rPh sb="58" eb="59">
      <t>ガツ</t>
    </rPh>
    <rPh sb="62" eb="63">
      <t>ガツ</t>
    </rPh>
    <phoneticPr fontId="7"/>
  </si>
  <si>
    <t>H3１R1</t>
  </si>
  <si>
    <t>１　きのこ類の産地別（道内・道外）入荷量及び販売単価、販売金額</t>
    <rPh sb="5" eb="6">
      <t>ルイ</t>
    </rPh>
    <rPh sb="7" eb="10">
      <t>サンチベツ</t>
    </rPh>
    <rPh sb="11" eb="13">
      <t>ドウナイ</t>
    </rPh>
    <rPh sb="14" eb="16">
      <t>ドウガイ</t>
    </rPh>
    <rPh sb="17" eb="20">
      <t>ニュウカリョウ</t>
    </rPh>
    <rPh sb="20" eb="21">
      <t>オヨ</t>
    </rPh>
    <rPh sb="22" eb="24">
      <t>ハンバイ</t>
    </rPh>
    <rPh sb="24" eb="26">
      <t>タンカ</t>
    </rPh>
    <rPh sb="27" eb="29">
      <t>ハンバイ</t>
    </rPh>
    <rPh sb="29" eb="31">
      <t>キンガク</t>
    </rPh>
    <phoneticPr fontId="3"/>
  </si>
  <si>
    <t>・・・・・・・・・・・・・・・</t>
  </si>
  <si>
    <t>・・・・・・・・・・・・・・・・・・・・・・・・・・・・</t>
  </si>
  <si>
    <t>根室</t>
    <rPh sb="0" eb="2">
      <t>ネムロ</t>
    </rPh>
    <phoneticPr fontId="3"/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</si>
  <si>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3">
      <t>ヒンモクベツ</t>
    </rPh>
    <rPh sb="14" eb="16">
      <t>ツキベツ</t>
    </rPh>
    <rPh sb="16" eb="18">
      <t>リュウツウ</t>
    </rPh>
    <rPh sb="18" eb="20">
      <t>ジョウキョウ</t>
    </rPh>
    <phoneticPr fontId="3"/>
  </si>
  <si>
    <t>単価（円／kg）の最高値は11月の743円、最安値は9月の506円。
前年比100％を上回ったのは、1月・2月・4～8月・10～12月。</t>
    <rPh sb="51" eb="52">
      <t>ガツ</t>
    </rPh>
    <rPh sb="54" eb="55">
      <t>ガツ</t>
    </rPh>
    <rPh sb="59" eb="60">
      <t>ガツ</t>
    </rPh>
    <rPh sb="66" eb="67">
      <t>ガツ</t>
    </rPh>
    <phoneticPr fontId="7"/>
  </si>
  <si>
    <t>３　山菜類の産地別（道内・道外）入荷量及び販売単価、販売金額</t>
    <rPh sb="2" eb="4">
      <t>サンサイ</t>
    </rPh>
    <rPh sb="4" eb="5">
      <t>ルイ</t>
    </rPh>
    <rPh sb="6" eb="9">
      <t>サンチベツ</t>
    </rPh>
    <rPh sb="10" eb="12">
      <t>ドウナイ</t>
    </rPh>
    <rPh sb="13" eb="15">
      <t>ミチソト</t>
    </rPh>
    <rPh sb="16" eb="18">
      <t>ニュウカ</t>
    </rPh>
    <rPh sb="18" eb="19">
      <t>リョウ</t>
    </rPh>
    <rPh sb="19" eb="20">
      <t>オヨ</t>
    </rPh>
    <rPh sb="21" eb="23">
      <t>ハンバイ</t>
    </rPh>
    <rPh sb="23" eb="25">
      <t>タンカ</t>
    </rPh>
    <rPh sb="26" eb="28">
      <t>ハンバイ</t>
    </rPh>
    <rPh sb="28" eb="30">
      <t>キンガク</t>
    </rPh>
    <phoneticPr fontId="3"/>
  </si>
  <si>
    <t>４　道内産きのこ類の流通状況</t>
    <rPh sb="2" eb="4">
      <t>ドウナイ</t>
    </rPh>
    <rPh sb="4" eb="5">
      <t>サン</t>
    </rPh>
    <rPh sb="8" eb="9">
      <t>ルイ</t>
    </rPh>
    <rPh sb="10" eb="12">
      <t>リュウツウ</t>
    </rPh>
    <rPh sb="12" eb="14">
      <t>ジョウキョウ</t>
    </rPh>
    <phoneticPr fontId="3"/>
  </si>
  <si>
    <t>５　道内産きのこ類の振興局別入荷量及び販売単価、販売金額</t>
    <rPh sb="2" eb="4">
      <t>ドウナイ</t>
    </rPh>
    <rPh sb="4" eb="5">
      <t>サン</t>
    </rPh>
    <rPh sb="8" eb="9">
      <t>ルイ</t>
    </rPh>
    <rPh sb="10" eb="12">
      <t>シンコウ</t>
    </rPh>
    <rPh sb="12" eb="13">
      <t>キョク</t>
    </rPh>
    <rPh sb="13" eb="14">
      <t>ベツ</t>
    </rPh>
    <rPh sb="14" eb="16">
      <t>ニュウカ</t>
    </rPh>
    <rPh sb="16" eb="17">
      <t>リョウ</t>
    </rPh>
    <rPh sb="17" eb="18">
      <t>オヨ</t>
    </rPh>
    <rPh sb="19" eb="21">
      <t>ハンバイ</t>
    </rPh>
    <rPh sb="21" eb="23">
      <t>タンカ</t>
    </rPh>
    <rPh sb="24" eb="26">
      <t>ハンバイ</t>
    </rPh>
    <rPh sb="26" eb="27">
      <t>キン</t>
    </rPh>
    <rPh sb="27" eb="28">
      <t>ガク</t>
    </rPh>
    <phoneticPr fontId="3"/>
  </si>
  <si>
    <t>Ｈ３１R1</t>
  </si>
  <si>
    <t>６　道外産きのこ類の地域別入荷量及び販売単価、販売金額</t>
    <rPh sb="2" eb="4">
      <t>ドウガイ</t>
    </rPh>
    <rPh sb="4" eb="5">
      <t>サン</t>
    </rPh>
    <rPh sb="8" eb="9">
      <t>ルイ</t>
    </rPh>
    <rPh sb="10" eb="13">
      <t>チイキベツ</t>
    </rPh>
    <rPh sb="13" eb="16">
      <t>ニュウカリョウ</t>
    </rPh>
    <rPh sb="16" eb="17">
      <t>オヨ</t>
    </rPh>
    <rPh sb="18" eb="20">
      <t>ハンバイ</t>
    </rPh>
    <rPh sb="20" eb="22">
      <t>タンカ</t>
    </rPh>
    <rPh sb="23" eb="25">
      <t>ハンバイ</t>
    </rPh>
    <rPh sb="25" eb="27">
      <t>キンガク</t>
    </rPh>
    <phoneticPr fontId="3"/>
  </si>
  <si>
    <t>8～9</t>
  </si>
  <si>
    <t>10～11</t>
  </si>
  <si>
    <t>振興局不明</t>
    <rPh sb="0" eb="3">
      <t>シンコウキョク</t>
    </rPh>
    <rPh sb="3" eb="5">
      <t>フメイ</t>
    </rPh>
    <phoneticPr fontId="3"/>
  </si>
  <si>
    <t>12～17</t>
  </si>
  <si>
    <t>ひらたけ</t>
  </si>
  <si>
    <t>＜　資　料　＞</t>
    <rPh sb="2" eb="3">
      <t>シ</t>
    </rPh>
    <rPh sb="4" eb="5">
      <t>リョウ</t>
    </rPh>
    <phoneticPr fontId="3"/>
  </si>
  <si>
    <t>道内産</t>
    <rPh sb="0" eb="2">
      <t>ドウナイ</t>
    </rPh>
    <rPh sb="2" eb="3">
      <t>サン</t>
    </rPh>
    <phoneticPr fontId="3"/>
  </si>
  <si>
    <t>道外産</t>
    <rPh sb="0" eb="1">
      <t>ドウ</t>
    </rPh>
    <rPh sb="1" eb="2">
      <t>ガイ</t>
    </rPh>
    <rPh sb="2" eb="3">
      <t>サン</t>
    </rPh>
    <phoneticPr fontId="3"/>
  </si>
  <si>
    <t>合　　　計</t>
    <rPh sb="0" eb="1">
      <t>ゴウ</t>
    </rPh>
    <rPh sb="4" eb="5">
      <t>ケイ</t>
    </rPh>
    <phoneticPr fontId="3"/>
  </si>
  <si>
    <t>増減</t>
    <rPh sb="0" eb="2">
      <t>ゾウゲン</t>
    </rPh>
    <phoneticPr fontId="3"/>
  </si>
  <si>
    <t>生しいたけ</t>
  </si>
  <si>
    <t>入荷量の最大値は11月の96トン、最小値は5月の55トン。
前年比100％を上回ったのは、3月・4月・7月・9月。</t>
    <rPh sb="10" eb="11">
      <t>ガツ</t>
    </rPh>
    <rPh sb="46" eb="47">
      <t>ガツ</t>
    </rPh>
    <rPh sb="49" eb="50">
      <t>ガツ</t>
    </rPh>
    <rPh sb="52" eb="53">
      <t>ガツ</t>
    </rPh>
    <rPh sb="55" eb="56">
      <t>ガツ</t>
    </rPh>
    <phoneticPr fontId="7"/>
  </si>
  <si>
    <t>シェア</t>
  </si>
  <si>
    <t>なめこ</t>
  </si>
  <si>
    <t>前年比</t>
  </si>
  <si>
    <t>宗谷</t>
    <rPh sb="0" eb="1">
      <t>ソウ</t>
    </rPh>
    <rPh sb="1" eb="2">
      <t>ヤ</t>
    </rPh>
    <phoneticPr fontId="3"/>
  </si>
  <si>
    <t>えのきたけ</t>
  </si>
  <si>
    <t>たもぎたけ</t>
  </si>
  <si>
    <t>入荷量の最大値は12月の29トン、最小値は5月の17トン。
前年比100％を上回ったのは、1月・3月・9月・12月。</t>
    <rPh sb="10" eb="11">
      <t>ガツ</t>
    </rPh>
    <rPh sb="46" eb="47">
      <t>ガツ</t>
    </rPh>
    <rPh sb="49" eb="50">
      <t>ガツ</t>
    </rPh>
    <rPh sb="52" eb="53">
      <t>ガツ</t>
    </rPh>
    <rPh sb="56" eb="57">
      <t>ガツ</t>
    </rPh>
    <phoneticPr fontId="7"/>
  </si>
  <si>
    <t>まいたけ</t>
  </si>
  <si>
    <t>ぶなしめじ</t>
  </si>
  <si>
    <t>たけのこ（19.1）</t>
  </si>
  <si>
    <t>３　山菜類の産地別（道内、道外）入荷量及び販売単価、販売金額</t>
    <rPh sb="2" eb="4">
      <t>サンサイ</t>
    </rPh>
    <rPh sb="4" eb="5">
      <t>ルイ</t>
    </rPh>
    <rPh sb="16" eb="19">
      <t>ニュウカリョウ</t>
    </rPh>
    <rPh sb="21" eb="23">
      <t>ハンバイ</t>
    </rPh>
    <rPh sb="26" eb="28">
      <t>ハンバイ</t>
    </rPh>
    <phoneticPr fontId="3"/>
  </si>
  <si>
    <t>エリンギ</t>
  </si>
  <si>
    <t>生きくらげ</t>
  </si>
  <si>
    <t>(ェ)</t>
  </si>
  <si>
    <t>令和元年</t>
    <rPh sb="0" eb="2">
      <t>レイワ</t>
    </rPh>
    <rPh sb="2" eb="3">
      <t>ガン</t>
    </rPh>
    <phoneticPr fontId="3"/>
  </si>
  <si>
    <t>えぞ雪の下</t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</si>
  <si>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2">
      <t>ヒンモク</t>
    </rPh>
    <rPh sb="12" eb="13">
      <t>ベツ</t>
    </rPh>
    <rPh sb="14" eb="16">
      <t>ツキベツ</t>
    </rPh>
    <rPh sb="16" eb="18">
      <t>リュウツウ</t>
    </rPh>
    <rPh sb="18" eb="20">
      <t>ジョウキョウ</t>
    </rPh>
    <phoneticPr fontId="3"/>
  </si>
  <si>
    <t>胆振</t>
    <rPh sb="0" eb="2">
      <t>イブリ</t>
    </rPh>
    <phoneticPr fontId="3"/>
  </si>
  <si>
    <t>１月</t>
    <rPh sb="1" eb="2">
      <t>ツキ</t>
    </rPh>
    <phoneticPr fontId="3"/>
  </si>
  <si>
    <t>ぎょうじゃにんにく(98.4)</t>
  </si>
  <si>
    <t>わらび（112.3）、
ふき（110.7）</t>
  </si>
  <si>
    <t>区　　分</t>
    <rPh sb="0" eb="1">
      <t>ク</t>
    </rPh>
    <rPh sb="3" eb="4">
      <t>ブン</t>
    </rPh>
    <phoneticPr fontId="3"/>
  </si>
  <si>
    <t>２月</t>
    <rPh sb="1" eb="2">
      <t>ツキ</t>
    </rPh>
    <phoneticPr fontId="3"/>
  </si>
  <si>
    <t>３月</t>
  </si>
  <si>
    <t>４月</t>
  </si>
  <si>
    <t>岐阜、静岡、愛知、三重</t>
    <rPh sb="0" eb="2">
      <t>ギフ</t>
    </rPh>
    <rPh sb="3" eb="5">
      <t>シズオカ</t>
    </rPh>
    <rPh sb="6" eb="8">
      <t>アイチ</t>
    </rPh>
    <rPh sb="9" eb="11">
      <t>ミエ</t>
    </rPh>
    <phoneticPr fontId="3"/>
  </si>
  <si>
    <t>５月</t>
  </si>
  <si>
    <t>７月</t>
  </si>
  <si>
    <t>ひらたけ(143.1)、
生きくらげ(133.1)、
たもぎたけ(117.5)、
ぶなしめじ(105.9)、
生しいたけ(102.1)</t>
  </si>
  <si>
    <t>入荷量の最大値は3月の440㎏、最小値は4月の189㎏。
前年比100％を上回ったのは、1～3月・5月・6月・9～12月。</t>
    <rPh sb="9" eb="10">
      <t>ガツ</t>
    </rPh>
    <rPh sb="47" eb="48">
      <t>ガツ</t>
    </rPh>
    <rPh sb="50" eb="51">
      <t>ガツ</t>
    </rPh>
    <rPh sb="53" eb="54">
      <t>ガツ</t>
    </rPh>
    <rPh sb="59" eb="60">
      <t>ガツ</t>
    </rPh>
    <phoneticPr fontId="7"/>
  </si>
  <si>
    <t>② 年別 入荷量及び販売単価</t>
    <rPh sb="2" eb="4">
      <t>ネンベツ</t>
    </rPh>
    <rPh sb="5" eb="8">
      <t>ニュウカリョウ</t>
    </rPh>
    <rPh sb="8" eb="9">
      <t>オヨ</t>
    </rPh>
    <phoneticPr fontId="3"/>
  </si>
  <si>
    <t>９月</t>
  </si>
  <si>
    <t>１０月</t>
  </si>
  <si>
    <t>乾きくらげ</t>
    <rPh sb="0" eb="1">
      <t>カン</t>
    </rPh>
    <phoneticPr fontId="3"/>
  </si>
  <si>
    <t>１１月</t>
  </si>
  <si>
    <t>１２月</t>
  </si>
  <si>
    <t>生しいたけ</t>
    <rPh sb="0" eb="1">
      <t>ナマ</t>
    </rPh>
    <phoneticPr fontId="3"/>
  </si>
  <si>
    <t>入荷量の最大値は11月の2738㎏、最小値は6月の965㎏。
前年比100％を上回ったのは、2～4月・6～9月・11月・12月。</t>
    <rPh sb="54" eb="55">
      <t>ガツ</t>
    </rPh>
    <rPh sb="58" eb="59">
      <t>ガツ</t>
    </rPh>
    <rPh sb="62" eb="63">
      <t>ガツ</t>
    </rPh>
    <phoneticPr fontId="7"/>
  </si>
  <si>
    <t>九州（８）</t>
    <rPh sb="0" eb="2">
      <t>キュウシュウ</t>
    </rPh>
    <phoneticPr fontId="3"/>
  </si>
  <si>
    <t>前年比</t>
    <rPh sb="0" eb="3">
      <t>ゼンネンヒ</t>
    </rPh>
    <phoneticPr fontId="3"/>
  </si>
  <si>
    <t>こごみ</t>
  </si>
  <si>
    <t>乾しいたけ</t>
    <rPh sb="0" eb="1">
      <t>ホ</t>
    </rPh>
    <phoneticPr fontId="3"/>
  </si>
  <si>
    <t>えぞ雪の下</t>
    <rPh sb="2" eb="3">
      <t>ユキ</t>
    </rPh>
    <rPh sb="4" eb="5">
      <t>シタ</t>
    </rPh>
    <phoneticPr fontId="3"/>
  </si>
  <si>
    <t>わさび</t>
  </si>
  <si>
    <t>わらび</t>
  </si>
  <si>
    <t>① 年・月別 販売単価</t>
    <rPh sb="2" eb="3">
      <t>ネン</t>
    </rPh>
    <rPh sb="4" eb="6">
      <t>ツキベツ</t>
    </rPh>
    <phoneticPr fontId="3"/>
  </si>
  <si>
    <t>ぜんまい</t>
  </si>
  <si>
    <t>６　道外産きのこ類の地域別入荷量及び販売単価、販売金額</t>
  </si>
  <si>
    <t>ふき</t>
  </si>
  <si>
    <t>うど</t>
  </si>
  <si>
    <t>(1) 生しいたけ</t>
    <rPh sb="4" eb="5">
      <t>ナマ</t>
    </rPh>
    <phoneticPr fontId="3"/>
  </si>
  <si>
    <t>年　　　　　　　　月</t>
    <rPh sb="0" eb="1">
      <t>ネン</t>
    </rPh>
    <rPh sb="9" eb="10">
      <t>ツキ</t>
    </rPh>
    <phoneticPr fontId="3"/>
  </si>
  <si>
    <t>年</t>
    <rPh sb="0" eb="1">
      <t>ネン</t>
    </rPh>
    <phoneticPr fontId="3"/>
  </si>
  <si>
    <r>
      <t>販売単価</t>
    </r>
    <r>
      <rPr>
        <sz val="8"/>
        <color auto="1"/>
        <rFont val="ＭＳ Ｐゴシック"/>
      </rPr>
      <t>（円／Kg）</t>
    </r>
    <rPh sb="0" eb="2">
      <t>ハンバイ</t>
    </rPh>
    <rPh sb="2" eb="3">
      <t>タン</t>
    </rPh>
    <rPh sb="3" eb="4">
      <t>アタイ</t>
    </rPh>
    <rPh sb="5" eb="6">
      <t>エン</t>
    </rPh>
    <phoneticPr fontId="3"/>
  </si>
  <si>
    <t>入荷量（トン）</t>
    <rPh sb="0" eb="3">
      <t>ニュウカリョウ</t>
    </rPh>
    <phoneticPr fontId="3"/>
  </si>
  <si>
    <t>(2) なめこ</t>
  </si>
  <si>
    <t>入荷量の最大値は10月の144トン、最小値は5月の70トン。
前年比100％を上回ったのは、1～７月・9月～11月。</t>
    <rPh sb="10" eb="11">
      <t>ガツ</t>
    </rPh>
    <rPh sb="49" eb="50">
      <t>ガツ</t>
    </rPh>
    <rPh sb="52" eb="53">
      <t>ガツ</t>
    </rPh>
    <rPh sb="56" eb="57">
      <t>ガツ</t>
    </rPh>
    <phoneticPr fontId="7"/>
  </si>
  <si>
    <t>②種類別月別流通状況（道内）</t>
    <rPh sb="11" eb="13">
      <t>ドウナイ</t>
    </rPh>
    <phoneticPr fontId="42"/>
  </si>
  <si>
    <t>振興局</t>
    <rPh sb="0" eb="3">
      <t>シンコウキョク</t>
    </rPh>
    <phoneticPr fontId="3"/>
  </si>
  <si>
    <t>(3) えのきたけ</t>
  </si>
  <si>
    <t>(4) ひらたけ</t>
  </si>
  <si>
    <t>入荷量（Kg）</t>
    <rPh sb="0" eb="3">
      <t>ニュウカリョウ</t>
    </rPh>
    <phoneticPr fontId="3"/>
  </si>
  <si>
    <r>
      <t>販売金額</t>
    </r>
    <r>
      <rPr>
        <sz val="9"/>
        <color theme="1"/>
        <rFont val="ＭＳ Ｐゴシック"/>
      </rPr>
      <t>（千円）</t>
    </r>
    <rPh sb="0" eb="2">
      <t>ハンバイ</t>
    </rPh>
    <rPh sb="2" eb="4">
      <t>キンガク</t>
    </rPh>
    <rPh sb="5" eb="7">
      <t>センエン</t>
    </rPh>
    <phoneticPr fontId="3"/>
  </si>
  <si>
    <t>(5) たもぎたけ</t>
  </si>
  <si>
    <t>(7) ぶなしめじ</t>
  </si>
  <si>
    <t>(8) エリンギ</t>
  </si>
  <si>
    <t>徳島、香川、愛媛、高知</t>
    <rPh sb="0" eb="2">
      <t>トクシマ</t>
    </rPh>
    <rPh sb="3" eb="5">
      <t>カガワ</t>
    </rPh>
    <rPh sb="6" eb="8">
      <t>エヒメ</t>
    </rPh>
    <rPh sb="9" eb="11">
      <t>コウチ</t>
    </rPh>
    <phoneticPr fontId="3"/>
  </si>
  <si>
    <t>(9) 乾しいたけ</t>
    <rPh sb="4" eb="5">
      <t>ホ</t>
    </rPh>
    <phoneticPr fontId="3"/>
  </si>
  <si>
    <t>(10) 乾きくらげ</t>
    <rPh sb="5" eb="6">
      <t>ホ</t>
    </rPh>
    <phoneticPr fontId="3"/>
  </si>
  <si>
    <t>生きくらげ(146.4)、
ひらたけ(141.7)、
ぶなしめじ（116.1)、
たもぎたけ(115.4)、
生しいたけ（105.8）</t>
  </si>
  <si>
    <t>(11) 生きくらげ</t>
    <rPh sb="5" eb="6">
      <t>ナマ</t>
    </rPh>
    <phoneticPr fontId="3"/>
  </si>
  <si>
    <t>(12)　えぞ雪の下</t>
    <rPh sb="7" eb="8">
      <t>ユキ</t>
    </rPh>
    <rPh sb="9" eb="10">
      <t>シタ</t>
    </rPh>
    <phoneticPr fontId="3"/>
  </si>
  <si>
    <t>計</t>
    <rPh sb="0" eb="1">
      <t>ケイ</t>
    </rPh>
    <phoneticPr fontId="3"/>
  </si>
  <si>
    <t>空知</t>
    <rPh sb="0" eb="2">
      <t>ソラチ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</si>
  <si>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</si>
  <si>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</si>
  <si>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令和元年</t>
    <rPh sb="0" eb="2">
      <t>レイワ</t>
    </rPh>
    <rPh sb="2" eb="4">
      <t>ガンネン</t>
    </rPh>
    <phoneticPr fontId="3"/>
  </si>
  <si>
    <t>上川</t>
    <rPh sb="0" eb="2">
      <t>カミカワ</t>
    </rPh>
    <phoneticPr fontId="3"/>
  </si>
  <si>
    <t>最も多かったのは「生しいたけ」で942百万円、最も少なかったのは「乾きくらげ」で374千円。</t>
    <rPh sb="33" eb="34">
      <t>ホ</t>
    </rPh>
    <phoneticPr fontId="42"/>
  </si>
  <si>
    <t>留萌</t>
    <rPh sb="0" eb="2">
      <t>ルモイ</t>
    </rPh>
    <phoneticPr fontId="3"/>
  </si>
  <si>
    <t>入荷なし</t>
    <rPh sb="0" eb="2">
      <t>ニュウカ</t>
    </rPh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</si>
  <si>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</si>
  <si>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</si>
  <si>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販売金額</t>
    <rPh sb="0" eb="2">
      <t>ハンバイ</t>
    </rPh>
    <rPh sb="2" eb="4">
      <t>キンガク</t>
    </rPh>
    <phoneticPr fontId="3"/>
  </si>
  <si>
    <t>乾しいたけ</t>
    <rPh sb="0" eb="1">
      <t>カン</t>
    </rPh>
    <phoneticPr fontId="3"/>
  </si>
  <si>
    <t>地域</t>
    <rPh sb="0" eb="2">
      <t>チイキ</t>
    </rPh>
    <phoneticPr fontId="3"/>
  </si>
  <si>
    <t>地域区分</t>
    <rPh sb="0" eb="2">
      <t>チイキ</t>
    </rPh>
    <rPh sb="2" eb="4">
      <t>クブン</t>
    </rPh>
    <phoneticPr fontId="3"/>
  </si>
  <si>
    <t>都府県</t>
    <rPh sb="0" eb="3">
      <t>トフケン</t>
    </rPh>
    <phoneticPr fontId="3"/>
  </si>
  <si>
    <t>（上段：数量 - kg、中段：金額 - 千円、下段：単価- 円）</t>
    <rPh sb="26" eb="28">
      <t>タンカ</t>
    </rPh>
    <phoneticPr fontId="3"/>
  </si>
  <si>
    <t>東北（６）</t>
    <rPh sb="0" eb="2">
      <t>トウホク</t>
    </rPh>
    <phoneticPr fontId="3"/>
  </si>
  <si>
    <t>青森、岩手、宮城、秋田、山形、福島</t>
    <rPh sb="0" eb="2">
      <t>アオモリ</t>
    </rPh>
    <rPh sb="3" eb="5">
      <t>イワテ</t>
    </rPh>
    <rPh sb="6" eb="8">
      <t>ミヤギ</t>
    </rPh>
    <rPh sb="9" eb="11">
      <t>アキタ</t>
    </rPh>
    <rPh sb="12" eb="14">
      <t>ヤマガタ</t>
    </rPh>
    <rPh sb="15" eb="17">
      <t>フクシマ</t>
    </rPh>
    <phoneticPr fontId="3"/>
  </si>
  <si>
    <t>南関東（４）</t>
    <rPh sb="0" eb="1">
      <t>ミナミ</t>
    </rPh>
    <rPh sb="1" eb="3">
      <t>カントウ</t>
    </rPh>
    <phoneticPr fontId="3"/>
  </si>
  <si>
    <t>埼玉、千葉、東京、神奈川</t>
    <rPh sb="0" eb="2">
      <t>サイタマ</t>
    </rPh>
    <rPh sb="3" eb="5">
      <t>チバ</t>
    </rPh>
    <rPh sb="6" eb="8">
      <t>トウキョウ</t>
    </rPh>
    <rPh sb="9" eb="12">
      <t>カナガワ</t>
    </rPh>
    <phoneticPr fontId="3"/>
  </si>
  <si>
    <t>北関東・甲信越（５）</t>
    <rPh sb="0" eb="1">
      <t>キタ</t>
    </rPh>
    <rPh sb="1" eb="3">
      <t>カントウ</t>
    </rPh>
    <rPh sb="4" eb="7">
      <t>コウシンエツ</t>
    </rPh>
    <phoneticPr fontId="3"/>
  </si>
  <si>
    <t>茨城、栃木、群馬、山梨、長野</t>
    <rPh sb="0" eb="2">
      <t>イバラキ</t>
    </rPh>
    <rPh sb="3" eb="5">
      <t>トチギ</t>
    </rPh>
    <rPh sb="6" eb="8">
      <t>グンマ</t>
    </rPh>
    <rPh sb="9" eb="11">
      <t>ヤマナシ</t>
    </rPh>
    <rPh sb="12" eb="14">
      <t>ナガノ</t>
    </rPh>
    <phoneticPr fontId="3"/>
  </si>
  <si>
    <t>北陸（４）</t>
    <rPh sb="0" eb="2">
      <t>ホクリク</t>
    </rPh>
    <phoneticPr fontId="3"/>
  </si>
  <si>
    <t>新潟、富山、石川、福井</t>
    <rPh sb="0" eb="2">
      <t>ニイガタ</t>
    </rPh>
    <rPh sb="3" eb="5">
      <t>トヤマ</t>
    </rPh>
    <rPh sb="6" eb="8">
      <t>イシカワ</t>
    </rPh>
    <rPh sb="9" eb="11">
      <t>フクイ</t>
    </rPh>
    <phoneticPr fontId="3"/>
  </si>
  <si>
    <t>近畿（６）</t>
    <rPh sb="0" eb="2">
      <t>キンキ</t>
    </rPh>
    <phoneticPr fontId="3"/>
  </si>
  <si>
    <t>中国（５）</t>
    <rPh sb="0" eb="2">
      <t>チュウゴク</t>
    </rPh>
    <phoneticPr fontId="3"/>
  </si>
  <si>
    <t>鳥取、島根、岡山、広島、山口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phoneticPr fontId="3"/>
  </si>
  <si>
    <t>H３１R1</t>
  </si>
  <si>
    <t>四国（４）</t>
    <rPh sb="0" eb="2">
      <t>シコク</t>
    </rPh>
    <phoneticPr fontId="3"/>
  </si>
  <si>
    <t>95%以上</t>
    <rPh sb="3" eb="5">
      <t>イジョウ</t>
    </rPh>
    <phoneticPr fontId="7"/>
  </si>
  <si>
    <t/>
  </si>
  <si>
    <t>１　きのこ類の産地別（道内、道外）入荷量及び販売単価、販売金額（対前年比）</t>
    <rPh sb="5" eb="6">
      <t>ルイ</t>
    </rPh>
    <rPh sb="17" eb="20">
      <t>ニュウカリョウ</t>
    </rPh>
    <rPh sb="22" eb="24">
      <t>ハンバイ</t>
    </rPh>
    <rPh sb="27" eb="29">
      <t>ハンバイ</t>
    </rPh>
    <rPh sb="32" eb="33">
      <t>タイ</t>
    </rPh>
    <rPh sb="33" eb="35">
      <t>ゼンネン</t>
    </rPh>
    <rPh sb="35" eb="36">
      <t>ヒ</t>
    </rPh>
    <phoneticPr fontId="3"/>
  </si>
  <si>
    <t>（道外産のうち外国産）</t>
  </si>
  <si>
    <t>なめこ（91.1)、
まいたけ（90.7)、
えぞ雪の下(88.3)、
乾しいたけ(54.6)</t>
  </si>
  <si>
    <t>H28</t>
  </si>
  <si>
    <t>道内の主要な卸売市場におけるきのこ類、山菜類の入荷量・販売単価及び販売金額を調査し、流通に関する基礎資料とする。</t>
    <rPh sb="21" eb="22">
      <t>ルイ</t>
    </rPh>
    <rPh sb="23" eb="25">
      <t>ニュウカ</t>
    </rPh>
    <rPh sb="27" eb="29">
      <t>ハンバイ</t>
    </rPh>
    <rPh sb="33" eb="35">
      <t>ハンバイ</t>
    </rPh>
    <rPh sb="38" eb="40">
      <t>チョウサ</t>
    </rPh>
    <rPh sb="45" eb="46">
      <t>カン</t>
    </rPh>
    <rPh sb="48" eb="50">
      <t>キソ</t>
    </rPh>
    <rPh sb="50" eb="52">
      <t>シリョウ</t>
    </rPh>
    <phoneticPr fontId="42"/>
  </si>
  <si>
    <t>H29</t>
  </si>
  <si>
    <t>Ｈ２９</t>
  </si>
  <si>
    <t>(注１）端数処理の関係上、各項目の数値の和が合計値と一致しないことがある。</t>
    <rPh sb="1" eb="2">
      <t>チュウ</t>
    </rPh>
    <rPh sb="4" eb="6">
      <t>ハスウ</t>
    </rPh>
    <rPh sb="6" eb="8">
      <t>ショリ</t>
    </rPh>
    <rPh sb="9" eb="12">
      <t>カンケイジョウ</t>
    </rPh>
    <rPh sb="13" eb="16">
      <t>カクコウモク</t>
    </rPh>
    <rPh sb="17" eb="19">
      <t>スウチ</t>
    </rPh>
    <rPh sb="20" eb="21">
      <t>ワ</t>
    </rPh>
    <rPh sb="22" eb="25">
      <t>ゴウケイチ</t>
    </rPh>
    <rPh sb="26" eb="28">
      <t>イッチ</t>
    </rPh>
    <phoneticPr fontId="3"/>
  </si>
  <si>
    <r>
      <t>入荷量</t>
    </r>
    <r>
      <rPr>
        <sz val="8"/>
        <color auto="1"/>
        <rFont val="ＭＳ Ｐゴシック"/>
      </rPr>
      <t>（㎏）</t>
    </r>
    <rPh sb="0" eb="3">
      <t>ニュウカリョウ</t>
    </rPh>
    <phoneticPr fontId="3"/>
  </si>
  <si>
    <r>
      <t>販売単価</t>
    </r>
    <r>
      <rPr>
        <sz val="8"/>
        <color auto="1"/>
        <rFont val="ＭＳ Ｐゴシック"/>
      </rPr>
      <t>（円／㎏）</t>
    </r>
    <rPh sb="0" eb="2">
      <t>ハンバイ</t>
    </rPh>
    <rPh sb="2" eb="4">
      <t>タンカ</t>
    </rPh>
    <rPh sb="5" eb="6">
      <t>エン</t>
    </rPh>
    <phoneticPr fontId="3"/>
  </si>
  <si>
    <r>
      <t>販売金額</t>
    </r>
    <r>
      <rPr>
        <sz val="8"/>
        <color auto="1"/>
        <rFont val="ＭＳ Ｐゴシック"/>
      </rPr>
      <t>（千円）</t>
    </r>
    <rPh sb="0" eb="2">
      <t>ハンバイ</t>
    </rPh>
    <rPh sb="2" eb="4">
      <t>キンガク</t>
    </rPh>
    <rPh sb="5" eb="7">
      <t>センエン</t>
    </rPh>
    <phoneticPr fontId="3"/>
  </si>
  <si>
    <t>.</t>
  </si>
  <si>
    <t>サ　えぞ雪の下</t>
  </si>
  <si>
    <t>011-232-1294</t>
  </si>
  <si>
    <t>令和元年</t>
    <rPh sb="0" eb="2">
      <t>レイワ</t>
    </rPh>
    <rPh sb="2" eb="3">
      <t>ガン</t>
    </rPh>
    <rPh sb="3" eb="4">
      <t>ネン</t>
    </rPh>
    <phoneticPr fontId="3"/>
  </si>
  <si>
    <t>前年との比較 （括弧内は前年比（%）)</t>
  </si>
  <si>
    <r>
      <t>入荷量</t>
    </r>
    <r>
      <rPr>
        <sz val="9"/>
        <color theme="1"/>
        <rFont val="ＭＳ Ｐゴシック"/>
      </rPr>
      <t>（㎏）</t>
    </r>
    <rPh sb="0" eb="3">
      <t>ニュウカリョウ</t>
    </rPh>
    <phoneticPr fontId="3"/>
  </si>
  <si>
    <t>（国内産）</t>
  </si>
  <si>
    <r>
      <t>販売単価</t>
    </r>
    <r>
      <rPr>
        <sz val="9"/>
        <color theme="1"/>
        <rFont val="ＭＳ Ｐゴシック"/>
      </rPr>
      <t>（円）</t>
    </r>
    <rPh sb="0" eb="2">
      <t>ハンバイ</t>
    </rPh>
    <rPh sb="2" eb="4">
      <t>タンカ</t>
    </rPh>
    <rPh sb="5" eb="6">
      <t>エン</t>
    </rPh>
    <phoneticPr fontId="3"/>
  </si>
  <si>
    <r>
      <t>入荷量</t>
    </r>
    <r>
      <rPr>
        <sz val="9"/>
        <color theme="1"/>
        <rFont val="ＭＳ Ｐゴシック"/>
      </rPr>
      <t>（Kg）</t>
    </r>
    <rPh sb="0" eb="3">
      <t>ニュウカリョウ</t>
    </rPh>
    <phoneticPr fontId="3"/>
  </si>
  <si>
    <t xml:space="preserve">ぶなしめじ
</t>
  </si>
  <si>
    <t>令和2年</t>
    <rPh sb="0" eb="2">
      <t>レイワ</t>
    </rPh>
    <rPh sb="3" eb="4">
      <t>ネン</t>
    </rPh>
    <phoneticPr fontId="3"/>
  </si>
  <si>
    <t>(ねまがりたけ）</t>
  </si>
  <si>
    <t>ぎょうじゃ</t>
  </si>
  <si>
    <t xml:space="preserve">R2年度　市場取扱なし
</t>
    <rPh sb="5" eb="7">
      <t>イチバ</t>
    </rPh>
    <phoneticPr fontId="7"/>
  </si>
  <si>
    <t>にんにく</t>
  </si>
  <si>
    <t>H30</t>
  </si>
  <si>
    <t>H31R1</t>
  </si>
  <si>
    <t>Ｈ３０</t>
  </si>
  <si>
    <t>Ｈ31R1</t>
  </si>
  <si>
    <t>H29.</t>
  </si>
  <si>
    <t>乾きくらげは前年度入荷がないため前年比(%)は算出できない。</t>
    <rPh sb="0" eb="1">
      <t>ホ</t>
    </rPh>
    <rPh sb="6" eb="9">
      <t>ゼンネンド</t>
    </rPh>
    <rPh sb="9" eb="11">
      <t>ニュウカ</t>
    </rPh>
    <rPh sb="16" eb="19">
      <t>ゼンネンヒ</t>
    </rPh>
    <rPh sb="23" eb="25">
      <t>サンシュツ</t>
    </rPh>
    <phoneticPr fontId="7"/>
  </si>
  <si>
    <t>R２年
入荷なし</t>
    <rPh sb="2" eb="3">
      <t>ネン</t>
    </rPh>
    <rPh sb="3" eb="4">
      <t>ヘイネン</t>
    </rPh>
    <rPh sb="4" eb="6">
      <t>ニュウカ</t>
    </rPh>
    <phoneticPr fontId="3"/>
  </si>
  <si>
    <t>H30.</t>
  </si>
  <si>
    <t>入荷量の最大値は7月の11㎏、最小値は1月・４月・６月の１㎏。
前年比100％を上回ったのは、4月～7月・10月・11月。</t>
    <rPh sb="9" eb="10">
      <t>ガツ</t>
    </rPh>
    <rPh sb="20" eb="21">
      <t>ガツ</t>
    </rPh>
    <rPh sb="23" eb="24">
      <t>ガツ</t>
    </rPh>
    <rPh sb="26" eb="27">
      <t>ガツ</t>
    </rPh>
    <rPh sb="48" eb="49">
      <t>ガツ</t>
    </rPh>
    <rPh sb="51" eb="52">
      <t>ガツ</t>
    </rPh>
    <rPh sb="55" eb="56">
      <t>ガツ</t>
    </rPh>
    <rPh sb="59" eb="60">
      <t>ガツ</t>
    </rPh>
    <phoneticPr fontId="7"/>
  </si>
  <si>
    <t>-</t>
  </si>
  <si>
    <t>外国
(中国産）</t>
    <rPh sb="0" eb="2">
      <t>ガイコク</t>
    </rPh>
    <rPh sb="4" eb="6">
      <t>チュウゴク</t>
    </rPh>
    <rPh sb="6" eb="7">
      <t>サン</t>
    </rPh>
    <phoneticPr fontId="3"/>
  </si>
  <si>
    <t>注1：乾きくらげ、えぞ雪の下は、道外産の流通なし</t>
    <rPh sb="0" eb="1">
      <t>チュウ</t>
    </rPh>
    <rPh sb="3" eb="4">
      <t>カン</t>
    </rPh>
    <rPh sb="11" eb="12">
      <t>ユキ</t>
    </rPh>
    <rPh sb="13" eb="14">
      <t>シタ</t>
    </rPh>
    <rPh sb="16" eb="18">
      <t>ドウガイ</t>
    </rPh>
    <rPh sb="18" eb="19">
      <t>サン</t>
    </rPh>
    <rPh sb="20" eb="22">
      <t>リュウツウ</t>
    </rPh>
    <phoneticPr fontId="3"/>
  </si>
  <si>
    <t>① 入荷量、販売単価及び販売金額（道内・道外）</t>
    <rPh sb="2" eb="5">
      <t>ニュウカリョウ</t>
    </rPh>
    <rPh sb="6" eb="8">
      <t>ハンバイ</t>
    </rPh>
    <rPh sb="12" eb="14">
      <t>ハンバイ</t>
    </rPh>
    <phoneticPr fontId="42"/>
  </si>
  <si>
    <t>（上段：数量 - kg、中段：単価 - 円、下段：金額 - 円）</t>
  </si>
  <si>
    <t>外国産</t>
    <rPh sb="0" eb="2">
      <t>ガイコク</t>
    </rPh>
    <rPh sb="2" eb="3">
      <t>コクサン</t>
    </rPh>
    <phoneticPr fontId="3"/>
  </si>
  <si>
    <t>中国産</t>
    <rPh sb="0" eb="2">
      <t>チュウゴク</t>
    </rPh>
    <rPh sb="2" eb="3">
      <t>サン</t>
    </rPh>
    <phoneticPr fontId="3"/>
  </si>
  <si>
    <t>注2：端数処理の関係上、各項目の数値の和が合計値と一致しないことがある。</t>
  </si>
  <si>
    <t>令和２年</t>
    <rPh sb="0" eb="2">
      <t>レイワ</t>
    </rPh>
    <rPh sb="3" eb="4">
      <t>ネン</t>
    </rPh>
    <phoneticPr fontId="3"/>
  </si>
  <si>
    <t>令和2年</t>
    <rPh sb="0" eb="2">
      <t>レイワ</t>
    </rPh>
    <phoneticPr fontId="3"/>
  </si>
  <si>
    <t>販売金額</t>
  </si>
  <si>
    <t>内線   28-472</t>
    <rPh sb="0" eb="2">
      <t>ナイセン</t>
    </rPh>
    <phoneticPr fontId="3"/>
  </si>
  <si>
    <t>R2</t>
  </si>
  <si>
    <t>単価（円／kg）の最高値は11月の865円、最安値は6月の615円。
前年比100％を上回ったのは、10月・11月。</t>
    <rPh sb="52" eb="53">
      <t>ガツ</t>
    </rPh>
    <rPh sb="56" eb="57">
      <t>ガツ</t>
    </rPh>
    <phoneticPr fontId="7"/>
  </si>
  <si>
    <r>
      <t>販売単価</t>
    </r>
    <r>
      <rPr>
        <sz val="9"/>
        <color auto="1"/>
        <rFont val="ＭＳ Ｐゴシック"/>
      </rPr>
      <t>（円）</t>
    </r>
    <rPh sb="0" eb="2">
      <t>ハンバイ</t>
    </rPh>
    <rPh sb="2" eb="4">
      <t>タンカ</t>
    </rPh>
    <rPh sb="5" eb="6">
      <t>エン</t>
    </rPh>
    <phoneticPr fontId="3"/>
  </si>
  <si>
    <t>令和４年１月</t>
    <rPh sb="0" eb="2">
      <t>レイワ</t>
    </rPh>
    <rPh sb="3" eb="4">
      <t>ネン</t>
    </rPh>
    <phoneticPr fontId="3"/>
  </si>
  <si>
    <r>
      <t>入荷量（</t>
    </r>
    <r>
      <rPr>
        <sz val="10"/>
        <color auto="1"/>
        <rFont val="ＭＳ Ｐゴシック"/>
      </rPr>
      <t>㎏）</t>
    </r>
    <rPh sb="0" eb="3">
      <t>ニュウカリョウ</t>
    </rPh>
    <phoneticPr fontId="3"/>
  </si>
  <si>
    <t>- 18　-</t>
  </si>
  <si>
    <t>＜　概　要　＞</t>
    <rPh sb="2" eb="3">
      <t>オオムネ</t>
    </rPh>
    <rPh sb="4" eb="5">
      <t>ヨウ</t>
    </rPh>
    <phoneticPr fontId="7"/>
  </si>
  <si>
    <r>
      <t>道内の主要な卸売市場</t>
    </r>
    <r>
      <rPr>
        <sz val="11"/>
        <color auto="1"/>
        <rFont val="ＭＳ Ｐゴシック"/>
      </rPr>
      <t>（12市場11社）</t>
    </r>
  </si>
  <si>
    <r>
      <rPr>
        <sz val="11"/>
        <color auto="1"/>
        <rFont val="ＭＳ Ｐゴシック"/>
      </rPr>
      <t>令和2年１月～12月</t>
    </r>
    <rPh sb="0" eb="2">
      <t>レイワ</t>
    </rPh>
    <rPh sb="3" eb="4">
      <t>ネン</t>
    </rPh>
    <phoneticPr fontId="42"/>
  </si>
  <si>
    <t>(2) 山菜類の流通実態調査</t>
    <rPh sb="4" eb="6">
      <t>サンサイ</t>
    </rPh>
    <rPh sb="6" eb="7">
      <t>ルイ</t>
    </rPh>
    <rPh sb="8" eb="10">
      <t>リュウツウ</t>
    </rPh>
    <rPh sb="10" eb="12">
      <t>ジッタイ</t>
    </rPh>
    <rPh sb="12" eb="14">
      <t>チョウサ</t>
    </rPh>
    <phoneticPr fontId="42"/>
  </si>
  <si>
    <t>道内産乾しいたけ流通状況</t>
    <rPh sb="0" eb="2">
      <t>ドウナイ</t>
    </rPh>
    <rPh sb="2" eb="3">
      <t>サン</t>
    </rPh>
    <rPh sb="3" eb="4">
      <t>ホ</t>
    </rPh>
    <rPh sb="8" eb="10">
      <t>リュウツウ</t>
    </rPh>
    <rPh sb="10" eb="12">
      <t>ジョウキョウ</t>
    </rPh>
    <phoneticPr fontId="7"/>
  </si>
  <si>
    <t>ア　入荷量</t>
    <rPh sb="2" eb="5">
      <t>ニュウカリョウ</t>
    </rPh>
    <phoneticPr fontId="42"/>
  </si>
  <si>
    <t>イ　販売単価（円／Kg）</t>
  </si>
  <si>
    <t>ウ　販売金額</t>
    <rPh sb="4" eb="6">
      <t>キンガク</t>
    </rPh>
    <phoneticPr fontId="42"/>
  </si>
  <si>
    <t>ア　生しいたけ</t>
  </si>
  <si>
    <t>オ　たもぎたけ</t>
  </si>
  <si>
    <t>カ　まいたけ</t>
  </si>
  <si>
    <t>キ　ぶなしめじ</t>
  </si>
  <si>
    <t>ク　エリンギ</t>
  </si>
  <si>
    <t>ケ　乾しいたけ</t>
  </si>
  <si>
    <t>コ　乾きくらげ</t>
  </si>
  <si>
    <t>コ　生きくらげ</t>
  </si>
  <si>
    <t>(ｳ)</t>
  </si>
  <si>
    <t>入荷量の最大値は12月の128トン、最小値は8月の91トン。
前年比100％を上回ったのは、1月～8月・10月。</t>
    <rPh sb="4" eb="7">
      <t>サイダイチ</t>
    </rPh>
    <rPh sb="10" eb="11">
      <t>ツキ</t>
    </rPh>
    <rPh sb="18" eb="21">
      <t>サイショウチ</t>
    </rPh>
    <rPh sb="23" eb="24">
      <t>ツキ</t>
    </rPh>
    <rPh sb="32" eb="33">
      <t>イゼン</t>
    </rPh>
    <rPh sb="39" eb="41">
      <t>ウワマワ</t>
    </rPh>
    <rPh sb="47" eb="48">
      <t>ガツ</t>
    </rPh>
    <rPh sb="50" eb="51">
      <t>ガツ</t>
    </rPh>
    <rPh sb="54" eb="55">
      <t>ガツ</t>
    </rPh>
    <phoneticPr fontId="7"/>
  </si>
  <si>
    <t>入荷量の最大値は10月の52トン、最小値は8月の36トン。
前年比100％を上回ったのは、6月・7月・9月～12月。</t>
    <rPh sb="49" eb="50">
      <t>ガツ</t>
    </rPh>
    <phoneticPr fontId="7"/>
  </si>
  <si>
    <t>単価（円／kg）の最高値は4月の383円、最安値は1月の354円。
前年比100％を上回ったのは、11月・12月。</t>
    <rPh sb="31" eb="32">
      <t>エン</t>
    </rPh>
    <phoneticPr fontId="7"/>
  </si>
  <si>
    <t>入荷量の最大値は12月の155トン、最小値は5月の51トン。
前年比100％を上回ったのは、8～10月。</t>
  </si>
  <si>
    <t>単価（円／kg）の最高値は11月の312円、最安値は3月の272円。
前年比100％を上回ったのは、1～5月・10月・11月。</t>
    <rPh sb="32" eb="33">
      <t>エン</t>
    </rPh>
    <rPh sb="57" eb="58">
      <t>ガツ</t>
    </rPh>
    <phoneticPr fontId="7"/>
  </si>
  <si>
    <t>単価（円／kg）の最高値は10月の1,000円、最安値は4月の749円。
前年比100％を上回ったのは、3月・6月～8月・10月・11月。</t>
    <rPh sb="34" eb="35">
      <t>エン</t>
    </rPh>
    <rPh sb="56" eb="57">
      <t>ガツ</t>
    </rPh>
    <rPh sb="59" eb="60">
      <t>ガツ</t>
    </rPh>
    <rPh sb="63" eb="64">
      <t>ガツ</t>
    </rPh>
    <phoneticPr fontId="7"/>
  </si>
  <si>
    <t>入荷量の最大値は10月の2158㎏、最小値は8月の1206㎏。
前年比100％を上回ったのは、8月以外。</t>
    <rPh sb="48" eb="49">
      <t>ガツ</t>
    </rPh>
    <rPh sb="49" eb="51">
      <t>イガイ</t>
    </rPh>
    <phoneticPr fontId="7"/>
  </si>
  <si>
    <t>単価（円／kg）の最高値は5月の718円、最安値は12月の490円。
前年比100％を上回ったのは、1～8月・10月。</t>
    <rPh sb="53" eb="54">
      <t>ガツ</t>
    </rPh>
    <rPh sb="57" eb="58">
      <t>ガツ</t>
    </rPh>
    <phoneticPr fontId="7"/>
  </si>
  <si>
    <t>単価（円／kg）の最高値は1月・4月・6月の8,000円、最安値は8月の1,755円。
前年比100％を上回ったのは、1月・3月・4月・9月。</t>
    <rPh sb="17" eb="18">
      <t>ガツ</t>
    </rPh>
    <rPh sb="20" eb="21">
      <t>ガツ</t>
    </rPh>
    <rPh sb="60" eb="61">
      <t>ガツ</t>
    </rPh>
    <rPh sb="63" eb="64">
      <t>ガツ</t>
    </rPh>
    <rPh sb="66" eb="67">
      <t>ガツ</t>
    </rPh>
    <rPh sb="69" eb="70">
      <t>ガツ</t>
    </rPh>
    <phoneticPr fontId="7"/>
  </si>
  <si>
    <t>単価（円／kg）の最高値は6月の1,558円、最安値は3月の1,143円。
前年比100％を上回ったのは、1月・2月・4～9月・11月・12月。</t>
    <rPh sb="54" eb="55">
      <t>ガツ</t>
    </rPh>
    <rPh sb="57" eb="58">
      <t>ガツ</t>
    </rPh>
    <rPh sb="62" eb="63">
      <t>ガツ</t>
    </rPh>
    <rPh sb="66" eb="67">
      <t>ガツ</t>
    </rPh>
    <rPh sb="70" eb="71">
      <t>ガツ</t>
    </rPh>
    <phoneticPr fontId="7"/>
  </si>
  <si>
    <t>入荷量の最大値は11月の678㎏、最小値は9月の108㎏。
前年比100％を上回ったのは、7～12月。</t>
    <rPh sb="10" eb="11">
      <t>ガツ</t>
    </rPh>
    <rPh sb="49" eb="50">
      <t>ガツ</t>
    </rPh>
    <phoneticPr fontId="7"/>
  </si>
  <si>
    <t>単価（円／kg）の最高値は3月と4月の825円、最安値は8月の752円。
前年比100％を上回ったのは、1～6月。</t>
    <rPh sb="17" eb="18">
      <t>ガツ</t>
    </rPh>
    <rPh sb="55" eb="56">
      <t>ガツ</t>
    </rPh>
    <phoneticPr fontId="7"/>
  </si>
  <si>
    <t>最も多かったのは「ぶなしめじ」で1,306ﾄﾝ。最も少なかったのは「乾しいたけ」で103㎏。</t>
    <rPh sb="0" eb="1">
      <t>モット</t>
    </rPh>
    <rPh sb="2" eb="3">
      <t>オオ</t>
    </rPh>
    <rPh sb="24" eb="25">
      <t>モット</t>
    </rPh>
    <rPh sb="26" eb="27">
      <t>スク</t>
    </rPh>
    <rPh sb="34" eb="35">
      <t>ホ</t>
    </rPh>
    <phoneticPr fontId="42"/>
  </si>
  <si>
    <t>乾きくらげは今年度入荷がないため前年比(%)は算出できない。</t>
    <rPh sb="0" eb="1">
      <t>ホ</t>
    </rPh>
    <rPh sb="6" eb="9">
      <t>コンネンド</t>
    </rPh>
    <rPh sb="9" eb="11">
      <t>ニュウカ</t>
    </rPh>
    <rPh sb="16" eb="19">
      <t>ゼンネンヒ</t>
    </rPh>
    <rPh sb="23" eb="25">
      <t>サンシュツ</t>
    </rPh>
    <phoneticPr fontId="7"/>
  </si>
  <si>
    <t>前年との比較 （括弧内は前年比（%））</t>
  </si>
  <si>
    <t>道内産のシェア（括弧内はシェア（%））</t>
  </si>
  <si>
    <t>えぞ雪の下(100)、生しいたけ（99.9)、
生きくらげ(99.8)、なめこ（98.9)、
まいたけ（98.0）、たもぎたけ（95.8）、
ぶなしめじ(95.6)</t>
  </si>
  <si>
    <t>最高値は「乾しいたけ」で3,632円、最安値は「えのきたけ」で287円。</t>
    <rPh sb="0" eb="3">
      <t>サイタカネ</t>
    </rPh>
    <rPh sb="5" eb="6">
      <t>ホ</t>
    </rPh>
    <rPh sb="17" eb="18">
      <t>エン</t>
    </rPh>
    <rPh sb="19" eb="22">
      <t>サイヤスネ</t>
    </rPh>
    <rPh sb="34" eb="35">
      <t>エン</t>
    </rPh>
    <phoneticPr fontId="42"/>
  </si>
  <si>
    <t>なめこ(94.1)、
えのきたけ(89.9)、
えぞ雪の下(84.2)、
乾しいたけ(53.5)</t>
    <rPh sb="37" eb="38">
      <t>ホ</t>
    </rPh>
    <phoneticPr fontId="7"/>
  </si>
  <si>
    <t>上昇（前年比100%超）</t>
  </si>
  <si>
    <t>生きくらげ(110.0)、
ぶなしめじ(109.6)、
えのきたけ（106.9)、
えぞ雪の下(104.9)、
生しいたけ(103.6)、
乾しいたけ(102.1)</t>
    <rPh sb="70" eb="71">
      <t>カワ</t>
    </rPh>
    <phoneticPr fontId="7"/>
  </si>
  <si>
    <t>最も多かったのは「うど」で77ﾄﾝ、最も少なかったのは「ぜんまい」で229Kg</t>
    <rPh sb="0" eb="1">
      <t>モット</t>
    </rPh>
    <rPh sb="2" eb="3">
      <t>オオ</t>
    </rPh>
    <rPh sb="18" eb="19">
      <t>モット</t>
    </rPh>
    <rPh sb="20" eb="21">
      <t>スク</t>
    </rPh>
    <phoneticPr fontId="42"/>
  </si>
  <si>
    <t>わさび（237.7)、
こごみ（133.4）、
ぎょうじゃにんにく(103.3)</t>
  </si>
  <si>
    <t>最高値は「たらのめ」で3,337円、最安値は「ふき」で277円。</t>
    <rPh sb="0" eb="3">
      <t>サイタカネ</t>
    </rPh>
    <rPh sb="16" eb="17">
      <t>エン</t>
    </rPh>
    <rPh sb="18" eb="21">
      <t>サイヤスネ</t>
    </rPh>
    <rPh sb="30" eb="31">
      <t>エン</t>
    </rPh>
    <phoneticPr fontId="42"/>
  </si>
  <si>
    <t>最も多かったのは、「ぎょうじゃにんにく」で55百万円、最も少なかったのは「ぜんまい」で14万円。</t>
    <rPh sb="0" eb="1">
      <t>モット</t>
    </rPh>
    <rPh sb="27" eb="28">
      <t>モット</t>
    </rPh>
    <rPh sb="29" eb="30">
      <t>スク</t>
    </rPh>
    <rPh sb="45" eb="46">
      <t>マン</t>
    </rPh>
    <rPh sb="46" eb="47">
      <t>エン</t>
    </rPh>
    <phoneticPr fontId="42"/>
  </si>
  <si>
    <t>わさび(141.7)</t>
  </si>
  <si>
    <t>ぎょうじゃにんにく（99.8）、わらび（99.4)、
わさび（96.7）、ぜんまい(88.6)、
たらのめ（88.6）、こごみ（78..8）、うど(72.7)</t>
  </si>
  <si>
    <r>
      <rPr>
        <sz val="10"/>
        <color auto="1"/>
        <rFont val="ＭＳ Ｐゴシック"/>
      </rPr>
      <t>ぎょうじゃにんにく</t>
    </r>
    <r>
      <rPr>
        <sz val="11"/>
        <color auto="1"/>
        <rFont val="ＭＳ Ｐゴシック"/>
      </rPr>
      <t>（95.3）、うど（95.1）</t>
    </r>
  </si>
  <si>
    <t>ひらたけ（99.0)、
エリンギ（98.6)、
たもぎたけ(98.2)、
なめこ（96.8)</t>
  </si>
  <si>
    <t xml:space="preserve">エリンギ(99.2)、
まいたけ(98.0)
</t>
  </si>
  <si>
    <t xml:space="preserve">エリンギ(97.8)、
えのきたけ(96.1)
</t>
  </si>
  <si>
    <r>
      <t>50%以上</t>
    </r>
    <r>
      <rPr>
        <sz val="11"/>
        <color auto="1"/>
        <rFont val="ＭＳ Ｐゴシック"/>
      </rPr>
      <t>95%未満</t>
    </r>
  </si>
  <si>
    <t>えのきたけ(82.1)、
エリンギ（74.7）、
ひらたけ(66.8)、
乾しいたけ（62.1）</t>
  </si>
  <si>
    <t>下落（前年比95%未満）</t>
  </si>
  <si>
    <t>50%未満</t>
  </si>
  <si>
    <t xml:space="preserve">たらのめ（88.1）、ぜんまい(73.5)、
たけのこ(72.1)、こごみ（66.4）、
わさび（59.6）
</t>
  </si>
  <si>
    <t>下落（前年比95%未満）</t>
    <rPh sb="0" eb="2">
      <t>ゲラク</t>
    </rPh>
    <phoneticPr fontId="42"/>
  </si>
  <si>
    <t>うど（87.7）、たらのめ（80.5）、
たけのこ(73.7)、ぜんまい(71.2)、
わらび（68.6）、ふき（50.4)</t>
  </si>
  <si>
    <t>こごみ(88.6)、うど（83.4）、
わらび(77.1）、たらのめ（70.9）、
ふき(55.8)、ぜんまい（52.4）、
たけのこ（53.1）</t>
  </si>
  <si>
    <t>まいたけ（92.5)</t>
  </si>
  <si>
    <t>道内産生しいたけ流通状況</t>
    <rPh sb="5" eb="8">
      <t>サイダイチ</t>
    </rPh>
    <rPh sb="11" eb="12">
      <t>ツキ</t>
    </rPh>
    <phoneticPr fontId="7"/>
  </si>
  <si>
    <t>月別</t>
    <rPh sb="0" eb="2">
      <t>ツキベツ</t>
    </rPh>
    <phoneticPr fontId="7"/>
  </si>
  <si>
    <t>道内産なめこ流通状況</t>
    <rPh sb="0" eb="2">
      <t>ドウナイ</t>
    </rPh>
    <rPh sb="2" eb="3">
      <t>サン</t>
    </rPh>
    <rPh sb="6" eb="8">
      <t>リュウツウ</t>
    </rPh>
    <rPh sb="8" eb="10">
      <t>ジョウキョウ</t>
    </rPh>
    <phoneticPr fontId="7"/>
  </si>
  <si>
    <t>販売単価</t>
  </si>
  <si>
    <t>道内産えのきたけ流通状況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7"/>
  </si>
  <si>
    <t>道内産たもぎたけ流通状況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7"/>
  </si>
  <si>
    <t>道内産まいたけ流通状況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7"/>
  </si>
  <si>
    <t>道内産ぶなしめじ流通状況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7"/>
  </si>
  <si>
    <t>道内産生きくらげ流通状況</t>
    <rPh sb="0" eb="2">
      <t>ドウナイ</t>
    </rPh>
    <rPh sb="2" eb="3">
      <t>サン</t>
    </rPh>
    <rPh sb="3" eb="4">
      <t>ナマ</t>
    </rPh>
    <rPh sb="8" eb="10">
      <t>リュウツウ</t>
    </rPh>
    <rPh sb="10" eb="12">
      <t>ジョウキョウ</t>
    </rPh>
    <phoneticPr fontId="7"/>
  </si>
  <si>
    <t>道内産えぞ雪の下流通状況</t>
    <rPh sb="0" eb="2">
      <t>ドウナイ</t>
    </rPh>
    <rPh sb="2" eb="3">
      <t>サン</t>
    </rPh>
    <rPh sb="5" eb="6">
      <t>ユキ</t>
    </rPh>
    <rPh sb="7" eb="8">
      <t>シタ</t>
    </rPh>
    <rPh sb="8" eb="10">
      <t>リュウツウ</t>
    </rPh>
    <rPh sb="10" eb="12">
      <t>ジョウキョウ</t>
    </rPh>
    <phoneticPr fontId="7"/>
  </si>
  <si>
    <t>㎏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</si>
</sst>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3">
    <numFmt numFmtId="185" formatCode="#,##0,"/>
    <numFmt numFmtId="186" formatCode="#,##0.0;&quot;△ &quot;#,##0.0"/>
    <numFmt numFmtId="182" formatCode="#,##0.0_ "/>
    <numFmt numFmtId="188" formatCode="#,##0.0_);\(#,##0.0\)"/>
    <numFmt numFmtId="177" formatCode="#,##0;&quot;△ &quot;#,##0"/>
    <numFmt numFmtId="180" formatCode="#,##0\ ;&quot;△ &quot;#,##0"/>
    <numFmt numFmtId="181" formatCode="#,##0_ "/>
    <numFmt numFmtId="187" formatCode="#,##0_);\(#,##0\)"/>
    <numFmt numFmtId="179" formatCode="0.0%"/>
    <numFmt numFmtId="178" formatCode="0.0;&quot;△ &quot;0.0"/>
    <numFmt numFmtId="183" formatCode="0.0_ "/>
    <numFmt numFmtId="184" formatCode="0.0_);[Red]\(0.0\)"/>
    <numFmt numFmtId="176" formatCode="0_ "/>
  </numFmts>
  <fonts count="43">
    <font>
      <sz val="11"/>
      <color auto="1"/>
      <name val="ＭＳ Ｐゴシック"/>
    </font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24"/>
      <color auto="1"/>
      <name val="ＭＳ Ｐゴシック"/>
    </font>
    <font>
      <sz val="20"/>
      <color auto="1"/>
      <name val="ＭＳ Ｐゴシック"/>
    </font>
    <font>
      <sz val="14"/>
      <color auto="1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sz val="10"/>
      <color auto="1"/>
      <name val="ＭＳ Ｐゴシック"/>
    </font>
    <font>
      <b/>
      <sz val="11"/>
      <color rgb="FFFF0000"/>
      <name val="ＭＳ Ｐゴシック"/>
    </font>
    <font>
      <sz val="11"/>
      <color rgb="FFFF0000"/>
      <name val="ＭＳ Ｐゴシック"/>
    </font>
    <font>
      <b/>
      <sz val="12"/>
      <color rgb="FF000080"/>
      <name val="ＭＳ Ｐゴシック"/>
    </font>
    <font>
      <sz val="11"/>
      <color rgb="FF000080"/>
      <name val="ＭＳ Ｐゴシック"/>
    </font>
    <font>
      <b/>
      <u/>
      <sz val="12"/>
      <color rgb="FF000080"/>
      <name val="ＭＳ Ｐゴシック"/>
    </font>
    <font>
      <sz val="12"/>
      <color rgb="FF000080"/>
      <name val="ＭＳ Ｐゴシック"/>
    </font>
    <font>
      <sz val="11"/>
      <color rgb="FF0000FF"/>
      <name val="ＭＳ Ｐゴシック"/>
    </font>
    <font>
      <b/>
      <sz val="11"/>
      <color auto="1"/>
      <name val="ＭＳ Ｐゴシック"/>
    </font>
    <font>
      <b/>
      <sz val="11"/>
      <color rgb="FF000080"/>
      <name val="ＭＳ Ｐゴシック"/>
    </font>
    <font>
      <sz val="12"/>
      <color auto="1"/>
      <name val="ＭＳ Ｐゴシック"/>
    </font>
    <font>
      <sz val="10"/>
      <color theme="1"/>
      <name val="ＭＳ Ｐゴシック"/>
    </font>
    <font>
      <sz val="9"/>
      <color theme="1"/>
      <name val="ＭＳ Ｐゴシック"/>
    </font>
    <font>
      <sz val="8"/>
      <color theme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11"/>
      <color theme="1"/>
      <name val="ＭＳ Ｐゴシック"/>
    </font>
    <font>
      <sz val="14"/>
      <color theme="1"/>
      <name val="ＭＳ Ｐゴシック"/>
    </font>
    <font>
      <b/>
      <sz val="9"/>
      <color theme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9"/>
      <color auto="1"/>
      <name val="ＭＳ Ｐゴシック"/>
    </font>
    <font>
      <sz val="8"/>
      <color auto="1"/>
      <name val="ＭＳ Ｐゴシック"/>
    </font>
    <font>
      <b/>
      <sz val="10"/>
      <color auto="1"/>
      <name val="ＭＳ Ｐゴシック"/>
    </font>
    <font>
      <b/>
      <sz val="12"/>
      <color auto="1"/>
      <name val="ＭＳ Ｐゴシック"/>
    </font>
    <font>
      <b/>
      <sz val="11"/>
      <color indexed="10"/>
      <name val="ＭＳ Ｐゴシック"/>
    </font>
    <font>
      <sz val="18"/>
      <color auto="1"/>
      <name val="ＭＳ Ｐゴシック"/>
    </font>
    <font>
      <sz val="12"/>
      <color auto="1"/>
      <name val="ＭＳ ゴシック"/>
    </font>
    <font>
      <sz val="16"/>
      <color auto="1"/>
      <name val="ＭＳ Ｐゴシック"/>
    </font>
    <font>
      <sz val="9"/>
      <color auto="1"/>
      <name val="ＭＳ ゴシック"/>
    </font>
    <font>
      <b/>
      <sz val="16"/>
      <color rgb="FFFF0000"/>
      <name val="ＭＳ Ｐゴシック"/>
    </font>
    <font>
      <b/>
      <sz val="14"/>
      <color rgb="FFFF0000"/>
      <name val="ＭＳ Ｐゴシック"/>
    </font>
    <font>
      <sz val="12"/>
      <color theme="1"/>
      <name val="ＭＳ Ｐゴシック"/>
    </font>
    <font>
      <sz val="6"/>
      <color auto="1"/>
      <name val="游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8"/>
        <bgColor indexed="64"/>
      </patternFill>
    </fill>
  </fills>
  <borders count="1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hair">
        <color auto="1"/>
      </bottom>
      <diagonal style="hair">
        <color indexed="64"/>
      </diagonal>
    </border>
    <border diagonalDown="1">
      <left style="thin">
        <color indexed="64"/>
      </left>
      <right/>
      <top style="hair">
        <color auto="1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hair">
        <color auto="1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/>
      <top style="hair">
        <color auto="1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hair">
        <color auto="1"/>
      </bottom>
      <diagonal style="hair">
        <color indexed="64"/>
      </diagonal>
    </border>
    <border diagonalDown="1">
      <left/>
      <right/>
      <top style="hair">
        <color auto="1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 style="hair">
        <color auto="1"/>
      </top>
      <bottom style="thin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/>
      <top style="hair">
        <color auto="1"/>
      </top>
      <bottom style="double">
        <color indexed="64"/>
      </bottom>
      <diagonal style="hair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hair">
        <color auto="1"/>
      </bottom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 style="hair">
        <color auto="1"/>
      </top>
      <bottom style="double">
        <color indexed="64"/>
      </bottom>
      <diagonal style="hair">
        <color indexed="64"/>
      </diagonal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auto="1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552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 textRotation="255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top" wrapText="1"/>
    </xf>
    <xf numFmtId="0" fontId="0" fillId="2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Font="1" applyBorder="1" applyAlignment="1"/>
    <xf numFmtId="0" fontId="9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/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top" shrinkToFit="1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38" fontId="13" fillId="2" borderId="2" xfId="7" applyFont="1" applyFill="1" applyBorder="1" applyAlignment="1">
      <alignment vertical="center"/>
    </xf>
    <xf numFmtId="1" fontId="13" fillId="2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13" fillId="3" borderId="2" xfId="7" applyFont="1" applyFill="1" applyBorder="1" applyAlignment="1">
      <alignment vertical="center"/>
    </xf>
    <xf numFmtId="38" fontId="13" fillId="2" borderId="0" xfId="7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3" fillId="3" borderId="2" xfId="0" applyNumberFormat="1" applyFont="1" applyFill="1" applyBorder="1" applyAlignment="1">
      <alignment vertical="center"/>
    </xf>
    <xf numFmtId="1" fontId="13" fillId="4" borderId="2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9" fillId="0" borderId="0" xfId="0" applyFont="1" applyAlignment="1">
      <alignment vertical="center"/>
    </xf>
    <xf numFmtId="38" fontId="0" fillId="0" borderId="0" xfId="7" applyFont="1" applyAlignment="1">
      <alignment vertical="center"/>
    </xf>
    <xf numFmtId="38" fontId="11" fillId="0" borderId="0" xfId="7" applyFont="1" applyAlignment="1">
      <alignment vertical="center"/>
    </xf>
    <xf numFmtId="1" fontId="1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Fill="1" applyAlignment="1"/>
    <xf numFmtId="0" fontId="1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2" fillId="0" borderId="0" xfId="0" applyFont="1" applyFill="1" applyAlignment="1"/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shrinkToFit="1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shrinkToFit="1"/>
    </xf>
    <xf numFmtId="0" fontId="1" fillId="2" borderId="21" xfId="0" applyFont="1" applyFill="1" applyBorder="1" applyAlignment="1">
      <alignment horizontal="left" vertical="center" shrinkToFi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shrinkToFit="1"/>
    </xf>
    <xf numFmtId="0" fontId="1" fillId="2" borderId="0" xfId="0" applyFont="1" applyFill="1"/>
    <xf numFmtId="0" fontId="1" fillId="0" borderId="9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177" fontId="24" fillId="2" borderId="28" xfId="0" applyNumberFormat="1" applyFont="1" applyFill="1" applyBorder="1" applyAlignment="1">
      <alignment horizontal="right" vertical="center" shrinkToFit="1"/>
    </xf>
    <xf numFmtId="178" fontId="26" fillId="2" borderId="29" xfId="0" applyNumberFormat="1" applyFont="1" applyFill="1" applyBorder="1" applyAlignment="1">
      <alignment horizontal="center" vertical="center" shrinkToFit="1"/>
    </xf>
    <xf numFmtId="179" fontId="26" fillId="2" borderId="30" xfId="2" applyNumberFormat="1" applyFont="1" applyFill="1" applyBorder="1" applyAlignment="1">
      <alignment horizontal="center" vertical="center" shrinkToFit="1"/>
    </xf>
    <xf numFmtId="177" fontId="26" fillId="2" borderId="31" xfId="0" applyNumberFormat="1" applyFont="1" applyFill="1" applyBorder="1" applyAlignment="1">
      <alignment horizontal="right" vertical="center" shrinkToFit="1"/>
    </xf>
    <xf numFmtId="177" fontId="24" fillId="2" borderId="32" xfId="0" applyNumberFormat="1" applyFont="1" applyFill="1" applyBorder="1" applyAlignment="1">
      <alignment horizontal="right" vertical="center" shrinkToFit="1"/>
    </xf>
    <xf numFmtId="177" fontId="26" fillId="2" borderId="33" xfId="0" applyNumberFormat="1" applyFont="1" applyFill="1" applyBorder="1" applyAlignment="1">
      <alignment horizontal="right" vertical="center" shrinkToFit="1"/>
    </xf>
    <xf numFmtId="0" fontId="26" fillId="2" borderId="34" xfId="0" applyFont="1" applyFill="1" applyBorder="1" applyAlignment="1">
      <alignment shrinkToFit="1"/>
    </xf>
    <xf numFmtId="177" fontId="26" fillId="2" borderId="35" xfId="0" applyNumberFormat="1" applyFont="1" applyFill="1" applyBorder="1" applyAlignment="1">
      <alignment horizontal="right" vertical="center" shrinkToFit="1"/>
    </xf>
    <xf numFmtId="0" fontId="26" fillId="2" borderId="36" xfId="0" applyFont="1" applyFill="1" applyBorder="1" applyAlignment="1">
      <alignment shrinkToFit="1"/>
    </xf>
    <xf numFmtId="177" fontId="26" fillId="2" borderId="37" xfId="0" applyNumberFormat="1" applyFont="1" applyFill="1" applyBorder="1" applyAlignment="1">
      <alignment horizontal="right" vertical="center" shrinkToFit="1"/>
    </xf>
    <xf numFmtId="0" fontId="26" fillId="2" borderId="38" xfId="0" applyFont="1" applyFill="1" applyBorder="1" applyAlignment="1">
      <alignment shrinkToFit="1"/>
    </xf>
    <xf numFmtId="177" fontId="24" fillId="2" borderId="39" xfId="0" applyNumberFormat="1" applyFont="1" applyFill="1" applyBorder="1" applyAlignment="1">
      <alignment horizontal="right" vertical="center" shrinkToFit="1"/>
    </xf>
    <xf numFmtId="177" fontId="26" fillId="2" borderId="32" xfId="0" applyNumberFormat="1" applyFont="1" applyFill="1" applyBorder="1" applyAlignment="1">
      <alignment horizontal="right" vertical="center" shrinkToFit="1"/>
    </xf>
    <xf numFmtId="178" fontId="26" fillId="2" borderId="40" xfId="0" applyNumberFormat="1" applyFont="1" applyFill="1" applyBorder="1" applyAlignment="1">
      <alignment horizontal="center" vertical="center" shrinkToFit="1"/>
    </xf>
    <xf numFmtId="177" fontId="24" fillId="2" borderId="41" xfId="0" applyNumberFormat="1" applyFont="1" applyFill="1" applyBorder="1" applyAlignment="1">
      <alignment horizontal="right" vertical="center" shrinkToFit="1"/>
    </xf>
    <xf numFmtId="177" fontId="24" fillId="2" borderId="31" xfId="0" applyNumberFormat="1" applyFont="1" applyFill="1" applyBorder="1" applyAlignment="1">
      <alignment horizontal="right" vertical="center" shrinkToFit="1"/>
    </xf>
    <xf numFmtId="178" fontId="26" fillId="2" borderId="42" xfId="0" applyNumberFormat="1" applyFont="1" applyFill="1" applyBorder="1" applyAlignment="1">
      <alignment horizontal="center" vertical="center" shrinkToFit="1"/>
    </xf>
    <xf numFmtId="177" fontId="24" fillId="2" borderId="43" xfId="0" applyNumberFormat="1" applyFont="1" applyFill="1" applyBorder="1" applyAlignment="1">
      <alignment horizontal="right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179" fontId="24" fillId="2" borderId="46" xfId="0" applyNumberFormat="1" applyFont="1" applyFill="1" applyBorder="1" applyAlignment="1">
      <alignment horizontal="center" vertical="center" shrinkToFit="1"/>
    </xf>
    <xf numFmtId="179" fontId="24" fillId="2" borderId="47" xfId="2" applyNumberFormat="1" applyFont="1" applyFill="1" applyBorder="1" applyAlignment="1">
      <alignment horizontal="center" vertical="center" shrinkToFit="1"/>
    </xf>
    <xf numFmtId="0" fontId="26" fillId="2" borderId="48" xfId="0" applyFont="1" applyFill="1" applyBorder="1" applyAlignment="1">
      <alignment shrinkToFit="1"/>
    </xf>
    <xf numFmtId="0" fontId="26" fillId="2" borderId="49" xfId="0" applyFont="1" applyFill="1" applyBorder="1" applyAlignment="1">
      <alignment shrinkToFit="1"/>
    </xf>
    <xf numFmtId="0" fontId="26" fillId="2" borderId="50" xfId="0" applyFont="1" applyFill="1" applyBorder="1" applyAlignment="1">
      <alignment shrinkToFit="1"/>
    </xf>
    <xf numFmtId="0" fontId="26" fillId="2" borderId="51" xfId="0" applyFont="1" applyFill="1" applyBorder="1" applyAlignment="1">
      <alignment shrinkToFit="1"/>
    </xf>
    <xf numFmtId="0" fontId="26" fillId="2" borderId="52" xfId="0" applyFont="1" applyFill="1" applyBorder="1" applyAlignment="1">
      <alignment shrinkToFit="1"/>
    </xf>
    <xf numFmtId="0" fontId="26" fillId="2" borderId="53" xfId="0" applyFont="1" applyFill="1" applyBorder="1" applyAlignment="1">
      <alignment shrinkToFit="1"/>
    </xf>
    <xf numFmtId="179" fontId="24" fillId="2" borderId="54" xfId="0" applyNumberFormat="1" applyFont="1" applyFill="1" applyBorder="1" applyAlignment="1">
      <alignment horizontal="center" vertical="center" shrinkToFit="1"/>
    </xf>
    <xf numFmtId="180" fontId="24" fillId="2" borderId="32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181" fontId="26" fillId="2" borderId="55" xfId="2" applyNumberFormat="1" applyFont="1" applyFill="1" applyBorder="1" applyAlignment="1">
      <alignment horizontal="right" vertical="center" shrinkToFit="1"/>
    </xf>
    <xf numFmtId="178" fontId="26" fillId="2" borderId="22" xfId="2" applyNumberFormat="1" applyFont="1" applyFill="1" applyBorder="1" applyAlignment="1">
      <alignment horizontal="center" vertical="center" shrinkToFit="1"/>
    </xf>
    <xf numFmtId="178" fontId="26" fillId="2" borderId="23" xfId="2" applyNumberFormat="1" applyFont="1" applyFill="1" applyBorder="1" applyAlignment="1">
      <alignment horizontal="center" vertical="center" shrinkToFit="1"/>
    </xf>
    <xf numFmtId="0" fontId="26" fillId="2" borderId="56" xfId="0" applyFont="1" applyFill="1" applyBorder="1" applyAlignment="1">
      <alignment shrinkToFit="1"/>
    </xf>
    <xf numFmtId="0" fontId="26" fillId="2" borderId="57" xfId="0" applyFont="1" applyFill="1" applyBorder="1" applyAlignment="1">
      <alignment shrinkToFit="1"/>
    </xf>
    <xf numFmtId="0" fontId="26" fillId="2" borderId="58" xfId="0" applyFont="1" applyFill="1" applyBorder="1" applyAlignment="1">
      <alignment shrinkToFit="1"/>
    </xf>
    <xf numFmtId="0" fontId="26" fillId="2" borderId="59" xfId="0" applyFont="1" applyFill="1" applyBorder="1" applyAlignment="1">
      <alignment shrinkToFit="1"/>
    </xf>
    <xf numFmtId="0" fontId="26" fillId="2" borderId="60" xfId="0" applyFont="1" applyFill="1" applyBorder="1" applyAlignment="1">
      <alignment shrinkToFit="1"/>
    </xf>
    <xf numFmtId="0" fontId="26" fillId="2" borderId="61" xfId="0" applyFont="1" applyFill="1" applyBorder="1" applyAlignment="1">
      <alignment shrinkToFit="1"/>
    </xf>
    <xf numFmtId="181" fontId="24" fillId="2" borderId="55" xfId="2" applyNumberFormat="1" applyFont="1" applyFill="1" applyBorder="1" applyAlignment="1">
      <alignment horizontal="right" vertical="center" shrinkToFit="1"/>
    </xf>
    <xf numFmtId="179" fontId="26" fillId="2" borderId="23" xfId="2" applyNumberFormat="1" applyFont="1" applyFill="1" applyBorder="1" applyAlignment="1">
      <alignment horizontal="center" vertical="center" shrinkToFit="1"/>
    </xf>
    <xf numFmtId="178" fontId="26" fillId="2" borderId="24" xfId="2" applyNumberFormat="1" applyFont="1" applyFill="1" applyBorder="1" applyAlignment="1">
      <alignment horizontal="center" vertical="center" shrinkToFit="1"/>
    </xf>
    <xf numFmtId="181" fontId="26" fillId="2" borderId="62" xfId="2" applyNumberFormat="1" applyFont="1" applyFill="1" applyBorder="1" applyAlignment="1">
      <alignment horizontal="right" vertical="center" shrinkToFit="1"/>
    </xf>
    <xf numFmtId="178" fontId="26" fillId="2" borderId="26" xfId="2" applyNumberFormat="1" applyFont="1" applyFill="1" applyBorder="1" applyAlignment="1">
      <alignment horizontal="center" vertical="center" shrinkToFit="1"/>
    </xf>
    <xf numFmtId="181" fontId="26" fillId="2" borderId="63" xfId="2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center" vertical="center"/>
    </xf>
    <xf numFmtId="180" fontId="24" fillId="2" borderId="28" xfId="0" applyNumberFormat="1" applyFont="1" applyFill="1" applyBorder="1" applyAlignment="1">
      <alignment horizontal="right" vertical="center" shrinkToFit="1"/>
    </xf>
    <xf numFmtId="180" fontId="24" fillId="2" borderId="41" xfId="0" applyNumberFormat="1" applyFont="1" applyFill="1" applyBorder="1" applyAlignment="1">
      <alignment horizontal="right" vertical="center" shrinkToFit="1"/>
    </xf>
    <xf numFmtId="178" fontId="26" fillId="2" borderId="29" xfId="0" applyNumberFormat="1" applyFont="1" applyFill="1" applyBorder="1" applyAlignment="1">
      <alignment horizontal="right" vertical="center" shrinkToFit="1"/>
    </xf>
    <xf numFmtId="180" fontId="24" fillId="2" borderId="39" xfId="0" applyNumberFormat="1" applyFont="1" applyFill="1" applyBorder="1" applyAlignment="1">
      <alignment horizontal="right" vertical="center" shrinkToFit="1"/>
    </xf>
    <xf numFmtId="180" fontId="26" fillId="2" borderId="64" xfId="0" applyNumberFormat="1" applyFont="1" applyFill="1" applyBorder="1" applyAlignment="1">
      <alignment horizontal="right" vertical="center" shrinkToFit="1"/>
    </xf>
    <xf numFmtId="177" fontId="26" fillId="2" borderId="43" xfId="0" applyNumberFormat="1" applyFont="1" applyFill="1" applyBorder="1" applyAlignment="1">
      <alignment horizontal="right" vertical="center" shrinkToFit="1"/>
    </xf>
    <xf numFmtId="178" fontId="26" fillId="2" borderId="40" xfId="0" applyNumberFormat="1" applyFont="1" applyFill="1" applyBorder="1" applyAlignment="1">
      <alignment horizontal="right" vertical="center" shrinkToFit="1"/>
    </xf>
    <xf numFmtId="178" fontId="26" fillId="2" borderId="30" xfId="0" applyNumberFormat="1" applyFont="1" applyFill="1" applyBorder="1" applyAlignment="1">
      <alignment horizontal="right" vertical="center" shrinkToFit="1"/>
    </xf>
    <xf numFmtId="180" fontId="26" fillId="2" borderId="65" xfId="0" applyNumberFormat="1" applyFont="1" applyFill="1" applyBorder="1" applyAlignment="1">
      <alignment horizontal="right" vertical="center" shrinkToFit="1"/>
    </xf>
    <xf numFmtId="0" fontId="1" fillId="0" borderId="44" xfId="0" applyFont="1" applyFill="1" applyBorder="1" applyAlignment="1">
      <alignment horizontal="center" vertical="center"/>
    </xf>
    <xf numFmtId="177" fontId="24" fillId="2" borderId="44" xfId="0" applyNumberFormat="1" applyFont="1" applyFill="1" applyBorder="1" applyAlignment="1">
      <alignment horizontal="right" vertical="center" shrinkToFit="1"/>
    </xf>
    <xf numFmtId="179" fontId="24" fillId="2" borderId="66" xfId="0" applyNumberFormat="1" applyFont="1" applyFill="1" applyBorder="1" applyAlignment="1">
      <alignment horizontal="center" vertical="center" shrinkToFit="1"/>
    </xf>
    <xf numFmtId="0" fontId="1" fillId="0" borderId="67" xfId="0" applyFont="1" applyFill="1" applyBorder="1" applyAlignment="1">
      <alignment horizontal="center" vertical="center" shrinkToFit="1"/>
    </xf>
    <xf numFmtId="178" fontId="26" fillId="2" borderId="68" xfId="2" applyNumberFormat="1" applyFont="1" applyFill="1" applyBorder="1" applyAlignment="1">
      <alignment horizontal="center" vertical="center" shrinkToFit="1"/>
    </xf>
    <xf numFmtId="178" fontId="26" fillId="2" borderId="69" xfId="2" applyNumberFormat="1" applyFont="1" applyFill="1" applyBorder="1" applyAlignment="1">
      <alignment horizontal="right" vertical="center" shrinkToFit="1"/>
    </xf>
    <xf numFmtId="178" fontId="26" fillId="2" borderId="70" xfId="2" applyNumberFormat="1" applyFont="1" applyFill="1" applyBorder="1" applyAlignment="1">
      <alignment horizontal="center" vertical="center" shrinkToFit="1"/>
    </xf>
    <xf numFmtId="179" fontId="26" fillId="2" borderId="69" xfId="2" applyNumberFormat="1" applyFont="1" applyFill="1" applyBorder="1" applyAlignment="1">
      <alignment horizontal="right" vertical="center" shrinkToFit="1"/>
    </xf>
    <xf numFmtId="181" fontId="26" fillId="2" borderId="71" xfId="2" applyNumberFormat="1" applyFont="1" applyFill="1" applyBorder="1" applyAlignment="1">
      <alignment horizontal="right" vertical="center" shrinkToFit="1"/>
    </xf>
    <xf numFmtId="178" fontId="26" fillId="2" borderId="72" xfId="2" applyNumberFormat="1" applyFont="1" applyFill="1" applyBorder="1" applyAlignment="1">
      <alignment horizontal="center" vertical="center" shrinkToFit="1"/>
    </xf>
    <xf numFmtId="181" fontId="26" fillId="2" borderId="73" xfId="2" applyNumberFormat="1" applyFont="1" applyFill="1" applyBorder="1" applyAlignment="1">
      <alignment horizontal="right" vertical="center" shrinkToFit="1"/>
    </xf>
    <xf numFmtId="181" fontId="26" fillId="2" borderId="74" xfId="2" applyNumberFormat="1" applyFont="1" applyFill="1" applyBorder="1" applyAlignment="1">
      <alignment horizontal="right" vertical="center" shrinkToFit="1"/>
    </xf>
    <xf numFmtId="181" fontId="24" fillId="2" borderId="63" xfId="2" applyNumberFormat="1" applyFont="1" applyFill="1" applyBorder="1" applyAlignment="1">
      <alignment horizontal="right" vertical="center" shrinkToFit="1"/>
    </xf>
    <xf numFmtId="181" fontId="24" fillId="2" borderId="74" xfId="2" applyNumberFormat="1" applyFont="1" applyFill="1" applyBorder="1" applyAlignment="1">
      <alignment horizontal="right" vertical="center" shrinkToFit="1"/>
    </xf>
    <xf numFmtId="178" fontId="26" fillId="2" borderId="69" xfId="2" applyNumberFormat="1" applyFont="1" applyFill="1" applyBorder="1" applyAlignment="1">
      <alignment horizontal="center" vertical="center" shrinkToFit="1"/>
    </xf>
    <xf numFmtId="178" fontId="26" fillId="2" borderId="72" xfId="2" applyNumberFormat="1" applyFont="1" applyFill="1" applyBorder="1" applyAlignment="1">
      <alignment horizontal="right" vertical="center" shrinkToFit="1"/>
    </xf>
    <xf numFmtId="181" fontId="26" fillId="2" borderId="75" xfId="2" applyNumberFormat="1" applyFont="1" applyFill="1" applyBorder="1" applyAlignment="1">
      <alignment horizontal="right" vertical="center" shrinkToFit="1"/>
    </xf>
    <xf numFmtId="181" fontId="26" fillId="2" borderId="16" xfId="2" applyNumberFormat="1" applyFont="1" applyFill="1" applyBorder="1" applyAlignment="1">
      <alignment horizontal="right" vertical="center" shrinkToFit="1"/>
    </xf>
    <xf numFmtId="0" fontId="1" fillId="0" borderId="76" xfId="0" applyFont="1" applyFill="1" applyBorder="1" applyAlignment="1">
      <alignment horizontal="center" vertical="center" shrinkToFit="1"/>
    </xf>
    <xf numFmtId="177" fontId="26" fillId="2" borderId="77" xfId="0" applyNumberFormat="1" applyFont="1" applyFill="1" applyBorder="1" applyAlignment="1">
      <alignment horizontal="right" vertical="center" shrinkToFit="1"/>
    </xf>
    <xf numFmtId="178" fontId="26" fillId="2" borderId="78" xfId="0" applyNumberFormat="1" applyFont="1" applyFill="1" applyBorder="1" applyAlignment="1">
      <alignment horizontal="right" vertical="center" shrinkToFit="1"/>
    </xf>
    <xf numFmtId="178" fontId="26" fillId="2" borderId="79" xfId="0" applyNumberFormat="1" applyFont="1" applyFill="1" applyBorder="1" applyAlignment="1">
      <alignment horizontal="right" vertical="center" shrinkToFit="1"/>
    </xf>
    <xf numFmtId="180" fontId="26" fillId="2" borderId="80" xfId="0" applyNumberFormat="1" applyFont="1" applyFill="1" applyBorder="1" applyAlignment="1">
      <alignment horizontal="right" vertical="center" shrinkToFit="1"/>
    </xf>
    <xf numFmtId="178" fontId="26" fillId="2" borderId="81" xfId="0" applyNumberFormat="1" applyFont="1" applyFill="1" applyBorder="1" applyAlignment="1">
      <alignment horizontal="right" vertical="center" shrinkToFit="1"/>
    </xf>
    <xf numFmtId="177" fontId="26" fillId="2" borderId="82" xfId="0" applyNumberFormat="1" applyFont="1" applyFill="1" applyBorder="1" applyAlignment="1">
      <alignment horizontal="right" vertical="center" shrinkToFit="1"/>
    </xf>
    <xf numFmtId="177" fontId="26" fillId="2" borderId="80" xfId="0" applyNumberFormat="1" applyFont="1" applyFill="1" applyBorder="1" applyAlignment="1">
      <alignment horizontal="right" vertical="center" shrinkToFit="1"/>
    </xf>
    <xf numFmtId="178" fontId="24" fillId="2" borderId="47" xfId="0" applyNumberFormat="1" applyFont="1" applyFill="1" applyBorder="1" applyAlignment="1">
      <alignment horizontal="right" vertical="center" shrinkToFit="1"/>
    </xf>
    <xf numFmtId="180" fontId="24" fillId="2" borderId="83" xfId="0" applyNumberFormat="1" applyFont="1" applyFill="1" applyBorder="1" applyAlignment="1">
      <alignment horizontal="right" vertical="center" shrinkToFit="1"/>
    </xf>
    <xf numFmtId="177" fontId="24" fillId="2" borderId="84" xfId="0" applyNumberFormat="1" applyFont="1" applyFill="1" applyBorder="1" applyAlignment="1">
      <alignment horizontal="right" vertical="center" shrinkToFit="1"/>
    </xf>
    <xf numFmtId="0" fontId="1" fillId="0" borderId="85" xfId="0" applyFont="1" applyFill="1" applyBorder="1" applyAlignment="1">
      <alignment horizontal="center" vertical="center" shrinkToFit="1"/>
    </xf>
    <xf numFmtId="178" fontId="26" fillId="2" borderId="86" xfId="2" applyNumberFormat="1" applyFont="1" applyFill="1" applyBorder="1" applyAlignment="1">
      <alignment horizontal="center" vertical="center" shrinkToFit="1"/>
    </xf>
    <xf numFmtId="178" fontId="26" fillId="2" borderId="87" xfId="2" applyNumberFormat="1" applyFont="1" applyFill="1" applyBorder="1" applyAlignment="1">
      <alignment horizontal="right" vertical="center" shrinkToFit="1"/>
    </xf>
    <xf numFmtId="178" fontId="26" fillId="2" borderId="88" xfId="2" applyNumberFormat="1" applyFont="1" applyFill="1" applyBorder="1" applyAlignment="1">
      <alignment horizontal="center" vertical="center" shrinkToFit="1"/>
    </xf>
    <xf numFmtId="0" fontId="27" fillId="5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28" fillId="2" borderId="0" xfId="0" applyFont="1" applyFill="1"/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wrapText="1" shrinkToFit="1"/>
    </xf>
    <xf numFmtId="0" fontId="9" fillId="2" borderId="10" xfId="0" applyFont="1" applyFill="1" applyBorder="1" applyAlignment="1">
      <alignment horizontal="left" vertical="center" shrinkToFit="1"/>
    </xf>
    <xf numFmtId="0" fontId="8" fillId="2" borderId="0" xfId="0" applyFont="1" applyFill="1" applyAlignment="1"/>
    <xf numFmtId="0" fontId="0" fillId="2" borderId="3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9" fillId="2" borderId="17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left" vertical="center" shrinkToFit="1"/>
    </xf>
    <xf numFmtId="0" fontId="0" fillId="2" borderId="89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left" vertical="center" shrinkToFit="1"/>
    </xf>
    <xf numFmtId="0" fontId="9" fillId="2" borderId="23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9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left" vertical="center" shrinkToFit="1"/>
    </xf>
    <xf numFmtId="0" fontId="9" fillId="2" borderId="26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45" xfId="0" applyFont="1" applyFill="1" applyBorder="1" applyAlignment="1">
      <alignment horizontal="center" vertical="center" shrinkToFit="1"/>
    </xf>
    <xf numFmtId="177" fontId="19" fillId="2" borderId="43" xfId="2" applyNumberFormat="1" applyFont="1" applyFill="1" applyBorder="1" applyAlignment="1">
      <alignment vertical="center" shrinkToFit="1"/>
    </xf>
    <xf numFmtId="182" fontId="19" fillId="2" borderId="30" xfId="1" applyNumberFormat="1" applyFont="1" applyFill="1" applyBorder="1" applyAlignment="1">
      <alignment horizontal="center" vertical="center" shrinkToFit="1"/>
    </xf>
    <xf numFmtId="183" fontId="19" fillId="2" borderId="30" xfId="0" applyNumberFormat="1" applyFont="1" applyFill="1" applyBorder="1" applyAlignment="1">
      <alignment horizontal="center" vertical="center" shrinkToFit="1"/>
    </xf>
    <xf numFmtId="184" fontId="19" fillId="2" borderId="42" xfId="0" applyNumberFormat="1" applyFont="1" applyFill="1" applyBorder="1" applyAlignment="1">
      <alignment horizontal="center" vertical="center" shrinkToFit="1"/>
    </xf>
    <xf numFmtId="177" fontId="19" fillId="2" borderId="90" xfId="2" applyNumberFormat="1" applyFont="1" applyFill="1" applyBorder="1" applyAlignment="1">
      <alignment vertical="center" shrinkToFit="1"/>
    </xf>
    <xf numFmtId="185" fontId="19" fillId="2" borderId="43" xfId="3" applyNumberFormat="1" applyFont="1" applyFill="1" applyBorder="1" applyAlignment="1">
      <alignment vertical="center" shrinkToFit="1"/>
    </xf>
    <xf numFmtId="183" fontId="19" fillId="2" borderId="40" xfId="0" applyNumberFormat="1" applyFont="1" applyFill="1" applyBorder="1" applyAlignment="1">
      <alignment horizontal="center" vertical="center" shrinkToFit="1"/>
    </xf>
    <xf numFmtId="177" fontId="19" fillId="2" borderId="65" xfId="2" applyNumberFormat="1" applyFont="1" applyFill="1" applyBorder="1" applyAlignment="1">
      <alignment vertical="center" shrinkToFit="1"/>
    </xf>
    <xf numFmtId="183" fontId="19" fillId="2" borderId="42" xfId="0" applyNumberFormat="1" applyFont="1" applyFill="1" applyBorder="1" applyAlignment="1">
      <alignment horizontal="center" vertical="center" shrinkToFit="1"/>
    </xf>
    <xf numFmtId="184" fontId="19" fillId="2" borderId="40" xfId="0" applyNumberFormat="1" applyFont="1" applyFill="1" applyBorder="1" applyAlignment="1">
      <alignment horizontal="center" vertical="center" shrinkToFit="1"/>
    </xf>
    <xf numFmtId="186" fontId="19" fillId="2" borderId="65" xfId="2" applyNumberFormat="1" applyFont="1" applyFill="1" applyBorder="1" applyAlignment="1">
      <alignment vertical="center" shrinkToFit="1"/>
    </xf>
    <xf numFmtId="183" fontId="19" fillId="2" borderId="91" xfId="0" applyNumberFormat="1" applyFont="1" applyFill="1" applyBorder="1" applyAlignment="1">
      <alignment horizontal="right" vertical="center" shrinkToFit="1"/>
    </xf>
    <xf numFmtId="177" fontId="19" fillId="2" borderId="92" xfId="2" applyNumberFormat="1" applyFont="1" applyFill="1" applyBorder="1" applyAlignment="1">
      <alignment vertical="center" shrinkToFit="1"/>
    </xf>
    <xf numFmtId="185" fontId="19" fillId="2" borderId="92" xfId="2" applyNumberFormat="1" applyFont="1" applyFill="1" applyBorder="1" applyAlignment="1">
      <alignment vertical="center" shrinkToFit="1"/>
    </xf>
    <xf numFmtId="183" fontId="19" fillId="2" borderId="93" xfId="0" applyNumberFormat="1" applyFont="1" applyFill="1" applyBorder="1" applyAlignment="1">
      <alignment horizontal="right" vertical="center" shrinkToFit="1"/>
    </xf>
    <xf numFmtId="177" fontId="19" fillId="2" borderId="28" xfId="2" applyNumberFormat="1" applyFont="1" applyFill="1" applyBorder="1" applyAlignment="1">
      <alignment vertical="center" shrinkToFit="1"/>
    </xf>
    <xf numFmtId="182" fontId="19" fillId="2" borderId="47" xfId="1" applyNumberFormat="1" applyFont="1" applyFill="1" applyBorder="1" applyAlignment="1">
      <alignment horizontal="center" vertical="center" shrinkToFit="1"/>
    </xf>
    <xf numFmtId="183" fontId="19" fillId="2" borderId="47" xfId="0" applyNumberFormat="1" applyFont="1" applyFill="1" applyBorder="1" applyAlignment="1">
      <alignment horizontal="center" vertical="center" shrinkToFit="1"/>
    </xf>
    <xf numFmtId="184" fontId="19" fillId="2" borderId="66" xfId="0" applyNumberFormat="1" applyFont="1" applyFill="1" applyBorder="1" applyAlignment="1">
      <alignment horizontal="center" vertical="center" shrinkToFit="1"/>
    </xf>
    <xf numFmtId="177" fontId="19" fillId="2" borderId="39" xfId="2" applyNumberFormat="1" applyFont="1" applyFill="1" applyBorder="1" applyAlignment="1">
      <alignment vertical="center" shrinkToFit="1"/>
    </xf>
    <xf numFmtId="185" fontId="19" fillId="2" borderId="28" xfId="3" applyNumberFormat="1" applyFont="1" applyFill="1" applyBorder="1" applyAlignment="1">
      <alignment vertical="center" shrinkToFit="1"/>
    </xf>
    <xf numFmtId="183" fontId="19" fillId="2" borderId="54" xfId="0" applyNumberFormat="1" applyFont="1" applyFill="1" applyBorder="1" applyAlignment="1">
      <alignment horizontal="center" vertical="center" shrinkToFit="1"/>
    </xf>
    <xf numFmtId="177" fontId="19" fillId="2" borderId="41" xfId="2" applyNumberFormat="1" applyFont="1" applyFill="1" applyBorder="1" applyAlignment="1">
      <alignment vertical="center" shrinkToFit="1"/>
    </xf>
    <xf numFmtId="183" fontId="19" fillId="2" borderId="66" xfId="0" applyNumberFormat="1" applyFont="1" applyFill="1" applyBorder="1" applyAlignment="1">
      <alignment horizontal="center" vertical="center" shrinkToFit="1"/>
    </xf>
    <xf numFmtId="184" fontId="19" fillId="2" borderId="54" xfId="0" applyNumberFormat="1" applyFont="1" applyFill="1" applyBorder="1" applyAlignment="1">
      <alignment horizontal="center" vertical="center" shrinkToFit="1"/>
    </xf>
    <xf numFmtId="186" fontId="19" fillId="2" borderId="41" xfId="2" applyNumberFormat="1" applyFont="1" applyFill="1" applyBorder="1" applyAlignment="1">
      <alignment vertical="center" shrinkToFit="1"/>
    </xf>
    <xf numFmtId="183" fontId="19" fillId="2" borderId="47" xfId="0" applyNumberFormat="1" applyFont="1" applyFill="1" applyBorder="1" applyAlignment="1">
      <alignment horizontal="right" vertical="center" shrinkToFit="1"/>
    </xf>
    <xf numFmtId="183" fontId="19" fillId="2" borderId="54" xfId="0" applyNumberFormat="1" applyFont="1" applyFill="1" applyBorder="1" applyAlignment="1">
      <alignment horizontal="right" vertical="center" shrinkToFit="1"/>
    </xf>
    <xf numFmtId="177" fontId="19" fillId="2" borderId="28" xfId="2" applyNumberFormat="1" applyFont="1" applyFill="1" applyBorder="1" applyAlignment="1">
      <alignment horizontal="right" vertical="center" shrinkToFit="1"/>
    </xf>
    <xf numFmtId="185" fontId="19" fillId="2" borderId="28" xfId="2" applyNumberFormat="1" applyFont="1" applyFill="1" applyBorder="1" applyAlignment="1">
      <alignment horizontal="right" vertical="center" shrinkToFit="1"/>
    </xf>
    <xf numFmtId="0" fontId="0" fillId="2" borderId="67" xfId="0" applyFont="1" applyFill="1" applyBorder="1" applyAlignment="1">
      <alignment horizontal="center" vertical="center" shrinkToFit="1"/>
    </xf>
    <xf numFmtId="177" fontId="19" fillId="2" borderId="74" xfId="2" applyNumberFormat="1" applyFont="1" applyFill="1" applyBorder="1" applyAlignment="1">
      <alignment vertical="center" shrinkToFit="1"/>
    </xf>
    <xf numFmtId="182" fontId="19" fillId="2" borderId="69" xfId="1" applyNumberFormat="1" applyFont="1" applyFill="1" applyBorder="1" applyAlignment="1">
      <alignment horizontal="center" vertical="center" shrinkToFit="1"/>
    </xf>
    <xf numFmtId="183" fontId="19" fillId="2" borderId="69" xfId="0" applyNumberFormat="1" applyFont="1" applyFill="1" applyBorder="1" applyAlignment="1">
      <alignment horizontal="center" vertical="center" shrinkToFit="1"/>
    </xf>
    <xf numFmtId="184" fontId="19" fillId="2" borderId="72" xfId="0" applyNumberFormat="1" applyFont="1" applyFill="1" applyBorder="1" applyAlignment="1">
      <alignment horizontal="center" vertical="center" shrinkToFit="1"/>
    </xf>
    <xf numFmtId="177" fontId="19" fillId="2" borderId="94" xfId="2" applyNumberFormat="1" applyFont="1" applyFill="1" applyBorder="1" applyAlignment="1">
      <alignment vertical="center" shrinkToFit="1"/>
    </xf>
    <xf numFmtId="185" fontId="19" fillId="2" borderId="74" xfId="3" applyNumberFormat="1" applyFont="1" applyFill="1" applyBorder="1" applyAlignment="1">
      <alignment vertical="center" shrinkToFit="1"/>
    </xf>
    <xf numFmtId="183" fontId="19" fillId="2" borderId="70" xfId="0" applyNumberFormat="1" applyFont="1" applyFill="1" applyBorder="1" applyAlignment="1">
      <alignment horizontal="center" vertical="center" shrinkToFit="1"/>
    </xf>
    <xf numFmtId="177" fontId="19" fillId="2" borderId="75" xfId="2" applyNumberFormat="1" applyFont="1" applyFill="1" applyBorder="1" applyAlignment="1">
      <alignment vertical="center" shrinkToFit="1"/>
    </xf>
    <xf numFmtId="183" fontId="19" fillId="2" borderId="72" xfId="0" applyNumberFormat="1" applyFont="1" applyFill="1" applyBorder="1" applyAlignment="1">
      <alignment horizontal="center" vertical="center" shrinkToFit="1"/>
    </xf>
    <xf numFmtId="184" fontId="19" fillId="2" borderId="70" xfId="0" applyNumberFormat="1" applyFont="1" applyFill="1" applyBorder="1" applyAlignment="1">
      <alignment horizontal="center" vertical="center" shrinkToFit="1"/>
    </xf>
    <xf numFmtId="186" fontId="19" fillId="2" borderId="75" xfId="2" applyNumberFormat="1" applyFont="1" applyFill="1" applyBorder="1" applyAlignment="1">
      <alignment vertical="center" shrinkToFit="1"/>
    </xf>
    <xf numFmtId="183" fontId="19" fillId="2" borderId="69" xfId="0" applyNumberFormat="1" applyFont="1" applyFill="1" applyBorder="1" applyAlignment="1">
      <alignment horizontal="right" vertical="center" shrinkToFit="1"/>
    </xf>
    <xf numFmtId="183" fontId="19" fillId="2" borderId="70" xfId="0" applyNumberFormat="1" applyFont="1" applyFill="1" applyBorder="1" applyAlignment="1">
      <alignment horizontal="right" vertical="center" shrinkToFit="1"/>
    </xf>
    <xf numFmtId="0" fontId="0" fillId="2" borderId="95" xfId="0" applyFont="1" applyFill="1" applyBorder="1" applyAlignment="1">
      <alignment horizontal="center" vertical="center" shrinkToFit="1"/>
    </xf>
    <xf numFmtId="177" fontId="19" fillId="2" borderId="96" xfId="2" applyNumberFormat="1" applyFont="1" applyFill="1" applyBorder="1" applyAlignment="1">
      <alignment vertical="center" shrinkToFit="1"/>
    </xf>
    <xf numFmtId="182" fontId="19" fillId="2" borderId="97" xfId="1" applyNumberFormat="1" applyFont="1" applyFill="1" applyBorder="1" applyAlignment="1">
      <alignment horizontal="center" vertical="center" shrinkToFit="1"/>
    </xf>
    <xf numFmtId="183" fontId="19" fillId="2" borderId="97" xfId="0" applyNumberFormat="1" applyFont="1" applyFill="1" applyBorder="1" applyAlignment="1">
      <alignment horizontal="center" vertical="center" shrinkToFit="1"/>
    </xf>
    <xf numFmtId="184" fontId="19" fillId="2" borderId="98" xfId="0" applyNumberFormat="1" applyFont="1" applyFill="1" applyBorder="1" applyAlignment="1">
      <alignment horizontal="center" vertical="center" shrinkToFit="1"/>
    </xf>
    <xf numFmtId="177" fontId="19" fillId="2" borderId="99" xfId="2" applyNumberFormat="1" applyFont="1" applyFill="1" applyBorder="1" applyAlignment="1">
      <alignment vertical="center" shrinkToFit="1"/>
    </xf>
    <xf numFmtId="185" fontId="19" fillId="2" borderId="96" xfId="2" applyNumberFormat="1" applyFont="1" applyFill="1" applyBorder="1" applyAlignment="1">
      <alignment vertical="center" shrinkToFit="1"/>
    </xf>
    <xf numFmtId="183" fontId="19" fillId="2" borderId="100" xfId="0" applyNumberFormat="1" applyFont="1" applyFill="1" applyBorder="1" applyAlignment="1">
      <alignment horizontal="center" vertical="center" shrinkToFit="1"/>
    </xf>
    <xf numFmtId="177" fontId="19" fillId="2" borderId="101" xfId="2" applyNumberFormat="1" applyFont="1" applyFill="1" applyBorder="1" applyAlignment="1">
      <alignment vertical="center" shrinkToFit="1"/>
    </xf>
    <xf numFmtId="183" fontId="19" fillId="2" borderId="98" xfId="0" applyNumberFormat="1" applyFont="1" applyFill="1" applyBorder="1" applyAlignment="1">
      <alignment horizontal="center" vertical="center" shrinkToFit="1"/>
    </xf>
    <xf numFmtId="184" fontId="19" fillId="2" borderId="100" xfId="0" applyNumberFormat="1" applyFont="1" applyFill="1" applyBorder="1" applyAlignment="1">
      <alignment horizontal="center" vertical="center" shrinkToFit="1"/>
    </xf>
    <xf numFmtId="186" fontId="19" fillId="2" borderId="101" xfId="2" applyNumberFormat="1" applyFont="1" applyFill="1" applyBorder="1" applyAlignment="1">
      <alignment vertical="center" shrinkToFit="1"/>
    </xf>
    <xf numFmtId="183" fontId="19" fillId="2" borderId="97" xfId="0" applyNumberFormat="1" applyFont="1" applyFill="1" applyBorder="1" applyAlignment="1">
      <alignment horizontal="right" vertical="center" shrinkToFit="1"/>
    </xf>
    <xf numFmtId="183" fontId="19" fillId="2" borderId="100" xfId="0" applyNumberFormat="1" applyFont="1" applyFill="1" applyBorder="1" applyAlignment="1">
      <alignment horizontal="right" vertical="center" shrinkToFit="1"/>
    </xf>
    <xf numFmtId="0" fontId="30" fillId="2" borderId="0" xfId="0" applyFont="1" applyFill="1"/>
    <xf numFmtId="0" fontId="0" fillId="0" borderId="0" xfId="0" applyFont="1"/>
    <xf numFmtId="0" fontId="28" fillId="0" borderId="0" xfId="0" applyFont="1" applyFill="1" applyAlignment="1">
      <alignment horizontal="center" vertical="center"/>
    </xf>
    <xf numFmtId="0" fontId="31" fillId="0" borderId="0" xfId="0" applyFont="1"/>
    <xf numFmtId="0" fontId="8" fillId="0" borderId="0" xfId="0" applyFont="1" applyFill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1" fillId="2" borderId="5" xfId="0" applyFont="1" applyFill="1" applyBorder="1"/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03" xfId="0" applyFont="1" applyFill="1" applyBorder="1" applyAlignment="1">
      <alignment horizontal="left" vertical="center"/>
    </xf>
    <xf numFmtId="0" fontId="9" fillId="2" borderId="10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left" vertical="center"/>
    </xf>
    <xf numFmtId="0" fontId="0" fillId="2" borderId="10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07" xfId="0" applyFont="1" applyFill="1" applyBorder="1" applyAlignment="1">
      <alignment horizontal="center" vertical="center"/>
    </xf>
    <xf numFmtId="0" fontId="0" fillId="2" borderId="108" xfId="0" applyFont="1" applyFill="1" applyBorder="1" applyAlignment="1">
      <alignment horizontal="center" vertical="center"/>
    </xf>
    <xf numFmtId="0" fontId="0" fillId="2" borderId="109" xfId="0" applyFont="1" applyFill="1" applyBorder="1" applyAlignment="1">
      <alignment horizontal="center" vertical="center"/>
    </xf>
    <xf numFmtId="0" fontId="9" fillId="2" borderId="11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 shrinkToFit="1"/>
    </xf>
    <xf numFmtId="0" fontId="9" fillId="2" borderId="107" xfId="0" applyFont="1" applyFill="1" applyBorder="1" applyAlignment="1">
      <alignment horizontal="center" vertical="center"/>
    </xf>
    <xf numFmtId="0" fontId="9" fillId="2" borderId="11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vertical="center" shrinkToFit="1"/>
    </xf>
    <xf numFmtId="0" fontId="9" fillId="2" borderId="11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13" xfId="0" applyFont="1" applyFill="1" applyBorder="1" applyAlignment="1">
      <alignment horizontal="center" vertical="center"/>
    </xf>
    <xf numFmtId="0" fontId="0" fillId="2" borderId="114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32" fillId="0" borderId="115" xfId="0" applyFont="1" applyFill="1" applyBorder="1" applyAlignment="1">
      <alignment horizontal="center" vertical="center" shrinkToFit="1"/>
    </xf>
    <xf numFmtId="180" fontId="0" fillId="2" borderId="65" xfId="0" applyNumberFormat="1" applyFont="1" applyFill="1" applyBorder="1" applyAlignment="1">
      <alignment horizontal="right" vertical="center" shrinkToFit="1"/>
    </xf>
    <xf numFmtId="179" fontId="0" fillId="2" borderId="42" xfId="0" applyNumberFormat="1" applyFont="1" applyFill="1" applyBorder="1" applyAlignment="1">
      <alignment horizontal="center" vertical="center"/>
    </xf>
    <xf numFmtId="179" fontId="0" fillId="2" borderId="91" xfId="2" applyNumberFormat="1" applyFont="1" applyFill="1" applyBorder="1" applyAlignment="1">
      <alignment horizontal="center" vertical="center" shrinkToFit="1"/>
    </xf>
    <xf numFmtId="177" fontId="0" fillId="2" borderId="43" xfId="0" applyNumberFormat="1" applyFont="1" applyFill="1" applyBorder="1" applyAlignment="1">
      <alignment horizontal="right" vertical="center" shrinkToFit="1"/>
    </xf>
    <xf numFmtId="178" fontId="0" fillId="2" borderId="30" xfId="0" applyNumberFormat="1" applyFont="1" applyFill="1" applyBorder="1" applyAlignment="1">
      <alignment horizontal="center" vertical="center"/>
    </xf>
    <xf numFmtId="180" fontId="0" fillId="2" borderId="43" xfId="0" applyNumberFormat="1" applyFont="1" applyFill="1" applyBorder="1" applyAlignment="1">
      <alignment horizontal="right" vertical="center" shrinkToFit="1"/>
    </xf>
    <xf numFmtId="178" fontId="0" fillId="2" borderId="40" xfId="0" applyNumberFormat="1" applyFont="1" applyFill="1" applyBorder="1" applyAlignment="1">
      <alignment horizontal="center" vertical="center"/>
    </xf>
    <xf numFmtId="180" fontId="0" fillId="2" borderId="41" xfId="0" applyNumberFormat="1" applyFont="1" applyFill="1" applyBorder="1" applyAlignment="1">
      <alignment horizontal="right" vertical="center" shrinkToFit="1"/>
    </xf>
    <xf numFmtId="178" fontId="0" fillId="2" borderId="42" xfId="0" applyNumberFormat="1" applyFont="1" applyFill="1" applyBorder="1" applyAlignment="1">
      <alignment horizontal="center" vertical="center"/>
    </xf>
    <xf numFmtId="177" fontId="0" fillId="2" borderId="31" xfId="0" applyNumberFormat="1" applyFont="1" applyFill="1" applyBorder="1" applyAlignment="1">
      <alignment horizontal="right" vertical="center" shrinkToFit="1"/>
    </xf>
    <xf numFmtId="180" fontId="0" fillId="2" borderId="28" xfId="0" applyNumberFormat="1" applyFont="1" applyFill="1" applyBorder="1" applyAlignment="1">
      <alignment horizontal="right" vertical="center" shrinkToFit="1"/>
    </xf>
    <xf numFmtId="179" fontId="0" fillId="2" borderId="47" xfId="2" applyNumberFormat="1" applyFont="1" applyFill="1" applyBorder="1" applyAlignment="1">
      <alignment horizontal="center" vertical="center" shrinkToFit="1"/>
    </xf>
    <xf numFmtId="180" fontId="0" fillId="2" borderId="39" xfId="0" applyNumberFormat="1" applyFont="1" applyFill="1" applyBorder="1" applyAlignment="1">
      <alignment horizontal="right" vertical="center" shrinkToFit="1"/>
    </xf>
    <xf numFmtId="180" fontId="0" fillId="2" borderId="90" xfId="0" applyNumberFormat="1" applyFont="1" applyFill="1" applyBorder="1" applyAlignment="1">
      <alignment horizontal="right" vertical="center" shrinkToFit="1"/>
    </xf>
    <xf numFmtId="178" fontId="0" fillId="2" borderId="116" xfId="0" applyNumberFormat="1" applyFont="1" applyFill="1" applyBorder="1" applyAlignment="1">
      <alignment horizontal="center" vertical="center"/>
    </xf>
    <xf numFmtId="180" fontId="0" fillId="2" borderId="117" xfId="0" applyNumberFormat="1" applyFont="1" applyFill="1" applyBorder="1" applyAlignment="1">
      <alignment horizontal="right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32" fillId="0" borderId="118" xfId="0" applyFont="1" applyFill="1" applyBorder="1" applyAlignment="1">
      <alignment horizontal="center" vertical="center" shrinkToFit="1"/>
    </xf>
    <xf numFmtId="38" fontId="32" fillId="2" borderId="84" xfId="2" applyFont="1" applyFill="1" applyBorder="1" applyAlignment="1">
      <alignment horizontal="center" vertical="center" shrinkToFit="1"/>
    </xf>
    <xf numFmtId="179" fontId="17" fillId="2" borderId="66" xfId="0" applyNumberFormat="1" applyFont="1" applyFill="1" applyBorder="1" applyAlignment="1">
      <alignment horizontal="center" vertical="center"/>
    </xf>
    <xf numFmtId="179" fontId="17" fillId="2" borderId="47" xfId="2" applyNumberFormat="1" applyFont="1" applyFill="1" applyBorder="1" applyAlignment="1">
      <alignment horizontal="center" vertical="center" shrinkToFit="1"/>
    </xf>
    <xf numFmtId="177" fontId="17" fillId="2" borderId="31" xfId="0" applyNumberFormat="1" applyFont="1" applyFill="1" applyBorder="1" applyAlignment="1">
      <alignment horizontal="right" vertical="center" shrinkToFit="1"/>
    </xf>
    <xf numFmtId="180" fontId="17" fillId="2" borderId="28" xfId="0" applyNumberFormat="1" applyFont="1" applyFill="1" applyBorder="1" applyAlignment="1">
      <alignment horizontal="right" vertical="center" shrinkToFit="1"/>
    </xf>
    <xf numFmtId="179" fontId="17" fillId="2" borderId="54" xfId="0" applyNumberFormat="1" applyFont="1" applyFill="1" applyBorder="1" applyAlignment="1">
      <alignment horizontal="center" vertical="center"/>
    </xf>
    <xf numFmtId="180" fontId="17" fillId="2" borderId="41" xfId="0" applyNumberFormat="1" applyFont="1" applyFill="1" applyBorder="1" applyAlignment="1">
      <alignment horizontal="right" vertical="center" shrinkToFit="1"/>
    </xf>
    <xf numFmtId="180" fontId="17" fillId="2" borderId="39" xfId="0" applyNumberFormat="1" applyFont="1" applyFill="1" applyBorder="1" applyAlignment="1">
      <alignment horizontal="right" vertical="center" shrinkToFit="1"/>
    </xf>
    <xf numFmtId="179" fontId="17" fillId="2" borderId="119" xfId="0" applyNumberFormat="1" applyFont="1" applyFill="1" applyBorder="1" applyAlignment="1">
      <alignment horizontal="center" vertical="center"/>
    </xf>
    <xf numFmtId="180" fontId="17" fillId="2" borderId="120" xfId="0" applyNumberFormat="1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horizontal="center" vertical="center" shrinkToFit="1"/>
    </xf>
    <xf numFmtId="181" fontId="0" fillId="2" borderId="63" xfId="2" applyNumberFormat="1" applyFont="1" applyFill="1" applyBorder="1" applyAlignment="1">
      <alignment horizontal="right" vertical="center" shrinkToFit="1"/>
    </xf>
    <xf numFmtId="179" fontId="0" fillId="2" borderId="24" xfId="2" applyNumberFormat="1" applyFont="1" applyFill="1" applyBorder="1" applyAlignment="1">
      <alignment horizontal="center" vertical="center" shrinkToFit="1"/>
    </xf>
    <xf numFmtId="178" fontId="0" fillId="2" borderId="23" xfId="2" applyNumberFormat="1" applyFont="1" applyFill="1" applyBorder="1" applyAlignment="1">
      <alignment horizontal="center" vertical="center" shrinkToFit="1"/>
    </xf>
    <xf numFmtId="181" fontId="0" fillId="2" borderId="55" xfId="2" applyNumberFormat="1" applyFont="1" applyFill="1" applyBorder="1" applyAlignment="1">
      <alignment horizontal="right" vertical="center" shrinkToFit="1"/>
    </xf>
    <xf numFmtId="178" fontId="0" fillId="2" borderId="26" xfId="2" applyNumberFormat="1" applyFont="1" applyFill="1" applyBorder="1" applyAlignment="1">
      <alignment horizontal="center" vertical="center" shrinkToFit="1"/>
    </xf>
    <xf numFmtId="178" fontId="0" fillId="2" borderId="24" xfId="2" applyNumberFormat="1" applyFont="1" applyFill="1" applyBorder="1" applyAlignment="1">
      <alignment horizontal="center" vertical="center" shrinkToFit="1"/>
    </xf>
    <xf numFmtId="181" fontId="0" fillId="2" borderId="62" xfId="2" applyNumberFormat="1" applyFont="1" applyFill="1" applyBorder="1" applyAlignment="1">
      <alignment horizontal="right" vertical="center" shrinkToFit="1"/>
    </xf>
    <xf numFmtId="178" fontId="0" fillId="2" borderId="113" xfId="2" applyNumberFormat="1" applyFont="1" applyFill="1" applyBorder="1" applyAlignment="1">
      <alignment horizontal="center" vertical="center" shrinkToFit="1"/>
    </xf>
    <xf numFmtId="181" fontId="0" fillId="2" borderId="122" xfId="2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center" vertical="center"/>
    </xf>
    <xf numFmtId="179" fontId="0" fillId="2" borderId="42" xfId="0" applyNumberFormat="1" applyFont="1" applyFill="1" applyBorder="1" applyAlignment="1">
      <alignment horizontal="right" vertical="center" shrinkToFit="1"/>
    </xf>
    <xf numFmtId="178" fontId="0" fillId="2" borderId="30" xfId="0" applyNumberFormat="1" applyFont="1" applyFill="1" applyBorder="1" applyAlignment="1">
      <alignment horizontal="right" vertical="center" shrinkToFit="1"/>
    </xf>
    <xf numFmtId="178" fontId="0" fillId="2" borderId="40" xfId="0" applyNumberFormat="1" applyFont="1" applyFill="1" applyBorder="1" applyAlignment="1">
      <alignment horizontal="right" vertical="center" shrinkToFit="1"/>
    </xf>
    <xf numFmtId="178" fontId="0" fillId="2" borderId="42" xfId="0" applyNumberFormat="1" applyFont="1" applyFill="1" applyBorder="1" applyAlignment="1">
      <alignment horizontal="right" vertical="center" shrinkToFit="1"/>
    </xf>
    <xf numFmtId="178" fontId="0" fillId="2" borderId="116" xfId="0" applyNumberFormat="1" applyFont="1" applyFill="1" applyBorder="1" applyAlignment="1">
      <alignment horizontal="right" vertical="center" shrinkToFit="1"/>
    </xf>
    <xf numFmtId="0" fontId="9" fillId="0" borderId="44" xfId="0" applyFont="1" applyFill="1" applyBorder="1" applyAlignment="1">
      <alignment horizontal="center" vertical="center"/>
    </xf>
    <xf numFmtId="179" fontId="17" fillId="2" borderId="47" xfId="0" applyNumberFormat="1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 shrinkToFit="1"/>
    </xf>
    <xf numFmtId="181" fontId="0" fillId="2" borderId="75" xfId="2" applyNumberFormat="1" applyFont="1" applyFill="1" applyBorder="1" applyAlignment="1">
      <alignment horizontal="right" vertical="center" shrinkToFit="1"/>
    </xf>
    <xf numFmtId="179" fontId="0" fillId="2" borderId="72" xfId="2" applyNumberFormat="1" applyFont="1" applyFill="1" applyBorder="1" applyAlignment="1">
      <alignment horizontal="center" vertical="center" shrinkToFit="1"/>
    </xf>
    <xf numFmtId="178" fontId="0" fillId="2" borderId="69" xfId="2" applyNumberFormat="1" applyFont="1" applyFill="1" applyBorder="1" applyAlignment="1">
      <alignment horizontal="center" vertical="center" shrinkToFit="1"/>
    </xf>
    <xf numFmtId="181" fontId="0" fillId="2" borderId="74" xfId="2" applyNumberFormat="1" applyFont="1" applyFill="1" applyBorder="1" applyAlignment="1">
      <alignment horizontal="right" vertical="center" shrinkToFit="1"/>
    </xf>
    <xf numFmtId="178" fontId="0" fillId="2" borderId="70" xfId="2" applyNumberFormat="1" applyFont="1" applyFill="1" applyBorder="1" applyAlignment="1">
      <alignment horizontal="center" vertical="center" shrinkToFit="1"/>
    </xf>
    <xf numFmtId="178" fontId="0" fillId="2" borderId="72" xfId="2" applyNumberFormat="1" applyFont="1" applyFill="1" applyBorder="1" applyAlignment="1">
      <alignment horizontal="center" vertical="center" shrinkToFit="1"/>
    </xf>
    <xf numFmtId="181" fontId="0" fillId="2" borderId="94" xfId="2" applyNumberFormat="1" applyFont="1" applyFill="1" applyBorder="1" applyAlignment="1">
      <alignment horizontal="right" vertical="center" shrinkToFit="1"/>
    </xf>
    <xf numFmtId="181" fontId="0" fillId="2" borderId="124" xfId="2" applyNumberFormat="1" applyFont="1" applyFill="1" applyBorder="1" applyAlignment="1">
      <alignment horizontal="right" vertical="center" shrinkToFit="1"/>
    </xf>
    <xf numFmtId="178" fontId="0" fillId="2" borderId="125" xfId="2" applyNumberFormat="1" applyFont="1" applyFill="1" applyBorder="1" applyAlignment="1">
      <alignment horizontal="center" vertical="center" shrinkToFit="1"/>
    </xf>
    <xf numFmtId="181" fontId="0" fillId="2" borderId="126" xfId="2" applyNumberFormat="1" applyFont="1" applyFill="1" applyBorder="1" applyAlignment="1">
      <alignment horizontal="right" vertical="center" shrinkToFit="1"/>
    </xf>
    <xf numFmtId="0" fontId="9" fillId="0" borderId="76" xfId="0" applyFont="1" applyFill="1" applyBorder="1" applyAlignment="1">
      <alignment horizontal="center" vertical="center" shrinkToFit="1"/>
    </xf>
    <xf numFmtId="180" fontId="0" fillId="2" borderId="127" xfId="0" applyNumberFormat="1" applyFont="1" applyFill="1" applyBorder="1" applyAlignment="1">
      <alignment horizontal="right" vertical="center" shrinkToFit="1"/>
    </xf>
    <xf numFmtId="179" fontId="0" fillId="2" borderId="128" xfId="0" applyNumberFormat="1" applyFont="1" applyFill="1" applyBorder="1" applyAlignment="1">
      <alignment horizontal="right" vertical="center" shrinkToFit="1"/>
    </xf>
    <xf numFmtId="178" fontId="0" fillId="2" borderId="79" xfId="0" applyNumberFormat="1" applyFont="1" applyFill="1" applyBorder="1" applyAlignment="1">
      <alignment horizontal="right" vertical="center" shrinkToFit="1"/>
    </xf>
    <xf numFmtId="179" fontId="0" fillId="2" borderId="79" xfId="0" applyNumberFormat="1" applyFont="1" applyFill="1" applyBorder="1" applyAlignment="1">
      <alignment horizontal="right" vertical="center" shrinkToFit="1"/>
    </xf>
    <xf numFmtId="178" fontId="0" fillId="2" borderId="81" xfId="0" applyNumberFormat="1" applyFont="1" applyFill="1" applyBorder="1" applyAlignment="1">
      <alignment horizontal="right" vertical="center" shrinkToFit="1"/>
    </xf>
    <xf numFmtId="180" fontId="0" fillId="2" borderId="31" xfId="0" applyNumberFormat="1" applyFont="1" applyFill="1" applyBorder="1" applyAlignment="1">
      <alignment horizontal="right" vertical="center" shrinkToFit="1"/>
    </xf>
    <xf numFmtId="178" fontId="0" fillId="2" borderId="128" xfId="0" applyNumberFormat="1" applyFont="1" applyFill="1" applyBorder="1" applyAlignment="1">
      <alignment horizontal="right" vertical="center" shrinkToFit="1"/>
    </xf>
    <xf numFmtId="177" fontId="0" fillId="2" borderId="80" xfId="0" applyNumberFormat="1" applyFont="1" applyFill="1" applyBorder="1" applyAlignment="1">
      <alignment horizontal="right" vertical="center" shrinkToFit="1"/>
    </xf>
    <xf numFmtId="180" fontId="0" fillId="2" borderId="129" xfId="0" applyNumberFormat="1" applyFont="1" applyFill="1" applyBorder="1" applyAlignment="1">
      <alignment horizontal="right" vertical="center" shrinkToFit="1"/>
    </xf>
    <xf numFmtId="178" fontId="0" fillId="2" borderId="130" xfId="0" applyNumberFormat="1" applyFont="1" applyFill="1" applyBorder="1" applyAlignment="1">
      <alignment horizontal="right" vertical="center" shrinkToFit="1"/>
    </xf>
    <xf numFmtId="180" fontId="0" fillId="2" borderId="131" xfId="0" applyNumberFormat="1" applyFont="1" applyFill="1" applyBorder="1" applyAlignment="1">
      <alignment horizontal="right" vertical="center" shrinkToFit="1"/>
    </xf>
    <xf numFmtId="178" fontId="17" fillId="2" borderId="47" xfId="0" applyNumberFormat="1" applyFont="1" applyFill="1" applyBorder="1" applyAlignment="1">
      <alignment horizontal="right" vertical="center" shrinkToFit="1"/>
    </xf>
    <xf numFmtId="177" fontId="17" fillId="2" borderId="28" xfId="0" applyNumberFormat="1" applyFont="1" applyFill="1" applyBorder="1" applyAlignment="1">
      <alignment horizontal="right" vertical="center" shrinkToFit="1"/>
    </xf>
    <xf numFmtId="0" fontId="9" fillId="0" borderId="132" xfId="0" applyFont="1" applyFill="1" applyBorder="1" applyAlignment="1">
      <alignment horizontal="center" vertical="center" shrinkToFit="1"/>
    </xf>
    <xf numFmtId="181" fontId="0" fillId="2" borderId="133" xfId="2" applyNumberFormat="1" applyFont="1" applyFill="1" applyBorder="1" applyAlignment="1">
      <alignment horizontal="right" vertical="center" shrinkToFit="1"/>
    </xf>
    <xf numFmtId="179" fontId="0" fillId="2" borderId="134" xfId="2" applyNumberFormat="1" applyFont="1" applyFill="1" applyBorder="1" applyAlignment="1">
      <alignment horizontal="center" vertical="center" shrinkToFit="1"/>
    </xf>
    <xf numFmtId="178" fontId="0" fillId="2" borderId="87" xfId="2" applyNumberFormat="1" applyFont="1" applyFill="1" applyBorder="1" applyAlignment="1">
      <alignment horizontal="right" vertical="center" shrinkToFit="1"/>
    </xf>
    <xf numFmtId="181" fontId="0" fillId="2" borderId="135" xfId="2" applyNumberFormat="1" applyFont="1" applyFill="1" applyBorder="1" applyAlignment="1">
      <alignment horizontal="right" vertical="center" shrinkToFit="1"/>
    </xf>
    <xf numFmtId="178" fontId="0" fillId="2" borderId="88" xfId="2" applyNumberFormat="1" applyFont="1" applyFill="1" applyBorder="1" applyAlignment="1">
      <alignment horizontal="center" vertical="center" shrinkToFit="1"/>
    </xf>
    <xf numFmtId="178" fontId="0" fillId="2" borderId="87" xfId="2" applyNumberFormat="1" applyFont="1" applyFill="1" applyBorder="1" applyAlignment="1">
      <alignment horizontal="center" vertical="center" shrinkToFit="1"/>
    </xf>
    <xf numFmtId="178" fontId="0" fillId="2" borderId="134" xfId="2" applyNumberFormat="1" applyFont="1" applyFill="1" applyBorder="1" applyAlignment="1">
      <alignment horizontal="center" vertical="center" shrinkToFit="1"/>
    </xf>
    <xf numFmtId="178" fontId="0" fillId="2" borderId="136" xfId="2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vertical="center"/>
    </xf>
    <xf numFmtId="0" fontId="28" fillId="0" borderId="13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37" xfId="0" applyBorder="1" applyAlignment="1">
      <alignment horizontal="right" vertical="top"/>
    </xf>
    <xf numFmtId="0" fontId="0" fillId="0" borderId="2" xfId="0" applyBorder="1" applyAlignment="1">
      <alignment vertical="center" shrinkToFit="1"/>
    </xf>
    <xf numFmtId="0" fontId="28" fillId="0" borderId="137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38" fontId="6" fillId="0" borderId="2" xfId="7" applyFont="1" applyBorder="1" applyAlignment="1">
      <alignment vertical="center"/>
    </xf>
    <xf numFmtId="38" fontId="6" fillId="2" borderId="2" xfId="7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38" fontId="6" fillId="0" borderId="2" xfId="7" applyFont="1" applyBorder="1" applyAlignment="1">
      <alignment vertical="center" shrinkToFit="1"/>
    </xf>
    <xf numFmtId="187" fontId="6" fillId="0" borderId="2" xfId="7" applyNumberFormat="1" applyFont="1" applyFill="1" applyBorder="1" applyAlignment="1">
      <alignment vertical="center" shrinkToFit="1"/>
    </xf>
    <xf numFmtId="38" fontId="6" fillId="2" borderId="2" xfId="7" applyFont="1" applyFill="1" applyBorder="1" applyAlignment="1">
      <alignment horizontal="right"/>
    </xf>
    <xf numFmtId="38" fontId="6" fillId="2" borderId="2" xfId="7" applyFont="1" applyFill="1" applyBorder="1" applyAlignment="1">
      <alignment horizontal="right" vertical="center"/>
    </xf>
    <xf numFmtId="187" fontId="6" fillId="2" borderId="2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38" fontId="6" fillId="2" borderId="2" xfId="7" applyFont="1" applyFill="1" applyBorder="1" applyAlignment="1">
      <alignment vertical="center" shrinkToFit="1"/>
    </xf>
    <xf numFmtId="38" fontId="6" fillId="0" borderId="2" xfId="7" applyFont="1" applyFill="1" applyBorder="1" applyAlignment="1">
      <alignment horizontal="right" vertical="center"/>
    </xf>
    <xf numFmtId="187" fontId="6" fillId="2" borderId="2" xfId="7" applyNumberFormat="1" applyFont="1" applyFill="1" applyBorder="1" applyAlignment="1">
      <alignment vertical="center" shrinkToFit="1"/>
    </xf>
    <xf numFmtId="187" fontId="6" fillId="2" borderId="2" xfId="7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38" fontId="6" fillId="0" borderId="2" xfId="7" quotePrefix="1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6" applyFont="1">
      <alignment vertical="center"/>
    </xf>
    <xf numFmtId="0" fontId="0" fillId="2" borderId="0" xfId="6" applyFont="1" applyFill="1">
      <alignment vertical="center"/>
    </xf>
    <xf numFmtId="0" fontId="0" fillId="3" borderId="0" xfId="6" applyFont="1" applyFill="1">
      <alignment vertical="center"/>
    </xf>
    <xf numFmtId="187" fontId="0" fillId="2" borderId="0" xfId="6" applyNumberFormat="1" applyFont="1" applyFill="1" applyAlignment="1">
      <alignment vertical="center"/>
    </xf>
    <xf numFmtId="38" fontId="11" fillId="2" borderId="0" xfId="7" applyFont="1" applyFill="1" applyAlignment="1">
      <alignment vertical="center"/>
    </xf>
    <xf numFmtId="187" fontId="11" fillId="2" borderId="0" xfId="6" applyNumberFormat="1" applyFont="1" applyFill="1" applyAlignment="1">
      <alignment vertical="center"/>
    </xf>
    <xf numFmtId="187" fontId="0" fillId="3" borderId="0" xfId="6" applyNumberFormat="1" applyFont="1" applyFill="1" applyAlignment="1">
      <alignment vertical="center"/>
    </xf>
    <xf numFmtId="38" fontId="11" fillId="3" borderId="0" xfId="7" applyFont="1" applyFill="1" applyAlignment="1">
      <alignment vertical="center"/>
    </xf>
    <xf numFmtId="187" fontId="11" fillId="3" borderId="0" xfId="6" applyNumberFormat="1" applyFont="1" applyFill="1" applyAlignment="1">
      <alignment vertical="center"/>
    </xf>
    <xf numFmtId="0" fontId="6" fillId="0" borderId="0" xfId="6" quotePrefix="1" applyFont="1" applyAlignment="1">
      <alignment vertical="center" textRotation="180"/>
    </xf>
    <xf numFmtId="0" fontId="6" fillId="0" borderId="0" xfId="6" applyFont="1" applyAlignment="1">
      <alignment vertical="center" textRotation="180"/>
    </xf>
    <xf numFmtId="0" fontId="6" fillId="0" borderId="0" xfId="6" quotePrefix="1" applyFont="1" applyAlignment="1">
      <alignment horizontal="center" vertical="center"/>
    </xf>
    <xf numFmtId="0" fontId="5" fillId="0" borderId="0" xfId="6" quotePrefix="1" applyFont="1" applyAlignment="1">
      <alignment horizontal="center" vertical="center"/>
    </xf>
    <xf numFmtId="0" fontId="35" fillId="0" borderId="0" xfId="6" applyFont="1" applyAlignment="1">
      <alignment horizontal="left" vertical="top"/>
    </xf>
    <xf numFmtId="0" fontId="36" fillId="0" borderId="138" xfId="6" applyFont="1" applyFill="1" applyBorder="1" applyAlignment="1">
      <alignment horizontal="right"/>
    </xf>
    <xf numFmtId="0" fontId="19" fillId="0" borderId="9" xfId="6" applyFont="1" applyBorder="1" applyAlignment="1">
      <alignment horizontal="right"/>
    </xf>
    <xf numFmtId="0" fontId="19" fillId="0" borderId="10" xfId="6" applyFont="1" applyBorder="1" applyAlignment="1">
      <alignment horizontal="center" vertical="center"/>
    </xf>
    <xf numFmtId="0" fontId="33" fillId="2" borderId="139" xfId="6" applyFont="1" applyFill="1" applyBorder="1" applyAlignment="1">
      <alignment horizontal="center" vertical="center" shrinkToFit="1"/>
    </xf>
    <xf numFmtId="0" fontId="33" fillId="2" borderId="140" xfId="6" applyFont="1" applyFill="1" applyBorder="1" applyAlignment="1">
      <alignment horizontal="center" vertical="center" shrinkToFit="1"/>
    </xf>
    <xf numFmtId="0" fontId="33" fillId="0" borderId="139" xfId="6" applyFont="1" applyBorder="1" applyAlignment="1">
      <alignment horizontal="center" vertical="center" shrinkToFit="1"/>
    </xf>
    <xf numFmtId="0" fontId="33" fillId="0" borderId="140" xfId="6" applyFont="1" applyBorder="1" applyAlignment="1">
      <alignment horizontal="center" vertical="center" shrinkToFit="1"/>
    </xf>
    <xf numFmtId="0" fontId="33" fillId="0" borderId="141" xfId="6" applyFont="1" applyBorder="1" applyAlignment="1">
      <alignment horizontal="center" vertical="center" shrinkToFit="1"/>
    </xf>
    <xf numFmtId="187" fontId="0" fillId="0" borderId="21" xfId="6" applyNumberFormat="1" applyFont="1" applyBorder="1" applyAlignment="1">
      <alignment horizontal="center"/>
    </xf>
    <xf numFmtId="187" fontId="0" fillId="0" borderId="142" xfId="6" applyNumberFormat="1" applyFont="1" applyBorder="1">
      <alignment vertical="center"/>
    </xf>
    <xf numFmtId="187" fontId="19" fillId="2" borderId="2" xfId="6" applyNumberFormat="1" applyFont="1" applyFill="1" applyBorder="1" applyAlignment="1">
      <alignment vertical="center" shrinkToFit="1"/>
    </xf>
    <xf numFmtId="187" fontId="19" fillId="0" borderId="2" xfId="6" applyNumberFormat="1" applyFont="1" applyBorder="1" applyAlignment="1">
      <alignment vertical="center" shrinkToFit="1"/>
    </xf>
    <xf numFmtId="187" fontId="6" fillId="0" borderId="143" xfId="6" applyNumberFormat="1" applyFont="1" applyBorder="1" applyAlignment="1">
      <alignment horizontal="center" vertical="center" shrinkToFit="1"/>
    </xf>
    <xf numFmtId="0" fontId="6" fillId="0" borderId="144" xfId="6" applyFont="1" applyBorder="1" applyAlignment="1">
      <alignment horizontal="center" vertical="center" shrinkToFit="1"/>
    </xf>
    <xf numFmtId="187" fontId="37" fillId="2" borderId="145" xfId="6" applyNumberFormat="1" applyFont="1" applyFill="1" applyBorder="1" applyAlignment="1">
      <alignment vertical="center" shrinkToFit="1"/>
    </xf>
    <xf numFmtId="188" fontId="37" fillId="2" borderId="145" xfId="6" applyNumberFormat="1" applyFont="1" applyFill="1" applyBorder="1" applyAlignment="1">
      <alignment vertical="center" shrinkToFit="1"/>
    </xf>
    <xf numFmtId="187" fontId="37" fillId="0" borderId="145" xfId="6" applyNumberFormat="1" applyFont="1" applyBorder="1" applyAlignment="1">
      <alignment vertical="center" shrinkToFit="1"/>
    </xf>
    <xf numFmtId="187" fontId="6" fillId="0" borderId="21" xfId="6" applyNumberFormat="1" applyFont="1" applyBorder="1" applyAlignment="1">
      <alignment horizontal="center" vertical="center" shrinkToFit="1"/>
    </xf>
    <xf numFmtId="0" fontId="6" fillId="0" borderId="142" xfId="6" applyFont="1" applyBorder="1" applyAlignment="1">
      <alignment horizontal="center" vertical="center" shrinkToFit="1"/>
    </xf>
    <xf numFmtId="187" fontId="37" fillId="2" borderId="4" xfId="6" applyNumberFormat="1" applyFont="1" applyFill="1" applyBorder="1" applyAlignment="1">
      <alignment vertical="center" shrinkToFit="1"/>
    </xf>
    <xf numFmtId="187" fontId="37" fillId="2" borderId="2" xfId="6" applyNumberFormat="1" applyFont="1" applyFill="1" applyBorder="1" applyAlignment="1">
      <alignment vertical="center" shrinkToFit="1"/>
    </xf>
    <xf numFmtId="187" fontId="37" fillId="0" borderId="4" xfId="6" applyNumberFormat="1" applyFont="1" applyBorder="1" applyAlignment="1">
      <alignment vertical="center" shrinkToFit="1"/>
    </xf>
    <xf numFmtId="187" fontId="6" fillId="0" borderId="139" xfId="6" applyNumberFormat="1" applyFont="1" applyBorder="1" applyAlignment="1">
      <alignment horizontal="center" vertical="center" shrinkToFit="1"/>
    </xf>
    <xf numFmtId="0" fontId="6" fillId="0" borderId="141" xfId="6" applyFont="1" applyBorder="1" applyAlignment="1">
      <alignment horizontal="center" vertical="center" shrinkToFit="1"/>
    </xf>
    <xf numFmtId="187" fontId="37" fillId="0" borderId="2" xfId="6" applyNumberFormat="1" applyFont="1" applyBorder="1" applyAlignment="1">
      <alignment vertical="center" shrinkToFit="1"/>
    </xf>
    <xf numFmtId="188" fontId="37" fillId="2" borderId="2" xfId="6" applyNumberFormat="1" applyFont="1" applyFill="1" applyBorder="1" applyAlignment="1">
      <alignment vertical="center" shrinkToFit="1"/>
    </xf>
    <xf numFmtId="187" fontId="6" fillId="0" borderId="141" xfId="6" applyNumberFormat="1" applyFont="1" applyBorder="1" applyAlignment="1">
      <alignment horizontal="center" vertical="center" shrinkToFit="1"/>
    </xf>
    <xf numFmtId="0" fontId="38" fillId="0" borderId="0" xfId="6" applyFont="1" applyFill="1" applyBorder="1" applyAlignment="1"/>
    <xf numFmtId="0" fontId="1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187" fontId="39" fillId="2" borderId="0" xfId="0" applyNumberFormat="1" applyFont="1" applyFill="1" applyAlignment="1">
      <alignment vertical="center"/>
    </xf>
    <xf numFmtId="177" fontId="40" fillId="2" borderId="5" xfId="0" applyNumberFormat="1" applyFont="1" applyFill="1" applyBorder="1" applyAlignment="1">
      <alignment horizontal="right" vertical="center" shrinkToFit="1"/>
    </xf>
    <xf numFmtId="0" fontId="35" fillId="2" borderId="0" xfId="0" applyFont="1" applyFill="1" applyAlignment="1">
      <alignment horizontal="left" vertical="top"/>
    </xf>
    <xf numFmtId="0" fontId="35" fillId="2" borderId="0" xfId="0" applyFont="1" applyFill="1" applyAlignment="1">
      <alignment vertical="top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39" xfId="0" applyFont="1" applyFill="1" applyBorder="1" applyAlignment="1">
      <alignment horizontal="center" vertical="center" shrinkToFit="1"/>
    </xf>
    <xf numFmtId="0" fontId="19" fillId="2" borderId="140" xfId="0" applyFont="1" applyFill="1" applyBorder="1" applyAlignment="1">
      <alignment horizontal="center" vertical="center" shrinkToFit="1"/>
    </xf>
    <xf numFmtId="0" fontId="19" fillId="2" borderId="141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41" fillId="2" borderId="138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1" fillId="2" borderId="1" xfId="0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horizontal="center" vertical="center"/>
    </xf>
    <xf numFmtId="187" fontId="19" fillId="2" borderId="21" xfId="0" applyNumberFormat="1" applyFont="1" applyFill="1" applyBorder="1" applyAlignment="1">
      <alignment horizontal="center" vertical="center"/>
    </xf>
    <xf numFmtId="187" fontId="19" fillId="2" borderId="142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vertical="center"/>
    </xf>
    <xf numFmtId="0" fontId="0" fillId="2" borderId="138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41" fillId="2" borderId="4" xfId="0" applyFont="1" applyFill="1" applyBorder="1" applyAlignment="1">
      <alignment vertical="center"/>
    </xf>
    <xf numFmtId="187" fontId="6" fillId="2" borderId="139" xfId="0" applyNumberFormat="1" applyFont="1" applyFill="1" applyBorder="1" applyAlignment="1">
      <alignment horizontal="center" vertical="center"/>
    </xf>
    <xf numFmtId="0" fontId="6" fillId="2" borderId="141" xfId="0" applyFont="1" applyFill="1" applyBorder="1" applyAlignment="1">
      <alignment horizontal="center" vertical="center"/>
    </xf>
    <xf numFmtId="187" fontId="37" fillId="2" borderId="0" xfId="0" applyNumberFormat="1" applyFont="1" applyFill="1" applyBorder="1" applyAlignment="1">
      <alignment vertical="center" shrinkToFit="1"/>
    </xf>
    <xf numFmtId="0" fontId="41" fillId="2" borderId="3" xfId="0" applyFont="1" applyFill="1" applyBorder="1" applyAlignment="1">
      <alignment vertical="center"/>
    </xf>
    <xf numFmtId="187" fontId="19" fillId="2" borderId="0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87" fontId="6" fillId="2" borderId="139" xfId="0" applyNumberFormat="1" applyFont="1" applyFill="1" applyBorder="1" applyAlignment="1">
      <alignment horizontal="center" vertical="center" wrapText="1"/>
    </xf>
    <xf numFmtId="0" fontId="6" fillId="2" borderId="141" xfId="0" applyFont="1" applyFill="1" applyBorder="1" applyAlignment="1">
      <alignment horizontal="center" vertical="center" wrapText="1"/>
    </xf>
    <xf numFmtId="0" fontId="36" fillId="2" borderId="138" xfId="0" applyFont="1" applyFill="1" applyBorder="1" applyAlignment="1">
      <alignment horizontal="right" vertical="center"/>
    </xf>
    <xf numFmtId="187" fontId="6" fillId="2" borderId="141" xfId="0" applyNumberFormat="1" applyFont="1" applyFill="1" applyBorder="1" applyAlignment="1">
      <alignment horizontal="center" vertical="center"/>
    </xf>
    <xf numFmtId="187" fontId="29" fillId="2" borderId="2" xfId="0" applyNumberFormat="1" applyFont="1" applyFill="1" applyBorder="1" applyAlignment="1">
      <alignment vertical="center" shrinkToFit="1"/>
    </xf>
    <xf numFmtId="0" fontId="17" fillId="2" borderId="0" xfId="0" applyFont="1" applyFill="1" applyBorder="1" applyAlignment="1">
      <alignment vertical="center"/>
    </xf>
    <xf numFmtId="0" fontId="13" fillId="0" borderId="9" xfId="4" applyFont="1" applyBorder="1" applyAlignment="1">
      <alignment horizontal="center" vertical="center"/>
    </xf>
    <xf numFmtId="0" fontId="0" fillId="0" borderId="5" xfId="4" applyFont="1" applyBorder="1" applyAlignment="1">
      <alignment horizontal="center" vertical="center"/>
    </xf>
    <xf numFmtId="0" fontId="0" fillId="0" borderId="5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10" xfId="4" applyFont="1" applyBorder="1">
      <alignment vertical="center"/>
    </xf>
    <xf numFmtId="0" fontId="13" fillId="0" borderId="44" xfId="4" applyFont="1" applyBorder="1" applyAlignment="1">
      <alignment horizontal="center" vertical="center"/>
    </xf>
    <xf numFmtId="0" fontId="0" fillId="0" borderId="0" xfId="4" applyFont="1" applyBorder="1">
      <alignment vertical="center"/>
    </xf>
    <xf numFmtId="0" fontId="28" fillId="0" borderId="0" xfId="4" applyFont="1" applyBorder="1" applyAlignment="1">
      <alignment vertical="center"/>
    </xf>
    <xf numFmtId="0" fontId="28" fillId="0" borderId="0" xfId="4" applyFont="1" applyBorder="1">
      <alignment vertical="center"/>
    </xf>
    <xf numFmtId="0" fontId="9" fillId="0" borderId="138" xfId="4" applyFont="1" applyBorder="1">
      <alignment vertical="center"/>
    </xf>
    <xf numFmtId="0" fontId="13" fillId="0" borderId="21" xfId="4" applyFont="1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0" fillId="0" borderId="6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142" xfId="4" applyFont="1" applyBorder="1">
      <alignment vertical="center"/>
    </xf>
  </cellXfs>
  <cellStyles count="8">
    <cellStyle name="パーセント 2" xfId="1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桁区切り" xfId="7" builtinId="6"/>
  </cellStyles>
  <tableStyles count="0" defaultTableStyle="TableStyleMedium9" defaultPivotStyle="PivotStyleLight16"/>
  <colors>
    <mruColors>
      <color rgb="FF3304FC"/>
      <color rgb="FF0000FF"/>
      <color rgb="FF00008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theme" Target="theme/theme1.xml" Id="rId11" /><Relationship Type="http://schemas.openxmlformats.org/officeDocument/2006/relationships/sharedStrings" Target="sharedStrings.xml" Id="rId12" /><Relationship Type="http://schemas.openxmlformats.org/officeDocument/2006/relationships/styles" Target="styles.xml" Id="rId13" /></Relationships>
</file>

<file path=xl/charts/_rels/chart11.xml.rels>&#65279;<?xml version="1.0" encoding="utf-8"?><Relationships xmlns="http://schemas.openxmlformats.org/package/2006/relationships"><Relationship Type="http://schemas.openxmlformats.org/officeDocument/2006/relationships/chartUserShapes" Target="../drawings/drawing4.xml" Id="rId1" /></Relationships>
</file>

<file path=xl/charts/_rels/chart21.xml.rels>&#65279;<?xml version="1.0" encoding="utf-8"?><Relationships xmlns="http://schemas.openxmlformats.org/package/2006/relationships"><Relationship Type="http://schemas.openxmlformats.org/officeDocument/2006/relationships/chartUserShapes" Target="../drawings/drawing6.xml" Id="rId1" /></Relationships>
</file>

<file path=xl/charts/_rels/chart8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_rels/chart9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HG丸ｺﾞｼｯｸM-PRO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HG丸ｺﾞｼｯｸM-PRO"/>
              </a:rPr>
              <a:t>２　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15640813472613113"/>
          <c:y val="3.9696650821873071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664872613454413e-002"/>
          <c:y val="0.13490608596822676"/>
          <c:w val="0.88306363407360444"/>
          <c:h val="0.733330134739717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'概要P.1-5'!$AM$44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7.2324040869513301e-002"/>
                  <c:y val="0.34054672378137069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  <a:r>
                      <a:rPr lang="ja-JP" altLang="en-US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</a:t>
                    </a:r>
                    <a:endParaRPr lang="en-US" altLang="ja-JP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.454295493336784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8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'概要P.1-5'!$AN$44:$AY$44</c:f>
              <c:numCache>
                <c:formatCode>#,##0;[Red]\-#,##0</c:formatCode>
                <c:ptCount val="12"/>
                <c:pt idx="0">
                  <c:v>109703.16</c:v>
                </c:pt>
                <c:pt idx="1">
                  <c:v>103375.76</c:v>
                </c:pt>
                <c:pt idx="2">
                  <c:v>103537.88</c:v>
                </c:pt>
                <c:pt idx="3">
                  <c:v>112197.62</c:v>
                </c:pt>
                <c:pt idx="4">
                  <c:v>113697.24</c:v>
                </c:pt>
                <c:pt idx="5">
                  <c:v>104484.96</c:v>
                </c:pt>
                <c:pt idx="6">
                  <c:v>98983.22</c:v>
                </c:pt>
                <c:pt idx="7">
                  <c:v>90836.640000000014</c:v>
                </c:pt>
                <c:pt idx="8">
                  <c:v>93497.56</c:v>
                </c:pt>
                <c:pt idx="9">
                  <c:v>116820.12</c:v>
                </c:pt>
                <c:pt idx="10">
                  <c:v>107708.46999999999</c:v>
                </c:pt>
                <c:pt idx="11">
                  <c:v>127744.43800000001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'概要P.1-5'!$AM$45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5.2499682478444346e-002"/>
                  <c:y val="-7.4756607036845751e-00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t>709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+mn-ea"/>
                      <a:ea typeface="+mn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614991243110361e-002"/>
                  <c:y val="-8.869914386237076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800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'概要P.1-5'!$AN$45:$AY$45</c:f>
              <c:numCache>
                <c:formatCode>0</c:formatCode>
                <c:ptCount val="12"/>
                <c:pt idx="0">
                  <c:v>712.71109236962729</c:v>
                </c:pt>
                <c:pt idx="1">
                  <c:v>732.36802321936977</c:v>
                </c:pt>
                <c:pt idx="2">
                  <c:v>714.49026192153053</c:v>
                </c:pt>
                <c:pt idx="3">
                  <c:v>720.05738624402193</c:v>
                </c:pt>
                <c:pt idx="4">
                  <c:v>729.70320123865804</c:v>
                </c:pt>
                <c:pt idx="5">
                  <c:v>738.84218360230977</c:v>
                </c:pt>
                <c:pt idx="6">
                  <c:v>709.33196555941504</c:v>
                </c:pt>
                <c:pt idx="7">
                  <c:v>753.33554829857189</c:v>
                </c:pt>
                <c:pt idx="8">
                  <c:v>747.50081178589051</c:v>
                </c:pt>
                <c:pt idx="9">
                  <c:v>724.68222083661624</c:v>
                </c:pt>
                <c:pt idx="10">
                  <c:v>722.3459120717248</c:v>
                </c:pt>
                <c:pt idx="11">
                  <c:v>777.60459519967515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2041024992357878"/>
              <c:y val="0.905558377783422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ﾄﾝ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4.0525004655542554e-002"/>
              <c:y val="4.1377892279594085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9981764327651814"/>
              <c:y val="1.215573859719148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63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334012006063123"/>
          <c:y val="2.3417638166253966e-002"/>
          <c:w val="0.2825201700916749"/>
          <c:h val="7.703810875230701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２　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8810507293145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67108221715343e-002"/>
          <c:y val="0.12037066200058326"/>
          <c:w val="0.86437682816918304"/>
          <c:h val="0.771298567610796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'概要P.1-5'!$AM$87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0.21603730879654279"/>
                  <c:y val="0.20368589127005496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189</a:t>
                    </a:r>
                    <a:endParaRPr lang="en-US" altLang="ja-JP" sz="105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6440844760225376"/>
                  <c:y val="0.37315969569441926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440</a:t>
                    </a:r>
                    <a:endParaRPr lang="ja-JP" altLang="en-US" sz="105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'概要P.1-5'!$AN$87:$AY$87</c:f>
              <c:numCache>
                <c:formatCode>#,##0;[Red]\-#,##0</c:formatCode>
                <c:ptCount val="12"/>
                <c:pt idx="0">
                  <c:v>249.6</c:v>
                </c:pt>
                <c:pt idx="1">
                  <c:v>279</c:v>
                </c:pt>
                <c:pt idx="2">
                  <c:v>439.5</c:v>
                </c:pt>
                <c:pt idx="3">
                  <c:v>188.96</c:v>
                </c:pt>
                <c:pt idx="4">
                  <c:v>209.8</c:v>
                </c:pt>
                <c:pt idx="5">
                  <c:v>287.64</c:v>
                </c:pt>
                <c:pt idx="6">
                  <c:v>310</c:v>
                </c:pt>
                <c:pt idx="7">
                  <c:v>358.72</c:v>
                </c:pt>
                <c:pt idx="8">
                  <c:v>366.2</c:v>
                </c:pt>
                <c:pt idx="9">
                  <c:v>397.76</c:v>
                </c:pt>
                <c:pt idx="10">
                  <c:v>391.1</c:v>
                </c:pt>
                <c:pt idx="11">
                  <c:v>409.24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'概要P.1-5'!$AM$88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29984229884628683"/>
                  <c:y val="0.1670905008021702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1,143</a:t>
                    </a:r>
                    <a:endParaRPr lang="ja-JP" altLang="en-US" sz="105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33266872750072818"/>
                  <c:y val="6.0980204991593512e-002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1,558</a:t>
                    </a:r>
                    <a:endParaRPr lang="ja-JP" altLang="en-US" sz="105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'概要P.1-5'!$AN$88:$AY$88</c:f>
              <c:numCache>
                <c:formatCode>#,##0;[Red]\-#,##0</c:formatCode>
                <c:ptCount val="12"/>
                <c:pt idx="0">
                  <c:v>1535.9375</c:v>
                </c:pt>
                <c:pt idx="1">
                  <c:v>1510.752688172043</c:v>
                </c:pt>
                <c:pt idx="2">
                  <c:v>1143.0716723549488</c:v>
                </c:pt>
                <c:pt idx="3">
                  <c:v>1537.9445385266722</c:v>
                </c:pt>
                <c:pt idx="4">
                  <c:v>1537.6549094375596</c:v>
                </c:pt>
                <c:pt idx="5">
                  <c:v>1558.2325128633015</c:v>
                </c:pt>
                <c:pt idx="6">
                  <c:v>1530.1935483870968</c:v>
                </c:pt>
                <c:pt idx="7">
                  <c:v>1431.7294826048171</c:v>
                </c:pt>
                <c:pt idx="8">
                  <c:v>1487.4276351720371</c:v>
                </c:pt>
                <c:pt idx="9">
                  <c:v>1510.9513274336284</c:v>
                </c:pt>
                <c:pt idx="10">
                  <c:v>1520.9971874200971</c:v>
                </c:pt>
                <c:pt idx="11">
                  <c:v>1510.6196852702569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8288656540883217e-003"/>
              <c:y val="1.1438686443264359e-003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catAx>
        <c:axId val="11"/>
        <c:scaling>
          <c:orientation val="minMax"/>
        </c:scaling>
        <c:delete val="1"/>
        <c:axPos val="t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652539334222571"/>
              <c:y val="0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max"/>
        <c:auto val="1"/>
        <c:lblAlgn val="ctr"/>
        <c:lblOffset val="100"/>
        <c:noMultiLvlLbl val="0"/>
      </c:catAx>
      <c:valAx>
        <c:axId val="12"/>
        <c:scaling>
          <c:orientation val="minMax"/>
          <c:max val="1650"/>
          <c:min val="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3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２　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5243331209113264"/>
          <c:y val="5.359882899252978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5731866088202e-002"/>
          <c:y val="0.13383711743201285"/>
          <c:w val="0.86350077001342085"/>
          <c:h val="0.746985000744571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'概要P.1-5'!$AM$91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1440161479523373"/>
                  <c:y val="1.3726586299346208e-002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825</a:t>
                    </a:r>
                    <a:endParaRPr lang="ja-JP" altLang="en-US" sz="105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.10983842112220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'概要P.1-5'!$AN$91:$AY$91</c:f>
              <c:numCache>
                <c:formatCode>#,##0;[Red]\-#,##0</c:formatCode>
                <c:ptCount val="12"/>
                <c:pt idx="0">
                  <c:v>424</c:v>
                </c:pt>
                <c:pt idx="1">
                  <c:v>664</c:v>
                </c:pt>
                <c:pt idx="2">
                  <c:v>478</c:v>
                </c:pt>
                <c:pt idx="3">
                  <c:v>456</c:v>
                </c:pt>
                <c:pt idx="4">
                  <c:v>129</c:v>
                </c:pt>
                <c:pt idx="5">
                  <c:v>135</c:v>
                </c:pt>
                <c:pt idx="6">
                  <c:v>117</c:v>
                </c:pt>
                <c:pt idx="7">
                  <c:v>126</c:v>
                </c:pt>
                <c:pt idx="8">
                  <c:v>108</c:v>
                </c:pt>
                <c:pt idx="9">
                  <c:v>405</c:v>
                </c:pt>
                <c:pt idx="10">
                  <c:v>678</c:v>
                </c:pt>
                <c:pt idx="11">
                  <c:v>651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'概要P.1-5'!$AM$92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2"/>
              <c:layout>
                <c:manualLayout>
                  <c:x val="0.31668288745806727"/>
                  <c:y val="0.11442252679779584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752</a:t>
                    </a:r>
                    <a:endParaRPr lang="en-US" altLang="ja-JP" sz="105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1103814204949326"/>
                  <c:y val="0.56889578853580036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678</a:t>
                    </a:r>
                    <a:endParaRPr lang="ja-JP" altLang="en-US" sz="105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elete val="1"/>
          </c:dLbls>
          <c:val>
            <c:numRef>
              <c:f>'概要P.1-5'!$AN$92:$AY$92</c:f>
              <c:numCache>
                <c:formatCode>#,##0;[Red]\-#,##0</c:formatCode>
                <c:ptCount val="12"/>
                <c:pt idx="0">
                  <c:v>808.60849056603774</c:v>
                </c:pt>
                <c:pt idx="1">
                  <c:v>808.2831325301205</c:v>
                </c:pt>
                <c:pt idx="2">
                  <c:v>825</c:v>
                </c:pt>
                <c:pt idx="3">
                  <c:v>825.21929824561403</c:v>
                </c:pt>
                <c:pt idx="4">
                  <c:v>754.65116279069764</c:v>
                </c:pt>
                <c:pt idx="5">
                  <c:v>753.33333333333337</c:v>
                </c:pt>
                <c:pt idx="6">
                  <c:v>753.84615384615381</c:v>
                </c:pt>
                <c:pt idx="7">
                  <c:v>752.38095238095241</c:v>
                </c:pt>
                <c:pt idx="8">
                  <c:v>755.55555555555554</c:v>
                </c:pt>
                <c:pt idx="9">
                  <c:v>753.33333333333337</c:v>
                </c:pt>
                <c:pt idx="10">
                  <c:v>753.31858407079642</c:v>
                </c:pt>
                <c:pt idx="11">
                  <c:v>756.22119815668202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208346384685453"/>
              <c:y val="0.903745709670906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2005335752783991e-002"/>
              <c:y val="1.086260852008883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9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9561258546385403"/>
              <c:y val="1.7672622652937613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２　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144596864000457"/>
          <c:y val="4.2266676124943841e-0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772481106013217e-002"/>
          <c:y val="0.13140757285118876"/>
          <c:w val="0.87190789713882366"/>
          <c:h val="0.74440526071046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'概要P.1-5'!$AM$57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28139132795715488"/>
                  <c:y val="2.8785935685338021e-002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749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14079980743758011"/>
                  <c:y val="-8.5778598850247967e-002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1000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'概要P.1-5'!$AN$57:$AY$57</c:f>
              <c:numCache>
                <c:formatCode>#,##0;[Red]\-#,##0</c:formatCode>
                <c:ptCount val="12"/>
                <c:pt idx="0">
                  <c:v>1999.65</c:v>
                </c:pt>
                <c:pt idx="1">
                  <c:v>1573.8000000000002</c:v>
                </c:pt>
                <c:pt idx="2">
                  <c:v>1839.8</c:v>
                </c:pt>
                <c:pt idx="3">
                  <c:v>1440.15</c:v>
                </c:pt>
                <c:pt idx="4">
                  <c:v>1305.6600000000001</c:v>
                </c:pt>
                <c:pt idx="5">
                  <c:v>964.95</c:v>
                </c:pt>
                <c:pt idx="6">
                  <c:v>1103</c:v>
                </c:pt>
                <c:pt idx="7">
                  <c:v>1716</c:v>
                </c:pt>
                <c:pt idx="8">
                  <c:v>1057.8</c:v>
                </c:pt>
                <c:pt idx="9">
                  <c:v>2172.4</c:v>
                </c:pt>
                <c:pt idx="10">
                  <c:v>2738</c:v>
                </c:pt>
                <c:pt idx="11">
                  <c:v>1881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'概要P.1-5'!$AM$58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0.66094794009073643"/>
                  <c:y val="0.42447119062299898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2738</a:t>
                    </a:r>
                    <a:endParaRPr lang="en-US" altLang="ja-JP" sz="1100" b="1" i="0" u="none" strike="noStrike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2.9768194390616509e-002"/>
                  <c:y val="0.37706750920887616"/>
                </c:manualLayout>
              </c:layout>
              <c:tx>
                <c:rich>
                  <a:bodyPr wrap="square" lIns="38100" tIns="19050" rIns="38100" bIns="19050" anchor="t"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965</a:t>
                    </a:r>
                    <a:endParaRPr kumimoji="0" lang="ja-JP" altLang="en-US" sz="1100" b="1" i="0" u="none" strike="noStrike" kern="1200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>
                    <a:solidFill>
                      <a:sysClr val="windowText" lastClr="000000"/>
                    </a:solidFill>
                    <a:latin typeface="+mj-ea"/>
                    <a:ea typeface="+mj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'概要P.1-5'!$AN$58:$AY$58</c:f>
              <c:numCache>
                <c:formatCode>#,##0;[Red]\-#,##0</c:formatCode>
                <c:ptCount val="12"/>
                <c:pt idx="0">
                  <c:v>850.79888980571593</c:v>
                </c:pt>
                <c:pt idx="1">
                  <c:v>790.57059346803908</c:v>
                </c:pt>
                <c:pt idx="2">
                  <c:v>946.026742037178</c:v>
                </c:pt>
                <c:pt idx="3">
                  <c:v>748.51925146686119</c:v>
                </c:pt>
                <c:pt idx="4">
                  <c:v>781.97846299955575</c:v>
                </c:pt>
                <c:pt idx="5">
                  <c:v>808.02114099176117</c:v>
                </c:pt>
                <c:pt idx="6">
                  <c:v>813.10063463281961</c:v>
                </c:pt>
                <c:pt idx="7">
                  <c:v>808.37412587412587</c:v>
                </c:pt>
                <c:pt idx="8">
                  <c:v>822.27264133106451</c:v>
                </c:pt>
                <c:pt idx="9">
                  <c:v>999.78364941999632</c:v>
                </c:pt>
                <c:pt idx="10">
                  <c:v>915.27392257121983</c:v>
                </c:pt>
                <c:pt idx="11">
                  <c:v>822.07868155236577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0589530674286456"/>
              <c:y val="0.90555792012484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0339058913679445e-002"/>
              <c:y val="4.4619422572178477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1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9790420126542847"/>
              <c:y val="5.1695396183585162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323157516637949"/>
          <c:y val="2.5962889864870331e-002"/>
          <c:w val="0.30343607356615027"/>
          <c:h val="7.2222513852435152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4863294553932905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002"/>
          <c:y val="0.13111726685133887"/>
          <c:w val="0.89629014600310108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131649181842934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07250884728849e-003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852054311489214e-017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'５年推移P12-17'!$D$24:$H$24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'５年推移P12-17'!$D$25:$H$25</c:f>
              <c:numCache>
                <c:formatCode>#,##0;[Red]\-#,##0</c:formatCode>
                <c:ptCount val="5"/>
                <c:pt idx="0">
                  <c:v>1416.8</c:v>
                </c:pt>
                <c:pt idx="1">
                  <c:v>1350</c:v>
                </c:pt>
                <c:pt idx="2">
                  <c:v>1339</c:v>
                </c:pt>
                <c:pt idx="3">
                  <c:v>1254</c:v>
                </c:pt>
                <c:pt idx="4">
                  <c:v>1283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2452326504040689e-002"/>
                  <c:y val="-9.361686835911099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093776680986654e-002"/>
                  <c:y val="-7.021265126933326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73051592513673e-002"/>
                  <c:y val="-7.606370554177764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52326504040786e-002"/>
                  <c:y val="-7.021265126933323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773051592513673e-002"/>
                  <c:y val="-8.19147598142221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'５年推移P12-17'!$D$24:$H$24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'５年推移P12-17'!$D$26:$H$26</c:f>
              <c:numCache>
                <c:formatCode>#,##0;[Red]\-#,##0</c:formatCode>
                <c:ptCount val="5"/>
                <c:pt idx="0">
                  <c:v>751</c:v>
                </c:pt>
                <c:pt idx="1">
                  <c:v>724</c:v>
                </c:pt>
                <c:pt idx="2">
                  <c:v>726</c:v>
                </c:pt>
                <c:pt idx="3">
                  <c:v>707</c:v>
                </c:pt>
                <c:pt idx="4">
                  <c:v>732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1819657589021551e-002"/>
              <c:y val="2.24620591380337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438096991138653"/>
              <c:y val="1.661100486558930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82612810201402"/>
          <c:y val="2.4930747922437674e-002"/>
          <c:w val="0.25457080074418181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5092096729842328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2281597247622e-002"/>
          <c:y val="0.12115806303237411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'５年推移P12-17'!$D$4:$O$4</c:f>
              <c:numCache>
                <c:formatCode>#,##0;[Red]\-#,##0</c:formatCode>
                <c:ptCount val="12"/>
                <c:pt idx="0">
                  <c:v>768.25480623976341</c:v>
                </c:pt>
                <c:pt idx="1">
                  <c:v>772.98185993810876</c:v>
                </c:pt>
                <c:pt idx="2">
                  <c:v>757.13769744108788</c:v>
                </c:pt>
                <c:pt idx="3">
                  <c:v>753.56404541838424</c:v>
                </c:pt>
                <c:pt idx="4">
                  <c:v>745.04269640841869</c:v>
                </c:pt>
                <c:pt idx="5">
                  <c:v>707.80208046075415</c:v>
                </c:pt>
                <c:pt idx="6">
                  <c:v>663.96925995575975</c:v>
                </c:pt>
                <c:pt idx="7">
                  <c:v>699.60593494894908</c:v>
                </c:pt>
                <c:pt idx="8">
                  <c:v>767.55118141659477</c:v>
                </c:pt>
                <c:pt idx="9">
                  <c:v>756.24491014287935</c:v>
                </c:pt>
                <c:pt idx="10">
                  <c:v>777.55261153809522</c:v>
                </c:pt>
                <c:pt idx="11">
                  <c:v>809.18181080175339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'５年推移P12-17'!$C$5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'５年推移P12-17'!$D$5:$O$5</c:f>
              <c:numCache>
                <c:formatCode>#,##0;[Red]\-#,##0</c:formatCode>
                <c:ptCount val="12"/>
                <c:pt idx="0">
                  <c:v>777.11697795618238</c:v>
                </c:pt>
                <c:pt idx="1">
                  <c:v>755.44256136533636</c:v>
                </c:pt>
                <c:pt idx="2">
                  <c:v>706.24659066406787</c:v>
                </c:pt>
                <c:pt idx="3">
                  <c:v>699.88101174373446</c:v>
                </c:pt>
                <c:pt idx="4">
                  <c:v>697.45287435443379</c:v>
                </c:pt>
                <c:pt idx="5">
                  <c:v>678.86112880505618</c:v>
                </c:pt>
                <c:pt idx="6">
                  <c:v>676.76088969777879</c:v>
                </c:pt>
                <c:pt idx="7">
                  <c:v>685.25952146823568</c:v>
                </c:pt>
                <c:pt idx="8">
                  <c:v>717.96384913192139</c:v>
                </c:pt>
                <c:pt idx="9">
                  <c:v>728.53872113319107</c:v>
                </c:pt>
                <c:pt idx="10">
                  <c:v>738.11032629320698</c:v>
                </c:pt>
                <c:pt idx="11">
                  <c:v>781.58953142470773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'５年推移P12-17'!$C$6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'５年推移P12-17'!$D$6:$O$6</c:f>
              <c:numCache>
                <c:formatCode>#,##0;[Red]\-#,##0</c:formatCode>
                <c:ptCount val="12"/>
                <c:pt idx="0">
                  <c:v>763.1134414119316</c:v>
                </c:pt>
                <c:pt idx="1">
                  <c:v>738.33837746878658</c:v>
                </c:pt>
                <c:pt idx="2">
                  <c:v>739.91965720871201</c:v>
                </c:pt>
                <c:pt idx="3">
                  <c:v>728.71989632382929</c:v>
                </c:pt>
                <c:pt idx="4">
                  <c:v>619.04944376388107</c:v>
                </c:pt>
                <c:pt idx="5">
                  <c:v>669.81170046816283</c:v>
                </c:pt>
                <c:pt idx="6">
                  <c:v>671.62840505123086</c:v>
                </c:pt>
                <c:pt idx="7">
                  <c:v>697.27916586251774</c:v>
                </c:pt>
                <c:pt idx="8">
                  <c:v>758.23002790532303</c:v>
                </c:pt>
                <c:pt idx="9">
                  <c:v>756.32123268806379</c:v>
                </c:pt>
                <c:pt idx="10">
                  <c:v>754.38532802089401</c:v>
                </c:pt>
                <c:pt idx="11">
                  <c:v>799.73329348097354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'５年推移P12-17'!$C$7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'５年推移P12-17'!$D$7:$O$7</c:f>
              <c:numCache>
                <c:formatCode>#,##0;[Red]\-#,##0</c:formatCode>
                <c:ptCount val="12"/>
                <c:pt idx="0">
                  <c:v>743.69179085049382</c:v>
                </c:pt>
                <c:pt idx="1">
                  <c:v>729.07415039827629</c:v>
                </c:pt>
                <c:pt idx="2">
                  <c:v>715.98754151964488</c:v>
                </c:pt>
                <c:pt idx="3">
                  <c:v>695.60535261425571</c:v>
                </c:pt>
                <c:pt idx="4">
                  <c:v>695.19183088342027</c:v>
                </c:pt>
                <c:pt idx="5">
                  <c:v>672.86133634297425</c:v>
                </c:pt>
                <c:pt idx="6">
                  <c:v>648.47717995438484</c:v>
                </c:pt>
                <c:pt idx="7">
                  <c:v>715.9082019474472</c:v>
                </c:pt>
                <c:pt idx="8">
                  <c:v>683.77400841061853</c:v>
                </c:pt>
                <c:pt idx="9">
                  <c:v>693.82762418837797</c:v>
                </c:pt>
                <c:pt idx="10">
                  <c:v>698.51935450590213</c:v>
                </c:pt>
                <c:pt idx="11">
                  <c:v>763.79372593587141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'５年推移P12-17'!$C$8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'５年推移P12-17'!$D$8:$O$8</c:f>
              <c:numCache>
                <c:formatCode>#,##0;[Red]\-#,##0</c:formatCode>
                <c:ptCount val="12"/>
                <c:pt idx="0">
                  <c:v>712.71109236962729</c:v>
                </c:pt>
                <c:pt idx="1">
                  <c:v>732.36802321936977</c:v>
                </c:pt>
                <c:pt idx="2">
                  <c:v>714.49026192153053</c:v>
                </c:pt>
                <c:pt idx="3">
                  <c:v>720.05738624402193</c:v>
                </c:pt>
                <c:pt idx="4">
                  <c:v>729.70320123865804</c:v>
                </c:pt>
                <c:pt idx="5">
                  <c:v>738.84218360230977</c:v>
                </c:pt>
                <c:pt idx="6">
                  <c:v>709.33196555941504</c:v>
                </c:pt>
                <c:pt idx="7">
                  <c:v>753.33554829857189</c:v>
                </c:pt>
                <c:pt idx="8">
                  <c:v>747.50081178589051</c:v>
                </c:pt>
                <c:pt idx="9">
                  <c:v>724.68222083661624</c:v>
                </c:pt>
                <c:pt idx="10">
                  <c:v>722.3459120717248</c:v>
                </c:pt>
                <c:pt idx="11">
                  <c:v>777.60459519967515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4989293715185124"/>
          <c:y val="3.258375748057952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76136082872604e-002"/>
          <c:y val="0.12834718374884579"/>
          <c:w val="0.91380369317276811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'５年推移P12-17'!$C$64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20975351484601876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320837113461015e-017"/>
                  <c:y val="0.179788727010873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082820610430433e-004"/>
                  <c:y val="0.1917751140313540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43830981608698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64167422692203e-017"/>
                  <c:y val="0.143830981608698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'５年推移P12-17'!$D$63:$H$63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'５年推移P12-17'!$D$64:$H$64</c:f>
              <c:numCache>
                <c:formatCode>#,##0;[Red]\-#,##0</c:formatCode>
                <c:ptCount val="5"/>
                <c:pt idx="0">
                  <c:v>700.5</c:v>
                </c:pt>
                <c:pt idx="1">
                  <c:v>676</c:v>
                </c:pt>
                <c:pt idx="2">
                  <c:v>592</c:v>
                </c:pt>
                <c:pt idx="3">
                  <c:v>557</c:v>
                </c:pt>
                <c:pt idx="4">
                  <c:v>525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'５年推移P12-17'!$C$65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3.1660955792778431e-002"/>
                  <c:y val="-8.926817022264550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644119149561477e-002"/>
                  <c:y val="-6.968724311682864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625820961970221e-002"/>
                  <c:y val="-6.5296575897740322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98560786845263e-002"/>
                  <c:y val="-7.428624819149534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16417022842488e-002"/>
                  <c:y val="-7.4286248191495291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'５年推移P12-17'!$D$63:$H$63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'５年推移P12-17'!$D$65:$H$65</c:f>
              <c:numCache>
                <c:formatCode>#,##0;[Red]\-#,##0</c:formatCode>
                <c:ptCount val="5"/>
                <c:pt idx="0">
                  <c:v>384</c:v>
                </c:pt>
                <c:pt idx="1">
                  <c:v>381</c:v>
                </c:pt>
                <c:pt idx="2">
                  <c:v>397</c:v>
                </c:pt>
                <c:pt idx="3">
                  <c:v>384</c:v>
                </c:pt>
                <c:pt idx="4">
                  <c:v>370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452174218934092"/>
              <c:y val="0.917333520829538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4.049437135789204e-003"/>
              <c:y val="6.1376851328407471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437494856988236"/>
              <c:y val="2.0820100851566239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37771295493164"/>
          <c:y val="2.8624192059095107e-002"/>
          <c:w val="0.26087628308091543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535936385690711"/>
          <c:y val="1.245185467422361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06215592973506e-002"/>
          <c:y val="0.13277623026926649"/>
          <c:w val="0.93924256316929666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'５年推移P12-17'!$C$43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'５年推移P12-17'!$D$43:$O$43</c:f>
              <c:numCache>
                <c:formatCode>#,##0;[Red]\-#,##0</c:formatCode>
                <c:ptCount val="12"/>
                <c:pt idx="0">
                  <c:v>349.78009192524735</c:v>
                </c:pt>
                <c:pt idx="1">
                  <c:v>369.97335301086696</c:v>
                </c:pt>
                <c:pt idx="2">
                  <c:v>370.74301103356464</c:v>
                </c:pt>
                <c:pt idx="3">
                  <c:v>371.44175788447961</c:v>
                </c:pt>
                <c:pt idx="4">
                  <c:v>377.57923753558589</c:v>
                </c:pt>
                <c:pt idx="5">
                  <c:v>376.64533148925545</c:v>
                </c:pt>
                <c:pt idx="6">
                  <c:v>385.5056827751169</c:v>
                </c:pt>
                <c:pt idx="7">
                  <c:v>386.02443352862457</c:v>
                </c:pt>
                <c:pt idx="8">
                  <c:v>397.55593389493038</c:v>
                </c:pt>
                <c:pt idx="9">
                  <c:v>409.48392619438334</c:v>
                </c:pt>
                <c:pt idx="10">
                  <c:v>414.49058378948752</c:v>
                </c:pt>
                <c:pt idx="11">
                  <c:v>397.72560424906402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'５年推移P12-17'!$C$44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'５年推移P12-17'!$D$44:$O$44</c:f>
              <c:numCache>
                <c:formatCode>#,##0;[Red]\-#,##0</c:formatCode>
                <c:ptCount val="12"/>
                <c:pt idx="0">
                  <c:v>365.23052764358101</c:v>
                </c:pt>
                <c:pt idx="1">
                  <c:v>365.56552677015975</c:v>
                </c:pt>
                <c:pt idx="2">
                  <c:v>356.17143936976225</c:v>
                </c:pt>
                <c:pt idx="3">
                  <c:v>385.30402779385264</c:v>
                </c:pt>
                <c:pt idx="4">
                  <c:v>400.38479764024112</c:v>
                </c:pt>
                <c:pt idx="5">
                  <c:v>389.33756264963961</c:v>
                </c:pt>
                <c:pt idx="6">
                  <c:v>373.71679182151502</c:v>
                </c:pt>
                <c:pt idx="7">
                  <c:v>370.93050186467946</c:v>
                </c:pt>
                <c:pt idx="8">
                  <c:v>383.92837292235453</c:v>
                </c:pt>
                <c:pt idx="9">
                  <c:v>373.15152886726224</c:v>
                </c:pt>
                <c:pt idx="10">
                  <c:v>390.40935547482115</c:v>
                </c:pt>
                <c:pt idx="11">
                  <c:v>425.37295023362265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'５年推移P12-17'!$C$45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'５年推移P12-17'!$D$45:$O$45</c:f>
              <c:numCache>
                <c:formatCode>#,##0;[Red]\-#,##0</c:formatCode>
                <c:ptCount val="12"/>
                <c:pt idx="0">
                  <c:v>385.47895278508457</c:v>
                </c:pt>
                <c:pt idx="1">
                  <c:v>403.83037381369792</c:v>
                </c:pt>
                <c:pt idx="2">
                  <c:v>401.24184840542864</c:v>
                </c:pt>
                <c:pt idx="3">
                  <c:v>401.31536445449382</c:v>
                </c:pt>
                <c:pt idx="4">
                  <c:v>405.27333221015721</c:v>
                </c:pt>
                <c:pt idx="5">
                  <c:v>378.3309505475861</c:v>
                </c:pt>
                <c:pt idx="6">
                  <c:v>404.86190971289079</c:v>
                </c:pt>
                <c:pt idx="7">
                  <c:v>409.32214038884428</c:v>
                </c:pt>
                <c:pt idx="8">
                  <c:v>401.09666076406484</c:v>
                </c:pt>
                <c:pt idx="9">
                  <c:v>385.54426512738615</c:v>
                </c:pt>
                <c:pt idx="10">
                  <c:v>393.44477659636379</c:v>
                </c:pt>
                <c:pt idx="11">
                  <c:v>400.4447563117252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'５年推移P12-17'!$C$46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'５年推移P12-17'!$D$46:$O$46</c:f>
              <c:numCache>
                <c:formatCode>#,##0;[Red]\-#,##0</c:formatCode>
                <c:ptCount val="12"/>
                <c:pt idx="0">
                  <c:v>385.80305125045294</c:v>
                </c:pt>
                <c:pt idx="1">
                  <c:v>387.91539371469423</c:v>
                </c:pt>
                <c:pt idx="2">
                  <c:v>387.2632658306743</c:v>
                </c:pt>
                <c:pt idx="3">
                  <c:v>389.03980555933299</c:v>
                </c:pt>
                <c:pt idx="4">
                  <c:v>390.9486830937206</c:v>
                </c:pt>
                <c:pt idx="5">
                  <c:v>380.50911843561886</c:v>
                </c:pt>
                <c:pt idx="6">
                  <c:v>395.0450774680109</c:v>
                </c:pt>
                <c:pt idx="7">
                  <c:v>389.0394734001527</c:v>
                </c:pt>
                <c:pt idx="8">
                  <c:v>384.59700918789628</c:v>
                </c:pt>
                <c:pt idx="9">
                  <c:v>383.8035894427162</c:v>
                </c:pt>
                <c:pt idx="10">
                  <c:v>370.79829461352801</c:v>
                </c:pt>
                <c:pt idx="11">
                  <c:v>360.73610883142089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'５年推移P12-17'!$C$47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'５年推移P12-17'!$D$47:$O$47</c:f>
              <c:numCache>
                <c:formatCode>#,##0;[Red]\-#,##0</c:formatCode>
                <c:ptCount val="12"/>
                <c:pt idx="0">
                  <c:v>353.74523274855045</c:v>
                </c:pt>
                <c:pt idx="1">
                  <c:v>356.08922350046407</c:v>
                </c:pt>
                <c:pt idx="2">
                  <c:v>359.00038438895564</c:v>
                </c:pt>
                <c:pt idx="3">
                  <c:v>382.69219064302308</c:v>
                </c:pt>
                <c:pt idx="4">
                  <c:v>357.51139940943233</c:v>
                </c:pt>
                <c:pt idx="5">
                  <c:v>367.62606222904788</c:v>
                </c:pt>
                <c:pt idx="6">
                  <c:v>371.72493114060018</c:v>
                </c:pt>
                <c:pt idx="7">
                  <c:v>380.61224433115331</c:v>
                </c:pt>
                <c:pt idx="8">
                  <c:v>376.41373894960282</c:v>
                </c:pt>
                <c:pt idx="9">
                  <c:v>380.4591720894793</c:v>
                </c:pt>
                <c:pt idx="10">
                  <c:v>377.96222478439967</c:v>
                </c:pt>
                <c:pt idx="11">
                  <c:v>379.06245827301308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6223479600528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995367062780205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002"/>
          <c:y val="0.13111726685133887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'５年推移P12-17'!$C$102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1.324541851924356e-003"/>
                  <c:y val="0.286701659349777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565973532289179e-017"/>
                  <c:y val="0.234042170897777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10637953807999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6829504658964e-003"/>
                  <c:y val="0.222340062352888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589014583622968e-006"/>
                  <c:y val="0.222340062352888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'５年推移P12-17'!$D$101:$H$101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'５年推移P12-17'!$D$102:$H$102</c:f>
              <c:numCache>
                <c:formatCode>#,##0;[Red]\-#,##0</c:formatCode>
                <c:ptCount val="5"/>
                <c:pt idx="0">
                  <c:v>1781.1</c:v>
                </c:pt>
                <c:pt idx="1">
                  <c:v>1295</c:v>
                </c:pt>
                <c:pt idx="2">
                  <c:v>1326</c:v>
                </c:pt>
                <c:pt idx="3">
                  <c:v>1253</c:v>
                </c:pt>
                <c:pt idx="4">
                  <c:v>1070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'５年推移P12-17'!$C$103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93810415925982e-002"/>
                  <c:y val="-0.181382682445777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35226857932668e-002"/>
                  <c:y val="-6.43615969968888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93810415925958e-002"/>
                  <c:y val="-0.128723193993777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773051592513673e-002"/>
                  <c:y val="-7.0212651269333293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773051592513673e-002"/>
                  <c:y val="-7.021265126933323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'５年推移P12-17'!$D$101:$H$101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'５年推移P12-17'!$D$103:$H$103</c:f>
              <c:numCache>
                <c:formatCode>#,##0;[Red]\-#,##0</c:formatCode>
                <c:ptCount val="5"/>
                <c:pt idx="0">
                  <c:v>317.76454361266133</c:v>
                </c:pt>
                <c:pt idx="1">
                  <c:v>294</c:v>
                </c:pt>
                <c:pt idx="2">
                  <c:v>285</c:v>
                </c:pt>
                <c:pt idx="3">
                  <c:v>278</c:v>
                </c:pt>
                <c:pt idx="4">
                  <c:v>291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8574696991327974e-0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3249358474542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8600095888486"/>
          <c:y val="2.4930747922437674e-002"/>
          <c:w val="0.22451088684751844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619223525627388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6137847553518589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'５年推移P12-17'!$C$81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'５年推移P12-17'!$D$81:$O$81</c:f>
              <c:numCache>
                <c:formatCode>#,##0;[Red]\-#,##0</c:formatCode>
                <c:ptCount val="12"/>
                <c:pt idx="0">
                  <c:v>301.72093750409658</c:v>
                </c:pt>
                <c:pt idx="1">
                  <c:v>307.67485799615991</c:v>
                </c:pt>
                <c:pt idx="2">
                  <c:v>319.32923276376931</c:v>
                </c:pt>
                <c:pt idx="3">
                  <c:v>336.38986461745571</c:v>
                </c:pt>
                <c:pt idx="4">
                  <c:v>336.19429492496573</c:v>
                </c:pt>
                <c:pt idx="5">
                  <c:v>340.27868429440957</c:v>
                </c:pt>
                <c:pt idx="6">
                  <c:v>320.91626193267462</c:v>
                </c:pt>
                <c:pt idx="7">
                  <c:v>310.1346054736473</c:v>
                </c:pt>
                <c:pt idx="8">
                  <c:v>306.47087034779929</c:v>
                </c:pt>
                <c:pt idx="9">
                  <c:v>302.76237041879807</c:v>
                </c:pt>
                <c:pt idx="10">
                  <c:v>330.29545645866023</c:v>
                </c:pt>
                <c:pt idx="11">
                  <c:v>329.30579083238945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'５年推移P12-17'!$C$82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'５年推移P12-17'!$D$82:$O$82</c:f>
              <c:numCache>
                <c:formatCode>#,##0;[Red]\-#,##0</c:formatCode>
                <c:ptCount val="12"/>
                <c:pt idx="0">
                  <c:v>310.62812092959115</c:v>
                </c:pt>
                <c:pt idx="1">
                  <c:v>293.90610801788353</c:v>
                </c:pt>
                <c:pt idx="2">
                  <c:v>285.81018412752627</c:v>
                </c:pt>
                <c:pt idx="3">
                  <c:v>286.60052275738798</c:v>
                </c:pt>
                <c:pt idx="4">
                  <c:v>300.39865299729604</c:v>
                </c:pt>
                <c:pt idx="5">
                  <c:v>298.96059308557352</c:v>
                </c:pt>
                <c:pt idx="6">
                  <c:v>298.84936368868711</c:v>
                </c:pt>
                <c:pt idx="7">
                  <c:v>290.5492111992549</c:v>
                </c:pt>
                <c:pt idx="8">
                  <c:v>297.01388028086853</c:v>
                </c:pt>
                <c:pt idx="9">
                  <c:v>288.46292746660288</c:v>
                </c:pt>
                <c:pt idx="10">
                  <c:v>286.69953760020286</c:v>
                </c:pt>
                <c:pt idx="11">
                  <c:v>293.42155456457868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'５年推移P12-17'!$C$83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'５年推移P12-17'!$D$83:$O$83</c:f>
              <c:numCache>
                <c:formatCode>#,##0;[Red]\-#,##0</c:formatCode>
                <c:ptCount val="12"/>
                <c:pt idx="0">
                  <c:v>285.39189590073954</c:v>
                </c:pt>
                <c:pt idx="1">
                  <c:v>285.30731401030579</c:v>
                </c:pt>
                <c:pt idx="2">
                  <c:v>281.53846957666661</c:v>
                </c:pt>
                <c:pt idx="3">
                  <c:v>254.25093079536464</c:v>
                </c:pt>
                <c:pt idx="4">
                  <c:v>282.02594931707523</c:v>
                </c:pt>
                <c:pt idx="5">
                  <c:v>294.22726785535235</c:v>
                </c:pt>
                <c:pt idx="6">
                  <c:v>300.23396744116957</c:v>
                </c:pt>
                <c:pt idx="7">
                  <c:v>299.18909630527804</c:v>
                </c:pt>
                <c:pt idx="8">
                  <c:v>308.10082871404842</c:v>
                </c:pt>
                <c:pt idx="9">
                  <c:v>285.81391162512995</c:v>
                </c:pt>
                <c:pt idx="10">
                  <c:v>287.66277471728313</c:v>
                </c:pt>
                <c:pt idx="11">
                  <c:v>273.73394308918347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'５年推移P12-17'!$C$84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'５年推移P12-17'!$D$84:$O$84</c:f>
              <c:numCache>
                <c:formatCode>#,##0;[Red]\-#,##0</c:formatCode>
                <c:ptCount val="12"/>
                <c:pt idx="0">
                  <c:v>263.67673037517426</c:v>
                </c:pt>
                <c:pt idx="1">
                  <c:v>265.87774784272381</c:v>
                </c:pt>
                <c:pt idx="2">
                  <c:v>259.1263558615953</c:v>
                </c:pt>
                <c:pt idx="3">
                  <c:v>271.24776974508728</c:v>
                </c:pt>
                <c:pt idx="4">
                  <c:v>297.35005530800481</c:v>
                </c:pt>
                <c:pt idx="5">
                  <c:v>294.62541042743351</c:v>
                </c:pt>
                <c:pt idx="6">
                  <c:v>291.30870539974831</c:v>
                </c:pt>
                <c:pt idx="7">
                  <c:v>292.85482521478275</c:v>
                </c:pt>
                <c:pt idx="8">
                  <c:v>285.52943592134142</c:v>
                </c:pt>
                <c:pt idx="9">
                  <c:v>273.65743979214551</c:v>
                </c:pt>
                <c:pt idx="10">
                  <c:v>268.70262374956883</c:v>
                </c:pt>
                <c:pt idx="11">
                  <c:v>295.74093391421735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'５年推移P12-17'!$C$85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'５年推移P12-17'!$D$85:$O$85</c:f>
              <c:numCache>
                <c:formatCode>#,##0;[Red]\-#,##0</c:formatCode>
                <c:ptCount val="12"/>
                <c:pt idx="0">
                  <c:v>291.78168371429189</c:v>
                </c:pt>
                <c:pt idx="1">
                  <c:v>280.93101903636739</c:v>
                </c:pt>
                <c:pt idx="2">
                  <c:v>272.3786010156561</c:v>
                </c:pt>
                <c:pt idx="3">
                  <c:v>295.60613459839078</c:v>
                </c:pt>
                <c:pt idx="4">
                  <c:v>301.29226953772377</c:v>
                </c:pt>
                <c:pt idx="5">
                  <c:v>285.63360154257862</c:v>
                </c:pt>
                <c:pt idx="6">
                  <c:v>279.98232921373057</c:v>
                </c:pt>
                <c:pt idx="7">
                  <c:v>277.84298937058702</c:v>
                </c:pt>
                <c:pt idx="8">
                  <c:v>282.72483616644195</c:v>
                </c:pt>
                <c:pt idx="9">
                  <c:v>303.16711937700927</c:v>
                </c:pt>
                <c:pt idx="10">
                  <c:v>312.45732571435309</c:v>
                </c:pt>
                <c:pt idx="11">
                  <c:v>295.38195662491489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1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780007456783399"/>
          <c:y val="3.258375748057952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65417262858244e-002"/>
          <c:y val="0.16430471782607589"/>
          <c:w val="0.89667156210480514"/>
          <c:h val="0.72027611018359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'５年推移P12-17'!$C$140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1438309816086985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378380240416694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276434127913346e-017"/>
                  <c:y val="0.3595774540217464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30104431407266e-003"/>
                  <c:y val="0.34159858132065907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53337322346559046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'５年推移P12-17'!$D$139:$H$139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H３１R1</c:v>
                </c:pt>
                <c:pt idx="4">
                  <c:v>R2</c:v>
                </c:pt>
              </c:strCache>
            </c:strRef>
          </c:cat>
          <c:val>
            <c:numRef>
              <c:f>'５年推移P12-17'!$D$140:$H$140</c:f>
              <c:numCache>
                <c:formatCode>#,##0;[Red]\-#,##0</c:formatCode>
                <c:ptCount val="5"/>
                <c:pt idx="0">
                  <c:v>4348</c:v>
                </c:pt>
                <c:pt idx="1">
                  <c:v>10347</c:v>
                </c:pt>
                <c:pt idx="2">
                  <c:v>15814</c:v>
                </c:pt>
                <c:pt idx="3">
                  <c:v>14499</c:v>
                </c:pt>
                <c:pt idx="4">
                  <c:v>19792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'５年推移P12-17'!$C$141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8349217839572557e-002"/>
                  <c:y val="9.351656368531975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997045733682743e-002"/>
                  <c:y val="7.4143738491869865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399433716137807e-002"/>
                  <c:y val="7.5537690984232381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18070455084823e-002"/>
                  <c:y val="6.9544733417203283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16417022842488e-002"/>
                  <c:y val="8.1530648551261492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'５年推移P12-17'!$D$139:$H$139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H３１R1</c:v>
                </c:pt>
                <c:pt idx="4">
                  <c:v>R2</c:v>
                </c:pt>
              </c:strCache>
            </c:strRef>
          </c:cat>
          <c:val>
            <c:numRef>
              <c:f>'５年推移P12-17'!$D$141:$H$141</c:f>
              <c:numCache>
                <c:formatCode>#,##0;[Red]\-#,##0</c:formatCode>
                <c:ptCount val="5"/>
                <c:pt idx="0">
                  <c:v>963.95032198712056</c:v>
                </c:pt>
                <c:pt idx="1">
                  <c:v>897</c:v>
                </c:pt>
                <c:pt idx="2">
                  <c:v>973</c:v>
                </c:pt>
                <c:pt idx="3">
                  <c:v>850</c:v>
                </c:pt>
                <c:pt idx="4">
                  <c:v>856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8444317895589886"/>
              <c:y val="0.89935481056557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592299745563794e-002"/>
              <c:y val="4.33979686057248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646781115389921"/>
              <c:y val="2.0820100851566239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57050297384128"/>
          <c:y val="1.6638243374478681e-002"/>
          <c:w val="0.21768347140653593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２　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7073580331790039"/>
          <c:y val="5.70412569396567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819938488859608e-002"/>
          <c:y val="0.15118528159644165"/>
          <c:w val="0.87847939409428533"/>
          <c:h val="0.72409079055523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'概要P.1-5'!$AM$48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.51101650918907693"/>
                  <c:y val="0.24310225755274409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52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7.2753572336456546e-002"/>
                  <c:y val="0.20231345428027067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'概要P.1-5'!$AN$48:$AY$48</c:f>
              <c:numCache>
                <c:formatCode>#,##0;[Red]\-#,##0</c:formatCode>
                <c:ptCount val="12"/>
                <c:pt idx="0">
                  <c:v>37495.4</c:v>
                </c:pt>
                <c:pt idx="1">
                  <c:v>47859.14</c:v>
                </c:pt>
                <c:pt idx="2">
                  <c:v>46983.66</c:v>
                </c:pt>
                <c:pt idx="3">
                  <c:v>40416.9</c:v>
                </c:pt>
                <c:pt idx="4">
                  <c:v>44059.3</c:v>
                </c:pt>
                <c:pt idx="5">
                  <c:v>43444.02</c:v>
                </c:pt>
                <c:pt idx="6">
                  <c:v>39377.339999999997</c:v>
                </c:pt>
                <c:pt idx="7">
                  <c:v>36005.56</c:v>
                </c:pt>
                <c:pt idx="8">
                  <c:v>41720.22</c:v>
                </c:pt>
                <c:pt idx="9">
                  <c:v>51971.8</c:v>
                </c:pt>
                <c:pt idx="10">
                  <c:v>46280.08</c:v>
                </c:pt>
                <c:pt idx="11">
                  <c:v>49278.66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'概要P.1-5'!$AM$49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>
                    <a:alpha val="94000"/>
                  </a:srgbClr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0.18901714649891335"/>
                  <c:y val="-8.5559534532177822e-00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354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6245788563510789"/>
                  <c:y val="-8.7107995006290434e-00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383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+mj-ea"/>
                      <a:ea typeface="+mj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  <a:latin typeface="+mj-ea"/>
                    <a:ea typeface="+mj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'概要P.1-5'!$AN$49:$AY$49</c:f>
              <c:numCache>
                <c:formatCode>#,##0;[Red]\-#,##0</c:formatCode>
                <c:ptCount val="12"/>
                <c:pt idx="0">
                  <c:v>353.74523274855045</c:v>
                </c:pt>
                <c:pt idx="1">
                  <c:v>356.08922350046407</c:v>
                </c:pt>
                <c:pt idx="2">
                  <c:v>359.00038438895564</c:v>
                </c:pt>
                <c:pt idx="3">
                  <c:v>382.69219064302308</c:v>
                </c:pt>
                <c:pt idx="4">
                  <c:v>357.51139940943233</c:v>
                </c:pt>
                <c:pt idx="5">
                  <c:v>367.62606222904788</c:v>
                </c:pt>
                <c:pt idx="6">
                  <c:v>371.72493114060018</c:v>
                </c:pt>
                <c:pt idx="7">
                  <c:v>380.61224433115331</c:v>
                </c:pt>
                <c:pt idx="8">
                  <c:v>376.41373894960282</c:v>
                </c:pt>
                <c:pt idx="9">
                  <c:v>380.4591720894793</c:v>
                </c:pt>
                <c:pt idx="10">
                  <c:v>377.96222478439967</c:v>
                </c:pt>
                <c:pt idx="11">
                  <c:v>379.06245827301308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111224500757326"/>
              <c:y val="0.88467227886836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ﾄﾝ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3.2849398259051178e-002"/>
              <c:y val="1.0623873628699638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00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9790420126542847"/>
              <c:y val="3.75255512415786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978827736230557"/>
          <c:y val="2.5000000000000001e-002"/>
          <c:w val="0.29245926780936082"/>
          <c:h val="8.611140274132400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010506021504381"/>
          <c:y val="1.2451854674223614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00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'５年推移P12-17'!$C$120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'５年推移P12-17'!$D$120:$O$120</c:f>
              <c:numCache>
                <c:formatCode>#,##0;[Red]\-#,##0</c:formatCode>
                <c:ptCount val="12"/>
                <c:pt idx="0">
                  <c:v>872.01058201058197</c:v>
                </c:pt>
                <c:pt idx="1">
                  <c:v>841.27884615384619</c:v>
                </c:pt>
                <c:pt idx="2">
                  <c:v>869.70157068062827</c:v>
                </c:pt>
                <c:pt idx="3">
                  <c:v>1015.4545454545455</c:v>
                </c:pt>
                <c:pt idx="4">
                  <c:v>1224</c:v>
                </c:pt>
                <c:pt idx="5">
                  <c:v>1137.8924731182797</c:v>
                </c:pt>
                <c:pt idx="6">
                  <c:v>1038.7323943661972</c:v>
                </c:pt>
                <c:pt idx="7">
                  <c:v>982.5</c:v>
                </c:pt>
                <c:pt idx="8">
                  <c:v>1196.5492957746478</c:v>
                </c:pt>
                <c:pt idx="9">
                  <c:v>940</c:v>
                </c:pt>
                <c:pt idx="10">
                  <c:v>971.70439414114514</c:v>
                </c:pt>
                <c:pt idx="11">
                  <c:v>923.9489489489489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'５年推移P12-17'!$C$121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'５年推移P12-17'!$D$121:$O$121</c:f>
              <c:numCache>
                <c:formatCode>#,##0;[Red]\-#,##0</c:formatCode>
                <c:ptCount val="12"/>
                <c:pt idx="0">
                  <c:v>913.80897250361795</c:v>
                </c:pt>
                <c:pt idx="1">
                  <c:v>981.75672514619885</c:v>
                </c:pt>
                <c:pt idx="2">
                  <c:v>937.34039735099338</c:v>
                </c:pt>
                <c:pt idx="3">
                  <c:v>862.35398230088492</c:v>
                </c:pt>
                <c:pt idx="4">
                  <c:v>713.62403100775191</c:v>
                </c:pt>
                <c:pt idx="5">
                  <c:v>798.51957295373666</c:v>
                </c:pt>
                <c:pt idx="6">
                  <c:v>878.01333333333332</c:v>
                </c:pt>
                <c:pt idx="7">
                  <c:v>901.51633986928107</c:v>
                </c:pt>
                <c:pt idx="8">
                  <c:v>862.28546787408368</c:v>
                </c:pt>
                <c:pt idx="9">
                  <c:v>834.31983805668017</c:v>
                </c:pt>
                <c:pt idx="10">
                  <c:v>842.68438538205976</c:v>
                </c:pt>
                <c:pt idx="11">
                  <c:v>953.19069500287196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'５年推移P12-17'!$C$122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'５年推移P12-17'!$D$122:$O$122</c:f>
              <c:numCache>
                <c:formatCode>#,##0;[Red]\-#,##0</c:formatCode>
                <c:ptCount val="12"/>
                <c:pt idx="0">
                  <c:v>961.84300341296932</c:v>
                </c:pt>
                <c:pt idx="1">
                  <c:v>924.29077117572695</c:v>
                </c:pt>
                <c:pt idx="2">
                  <c:v>866.4749034749035</c:v>
                </c:pt>
                <c:pt idx="3">
                  <c:v>773.63430127041738</c:v>
                </c:pt>
                <c:pt idx="4">
                  <c:v>726.75741710296688</c:v>
                </c:pt>
                <c:pt idx="5">
                  <c:v>690.91250000000002</c:v>
                </c:pt>
                <c:pt idx="6">
                  <c:v>737.64928909952607</c:v>
                </c:pt>
                <c:pt idx="7">
                  <c:v>888.92485549132948</c:v>
                </c:pt>
                <c:pt idx="8">
                  <c:v>1028.4735935706085</c:v>
                </c:pt>
                <c:pt idx="9">
                  <c:v>1015.4580040971614</c:v>
                </c:pt>
                <c:pt idx="10">
                  <c:v>1136.7757575757576</c:v>
                </c:pt>
                <c:pt idx="11">
                  <c:v>1106.5184277335202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'５年推移P12-17'!$C$123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'５年推移P12-17'!$D$123:$O$123</c:f>
              <c:numCache>
                <c:formatCode>#,##0;[Red]\-#,##0</c:formatCode>
                <c:ptCount val="12"/>
                <c:pt idx="0">
                  <c:v>896.3468917881811</c:v>
                </c:pt>
                <c:pt idx="1">
                  <c:v>885.40218470705065</c:v>
                </c:pt>
                <c:pt idx="2">
                  <c:v>836.84549356223181</c:v>
                </c:pt>
                <c:pt idx="3">
                  <c:v>833.95638629283485</c:v>
                </c:pt>
                <c:pt idx="4">
                  <c:v>786.60308143800444</c:v>
                </c:pt>
                <c:pt idx="5">
                  <c:v>739.12094082415695</c:v>
                </c:pt>
                <c:pt idx="6">
                  <c:v>786.83716728056152</c:v>
                </c:pt>
                <c:pt idx="7">
                  <c:v>805.5798687089715</c:v>
                </c:pt>
                <c:pt idx="8">
                  <c:v>872.3020257826887</c:v>
                </c:pt>
                <c:pt idx="9">
                  <c:v>817.84654514624845</c:v>
                </c:pt>
                <c:pt idx="10">
                  <c:v>867.18575851393189</c:v>
                </c:pt>
                <c:pt idx="11">
                  <c:v>998.850071394574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'５年推移P12-17'!$C$124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'５年推移P12-17'!$D$124:$O$124</c:f>
              <c:numCache>
                <c:formatCode>#,##0;[Red]\-#,##0</c:formatCode>
                <c:ptCount val="12"/>
                <c:pt idx="0">
                  <c:v>850.79888980571593</c:v>
                </c:pt>
                <c:pt idx="1">
                  <c:v>790.57059346803908</c:v>
                </c:pt>
                <c:pt idx="2">
                  <c:v>946.026742037178</c:v>
                </c:pt>
                <c:pt idx="3">
                  <c:v>748.51925146686119</c:v>
                </c:pt>
                <c:pt idx="4">
                  <c:v>781.97846299955575</c:v>
                </c:pt>
                <c:pt idx="5">
                  <c:v>808.02114099176117</c:v>
                </c:pt>
                <c:pt idx="6">
                  <c:v>813.10063463281961</c:v>
                </c:pt>
                <c:pt idx="7">
                  <c:v>808.37412587412587</c:v>
                </c:pt>
                <c:pt idx="8">
                  <c:v>822.27264133106451</c:v>
                </c:pt>
                <c:pt idx="9">
                  <c:v>999.78364941999632</c:v>
                </c:pt>
                <c:pt idx="10">
                  <c:v>915.27392257121983</c:v>
                </c:pt>
                <c:pt idx="11">
                  <c:v>822.07868155236577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6223479600528"/>
              <c:y val="0.91643435645525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j-ea"/>
              <a:ea typeface="+mj-ea"/>
              <a:cs typeface="HG丸ｺﾞｼｯｸM-PRO"/>
            </a:endParaRPr>
          </a:p>
        </c:rich>
      </c:tx>
      <c:layout>
        <c:manualLayout>
          <c:xMode val="edge"/>
          <c:yMode val="edge"/>
          <c:x val="0.25248823530454723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29767791570862e-002"/>
          <c:y val="0.1311170584031966"/>
          <c:w val="0.91210075364525312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'５年推移P12-17'!$C$178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1.3245418519243803e-003"/>
                  <c:y val="0.152127411083555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426027155744607e-017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46276356811110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14501769459636e-003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852054311489214e-017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'５年推移P12-17'!$D$177:$H$177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'５年推移P12-17'!$D$178:$H$178</c:f>
              <c:numCache>
                <c:formatCode>#,##0;[Red]\-#,##0</c:formatCode>
                <c:ptCount val="5"/>
                <c:pt idx="0">
                  <c:v>38.1</c:v>
                </c:pt>
                <c:pt idx="1">
                  <c:v>31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'５年推移P12-17'!$C$179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97565022750311e-002"/>
                  <c:y val="5.851054272444431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391977823623385e-002"/>
                  <c:y val="8.191452945775469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93776680986654e-002"/>
                  <c:y val="7.021265126933320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93776680986654e-002"/>
                  <c:y val="7.60637055417777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78900444618464e-002"/>
                  <c:y val="6.436159699688880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'５年推移P12-17'!$D$177:$H$177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'５年推移P12-17'!$D$179:$H$179</c:f>
              <c:numCache>
                <c:formatCode>#,##0;[Red]\-#,##0</c:formatCode>
                <c:ptCount val="5"/>
                <c:pt idx="0">
                  <c:v>1141.1171857677225</c:v>
                </c:pt>
                <c:pt idx="1">
                  <c:v>1264</c:v>
                </c:pt>
                <c:pt idx="2">
                  <c:v>1068</c:v>
                </c:pt>
                <c:pt idx="3">
                  <c:v>1140</c:v>
                </c:pt>
                <c:pt idx="4">
                  <c:v>1141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300"/>
          <c:min val="0"/>
        </c:scaling>
        <c:delete val="0"/>
        <c:axPos val="r"/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4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4685319048716"/>
          <c:y val="2.4930747922437674e-002"/>
          <c:w val="0.25325007565570878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505844922539933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'５年推移P12-17'!$C$157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'５年推移P12-17'!$D$157:$O$157</c:f>
              <c:numCache>
                <c:formatCode>#,##0;[Red]\-#,##0</c:formatCode>
                <c:ptCount val="12"/>
                <c:pt idx="0">
                  <c:v>1152.8492654623267</c:v>
                </c:pt>
                <c:pt idx="1">
                  <c:v>1146.6269300836591</c:v>
                </c:pt>
                <c:pt idx="2">
                  <c:v>1117.0032244008714</c:v>
                </c:pt>
                <c:pt idx="3">
                  <c:v>1145.1754781260704</c:v>
                </c:pt>
                <c:pt idx="4">
                  <c:v>1105.4394942210806</c:v>
                </c:pt>
                <c:pt idx="5">
                  <c:v>1165.0204793028322</c:v>
                </c:pt>
                <c:pt idx="6">
                  <c:v>1102.7367697872253</c:v>
                </c:pt>
                <c:pt idx="7">
                  <c:v>938.44653627191258</c:v>
                </c:pt>
                <c:pt idx="8">
                  <c:v>935.16670564430035</c:v>
                </c:pt>
                <c:pt idx="9">
                  <c:v>1309.3881469215353</c:v>
                </c:pt>
                <c:pt idx="10">
                  <c:v>1298.3868980241004</c:v>
                </c:pt>
                <c:pt idx="11">
                  <c:v>1306.436954598862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'５年推移P12-17'!$C$158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'５年推移P12-17'!$D$158:$O$158</c:f>
              <c:numCache>
                <c:formatCode>#,##0;[Red]\-#,##0</c:formatCode>
                <c:ptCount val="12"/>
                <c:pt idx="0">
                  <c:v>1233.2319168090542</c:v>
                </c:pt>
                <c:pt idx="1">
                  <c:v>1251.1407224272393</c:v>
                </c:pt>
                <c:pt idx="2">
                  <c:v>1252.8949294302142</c:v>
                </c:pt>
                <c:pt idx="3">
                  <c:v>1293.0764848312208</c:v>
                </c:pt>
                <c:pt idx="4">
                  <c:v>1291.3723723135395</c:v>
                </c:pt>
                <c:pt idx="5">
                  <c:v>1287.2279830280452</c:v>
                </c:pt>
                <c:pt idx="6">
                  <c:v>1254.8957212690864</c:v>
                </c:pt>
                <c:pt idx="7">
                  <c:v>1237.1600519214883</c:v>
                </c:pt>
                <c:pt idx="8">
                  <c:v>1164.2751392739945</c:v>
                </c:pt>
                <c:pt idx="9">
                  <c:v>1344.8381749978191</c:v>
                </c:pt>
                <c:pt idx="10">
                  <c:v>1316.4321115126484</c:v>
                </c:pt>
                <c:pt idx="11">
                  <c:v>1337.1633640193479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'５年推移P12-17'!$C$159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'５年推移P12-17'!$D$159:$O$159</c:f>
              <c:numCache>
                <c:formatCode>#,##0;[Red]\-#,##0</c:formatCode>
                <c:ptCount val="12"/>
                <c:pt idx="0">
                  <c:v>1156.8704318936877</c:v>
                </c:pt>
                <c:pt idx="1">
                  <c:v>1118.6036895674301</c:v>
                </c:pt>
                <c:pt idx="2">
                  <c:v>1104.963472281908</c:v>
                </c:pt>
                <c:pt idx="3">
                  <c:v>1080.6586826347307</c:v>
                </c:pt>
                <c:pt idx="4">
                  <c:v>1001.1588490342924</c:v>
                </c:pt>
                <c:pt idx="5">
                  <c:v>1010.999203821656</c:v>
                </c:pt>
                <c:pt idx="6">
                  <c:v>986.06634304207125</c:v>
                </c:pt>
                <c:pt idx="7">
                  <c:v>995.93519790235985</c:v>
                </c:pt>
                <c:pt idx="8">
                  <c:v>1055.1909940052976</c:v>
                </c:pt>
                <c:pt idx="9">
                  <c:v>1114.7811824349512</c:v>
                </c:pt>
                <c:pt idx="10">
                  <c:v>1104.1992572821166</c:v>
                </c:pt>
                <c:pt idx="11">
                  <c:v>1130.064561158611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'５年推移P12-17'!$C$160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'５年推移P12-17'!$D$160:$O$160</c:f>
              <c:numCache>
                <c:formatCode>#,##0;[Red]\-#,##0</c:formatCode>
                <c:ptCount val="12"/>
                <c:pt idx="0">
                  <c:v>1158.8576268203617</c:v>
                </c:pt>
                <c:pt idx="1">
                  <c:v>1227.0664365832615</c:v>
                </c:pt>
                <c:pt idx="2">
                  <c:v>1134.1105715112728</c:v>
                </c:pt>
                <c:pt idx="3">
                  <c:v>1100.2139398716361</c:v>
                </c:pt>
                <c:pt idx="4">
                  <c:v>1038.1482872596152</c:v>
                </c:pt>
                <c:pt idx="5">
                  <c:v>1100.5777509251566</c:v>
                </c:pt>
                <c:pt idx="6">
                  <c:v>1055.9549003867767</c:v>
                </c:pt>
                <c:pt idx="7">
                  <c:v>1066.1580214823591</c:v>
                </c:pt>
                <c:pt idx="8">
                  <c:v>1180.9413493840987</c:v>
                </c:pt>
                <c:pt idx="9">
                  <c:v>1172.5661949326638</c:v>
                </c:pt>
                <c:pt idx="10">
                  <c:v>1220.0213818547711</c:v>
                </c:pt>
                <c:pt idx="11">
                  <c:v>1227.8036867811563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'５年推移P12-17'!$C$161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'５年推移P12-17'!$D$161:$O$161</c:f>
              <c:numCache>
                <c:formatCode>#,##0;[Red]\-#,##0</c:formatCode>
                <c:ptCount val="12"/>
                <c:pt idx="0">
                  <c:v>1082.8015452854486</c:v>
                </c:pt>
                <c:pt idx="1">
                  <c:v>1126.1716189643871</c:v>
                </c:pt>
                <c:pt idx="2">
                  <c:v>1120.6381280563508</c:v>
                </c:pt>
                <c:pt idx="3">
                  <c:v>1153.7009516360317</c:v>
                </c:pt>
                <c:pt idx="4">
                  <c:v>1151.1436311335772</c:v>
                </c:pt>
                <c:pt idx="5">
                  <c:v>1109.5100467932839</c:v>
                </c:pt>
                <c:pt idx="6">
                  <c:v>1121.720116618076</c:v>
                </c:pt>
                <c:pt idx="7">
                  <c:v>1133.7951057652424</c:v>
                </c:pt>
                <c:pt idx="8">
                  <c:v>1174.6338978734243</c:v>
                </c:pt>
                <c:pt idx="9">
                  <c:v>1182.4750869061413</c:v>
                </c:pt>
                <c:pt idx="10">
                  <c:v>1137.0084269662923</c:v>
                </c:pt>
                <c:pt idx="11">
                  <c:v>1174.8492542050142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084601620496449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2322370529432e-002"/>
          <c:y val="0.13030927649507637"/>
          <c:w val="0.9032608432847907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'５年推移P12-17'!$C$217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3.8504950591904348e-006"/>
                  <c:y val="0.227732387547106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5506907267799e-003"/>
                  <c:y val="0.251704217815222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09753514846018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16564122086087e-003"/>
                  <c:y val="0.22173942998007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357159017328683e-003"/>
                  <c:y val="0.149823939175727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'５年推移P12-17'!$D$216:$H$216</c:f>
              <c:strCache>
                <c:ptCount val="5"/>
                <c:pt idx="0">
                  <c:v>H28</c:v>
                </c:pt>
                <c:pt idx="1">
                  <c:v>H29.</c:v>
                </c:pt>
                <c:pt idx="2">
                  <c:v>H30.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'５年推移P12-17'!$D$217:$H$217</c:f>
              <c:numCache>
                <c:formatCode>#,##0_);\(#,##0\)</c:formatCode>
                <c:ptCount val="5"/>
                <c:pt idx="0">
                  <c:v>973.8</c:v>
                </c:pt>
                <c:pt idx="1">
                  <c:v>1000</c:v>
                </c:pt>
                <c:pt idx="2">
                  <c:v>792</c:v>
                </c:pt>
                <c:pt idx="3">
                  <c:v>835</c:v>
                </c:pt>
                <c:pt idx="4">
                  <c:v>827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'５年推移P12-17'!$C$218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39249032745233e-002"/>
                  <c:y val="-0.167802811876815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717592620536625e-002"/>
                  <c:y val="-0.119859151340582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039249032745233e-002"/>
                  <c:y val="-0.101880278639494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074279796119505e-002"/>
                  <c:y val="-0.119859151340582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72144311559601e-002"/>
                  <c:y val="-8.9894363505436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'５年推移P12-17'!$D$216:$H$216</c:f>
              <c:strCache>
                <c:ptCount val="5"/>
                <c:pt idx="0">
                  <c:v>H28</c:v>
                </c:pt>
                <c:pt idx="1">
                  <c:v>H29.</c:v>
                </c:pt>
                <c:pt idx="2">
                  <c:v>H30.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'５年推移P12-17'!$D$218:$H$218</c:f>
              <c:numCache>
                <c:formatCode>#,##0_);\(#,##0\)</c:formatCode>
                <c:ptCount val="5"/>
                <c:pt idx="0">
                  <c:v>622.50829424486358</c:v>
                </c:pt>
                <c:pt idx="1">
                  <c:v>648</c:v>
                </c:pt>
                <c:pt idx="2">
                  <c:v>768.65538432030985</c:v>
                </c:pt>
                <c:pt idx="3">
                  <c:v>803</c:v>
                </c:pt>
                <c:pt idx="4">
                  <c:v>738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18860297173468"/>
              <c:y val="0.911340563262509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（トン）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9.2773282682654494e-003"/>
              <c:y val="0.10332776364099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43749664989386"/>
              <c:y val="2.8412209152725971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88884536557535"/>
          <c:y val="2.8624192059095107e-002"/>
          <c:w val="0.26236513641055187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438258540275065"/>
          <c:y val="1.1662745043353864e-0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002"/>
          <c:y val="0.13277623026926649"/>
          <c:w val="0.93792898725883067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'５年推移P12-17'!$C$196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'５年推移P12-17'!$D$196:$O$196</c:f>
              <c:numCache>
                <c:formatCode>#,##0;[Red]\-#,##0</c:formatCode>
                <c:ptCount val="12"/>
                <c:pt idx="0">
                  <c:v>586.33076674789993</c:v>
                </c:pt>
                <c:pt idx="1">
                  <c:v>622.84571648569943</c:v>
                </c:pt>
                <c:pt idx="2">
                  <c:v>602.68289680377006</c:v>
                </c:pt>
                <c:pt idx="3">
                  <c:v>560.68527301315783</c:v>
                </c:pt>
                <c:pt idx="4">
                  <c:v>545.98457782110734</c:v>
                </c:pt>
                <c:pt idx="5">
                  <c:v>481.70482169896036</c:v>
                </c:pt>
                <c:pt idx="6">
                  <c:v>493.0505080706904</c:v>
                </c:pt>
                <c:pt idx="7">
                  <c:v>482.82473466461369</c:v>
                </c:pt>
                <c:pt idx="8">
                  <c:v>616.94156658510417</c:v>
                </c:pt>
                <c:pt idx="9">
                  <c:v>654.90167637262255</c:v>
                </c:pt>
                <c:pt idx="10">
                  <c:v>887.42819224690516</c:v>
                </c:pt>
                <c:pt idx="11">
                  <c:v>889.29146262300344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'５年推移P12-17'!$C$197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'５年推移P12-17'!$D$197:$O$197</c:f>
              <c:numCache>
                <c:formatCode>#,##0;[Red]\-#,##0</c:formatCode>
                <c:ptCount val="12"/>
                <c:pt idx="0">
                  <c:v>677.11993391370652</c:v>
                </c:pt>
                <c:pt idx="1">
                  <c:v>649.39961292930138</c:v>
                </c:pt>
                <c:pt idx="2">
                  <c:v>640.70200717736793</c:v>
                </c:pt>
                <c:pt idx="3">
                  <c:v>574.6688155000935</c:v>
                </c:pt>
                <c:pt idx="4">
                  <c:v>566.73252801920887</c:v>
                </c:pt>
                <c:pt idx="5">
                  <c:v>496.07381432921716</c:v>
                </c:pt>
                <c:pt idx="6">
                  <c:v>481.32446726264669</c:v>
                </c:pt>
                <c:pt idx="7">
                  <c:v>482.35708930950096</c:v>
                </c:pt>
                <c:pt idx="8">
                  <c:v>641.40984195714282</c:v>
                </c:pt>
                <c:pt idx="9">
                  <c:v>719.45659710287259</c:v>
                </c:pt>
                <c:pt idx="10">
                  <c:v>854.98260603341384</c:v>
                </c:pt>
                <c:pt idx="11">
                  <c:v>836.95387506727548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'５年推移P12-17'!$C$198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'５年推移P12-17'!$D$198:$O$198</c:f>
              <c:numCache>
                <c:formatCode>#,##0;[Red]\-#,##0</c:formatCode>
                <c:ptCount val="12"/>
                <c:pt idx="0">
                  <c:v>783.63484915823221</c:v>
                </c:pt>
                <c:pt idx="1">
                  <c:v>792.92579922807761</c:v>
                </c:pt>
                <c:pt idx="2">
                  <c:v>685.49199004007096</c:v>
                </c:pt>
                <c:pt idx="3">
                  <c:v>629.5520507631428</c:v>
                </c:pt>
                <c:pt idx="4">
                  <c:v>629.90352338263983</c:v>
                </c:pt>
                <c:pt idx="5">
                  <c:v>584.9389643024316</c:v>
                </c:pt>
                <c:pt idx="6">
                  <c:v>571.973548691975</c:v>
                </c:pt>
                <c:pt idx="7">
                  <c:v>661.62228146655514</c:v>
                </c:pt>
                <c:pt idx="8">
                  <c:v>999.46756343625805</c:v>
                </c:pt>
                <c:pt idx="9">
                  <c:v>1049.6980850632235</c:v>
                </c:pt>
                <c:pt idx="10">
                  <c:v>965.10126219724157</c:v>
                </c:pt>
                <c:pt idx="11">
                  <c:v>894.1669925230766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'５年推移P12-17'!$C$199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'５年推移P12-17'!$D$199:$O$199</c:f>
              <c:numCache>
                <c:formatCode>#,##0;[Red]\-#,##0</c:formatCode>
                <c:ptCount val="12"/>
                <c:pt idx="0">
                  <c:v>809.29752289065766</c:v>
                </c:pt>
                <c:pt idx="1">
                  <c:v>854.40915489348959</c:v>
                </c:pt>
                <c:pt idx="2">
                  <c:v>889.61883629647684</c:v>
                </c:pt>
                <c:pt idx="3">
                  <c:v>943.33529321302115</c:v>
                </c:pt>
                <c:pt idx="4">
                  <c:v>827.09868587673145</c:v>
                </c:pt>
                <c:pt idx="5">
                  <c:v>666.91182394527232</c:v>
                </c:pt>
                <c:pt idx="6">
                  <c:v>706.99322896029821</c:v>
                </c:pt>
                <c:pt idx="7">
                  <c:v>720.22257979115795</c:v>
                </c:pt>
                <c:pt idx="8">
                  <c:v>757.825972321417</c:v>
                </c:pt>
                <c:pt idx="9">
                  <c:v>769.2745521568296</c:v>
                </c:pt>
                <c:pt idx="10">
                  <c:v>861.38296809817496</c:v>
                </c:pt>
                <c:pt idx="11">
                  <c:v>846.20988349048025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'５年推移P12-17'!$C$200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'５年推移P12-17'!$D$200:$O$200</c:f>
              <c:numCache>
                <c:formatCode>#,##0;[Red]\-#,##0</c:formatCode>
                <c:ptCount val="12"/>
                <c:pt idx="0">
                  <c:v>791.34463706316171</c:v>
                </c:pt>
                <c:pt idx="1">
                  <c:v>759.16999642016594</c:v>
                </c:pt>
                <c:pt idx="2">
                  <c:v>727.77727325852425</c:v>
                </c:pt>
                <c:pt idx="3">
                  <c:v>795.00600509906667</c:v>
                </c:pt>
                <c:pt idx="4">
                  <c:v>657.00044944477133</c:v>
                </c:pt>
                <c:pt idx="5">
                  <c:v>615.18872204188847</c:v>
                </c:pt>
                <c:pt idx="6">
                  <c:v>668.72316521119228</c:v>
                </c:pt>
                <c:pt idx="7">
                  <c:v>712.09028575467869</c:v>
                </c:pt>
                <c:pt idx="8">
                  <c:v>639.87921743805737</c:v>
                </c:pt>
                <c:pt idx="9">
                  <c:v>820.4215282894744</c:v>
                </c:pt>
                <c:pt idx="10">
                  <c:v>865.31968372797701</c:v>
                </c:pt>
                <c:pt idx="11">
                  <c:v>788.61617297477403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885063142145954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/kg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127059545248281"/>
          <c:y val="3.6843213399006432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25807874057137e-002"/>
          <c:y val="0.1311170584031966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'５年推移P12-17'!$C$255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1.3206829504659936e-003"/>
                  <c:y val="0.181382682445777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421275907615999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3457424826622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200236113345874e-004"/>
                  <c:y val="0.310105876439555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74467473436443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'５年推移P12-17'!$D$254:$H$254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H3１R1</c:v>
                </c:pt>
                <c:pt idx="4">
                  <c:v>R2</c:v>
                </c:pt>
              </c:strCache>
            </c:strRef>
          </c:cat>
          <c:val>
            <c:numRef>
              <c:f>'５年推移P12-17'!$D$255:$H$255</c:f>
              <c:numCache>
                <c:formatCode>#,##0;[Red]\-#,##0</c:formatCode>
                <c:ptCount val="5"/>
                <c:pt idx="0">
                  <c:v>909.7</c:v>
                </c:pt>
                <c:pt idx="1">
                  <c:v>1324</c:v>
                </c:pt>
                <c:pt idx="2">
                  <c:v>825</c:v>
                </c:pt>
                <c:pt idx="3">
                  <c:v>1128</c:v>
                </c:pt>
                <c:pt idx="4">
                  <c:v>1249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'５年推移P12-17'!$C$256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093776680986678e-002"/>
                  <c:y val="-8.19147598142221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01423924208673e-002"/>
                  <c:y val="7.606370554177767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418352267850411e-002"/>
                  <c:y val="8.191475981422209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814255475144849e-002"/>
                  <c:y val="8.776581408666654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080518899178483e-002"/>
                  <c:y val="5.55854763011569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/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'５年推移P12-17'!$D$254:$H$254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H3１R1</c:v>
                </c:pt>
                <c:pt idx="4">
                  <c:v>R2</c:v>
                </c:pt>
              </c:strCache>
            </c:strRef>
          </c:cat>
          <c:val>
            <c:numRef>
              <c:f>'５年推移P12-17'!$D$256:$H$256</c:f>
              <c:numCache>
                <c:formatCode>#,##0;[Red]\-#,##0</c:formatCode>
                <c:ptCount val="5"/>
                <c:pt idx="0">
                  <c:v>595.68536170208085</c:v>
                </c:pt>
                <c:pt idx="1">
                  <c:v>574</c:v>
                </c:pt>
                <c:pt idx="2">
                  <c:v>612</c:v>
                </c:pt>
                <c:pt idx="3">
                  <c:v>566</c:v>
                </c:pt>
                <c:pt idx="4">
                  <c:v>607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8574696991327974e-0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75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722301770057246"/>
              <c:y val="1.07599505931448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103337898674387"/>
          <c:y val="2.4930747922437674e-002"/>
          <c:w val="0.24136354985945199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95847427142546"/>
          <c:y val="6.977931787698636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'５年推移P12-17'!$C$234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'５年推移P12-17'!$D$234:$O$234</c:f>
              <c:numCache>
                <c:formatCode>#,##0;[Red]\-#,##0</c:formatCode>
                <c:ptCount val="12"/>
                <c:pt idx="0">
                  <c:v>790.43196224820394</c:v>
                </c:pt>
                <c:pt idx="1">
                  <c:v>777.36536541661337</c:v>
                </c:pt>
                <c:pt idx="2">
                  <c:v>690.17092439882356</c:v>
                </c:pt>
                <c:pt idx="3">
                  <c:v>566.80196684217401</c:v>
                </c:pt>
                <c:pt idx="4">
                  <c:v>513.80765841155869</c:v>
                </c:pt>
                <c:pt idx="5">
                  <c:v>436.69046383072941</c:v>
                </c:pt>
                <c:pt idx="6">
                  <c:v>468.32083979312875</c:v>
                </c:pt>
                <c:pt idx="7">
                  <c:v>472.76218280106019</c:v>
                </c:pt>
                <c:pt idx="8">
                  <c:v>573.18562578192461</c:v>
                </c:pt>
                <c:pt idx="9">
                  <c:v>605.57945858539279</c:v>
                </c:pt>
                <c:pt idx="10">
                  <c:v>761.36391731279923</c:v>
                </c:pt>
                <c:pt idx="11">
                  <c:v>756.85572098684793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'５年推移P12-17'!$C$235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'５年推移P12-17'!$D$235:$O$235</c:f>
              <c:numCache>
                <c:formatCode>#,##0;[Red]\-#,##0</c:formatCode>
                <c:ptCount val="12"/>
                <c:pt idx="0">
                  <c:v>600.47289860157389</c:v>
                </c:pt>
                <c:pt idx="1">
                  <c:v>549.61623369471147</c:v>
                </c:pt>
                <c:pt idx="2">
                  <c:v>565.71313325573158</c:v>
                </c:pt>
                <c:pt idx="3">
                  <c:v>527.52276927896412</c:v>
                </c:pt>
                <c:pt idx="4">
                  <c:v>527.42618277638041</c:v>
                </c:pt>
                <c:pt idx="5">
                  <c:v>495.88808494433368</c:v>
                </c:pt>
                <c:pt idx="6">
                  <c:v>406.42288945213494</c:v>
                </c:pt>
                <c:pt idx="7">
                  <c:v>394.0937560242125</c:v>
                </c:pt>
                <c:pt idx="8">
                  <c:v>562.7718430436089</c:v>
                </c:pt>
                <c:pt idx="9">
                  <c:v>572.32448549145465</c:v>
                </c:pt>
                <c:pt idx="10">
                  <c:v>730.31649303823622</c:v>
                </c:pt>
                <c:pt idx="11">
                  <c:v>784.61834794687036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'５年推移P12-17'!$C$236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'５年推移P12-17'!$D$236:$O$236</c:f>
              <c:numCache>
                <c:formatCode>#,##0;[Red]\-#,##0</c:formatCode>
                <c:ptCount val="12"/>
                <c:pt idx="0">
                  <c:v>727.13312571386314</c:v>
                </c:pt>
                <c:pt idx="1">
                  <c:v>702.28934028672472</c:v>
                </c:pt>
                <c:pt idx="2">
                  <c:v>643.43605787095294</c:v>
                </c:pt>
                <c:pt idx="3">
                  <c:v>504.89719704598861</c:v>
                </c:pt>
                <c:pt idx="4">
                  <c:v>458.66325318477863</c:v>
                </c:pt>
                <c:pt idx="5">
                  <c:v>440.16101342805871</c:v>
                </c:pt>
                <c:pt idx="6">
                  <c:v>475.44060148143751</c:v>
                </c:pt>
                <c:pt idx="7">
                  <c:v>524.02106266469809</c:v>
                </c:pt>
                <c:pt idx="8">
                  <c:v>708.00052927873742</c:v>
                </c:pt>
                <c:pt idx="9">
                  <c:v>740.85907796505808</c:v>
                </c:pt>
                <c:pt idx="10">
                  <c:v>858.59958821412863</c:v>
                </c:pt>
                <c:pt idx="11">
                  <c:v>743.54642283675287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'５年推移P12-17'!$C$237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'５年推移P12-17'!$D$237:$O$237</c:f>
              <c:numCache>
                <c:formatCode>#,##0;[Red]\-#,##0</c:formatCode>
                <c:ptCount val="12"/>
                <c:pt idx="0">
                  <c:v>615.77465839267416</c:v>
                </c:pt>
                <c:pt idx="1">
                  <c:v>559.52288148359617</c:v>
                </c:pt>
                <c:pt idx="2">
                  <c:v>552.22211514484957</c:v>
                </c:pt>
                <c:pt idx="3">
                  <c:v>565.96416092995764</c:v>
                </c:pt>
                <c:pt idx="4">
                  <c:v>543.70585103904421</c:v>
                </c:pt>
                <c:pt idx="5">
                  <c:v>478.42452404519656</c:v>
                </c:pt>
                <c:pt idx="6">
                  <c:v>515.21353653020003</c:v>
                </c:pt>
                <c:pt idx="7">
                  <c:v>479.32081612819559</c:v>
                </c:pt>
                <c:pt idx="8">
                  <c:v>522.95041725775786</c:v>
                </c:pt>
                <c:pt idx="9">
                  <c:v>526.91706000852855</c:v>
                </c:pt>
                <c:pt idx="10">
                  <c:v>684.54798332273447</c:v>
                </c:pt>
                <c:pt idx="11">
                  <c:v>681.23564050347181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'５年推移P12-17'!$C$238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'５年推移P12-17'!$D$238:$O$238</c:f>
              <c:numCache>
                <c:formatCode>#,##0;[Red]\-#,##0</c:formatCode>
                <c:ptCount val="12"/>
                <c:pt idx="0">
                  <c:v>638.94958551611558</c:v>
                </c:pt>
                <c:pt idx="1">
                  <c:v>572.90454022423978</c:v>
                </c:pt>
                <c:pt idx="2">
                  <c:v>539.49699106637797</c:v>
                </c:pt>
                <c:pt idx="3">
                  <c:v>669.06637132111007</c:v>
                </c:pt>
                <c:pt idx="4">
                  <c:v>682.20560683848225</c:v>
                </c:pt>
                <c:pt idx="5">
                  <c:v>527.57794705570848</c:v>
                </c:pt>
                <c:pt idx="6">
                  <c:v>512.54265243301893</c:v>
                </c:pt>
                <c:pt idx="7">
                  <c:v>587.09109488935451</c:v>
                </c:pt>
                <c:pt idx="8">
                  <c:v>505.88562735242687</c:v>
                </c:pt>
                <c:pt idx="9">
                  <c:v>640.95646109326094</c:v>
                </c:pt>
                <c:pt idx="10">
                  <c:v>742.99902927643336</c:v>
                </c:pt>
                <c:pt idx="11">
                  <c:v>680.22620920775694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3758713215241407"/>
              <c:y val="0.90529247910863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385033895803938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486854902886957e-002"/>
          <c:y val="0.12834718374884579"/>
          <c:w val="0.9164394056447622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'５年推移P12-17'!$C$293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2.6433128244172169e-003"/>
                  <c:y val="0.29665163551115209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17856235997129e-003"/>
                  <c:y val="0.29365492078442629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504950591904348e-006"/>
                  <c:y val="0.30863778658842161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64167422692203e-017"/>
                  <c:y val="0.30564083591848445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1762675105254268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'５年推移P12-17'!$D$292:$H$292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'５年推移P12-17'!$D$293:$H$293</c:f>
              <c:numCache>
                <c:formatCode>#,##0;[Red]\-#,##0</c:formatCode>
                <c:ptCount val="5"/>
                <c:pt idx="0">
                  <c:v>336.4</c:v>
                </c:pt>
                <c:pt idx="1">
                  <c:v>323</c:v>
                </c:pt>
                <c:pt idx="2">
                  <c:v>252</c:v>
                </c:pt>
                <c:pt idx="3">
                  <c:v>286</c:v>
                </c:pt>
                <c:pt idx="4">
                  <c:v>282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'５年推移P12-17'!$C$294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7027561427363948e-002"/>
                  <c:y val="-0.12222990872772817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96201497030852e-002"/>
                  <c:y val="-9.9652030951974238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717248365464847e-002"/>
                  <c:y val="-0.1162369511606990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544960773862092e-002"/>
                  <c:y val="-9.825807845961173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18067667559486e-002"/>
                  <c:y val="-8.027920575852441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'５年推移P12-17'!$D$292:$H$292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'５年推移P12-17'!$D$294:$H$294</c:f>
              <c:numCache>
                <c:formatCode>#,##0;[Red]\-#,##0</c:formatCode>
                <c:ptCount val="5"/>
                <c:pt idx="0">
                  <c:v>607.10096179310722</c:v>
                </c:pt>
                <c:pt idx="1">
                  <c:v>594</c:v>
                </c:pt>
                <c:pt idx="2">
                  <c:v>634</c:v>
                </c:pt>
                <c:pt idx="3">
                  <c:v>599</c:v>
                </c:pt>
                <c:pt idx="4">
                  <c:v>594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8444317895589886"/>
              <c:y val="0.89935481056557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592300419752773e-002"/>
              <c:y val="1.942614835920372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096422974986805"/>
              <c:y val="2.84122815047891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47057553894883"/>
          <c:y val="2.8624192059095107e-002"/>
          <c:w val="0.26878342049689824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272847333701498"/>
          <c:y val="1.245185467422363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41974697631889e-002"/>
          <c:y val="0.13277623026926649"/>
          <c:w val="0.93004753179603583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'５年推移P12-17'!$C$272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'５年推移P12-17'!$D$272:$O$272</c:f>
              <c:numCache>
                <c:formatCode>#,##0;[Red]\-#,##0</c:formatCode>
                <c:ptCount val="12"/>
                <c:pt idx="0">
                  <c:v>547.66856140469247</c:v>
                </c:pt>
                <c:pt idx="1">
                  <c:v>601.06719074639818</c:v>
                </c:pt>
                <c:pt idx="2">
                  <c:v>612.74885605434497</c:v>
                </c:pt>
                <c:pt idx="3">
                  <c:v>576.45845386468454</c:v>
                </c:pt>
                <c:pt idx="4">
                  <c:v>566.54079275486197</c:v>
                </c:pt>
                <c:pt idx="5">
                  <c:v>527.84662416470553</c:v>
                </c:pt>
                <c:pt idx="6">
                  <c:v>575.18217719479526</c:v>
                </c:pt>
                <c:pt idx="7">
                  <c:v>568.74620588933954</c:v>
                </c:pt>
                <c:pt idx="8">
                  <c:v>603.42680817765142</c:v>
                </c:pt>
                <c:pt idx="9">
                  <c:v>634.32633240944779</c:v>
                </c:pt>
                <c:pt idx="10">
                  <c:v>735.21760871693732</c:v>
                </c:pt>
                <c:pt idx="11">
                  <c:v>723.97197362611291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'５年推移P12-17'!$C$273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'５年推移P12-17'!$D$273:$O$273</c:f>
              <c:numCache>
                <c:formatCode>#,##0;[Red]\-#,##0</c:formatCode>
                <c:ptCount val="12"/>
                <c:pt idx="0">
                  <c:v>582.22984343923713</c:v>
                </c:pt>
                <c:pt idx="1">
                  <c:v>544.50547828841275</c:v>
                </c:pt>
                <c:pt idx="2">
                  <c:v>580.66454642198562</c:v>
                </c:pt>
                <c:pt idx="3">
                  <c:v>570.98574328209327</c:v>
                </c:pt>
                <c:pt idx="4">
                  <c:v>563.59479509152607</c:v>
                </c:pt>
                <c:pt idx="5">
                  <c:v>561.69844706274205</c:v>
                </c:pt>
                <c:pt idx="6">
                  <c:v>540.45151647523357</c:v>
                </c:pt>
                <c:pt idx="7">
                  <c:v>560.18252244850055</c:v>
                </c:pt>
                <c:pt idx="8">
                  <c:v>629.89513200596434</c:v>
                </c:pt>
                <c:pt idx="9">
                  <c:v>564.67000096181596</c:v>
                </c:pt>
                <c:pt idx="10">
                  <c:v>654.2560104846998</c:v>
                </c:pt>
                <c:pt idx="11">
                  <c:v>761.24025351119565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'５年推移P12-17'!$C$274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'５年推移P12-17'!$D$274:$O$274</c:f>
              <c:numCache>
                <c:formatCode>#,##0;[Red]\-#,##0</c:formatCode>
                <c:ptCount val="12"/>
                <c:pt idx="0">
                  <c:v>704.15279532677755</c:v>
                </c:pt>
                <c:pt idx="1">
                  <c:v>716.55721309104922</c:v>
                </c:pt>
                <c:pt idx="2">
                  <c:v>655.24985959910146</c:v>
                </c:pt>
                <c:pt idx="3">
                  <c:v>566.50793479200911</c:v>
                </c:pt>
                <c:pt idx="4">
                  <c:v>539.7207713941342</c:v>
                </c:pt>
                <c:pt idx="5">
                  <c:v>523.70349715450004</c:v>
                </c:pt>
                <c:pt idx="6">
                  <c:v>537.76717297189634</c:v>
                </c:pt>
                <c:pt idx="7">
                  <c:v>653.53627417091957</c:v>
                </c:pt>
                <c:pt idx="8">
                  <c:v>726.14356605905766</c:v>
                </c:pt>
                <c:pt idx="9">
                  <c:v>676.61022198582032</c:v>
                </c:pt>
                <c:pt idx="10">
                  <c:v>669.72488215895157</c:v>
                </c:pt>
                <c:pt idx="11">
                  <c:v>657.07999223585739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'５年推移P12-17'!$C$275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'５年推移P12-17'!$D$275:$O$275</c:f>
              <c:numCache>
                <c:formatCode>#,##0;[Red]\-#,##0</c:formatCode>
                <c:ptCount val="12"/>
                <c:pt idx="0">
                  <c:v>603.516678831793</c:v>
                </c:pt>
                <c:pt idx="1">
                  <c:v>569.99742657001036</c:v>
                </c:pt>
                <c:pt idx="2">
                  <c:v>583.07554520621557</c:v>
                </c:pt>
                <c:pt idx="3">
                  <c:v>590.37868364900601</c:v>
                </c:pt>
                <c:pt idx="4">
                  <c:v>612.60709217840326</c:v>
                </c:pt>
                <c:pt idx="5">
                  <c:v>538.95181142632805</c:v>
                </c:pt>
                <c:pt idx="6">
                  <c:v>543.68932752568412</c:v>
                </c:pt>
                <c:pt idx="7">
                  <c:v>535.0730423636237</c:v>
                </c:pt>
                <c:pt idx="8">
                  <c:v>608.60135530421212</c:v>
                </c:pt>
                <c:pt idx="9">
                  <c:v>581.37666493928486</c:v>
                </c:pt>
                <c:pt idx="10">
                  <c:v>673.84528312952705</c:v>
                </c:pt>
                <c:pt idx="11">
                  <c:v>726.38659735306805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'５年推移P12-17'!$C$276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'５年推移P12-17'!$D$276:$O$276</c:f>
              <c:numCache>
                <c:formatCode>#,##0;[Red]\-#,##0</c:formatCode>
                <c:ptCount val="12"/>
                <c:pt idx="0">
                  <c:v>661.37324210462521</c:v>
                </c:pt>
                <c:pt idx="1">
                  <c:v>628.24779851608434</c:v>
                </c:pt>
                <c:pt idx="2">
                  <c:v>588.14156414286492</c:v>
                </c:pt>
                <c:pt idx="3">
                  <c:v>685.91289759335496</c:v>
                </c:pt>
                <c:pt idx="4">
                  <c:v>717.77199931117616</c:v>
                </c:pt>
                <c:pt idx="5">
                  <c:v>574.423551200975</c:v>
                </c:pt>
                <c:pt idx="6">
                  <c:v>551.2040473623448</c:v>
                </c:pt>
                <c:pt idx="7">
                  <c:v>637.38562643065859</c:v>
                </c:pt>
                <c:pt idx="8">
                  <c:v>497.45756505819276</c:v>
                </c:pt>
                <c:pt idx="9">
                  <c:v>609.57367179236849</c:v>
                </c:pt>
                <c:pt idx="10">
                  <c:v>563.48075814541733</c:v>
                </c:pt>
                <c:pt idx="11">
                  <c:v>490.24675881856081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6016420733192565"/>
              <c:y val="0.91643435645525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995366710884115"/>
          <c:y val="3.684321339900642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316770441565747e-002"/>
          <c:y val="9.0159678496085555e-002"/>
          <c:w val="0.91474220382219917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'５年推移P12-17'!$C$331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2.4282986766144589e-017"/>
                  <c:y val="0.157978465355999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565973532289179e-017"/>
                  <c:y val="0.146276356811110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21485534617016e-002"/>
                  <c:y val="9.361686835911088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88501046098642e-003"/>
                  <c:y val="0.304254822167110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'５年推移P12-17'!$D$330:$H$330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'５年推移P12-17'!$D$331:$H$331</c:f>
              <c:numCache>
                <c:formatCode>#,##0_);\(#,##0\)</c:formatCode>
                <c:ptCount val="5"/>
                <c:pt idx="0">
                  <c:v>126.41000000000001</c:v>
                </c:pt>
                <c:pt idx="1">
                  <c:v>85</c:v>
                </c:pt>
                <c:pt idx="2">
                  <c:v>0</c:v>
                </c:pt>
                <c:pt idx="3">
                  <c:v>102</c:v>
                </c:pt>
                <c:pt idx="4">
                  <c:v>64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'５年推移P12-17'!$C$332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7815378890411475e-002"/>
                  <c:y val="7.021265126933323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815378890411524e-002"/>
                  <c:y val="8.1914759814222013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340352892428626e-002"/>
                  <c:y val="-7.2341145028285467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42971069234032e-002"/>
                  <c:y val="4.6808434179555498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905339742080459e-002"/>
                  <c:y val="5.265948845199993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'５年推移P12-17'!$D$330:$H$330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'５年推移P12-17'!$D$332:$H$332</c:f>
              <c:numCache>
                <c:formatCode>#,##0_);\(#,##0\)</c:formatCode>
                <c:ptCount val="5"/>
                <c:pt idx="0">
                  <c:v>3000.7910766553277</c:v>
                </c:pt>
                <c:pt idx="1">
                  <c:v>2284</c:v>
                </c:pt>
                <c:pt idx="2">
                  <c:v>0</c:v>
                </c:pt>
                <c:pt idx="3">
                  <c:v>1937</c:v>
                </c:pt>
                <c:pt idx="4">
                  <c:v>3023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8913731390270776"/>
              <c:y val="0.913205226078041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6596515802838708e-002"/>
              <c:y val="4.9088963207004309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026236358083523"/>
              <c:y val="4.9088963207004309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90177757117618"/>
          <c:y val="2.4930747922437674e-002"/>
          <c:w val="0.26249515127501966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wrap="square" anchor="ctr" anchorCtr="1"/>
          <a:lstStyle/>
          <a:p>
            <a:pPr algn="ctr" rtl="0"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defRPr>
            </a:pPr>
            <a:r>
              <a:rPr lang="en-US" altLang="ja-JP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rPr>
              <a:t>R</a:t>
            </a:r>
            <a:r>
              <a:rPr lang="ja-JP" alt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rPr>
              <a:t>２　月</a:t>
            </a:r>
            <a:r>
              <a:rPr lang="ja-JP" alt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rPr>
              <a:t>別入荷量及び販売単価</a:t>
            </a:r>
            <a:endParaRPr lang="ja-JP" altLang="en-US" sz="1050" b="0" i="0" u="none" strike="noStrike" kern="1200" cap="none" spc="0" normalizeH="0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j-cs"/>
            </a:endParaRPr>
          </a:p>
        </c:rich>
      </c:tx>
      <c:layout>
        <c:manualLayout>
          <c:xMode val="edge"/>
          <c:yMode val="edge"/>
          <c:x val="0.15733601245902354"/>
          <c:y val="2.86316950107264e-00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872025310880203e-002"/>
          <c:y val="0.14938771689773278"/>
          <c:w val="0.88766979244965261"/>
          <c:h val="0.72736436848567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29337523458286907"/>
                  <c:y val="-0.30089051193031485"/>
                </c:manualLayout>
              </c:layout>
              <c:tx>
                <c:rich>
                  <a:bodyPr anchorCtr="1"/>
                  <a:lstStyle/>
                  <a:p>
                    <a:pPr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272</a:t>
                    </a:r>
                    <a:endParaRPr lang="ja-JP" altLang="en-US"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1566378330895242e-002"/>
                  <c:y val="-8.7190457668870746e-003"/>
                </c:manualLayout>
              </c:layout>
              <c:tx>
                <c:rich>
                  <a:bodyPr anchorCtr="1"/>
                  <a:lstStyle/>
                  <a:p>
                    <a:pPr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312</a:t>
                    </a:r>
                    <a:endParaRPr lang="ja-JP" altLang="en-US"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'概要P.1-5'!$AN$52:$AY$52</c:f>
              <c:numCache>
                <c:formatCode>#,##0;[Red]\-#,##0</c:formatCode>
                <c:ptCount val="12"/>
                <c:pt idx="0">
                  <c:v>115607.5</c:v>
                </c:pt>
                <c:pt idx="1">
                  <c:v>114522.9</c:v>
                </c:pt>
                <c:pt idx="2">
                  <c:v>85462</c:v>
                </c:pt>
                <c:pt idx="3">
                  <c:v>51602.4</c:v>
                </c:pt>
                <c:pt idx="4">
                  <c:v>51047.4</c:v>
                </c:pt>
                <c:pt idx="5">
                  <c:v>55491.5</c:v>
                </c:pt>
                <c:pt idx="6">
                  <c:v>55854.9</c:v>
                </c:pt>
                <c:pt idx="7">
                  <c:v>66692.3</c:v>
                </c:pt>
                <c:pt idx="8">
                  <c:v>84918.5</c:v>
                </c:pt>
                <c:pt idx="9">
                  <c:v>111997.29399999999</c:v>
                </c:pt>
                <c:pt idx="10">
                  <c:v>122206.20499999999</c:v>
                </c:pt>
                <c:pt idx="11">
                  <c:v>155075.19999999998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'概要P.1-5'!$AM$53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0080"/>
              </a:solidFill>
              <a:ln w="9525">
                <a:solidFill>
                  <a:srgbClr val="000080"/>
                </a:solidFill>
                <a:round/>
              </a:ln>
              <a:effectLst/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0.75490374387848813"/>
                  <c:y val="0.3616342477738228"/>
                </c:manualLayout>
              </c:layout>
              <c:tx>
                <c:rich>
                  <a:bodyPr wrap="square" lIns="38100" tIns="19050" rIns="38100" bIns="19050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155</a:t>
                    </a:r>
                    <a:endParaRPr lang="en-US" altLang="ja-JP"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.11217435178900061"/>
                  <c:y val="0.35472638786848565"/>
                </c:manualLayout>
              </c:layout>
              <c:tx>
                <c:rich>
                  <a:bodyPr anchorCtr="1"/>
                  <a:lstStyle/>
                  <a:p>
                    <a:pPr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51</a:t>
                    </a:r>
                    <a:endParaRPr lang="ja-JP" altLang="en-US"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'概要P.1-5'!$AN$53:$AY$53</c:f>
              <c:numCache>
                <c:formatCode>0</c:formatCode>
                <c:ptCount val="12"/>
                <c:pt idx="0">
                  <c:v>291.78168371429189</c:v>
                </c:pt>
                <c:pt idx="1">
                  <c:v>280.93101903636739</c:v>
                </c:pt>
                <c:pt idx="2">
                  <c:v>272.3786010156561</c:v>
                </c:pt>
                <c:pt idx="3">
                  <c:v>295.60613459839078</c:v>
                </c:pt>
                <c:pt idx="4">
                  <c:v>301.29226953772377</c:v>
                </c:pt>
                <c:pt idx="5">
                  <c:v>285.63360154257862</c:v>
                </c:pt>
                <c:pt idx="6">
                  <c:v>279.98232921373057</c:v>
                </c:pt>
                <c:pt idx="7">
                  <c:v>277.84298937058702</c:v>
                </c:pt>
                <c:pt idx="8">
                  <c:v>282.72483616644195</c:v>
                </c:pt>
                <c:pt idx="9">
                  <c:v>303.16711937700927</c:v>
                </c:pt>
                <c:pt idx="10">
                  <c:v>312.45732571435309</c:v>
                </c:pt>
                <c:pt idx="11">
                  <c:v>295.38195662491489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-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round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70706410661322e-002"/>
                <c:y val="2.5356847517348003e-002"/>
              </c:manualLayout>
            </c:layout>
            <c:tx>
              <c:rich>
                <a:bodyPr rot="0" horzOverflow="overflow" wrap="square" anchor="ctr" anchorCtr="1"/>
                <a:lstStyle/>
                <a:p>
                  <a:pPr algn="ctr" rtl="0"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altLang="ja-JP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(</a:t>
                  </a:r>
                  <a:r>
                    <a:rPr lang="ja-JP" altLang="en-US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ﾄﾝ</a:t>
                  </a:r>
                  <a:r>
                    <a:rPr lang="en-US" altLang="ja-JP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)</a:t>
                  </a:r>
                  <a:endParaRPr lang="ja-JP" altLang="en-US"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ＭＳ Ｐゴシック"/>
                    <a:ea typeface="ＭＳ Ｐゴシック"/>
                    <a:cs typeface="+mn-cs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horzOverflow="overflow" wrap="square" anchor="ctr" anchorCtr="1"/>
              <a:lstStyle/>
              <a:p>
                <a:pPr algn="ctr" rtl="0">
                  <a:defRPr sz="80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(</a:t>
                </a:r>
                <a:r>
                  <a:rPr lang="ja-JP" altLang="en-US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円／</a:t>
                </a:r>
                <a:r>
                  <a:rPr lang="en-US" altLang="ja-JP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kg)</a:t>
                </a:r>
                <a:endParaRPr lang="ja-JP" altLang="en-US"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1596348692927909"/>
              <c:y val="3.805774278215223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160510735354462"/>
          <c:y val="8.7194095827440518e-003"/>
          <c:w val="0.27325327336385086"/>
          <c:h val="9.9807178054799522e-00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horzOverflow="overflow" wrap="square" anchor="ctr" anchorCtr="1"/>
        <a:lstStyle/>
        <a:p>
          <a:pPr algn="l" rtl="0">
            <a:defRPr sz="64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 altLang="en-US"/>
        </a:p>
      </c:txPr>
    </c:legend>
    <c:plotVisOnly val="0"/>
    <c:dispBlanksAs val="gap"/>
    <c:showDLblsOverMax val="0"/>
  </c:chart>
  <c:spPr>
    <a:solidFill>
      <a:schemeClr val="lt1"/>
    </a:solidFill>
    <a:ln w="12700" cap="flat" cmpd="sng" algn="ctr">
      <a:solidFill>
        <a:srgbClr val="000000"/>
      </a:solidFill>
      <a:round/>
    </a:ln>
    <a:effectLst/>
  </c:spPr>
  <c:txPr>
    <a:bodyPr horzOverflow="overflow" anchor="ctr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637994707140987"/>
          <c:y val="1.8672205014372367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'５年推移P12-17'!$C$310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'５年推移P12-17'!$D$310:$O$310</c:f>
              <c:numCache>
                <c:formatCode>#,##0;[Red]\-#,##0</c:formatCode>
                <c:ptCount val="12"/>
                <c:pt idx="0">
                  <c:v>10800</c:v>
                </c:pt>
                <c:pt idx="1">
                  <c:v>10800</c:v>
                </c:pt>
                <c:pt idx="2">
                  <c:v>10800</c:v>
                </c:pt>
                <c:pt idx="3">
                  <c:v>10800</c:v>
                </c:pt>
                <c:pt idx="4">
                  <c:v>5058.8235294117649</c:v>
                </c:pt>
                <c:pt idx="5">
                  <c:v>7200</c:v>
                </c:pt>
                <c:pt idx="6">
                  <c:v>0</c:v>
                </c:pt>
                <c:pt idx="7">
                  <c:v>9936</c:v>
                </c:pt>
                <c:pt idx="8">
                  <c:v>2333.3333333333335</c:v>
                </c:pt>
                <c:pt idx="9">
                  <c:v>2338.0995475113123</c:v>
                </c:pt>
                <c:pt idx="10">
                  <c:v>3137.9310344827591</c:v>
                </c:pt>
                <c:pt idx="11">
                  <c:v>3006.8337129840543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'５年推移P12-17'!$C$311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'５年推移P12-17'!$D$311:$O$311</c:f>
              <c:numCache>
                <c:formatCode>#,##0;[Red]\-#,##0</c:formatCode>
                <c:ptCount val="12"/>
                <c:pt idx="0">
                  <c:v>0</c:v>
                </c:pt>
                <c:pt idx="1">
                  <c:v>2142.8571428571431</c:v>
                </c:pt>
                <c:pt idx="2">
                  <c:v>0</c:v>
                </c:pt>
                <c:pt idx="3">
                  <c:v>0</c:v>
                </c:pt>
                <c:pt idx="4">
                  <c:v>2142.8571428571427</c:v>
                </c:pt>
                <c:pt idx="5">
                  <c:v>0</c:v>
                </c:pt>
                <c:pt idx="6">
                  <c:v>2293.3333333333335</c:v>
                </c:pt>
                <c:pt idx="7">
                  <c:v>0</c:v>
                </c:pt>
                <c:pt idx="8">
                  <c:v>0</c:v>
                </c:pt>
                <c:pt idx="9">
                  <c:v>2333.3333333333335</c:v>
                </c:pt>
                <c:pt idx="10">
                  <c:v>2288.8888888888887</c:v>
                </c:pt>
                <c:pt idx="11">
                  <c:v>2320.8333333333335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'５年推移P12-17'!$C$312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'５年推移P12-17'!$D$312:$O$312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'５年推移P12-17'!$C$313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'５年推移P12-17'!$D$313:$O$313</c:f>
              <c:numCache>
                <c:formatCode>#,##0;[Red]\-#,##0</c:formatCode>
                <c:ptCount val="12"/>
                <c:pt idx="0">
                  <c:v>4350</c:v>
                </c:pt>
                <c:pt idx="1">
                  <c:v>3420</c:v>
                </c:pt>
                <c:pt idx="2">
                  <c:v>3176</c:v>
                </c:pt>
                <c:pt idx="3">
                  <c:v>8000</c:v>
                </c:pt>
                <c:pt idx="4">
                  <c:v>6278.5714285714284</c:v>
                </c:pt>
                <c:pt idx="5">
                  <c:v>10000</c:v>
                </c:pt>
                <c:pt idx="6">
                  <c:v>4155.7692307692305</c:v>
                </c:pt>
                <c:pt idx="7">
                  <c:v>0</c:v>
                </c:pt>
                <c:pt idx="8">
                  <c:v>348.4848484848485</c:v>
                </c:pt>
                <c:pt idx="9">
                  <c:v>10000</c:v>
                </c:pt>
                <c:pt idx="10">
                  <c:v>9000</c:v>
                </c:pt>
                <c:pt idx="11">
                  <c:v>4125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'５年推移P12-17'!$C$314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'５年推移P12-17'!$D$314:$O$314</c:f>
              <c:numCache>
                <c:formatCode>#,##0;[Red]\-#,##0</c:formatCode>
                <c:ptCount val="12"/>
                <c:pt idx="0">
                  <c:v>8000</c:v>
                </c:pt>
                <c:pt idx="1">
                  <c:v>0</c:v>
                </c:pt>
                <c:pt idx="2">
                  <c:v>3448.2758620689656</c:v>
                </c:pt>
                <c:pt idx="3">
                  <c:v>8000</c:v>
                </c:pt>
                <c:pt idx="4">
                  <c:v>2500</c:v>
                </c:pt>
                <c:pt idx="5">
                  <c:v>8000</c:v>
                </c:pt>
                <c:pt idx="6">
                  <c:v>2459.3886462882097</c:v>
                </c:pt>
                <c:pt idx="7">
                  <c:v>1754.8387096774193</c:v>
                </c:pt>
                <c:pt idx="8">
                  <c:v>3448.2758620689656</c:v>
                </c:pt>
                <c:pt idx="9">
                  <c:v>2500</c:v>
                </c:pt>
                <c:pt idx="10">
                  <c:v>2500</c:v>
                </c:pt>
                <c:pt idx="11">
                  <c:v>3416.6666666666665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080209196230669"/>
              <c:y val="0.90529248359240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122221997899086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300706388928725e-002"/>
          <c:y val="0.1283469724239012"/>
          <c:w val="0.90985012446477631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'５年推移P12-17'!$C$369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2.6433128244172295e-003"/>
                  <c:y val="0.167802811876814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73795769443844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552978216778850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4383098160869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931622900729048e-002"/>
                  <c:y val="5.548959632004081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'５年推移P12-17'!$D$368:$H$368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'５年推移P12-17'!$D$369:$H$369</c:f>
              <c:numCache>
                <c:formatCode>#,##0_);\(#,##0\)</c:formatCode>
                <c:ptCount val="5"/>
                <c:pt idx="0">
                  <c:v>22.82</c:v>
                </c:pt>
                <c:pt idx="1">
                  <c:v>22.64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'５年推移P12-17'!$C$370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7754784656380805e-002"/>
                  <c:y val="-7.7908448371378392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684723129632431e-002"/>
                  <c:y val="-7.191549080434928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893014748753489e-002"/>
                  <c:y val="-1.2245924552911208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573251297668869e-002"/>
                  <c:y val="5.39366181032619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920350596470664e-017"/>
                  <c:y val="-4.195070296920375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'５年推移P12-17'!$D$368:$H$368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'５年推移P12-17'!$D$370:$H$370</c:f>
              <c:numCache>
                <c:formatCode>#,##0_);\(#,##0\)</c:formatCode>
                <c:ptCount val="5"/>
                <c:pt idx="0">
                  <c:v>11019.281332164768</c:v>
                </c:pt>
                <c:pt idx="1">
                  <c:v>11868.197879858657</c:v>
                </c:pt>
                <c:pt idx="2">
                  <c:v>0</c:v>
                </c:pt>
                <c:pt idx="3">
                  <c:v>14458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475389864938395"/>
              <c:y val="0.893361690561422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4.0494505317757445e-003"/>
              <c:y val="1.942614835920372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6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910352362589378"/>
              <c:y val="2.84122815047891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0630634080791"/>
          <c:y val="1.0645285807449575e-002"/>
          <c:w val="0.26614770802490395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141859038005693"/>
          <c:y val="1.245185467422363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37006070892748e-00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'５年推移P12-17'!$C$349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'５年推移P12-17'!$D$349:$O$349</c:f>
              <c:numCache>
                <c:formatCode>#,##0;[Red]\-#,##0</c:formatCode>
                <c:ptCount val="12"/>
                <c:pt idx="0">
                  <c:v>9863.934426229509</c:v>
                </c:pt>
                <c:pt idx="1">
                  <c:v>14067.777777777779</c:v>
                </c:pt>
                <c:pt idx="2">
                  <c:v>12231</c:v>
                </c:pt>
                <c:pt idx="3">
                  <c:v>10136.25</c:v>
                </c:pt>
                <c:pt idx="4">
                  <c:v>12504.188481675394</c:v>
                </c:pt>
                <c:pt idx="5">
                  <c:v>9964.5833333333339</c:v>
                </c:pt>
                <c:pt idx="6">
                  <c:v>9750</c:v>
                </c:pt>
                <c:pt idx="7">
                  <c:v>10368</c:v>
                </c:pt>
                <c:pt idx="8">
                  <c:v>9750</c:v>
                </c:pt>
                <c:pt idx="9">
                  <c:v>10030.90909090909</c:v>
                </c:pt>
                <c:pt idx="10">
                  <c:v>9750</c:v>
                </c:pt>
                <c:pt idx="11">
                  <c:v>9926.5714285714294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'５年推移P12-17'!$C$350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'５年推移P12-17'!$D$350:$O$350</c:f>
              <c:numCache>
                <c:formatCode>#,##0;[Red]\-#,##0</c:formatCode>
                <c:ptCount val="12"/>
                <c:pt idx="0">
                  <c:v>10368</c:v>
                </c:pt>
                <c:pt idx="1">
                  <c:v>9621.8181818181802</c:v>
                </c:pt>
                <c:pt idx="2">
                  <c:v>9909</c:v>
                </c:pt>
                <c:pt idx="3">
                  <c:v>13723.972602739726</c:v>
                </c:pt>
                <c:pt idx="4">
                  <c:v>14743.636363636362</c:v>
                </c:pt>
                <c:pt idx="5">
                  <c:v>10059</c:v>
                </c:pt>
                <c:pt idx="6">
                  <c:v>10368</c:v>
                </c:pt>
                <c:pt idx="7">
                  <c:v>10079.245283018867</c:v>
                </c:pt>
                <c:pt idx="8">
                  <c:v>10368</c:v>
                </c:pt>
                <c:pt idx="9">
                  <c:v>20736</c:v>
                </c:pt>
                <c:pt idx="10">
                  <c:v>9818.125</c:v>
                </c:pt>
                <c:pt idx="11">
                  <c:v>15228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'５年推移P12-17'!$C$351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'５年推移P12-17'!$D$351:$O$351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'５年推移P12-17'!$C$352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'５年推移P12-17'!$D$352:$O$352</c:f>
              <c:numCache>
                <c:formatCode>#,##0_);\(#,##0\)</c:formatCode>
                <c:ptCount val="12"/>
                <c:pt idx="0">
                  <c:v>13909.090909090908</c:v>
                </c:pt>
                <c:pt idx="1">
                  <c:v>19200</c:v>
                </c:pt>
                <c:pt idx="2">
                  <c:v>9545.4545454545441</c:v>
                </c:pt>
                <c:pt idx="3">
                  <c:v>16312.5</c:v>
                </c:pt>
                <c:pt idx="4">
                  <c:v>18057.692307692309</c:v>
                </c:pt>
                <c:pt idx="5">
                  <c:v>14400</c:v>
                </c:pt>
                <c:pt idx="6">
                  <c:v>13440</c:v>
                </c:pt>
                <c:pt idx="7">
                  <c:v>11343.75</c:v>
                </c:pt>
                <c:pt idx="8">
                  <c:v>20100</c:v>
                </c:pt>
                <c:pt idx="9">
                  <c:v>9600</c:v>
                </c:pt>
                <c:pt idx="10">
                  <c:v>14250</c:v>
                </c:pt>
                <c:pt idx="11">
                  <c:v>14250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'５年推移P12-17'!$C$353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'５年推移P12-17'!$D$353:$O$353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6016420733192565"/>
              <c:y val="0.92685191603118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002"/>
          <c:w val="0.32066447944006998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459609556350443"/>
          <c:y val="3.684321339900641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101266022132781e-002"/>
          <c:y val="0.1311170584031966"/>
          <c:w val="0.89096915222968542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'５年推移P12-17'!$C$407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0.351063256346666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34574248266221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6829504659936e-003"/>
                  <c:y val="0.193084790990666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3457424826622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'５年推移P12-17'!$D$406:$H$406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'５年推移P12-17'!$D$407:$H$407</c:f>
              <c:numCache>
                <c:formatCode>#,##0_);\(#,##0\)</c:formatCode>
                <c:ptCount val="5"/>
                <c:pt idx="0">
                  <c:v>4695</c:v>
                </c:pt>
                <c:pt idx="1">
                  <c:v>3204</c:v>
                </c:pt>
                <c:pt idx="2">
                  <c:v>2921</c:v>
                </c:pt>
                <c:pt idx="3">
                  <c:v>2921</c:v>
                </c:pt>
                <c:pt idx="4">
                  <c:v>3888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'５年推移P12-17'!$C$408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3.3113546298108899e-002"/>
                  <c:y val="-8.19147598142221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438088150033304e-002"/>
                  <c:y val="-7.606370554177767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067435971699123e-002"/>
                  <c:y val="-7.021265126933326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37667703487858e-002"/>
                  <c:y val="-7.0212651269333265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0559519464056e-002"/>
                  <c:y val="-8.776581408666657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'５年推移P12-17'!$D$406:$H$406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'５年推移P12-17'!$D$408:$H$408</c:f>
              <c:numCache>
                <c:formatCode>#,##0_);\(#,##0\)</c:formatCode>
                <c:ptCount val="5"/>
                <c:pt idx="0">
                  <c:v>1527</c:v>
                </c:pt>
                <c:pt idx="1">
                  <c:v>1457</c:v>
                </c:pt>
                <c:pt idx="2">
                  <c:v>1337</c:v>
                </c:pt>
                <c:pt idx="3">
                  <c:v>1337</c:v>
                </c:pt>
                <c:pt idx="4">
                  <c:v>1470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2174984634871515"/>
              <c:y val="0.919056423052416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）</a:t>
                </a:r>
                <a:endParaRPr lang="ja-JP" altLang="en-US" sz="8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7.8574696991327974e-0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50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2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324935847454203"/>
              <c:y val="3.4164358264081256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5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26032739423023"/>
          <c:y val="1.3228450498007647e-002"/>
          <c:w val="0.26513660145196566"/>
          <c:h val="8.3102493074792241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770144491742042"/>
          <c:y val="1.8672205014372363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002"/>
          <c:y val="0.13649025069637882"/>
          <c:w val="0.91918291428964261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'５年推移P12-17'!$C$386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'５年推移P12-17'!$D$386:$O$386</c:f>
              <c:numCache>
                <c:formatCode>#,##0;[Red]\-#,##0</c:formatCode>
                <c:ptCount val="12"/>
                <c:pt idx="0">
                  <c:v>1520.7958115183246</c:v>
                </c:pt>
                <c:pt idx="1">
                  <c:v>1546.9451476793249</c:v>
                </c:pt>
                <c:pt idx="2">
                  <c:v>1543.7843137254902</c:v>
                </c:pt>
                <c:pt idx="3">
                  <c:v>1561.3646209386281</c:v>
                </c:pt>
                <c:pt idx="4">
                  <c:v>1561.06</c:v>
                </c:pt>
                <c:pt idx="5">
                  <c:v>1591.4901960784314</c:v>
                </c:pt>
                <c:pt idx="6">
                  <c:v>1588.5666555295688</c:v>
                </c:pt>
                <c:pt idx="7">
                  <c:v>1547.1914893617022</c:v>
                </c:pt>
                <c:pt idx="8">
                  <c:v>1491.1533052039383</c:v>
                </c:pt>
                <c:pt idx="9">
                  <c:v>1601.0463576158941</c:v>
                </c:pt>
                <c:pt idx="10">
                  <c:v>1534.0550458715597</c:v>
                </c:pt>
                <c:pt idx="11">
                  <c:v>1543.9267605633802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'５年推移P12-17'!$C$387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'５年推移P12-17'!$D$387:$O$387</c:f>
              <c:numCache>
                <c:formatCode>#,##0;[Red]\-#,##0</c:formatCode>
                <c:ptCount val="12"/>
                <c:pt idx="0">
                  <c:v>1560.4272445820434</c:v>
                </c:pt>
                <c:pt idx="1">
                  <c:v>1577.4782608695652</c:v>
                </c:pt>
                <c:pt idx="2">
                  <c:v>1568.7704081632653</c:v>
                </c:pt>
                <c:pt idx="3">
                  <c:v>1564.538860103627</c:v>
                </c:pt>
                <c:pt idx="4">
                  <c:v>1561.0392670157069</c:v>
                </c:pt>
                <c:pt idx="5">
                  <c:v>1465.3604531410917</c:v>
                </c:pt>
                <c:pt idx="6">
                  <c:v>1355.5835486649441</c:v>
                </c:pt>
                <c:pt idx="7">
                  <c:v>1480.058659217877</c:v>
                </c:pt>
                <c:pt idx="8">
                  <c:v>1553.2520775623268</c:v>
                </c:pt>
                <c:pt idx="9">
                  <c:v>1565.0227920227919</c:v>
                </c:pt>
                <c:pt idx="10">
                  <c:v>1516.7912621359224</c:v>
                </c:pt>
                <c:pt idx="11">
                  <c:v>1586.484962406015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'５年推移P12-17'!$C$388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'５年推移P12-17'!$D$388:$O$388</c:f>
              <c:numCache>
                <c:formatCode>#,##0;[Red]\-#,##0</c:formatCode>
                <c:ptCount val="12"/>
                <c:pt idx="0">
                  <c:v>1487.3111888111889</c:v>
                </c:pt>
                <c:pt idx="1">
                  <c:v>1541.1469194312797</c:v>
                </c:pt>
                <c:pt idx="2">
                  <c:v>1524.6294820717133</c:v>
                </c:pt>
                <c:pt idx="3">
                  <c:v>1504.8669527896996</c:v>
                </c:pt>
                <c:pt idx="4">
                  <c:v>1506.9539007092199</c:v>
                </c:pt>
                <c:pt idx="5">
                  <c:v>1223.5932584269663</c:v>
                </c:pt>
                <c:pt idx="6">
                  <c:v>1273.6073619631902</c:v>
                </c:pt>
                <c:pt idx="7">
                  <c:v>1505.8928571428571</c:v>
                </c:pt>
                <c:pt idx="8">
                  <c:v>1520.7327188940092</c:v>
                </c:pt>
                <c:pt idx="9">
                  <c:v>1572.9188191881919</c:v>
                </c:pt>
                <c:pt idx="10">
                  <c:v>1581.0428571428572</c:v>
                </c:pt>
                <c:pt idx="11">
                  <c:v>1507.5645161290322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'５年推移P12-17'!$C$389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'５年推移P12-17'!$D$389:$O$389</c:f>
              <c:numCache>
                <c:formatCode>#,##0;[Red]\-#,##0</c:formatCode>
                <c:ptCount val="12"/>
                <c:pt idx="0">
                  <c:v>1472.8971962616822</c:v>
                </c:pt>
                <c:pt idx="1">
                  <c:v>1498.0615459171313</c:v>
                </c:pt>
                <c:pt idx="2">
                  <c:v>1501.2532491645006</c:v>
                </c:pt>
                <c:pt idx="3">
                  <c:v>1413.0769230769231</c:v>
                </c:pt>
                <c:pt idx="4">
                  <c:v>1459.1715976331361</c:v>
                </c:pt>
                <c:pt idx="5">
                  <c:v>1402.8733494513669</c:v>
                </c:pt>
                <c:pt idx="6">
                  <c:v>1065.4920212765958</c:v>
                </c:pt>
                <c:pt idx="7">
                  <c:v>1120.3937007874015</c:v>
                </c:pt>
                <c:pt idx="8">
                  <c:v>1285.3427172582619</c:v>
                </c:pt>
                <c:pt idx="9">
                  <c:v>1516.400249117708</c:v>
                </c:pt>
                <c:pt idx="10">
                  <c:v>1435.4144805876181</c:v>
                </c:pt>
                <c:pt idx="11">
                  <c:v>1430.9242394884711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'５年推移P12-17'!$C$390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'５年推移P12-17'!$D$390:$O$390</c:f>
              <c:numCache>
                <c:formatCode>#,##0;[Red]\-#,##0</c:formatCode>
                <c:ptCount val="12"/>
                <c:pt idx="0">
                  <c:v>1535.9375</c:v>
                </c:pt>
                <c:pt idx="1">
                  <c:v>1510.752688172043</c:v>
                </c:pt>
                <c:pt idx="2">
                  <c:v>1143.0716723549488</c:v>
                </c:pt>
                <c:pt idx="3">
                  <c:v>1537.9445385266722</c:v>
                </c:pt>
                <c:pt idx="4">
                  <c:v>1537.6549094375596</c:v>
                </c:pt>
                <c:pt idx="5">
                  <c:v>1558.2325128633015</c:v>
                </c:pt>
                <c:pt idx="6">
                  <c:v>1530.1935483870968</c:v>
                </c:pt>
                <c:pt idx="7">
                  <c:v>1431.7294826048171</c:v>
                </c:pt>
                <c:pt idx="8">
                  <c:v>1487.4276351720371</c:v>
                </c:pt>
                <c:pt idx="9">
                  <c:v>1510.9513274336284</c:v>
                </c:pt>
                <c:pt idx="10">
                  <c:v>1520.9971874200971</c:v>
                </c:pt>
                <c:pt idx="11">
                  <c:v>1510.6196852702569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5076531962250244"/>
              <c:y val="0.90529248359240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80936901715e-002"/>
              <c:y val="3.621169916434540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002"/>
          <c:w val="0.29590441362193742"/>
          <c:h val="8.077994428969359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+mn-ea"/>
              <a:ea typeface="+mn-ea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  <a:cs typeface="HG丸ｺﾞｼｯｸM-PRO"/>
            </a:endParaRPr>
          </a:p>
        </c:rich>
      </c:tx>
      <c:layout>
        <c:manualLayout>
          <c:xMode val="edge"/>
          <c:yMode val="edge"/>
          <c:x val="0.25386553280340807"/>
          <c:y val="3.2583757480579515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87145744419115e-002"/>
          <c:y val="0.12834718374884579"/>
          <c:w val="0.9006251308127968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'５年推移P12-17'!$C$445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1.3216564122085844e-003"/>
                  <c:y val="0.21574647241304776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576971753822516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16564122086087e-003"/>
                  <c:y val="0.1558168967427567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30104431406201e-003"/>
                  <c:y val="0.28166900565036801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178059171493211e-003"/>
                  <c:y val="0.21574647241304784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'５年推移P12-17'!$D$444:$H$444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'５年推移P12-17'!$D$445:$H$445</c:f>
              <c:numCache>
                <c:formatCode>#,##0_);\(#,##0\)</c:formatCode>
                <c:ptCount val="5"/>
                <c:pt idx="0">
                  <c:v>2951.2</c:v>
                </c:pt>
                <c:pt idx="1">
                  <c:v>3064</c:v>
                </c:pt>
                <c:pt idx="2">
                  <c:v>4151</c:v>
                </c:pt>
                <c:pt idx="3">
                  <c:v>5192</c:v>
                </c:pt>
                <c:pt idx="4">
                  <c:v>4371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'５年推移P12-17'!$C$446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layout>
                <c:manualLayout>
                  <c:x val="-2.570590501515534e-002"/>
                  <c:y val="-0.1102439935936699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96201497030852e-002"/>
                  <c:y val="-0.12362386122009068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39943371613771e-002"/>
                  <c:y val="-6.8293290624466207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816392577327827e-002"/>
                  <c:y val="-8.0279205758524416e-00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816392577327924e-002"/>
                  <c:y val="-0.1102439935936699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'５年推移P12-17'!$D$444:$H$444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H31R1</c:v>
                </c:pt>
                <c:pt idx="4">
                  <c:v>R2</c:v>
                </c:pt>
              </c:strCache>
            </c:strRef>
          </c:cat>
          <c:val>
            <c:numRef>
              <c:f>'５年推移P12-17'!$D$446:$H$446</c:f>
              <c:numCache>
                <c:formatCode>#,##0_);\(#,##0\)</c:formatCode>
                <c:ptCount val="5"/>
                <c:pt idx="0">
                  <c:v>774.74451070750888</c:v>
                </c:pt>
                <c:pt idx="1">
                  <c:v>750</c:v>
                </c:pt>
                <c:pt idx="2">
                  <c:v>746</c:v>
                </c:pt>
                <c:pt idx="3">
                  <c:v>746</c:v>
                </c:pt>
                <c:pt idx="4">
                  <c:v>783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080032994139282"/>
              <c:y val="0.893361690561422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592300419752773e-002"/>
              <c:y val="3.1412063493261935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</c:valAx>
      <c:catAx>
        <c:axId val="11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042137986189089"/>
              <c:y val="2.84122815047891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96699413491712"/>
          <c:y val="2.8624192059095107e-002"/>
          <c:w val="0.25428700190092979"/>
          <c:h val="8.033240997229916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440">
                <a:solidFill>
                  <a:srgbClr val="000000"/>
                </a:solidFill>
              </a:defRPr>
            </a:pPr>
            <a:r>
              <a:rPr lang="ja-JP" altLang="en-US" sz="144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Ｐゴシック"/>
              </a:rPr>
              <a:t>年・月別</a:t>
            </a:r>
            <a:r>
              <a:rPr lang="ja-JP" altLang="en-US" sz="144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Ｐゴシック"/>
              </a:rPr>
              <a:t> 販売単価の推移</a:t>
            </a:r>
            <a:endParaRPr lang="ja-JP" altLang="en-US" sz="1440" b="0" i="0" u="none" strike="noStrike" baseline="0">
              <a:solidFill>
                <a:srgbClr val="000000"/>
              </a:solidFill>
              <a:latin typeface="+mn-ea"/>
              <a:ea typeface="+mn-ea"/>
              <a:cs typeface="ＭＳ Ｐゴシック"/>
            </a:endParaRPr>
          </a:p>
        </c:rich>
      </c:tx>
      <c:layout>
        <c:manualLayout>
          <c:xMode val="edge"/>
          <c:yMode val="edge"/>
          <c:x val="0.25405713114471823"/>
          <c:y val="1.2451854674223638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22839878716605e-00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'５年推移P12-17'!$C$424</c:f>
              <c:strCache>
                <c:ptCount val="1"/>
                <c:pt idx="0">
                  <c:v>Ｈ２８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'５年推移P12-17'!$D$424:$O$424</c:f>
              <c:numCache>
                <c:formatCode>#,##0;[Red]\-#,##0</c:formatCode>
                <c:ptCount val="12"/>
                <c:pt idx="0">
                  <c:v>744.85981308411215</c:v>
                </c:pt>
                <c:pt idx="1">
                  <c:v>741.34751773049641</c:v>
                </c:pt>
                <c:pt idx="2">
                  <c:v>744.1322314049587</c:v>
                </c:pt>
                <c:pt idx="3">
                  <c:v>730.1351351351351</c:v>
                </c:pt>
                <c:pt idx="4">
                  <c:v>805.33333333333337</c:v>
                </c:pt>
                <c:pt idx="5">
                  <c:v>806.17142857142858</c:v>
                </c:pt>
                <c:pt idx="6">
                  <c:v>808.06451612903231</c:v>
                </c:pt>
                <c:pt idx="7">
                  <c:v>805.56756756756761</c:v>
                </c:pt>
                <c:pt idx="8">
                  <c:v>807.29166666666663</c:v>
                </c:pt>
                <c:pt idx="9">
                  <c:v>808.07692307692309</c:v>
                </c:pt>
                <c:pt idx="10">
                  <c:v>801.10701107011073</c:v>
                </c:pt>
                <c:pt idx="11">
                  <c:v>797.03435804701633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'５年推移P12-17'!$C$425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'５年推移P12-17'!$D$425:$O$425</c:f>
              <c:numCache>
                <c:formatCode>#,##0;[Red]\-#,##0</c:formatCode>
                <c:ptCount val="12"/>
                <c:pt idx="0">
                  <c:v>755.14018691588785</c:v>
                </c:pt>
                <c:pt idx="1">
                  <c:v>750.87209302325584</c:v>
                </c:pt>
                <c:pt idx="2">
                  <c:v>753.62493958434027</c:v>
                </c:pt>
                <c:pt idx="3">
                  <c:v>755.04587155963304</c:v>
                </c:pt>
                <c:pt idx="4">
                  <c:v>782.35294117647061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743.75</c:v>
                </c:pt>
                <c:pt idx="10">
                  <c:v>726.07526881720435</c:v>
                </c:pt>
                <c:pt idx="11">
                  <c:v>751.02909865152583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'５年推移P12-17'!$C$426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'５年推移P12-17'!$D$426:$O$426</c:f>
              <c:numCache>
                <c:formatCode>#,##0;[Red]\-#,##0</c:formatCode>
                <c:ptCount val="12"/>
                <c:pt idx="0">
                  <c:v>754.601226993865</c:v>
                </c:pt>
                <c:pt idx="1">
                  <c:v>752.74725274725279</c:v>
                </c:pt>
                <c:pt idx="2">
                  <c:v>752.38095238095241</c:v>
                </c:pt>
                <c:pt idx="3">
                  <c:v>751.20481927710841</c:v>
                </c:pt>
                <c:pt idx="4">
                  <c:v>766.66666666666663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738.969696969697</c:v>
                </c:pt>
                <c:pt idx="10">
                  <c:v>740.65864471184295</c:v>
                </c:pt>
                <c:pt idx="11">
                  <c:v>727.25490196078431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'５年推移P12-17'!$C$427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'５年推移P12-17'!$D$427:$O$427</c:f>
              <c:numCache>
                <c:formatCode>#,##0;[Red]\-#,##0</c:formatCode>
                <c:ptCount val="12"/>
                <c:pt idx="0">
                  <c:v>766.77461139896377</c:v>
                </c:pt>
                <c:pt idx="1">
                  <c:v>714.35810810810813</c:v>
                </c:pt>
                <c:pt idx="2">
                  <c:v>677.77777777777783</c:v>
                </c:pt>
                <c:pt idx="3">
                  <c:v>740.68965517241384</c:v>
                </c:pt>
                <c:pt idx="4">
                  <c:v>752.89855072463763</c:v>
                </c:pt>
                <c:pt idx="5">
                  <c:v>750.84745762711862</c:v>
                </c:pt>
                <c:pt idx="6">
                  <c:v>755.71428571428567</c:v>
                </c:pt>
                <c:pt idx="7">
                  <c:v>758.82352941176475</c:v>
                </c:pt>
                <c:pt idx="8">
                  <c:v>756.52173913043475</c:v>
                </c:pt>
                <c:pt idx="9">
                  <c:v>787.58741258741259</c:v>
                </c:pt>
                <c:pt idx="10">
                  <c:v>791.08061749571186</c:v>
                </c:pt>
                <c:pt idx="11">
                  <c:v>795.23809523809518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'５年推移P12-17'!$C$428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'５年推移P12-17'!$D$428:$O$428</c:f>
              <c:numCache>
                <c:formatCode>#,##0;[Red]\-#,##0</c:formatCode>
                <c:ptCount val="12"/>
                <c:pt idx="0">
                  <c:v>808.60849056603774</c:v>
                </c:pt>
                <c:pt idx="1">
                  <c:v>808.2831325301205</c:v>
                </c:pt>
                <c:pt idx="2">
                  <c:v>825</c:v>
                </c:pt>
                <c:pt idx="3">
                  <c:v>825.21929824561403</c:v>
                </c:pt>
                <c:pt idx="4">
                  <c:v>754.65116279069764</c:v>
                </c:pt>
                <c:pt idx="5">
                  <c:v>753.33333333333337</c:v>
                </c:pt>
                <c:pt idx="6">
                  <c:v>753.84615384615381</c:v>
                </c:pt>
                <c:pt idx="7">
                  <c:v>752.38095238095241</c:v>
                </c:pt>
                <c:pt idx="8">
                  <c:v>755.55555555555554</c:v>
                </c:pt>
                <c:pt idx="9">
                  <c:v>753.33333333333337</c:v>
                </c:pt>
                <c:pt idx="10">
                  <c:v>753.31858407079642</c:v>
                </c:pt>
                <c:pt idx="11">
                  <c:v>756.22119815668202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（月）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490990369006223"/>
              <c:y val="0.91643435645525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491105278516e-003"/>
              <c:y val="3.8997214484679667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26356435203217"/>
          <c:y val="2.1355617455896009e-002"/>
          <c:w val="0.29570652024949667"/>
          <c:h val="8.5422469823584035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２　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187843322863329"/>
          <c:y val="1.849952579456979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4953395166248e-002"/>
          <c:y val="0.15440094167764357"/>
          <c:w val="0.88182707387400405"/>
          <c:h val="0.72742116388058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'概要P.1-5'!$AM$61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.18412468136118729"/>
                  <c:y val="-2.5298473645175013e-00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050" b="1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1182</a:t>
                    </a:r>
                    <a:endParaRPr lang="ja-JP" altLang="en-US"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75659948838464575"/>
                  <c:y val="0.21724113058507608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5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1083</a:t>
                    </a:r>
                    <a:endParaRPr lang="ja-JP" altLang="en-US" sz="105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50" b="1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'概要P.1-5'!$AN$61:$AY$61</c:f>
              <c:numCache>
                <c:formatCode>#,##0;[Red]\-#,##0</c:formatCode>
                <c:ptCount val="12"/>
                <c:pt idx="0">
                  <c:v>1397.8</c:v>
                </c:pt>
                <c:pt idx="1">
                  <c:v>1830.8</c:v>
                </c:pt>
                <c:pt idx="2">
                  <c:v>1578.68</c:v>
                </c:pt>
                <c:pt idx="3">
                  <c:v>1534.2</c:v>
                </c:pt>
                <c:pt idx="4">
                  <c:v>1432.28</c:v>
                </c:pt>
                <c:pt idx="5">
                  <c:v>1453.1999999999998</c:v>
                </c:pt>
                <c:pt idx="6">
                  <c:v>1371.9999999999998</c:v>
                </c:pt>
                <c:pt idx="7">
                  <c:v>1205.5000000000002</c:v>
                </c:pt>
                <c:pt idx="8">
                  <c:v>1570.6</c:v>
                </c:pt>
                <c:pt idx="9">
                  <c:v>2157.5</c:v>
                </c:pt>
                <c:pt idx="10">
                  <c:v>1637.6</c:v>
                </c:pt>
                <c:pt idx="11">
                  <c:v>1575.5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9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'概要P.1-5'!$AM$62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12221025723331408"/>
                  <c:y val="0.4845335507888359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000" b="1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t>1206</a:t>
                    </a:r>
                    <a:endParaRPr lang="ja-JP" altLang="en-US" sz="1000" b="1" i="0" u="none" strike="noStrike" baseline="0">
                      <a:solidFill>
                        <a:sysClr val="windowText" lastClr="000000"/>
                      </a:solidFill>
                      <a:latin typeface="+mn-ea"/>
                      <a:ea typeface="+mn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4500753614975819e-002"/>
                  <c:y val="0.5122197585340915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000" b="1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t>2158</a:t>
                    </a:r>
                    <a:endParaRPr lang="ja-JP" altLang="en-US" sz="1000" b="1" i="0" u="none" strike="noStrike" baseline="0">
                      <a:solidFill>
                        <a:sysClr val="windowText" lastClr="000000"/>
                      </a:solidFill>
                      <a:latin typeface="+mn-ea"/>
                      <a:ea typeface="+mn-ea"/>
                      <a:cs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000" b="1">
                    <a:solidFill>
                      <a:srgbClr val="FF0000"/>
                    </a:solidFill>
                    <a:latin typeface="+mn-ea"/>
                    <a:ea typeface="+mn-ea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'概要P.1-5'!$AN$62:$AY$62</c:f>
              <c:numCache>
                <c:formatCode>#,##0;[Red]\-#,##0</c:formatCode>
                <c:ptCount val="12"/>
                <c:pt idx="0">
                  <c:v>1082.8015452854486</c:v>
                </c:pt>
                <c:pt idx="1">
                  <c:v>1126.1716189643871</c:v>
                </c:pt>
                <c:pt idx="2">
                  <c:v>1120.6381280563508</c:v>
                </c:pt>
                <c:pt idx="3">
                  <c:v>1153.7009516360317</c:v>
                </c:pt>
                <c:pt idx="4">
                  <c:v>1151.1436311335772</c:v>
                </c:pt>
                <c:pt idx="5">
                  <c:v>1109.5100467932839</c:v>
                </c:pt>
                <c:pt idx="6">
                  <c:v>1121.720116618076</c:v>
                </c:pt>
                <c:pt idx="7">
                  <c:v>1133.7951057652424</c:v>
                </c:pt>
                <c:pt idx="8">
                  <c:v>1174.6338978734243</c:v>
                </c:pt>
                <c:pt idx="9">
                  <c:v>1182.4750869061413</c:v>
                </c:pt>
                <c:pt idx="10">
                  <c:v>1137.0084269662923</c:v>
                </c:pt>
                <c:pt idx="11">
                  <c:v>1174.8492542050142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9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502111928631868"/>
              <c:y val="0.906762941397031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8962465757354103e-002"/>
              <c:y val="2.3368402479101878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400"/>
      </c:valAx>
      <c:catAx>
        <c:axId val="11"/>
        <c:scaling>
          <c:orientation val="minMax"/>
        </c:scaling>
        <c:delete val="1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47195688653672"/>
              <c:y val="7.4069785394472749e-003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txPr>
          <a:bodyPr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;[Red]\-#,##0" sourceLinked="1"/>
        <c:majorTickMark val="out"/>
        <c:minorTickMark val="none"/>
        <c:tickLblPos val="nextTo"/>
        <c:txPr>
          <a:bodyPr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53330408002402"/>
          <c:y val="1.1532119091174209e-002"/>
          <c:w val="0.2809376061051917"/>
          <c:h val="7.7777777777777779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9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２　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7306778894017558"/>
          <c:y val="1.5998996141418577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5867381555758e-002"/>
          <c:y val="0.12521150592216582"/>
          <c:w val="0.87758530732876849"/>
          <c:h val="0.76697123519458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'概要P.1-5'!$AM$65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21516397673698329"/>
                  <c:y val="0.26215946944683111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28352122364014842"/>
                  <c:y val="0.40206366136503846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'概要P.1-5'!$AN$65:$AY$65</c:f>
              <c:numCache>
                <c:formatCode>#,##0;[Red]\-#,##0</c:formatCode>
                <c:ptCount val="12"/>
                <c:pt idx="0">
                  <c:v>61301.3</c:v>
                </c:pt>
                <c:pt idx="1">
                  <c:v>65645.5</c:v>
                </c:pt>
                <c:pt idx="2">
                  <c:v>74438.299999999988</c:v>
                </c:pt>
                <c:pt idx="3">
                  <c:v>56951.599999999991</c:v>
                </c:pt>
                <c:pt idx="4">
                  <c:v>54734.2</c:v>
                </c:pt>
                <c:pt idx="5">
                  <c:v>65249.4</c:v>
                </c:pt>
                <c:pt idx="6">
                  <c:v>70137.5</c:v>
                </c:pt>
                <c:pt idx="7">
                  <c:v>56587</c:v>
                </c:pt>
                <c:pt idx="8">
                  <c:v>91693.7</c:v>
                </c:pt>
                <c:pt idx="9">
                  <c:v>96221.3</c:v>
                </c:pt>
                <c:pt idx="10">
                  <c:v>71811.600000000006</c:v>
                </c:pt>
                <c:pt idx="11">
                  <c:v>62427.6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'概要P.1-5'!$AM$66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1583239905745299"/>
                  <c:y val="-4.176264297024377e-00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615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4.3218606066423845e-002"/>
                  <c:y val="-5.4906120261927677e-00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865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'概要P.1-5'!$AN$66:$AY$66</c:f>
              <c:numCache>
                <c:formatCode>0</c:formatCode>
                <c:ptCount val="12"/>
                <c:pt idx="0">
                  <c:v>791.34463706316171</c:v>
                </c:pt>
                <c:pt idx="1">
                  <c:v>759.16999642016594</c:v>
                </c:pt>
                <c:pt idx="2">
                  <c:v>727.77727325852425</c:v>
                </c:pt>
                <c:pt idx="3">
                  <c:v>795.00600509906667</c:v>
                </c:pt>
                <c:pt idx="4">
                  <c:v>657.00044944477133</c:v>
                </c:pt>
                <c:pt idx="5">
                  <c:v>615.18872204188847</c:v>
                </c:pt>
                <c:pt idx="6">
                  <c:v>668.72316521119228</c:v>
                </c:pt>
                <c:pt idx="7">
                  <c:v>712.09028575467869</c:v>
                </c:pt>
                <c:pt idx="8">
                  <c:v>639.87921743805737</c:v>
                </c:pt>
                <c:pt idx="9">
                  <c:v>820.4215282894744</c:v>
                </c:pt>
                <c:pt idx="10">
                  <c:v>865.31968372797701</c:v>
                </c:pt>
                <c:pt idx="11">
                  <c:v>788.61617297477403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5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  <a:endParaRPr lang="ja-JP" altLang="en-US" sz="85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897511086976202"/>
              <c:y val="0.915950371741380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（ﾄﾝ）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3.3233595800524936e-002"/>
              <c:y val="5.0485721157365292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967776269345642"/>
              <c:y val="5.3884200729888846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67542098195995"/>
          <c:y val="2.5000065946530554e-002"/>
          <c:w val="0.27058798839278869"/>
          <c:h val="6.9444736074657343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２　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9393379399003696"/>
          <c:y val="2.7775824896887889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51232350893597e-002"/>
          <c:y val="0.14772893629454698"/>
          <c:w val="0.8897735761256903"/>
          <c:h val="0.7255059777517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'概要P.1-5'!$AM$69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4701191208425601"/>
                  <c:y val="0.26351122684477951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70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2.0919060727033744e-004"/>
                  <c:y val="0.40676654576904336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144</a:t>
                    </a:r>
                    <a:endParaRPr lang="en-US" altLang="ja-JP" sz="10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'概要P.1-5'!$AN$69:$AY$69</c:f>
              <c:numCache>
                <c:formatCode>#,##0;[Red]\-#,##0</c:formatCode>
                <c:ptCount val="12"/>
                <c:pt idx="0">
                  <c:v>112356.6</c:v>
                </c:pt>
                <c:pt idx="1">
                  <c:v>114020.8</c:v>
                </c:pt>
                <c:pt idx="2">
                  <c:v>121272.2</c:v>
                </c:pt>
                <c:pt idx="3">
                  <c:v>90876.6</c:v>
                </c:pt>
                <c:pt idx="4">
                  <c:v>70296.3</c:v>
                </c:pt>
                <c:pt idx="5">
                  <c:v>85920.5</c:v>
                </c:pt>
                <c:pt idx="6">
                  <c:v>102039.9</c:v>
                </c:pt>
                <c:pt idx="7">
                  <c:v>75741.899999999994</c:v>
                </c:pt>
                <c:pt idx="8">
                  <c:v>116608.3</c:v>
                </c:pt>
                <c:pt idx="9">
                  <c:v>144101</c:v>
                </c:pt>
                <c:pt idx="10">
                  <c:v>108578.8</c:v>
                </c:pt>
                <c:pt idx="11">
                  <c:v>107661.4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'概要P.1-5'!$AM$71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3.421551558880552e-002"/>
                  <c:y val="-1.8303258769723947e-00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506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102735791906037"/>
                  <c:y val="2.230974058632473e-00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743</a:t>
                    </a:r>
                    <a:endParaRPr lang="en-US" altLang="ja-JP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'概要P.1-5'!$AN$71:$AY$71</c:f>
              <c:numCache>
                <c:formatCode>0</c:formatCode>
                <c:ptCount val="12"/>
                <c:pt idx="0">
                  <c:v>638.94958551611558</c:v>
                </c:pt>
                <c:pt idx="1">
                  <c:v>572.90454022423978</c:v>
                </c:pt>
                <c:pt idx="2">
                  <c:v>539.49699106637797</c:v>
                </c:pt>
                <c:pt idx="3">
                  <c:v>669.06637132111007</c:v>
                </c:pt>
                <c:pt idx="4">
                  <c:v>682.20560683848225</c:v>
                </c:pt>
                <c:pt idx="5">
                  <c:v>527.57794705570848</c:v>
                </c:pt>
                <c:pt idx="6">
                  <c:v>512.54265243301893</c:v>
                </c:pt>
                <c:pt idx="7">
                  <c:v>587.09109488935451</c:v>
                </c:pt>
                <c:pt idx="8">
                  <c:v>505.88562735242687</c:v>
                </c:pt>
                <c:pt idx="9">
                  <c:v>640.95646109326094</c:v>
                </c:pt>
                <c:pt idx="10">
                  <c:v>742.99902927643336</c:v>
                </c:pt>
                <c:pt idx="11">
                  <c:v>680.22620920775694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255825164711557"/>
              <c:y val="0.882173907949006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ﾄﾝ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738514828503579e-002"/>
              <c:y val="7.3484955005624301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（円/Kg）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9818201296266542"/>
              <c:y val="3.7893700787401574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55780437192648"/>
          <c:y val="2.1666666666666667e-002"/>
          <c:w val="0.23181573422455767"/>
          <c:h val="7.7778069407990674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２　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>
        <c:manualLayout>
          <c:xMode val="edge"/>
          <c:yMode val="edge"/>
          <c:x val="0.16423335457553404"/>
          <c:y val="4.1510013950958836e-0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46143283994542e-002"/>
          <c:y val="0.11257469323032604"/>
          <c:w val="0.89135703293697932"/>
          <c:h val="0.77911341484324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'概要P.1-5'!$AM$74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14874987046408406"/>
                  <c:y val="0.25664739335536618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7.446435099627495e-002"/>
                  <c:y val="0.3763144198511744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</a:t>
                    </a:r>
                    <a:endParaRPr lang="ja-JP" altLang="en-US" sz="12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'概要P.1-5'!$AN$74:$AY$74</c:f>
              <c:numCache>
                <c:formatCode>#,##0;[Red]\-#,##0</c:formatCode>
                <c:ptCount val="12"/>
                <c:pt idx="0">
                  <c:v>26395.199999999997</c:v>
                </c:pt>
                <c:pt idx="1">
                  <c:v>19475.5</c:v>
                </c:pt>
                <c:pt idx="2">
                  <c:v>22141.2</c:v>
                </c:pt>
                <c:pt idx="3">
                  <c:v>21935.1</c:v>
                </c:pt>
                <c:pt idx="4">
                  <c:v>17421</c:v>
                </c:pt>
                <c:pt idx="5">
                  <c:v>20841.399999999998</c:v>
                </c:pt>
                <c:pt idx="6">
                  <c:v>20961.800000000003</c:v>
                </c:pt>
                <c:pt idx="7">
                  <c:v>18959.8</c:v>
                </c:pt>
                <c:pt idx="8">
                  <c:v>26764.5</c:v>
                </c:pt>
                <c:pt idx="9">
                  <c:v>28269.299999999996</c:v>
                </c:pt>
                <c:pt idx="10">
                  <c:v>29057.75</c:v>
                </c:pt>
                <c:pt idx="11">
                  <c:v>29834.800000000003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'概要P.1-5'!$AM$75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32070789938801458"/>
                  <c:y val="-3.2220236798830154e-00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490</a:t>
                    </a:r>
                    <a:endParaRPr lang="ja-JP" altLang="en-US" sz="11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endParaRPr lang="en-US" altLang="ja-JP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53082720916308279"/>
                  <c:y val="-0.23455024423477161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FF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718</a:t>
                    </a:r>
                    <a:endParaRPr lang="en-US" altLang="ja-JP" sz="1100" b="1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>
                    <a:solidFill>
                      <a:srgbClr val="FF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'概要P.1-5'!$AN$75:$AY$75</c:f>
              <c:numCache>
                <c:formatCode>0</c:formatCode>
                <c:ptCount val="12"/>
                <c:pt idx="0">
                  <c:v>661.37324210462521</c:v>
                </c:pt>
                <c:pt idx="1">
                  <c:v>628.24779851608434</c:v>
                </c:pt>
                <c:pt idx="2">
                  <c:v>588.14156414286492</c:v>
                </c:pt>
                <c:pt idx="3">
                  <c:v>685.91289759335496</c:v>
                </c:pt>
                <c:pt idx="4">
                  <c:v>717.77199931117616</c:v>
                </c:pt>
                <c:pt idx="5">
                  <c:v>574.423551200975</c:v>
                </c:pt>
                <c:pt idx="6">
                  <c:v>551.2040473623448</c:v>
                </c:pt>
                <c:pt idx="7">
                  <c:v>637.38562643065859</c:v>
                </c:pt>
                <c:pt idx="8">
                  <c:v>497.45756505819276</c:v>
                </c:pt>
                <c:pt idx="9">
                  <c:v>609.57367179236849</c:v>
                </c:pt>
                <c:pt idx="10">
                  <c:v>563.48075814541733</c:v>
                </c:pt>
                <c:pt idx="11">
                  <c:v>490.24675881856081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1709781133325408"/>
              <c:y val="0.887269750065025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（ﾄﾝ）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0287345769021671e-002"/>
              <c:y val="8.4899860490411667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7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421189635246213"/>
              <c:y val="4.499184223593672e-0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961145651017459"/>
          <c:y val="2.1448401982243195e-002"/>
          <c:w val="0.27784985360584441"/>
          <c:h val="7.2222513852435152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２　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11760606093426768"/>
          <c:y val="2.1745086742206005e-0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21243504517773e-002"/>
          <c:y val="0.19978274300534321"/>
          <c:w val="0.86096047480845606"/>
          <c:h val="0.66521851301165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'概要P.1-5'!$AM$78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'概要P.1-5'!$AN$78:$AY$78</c:f>
              <c:numCache>
                <c:formatCode>#,##0;[Red]\-#,##0</c:formatCode>
                <c:ptCount val="12"/>
                <c:pt idx="0">
                  <c:v>1.25</c:v>
                </c:pt>
                <c:pt idx="1">
                  <c:v>0</c:v>
                </c:pt>
                <c:pt idx="2">
                  <c:v>7.25</c:v>
                </c:pt>
                <c:pt idx="3">
                  <c:v>1.25</c:v>
                </c:pt>
                <c:pt idx="4">
                  <c:v>6</c:v>
                </c:pt>
                <c:pt idx="5">
                  <c:v>1.25</c:v>
                </c:pt>
                <c:pt idx="6">
                  <c:v>11.45</c:v>
                </c:pt>
                <c:pt idx="7">
                  <c:v>9.3000000000000007</c:v>
                </c:pt>
                <c:pt idx="8">
                  <c:v>7.25</c:v>
                </c:pt>
                <c:pt idx="9">
                  <c:v>6</c:v>
                </c:pt>
                <c:pt idx="10">
                  <c:v>6</c:v>
                </c:pt>
                <c:pt idx="11">
                  <c:v>7.2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'概要P.1-5'!$AM$79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>
                  <a:alpha val="96000"/>
                </a:srgb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circle"/>
              <c:size val="7"/>
            </c:marker>
            <c:bubble3D val="0"/>
          </c:dPt>
          <c:dPt>
            <c:idx val="1"/>
            <c:invertIfNegative val="0"/>
            <c:marker>
              <c:symbol val="circle"/>
              <c:size val="7"/>
            </c:marker>
            <c:bubble3D val="0"/>
          </c:dPt>
          <c:dPt>
            <c:idx val="2"/>
            <c:invertIfNegative val="0"/>
            <c:marker>
              <c:symbol val="circle"/>
              <c:size val="7"/>
            </c:marker>
            <c:bubble3D val="0"/>
          </c:dPt>
          <c:dPt>
            <c:idx val="3"/>
            <c:invertIfNegative val="0"/>
            <c:marker>
              <c:symbol val="circle"/>
              <c:size val="7"/>
            </c:marker>
            <c:bubble3D val="0"/>
          </c:dPt>
          <c:dPt>
            <c:idx val="4"/>
            <c:invertIfNegative val="0"/>
            <c:marker>
              <c:symbol val="circle"/>
              <c:size val="7"/>
            </c:marker>
            <c:bubble3D val="0"/>
          </c:dPt>
          <c:dPt>
            <c:idx val="5"/>
            <c:invertIfNegative val="0"/>
            <c:marker>
              <c:symbol val="circle"/>
              <c:size val="7"/>
            </c:marker>
            <c:bubble3D val="0"/>
          </c:dPt>
          <c:dPt>
            <c:idx val="6"/>
            <c:invertIfNegative val="0"/>
            <c:marker>
              <c:symbol val="circle"/>
              <c:size val="7"/>
            </c:marker>
            <c:bubble3D val="0"/>
          </c:dPt>
          <c:dPt>
            <c:idx val="7"/>
            <c:invertIfNegative val="0"/>
            <c:marker>
              <c:symbol val="circle"/>
              <c:size val="7"/>
            </c:marker>
            <c:bubble3D val="0"/>
          </c:dPt>
          <c:dPt>
            <c:idx val="8"/>
            <c:invertIfNegative val="0"/>
            <c:marker>
              <c:symbol val="circle"/>
              <c:size val="7"/>
            </c:marker>
            <c:bubble3D val="0"/>
          </c:dPt>
          <c:dPt>
            <c:idx val="9"/>
            <c:invertIfNegative val="0"/>
            <c:marker>
              <c:symbol val="circle"/>
              <c:size val="7"/>
            </c:marker>
            <c:bubble3D val="0"/>
          </c:dPt>
          <c:dPt>
            <c:idx val="10"/>
            <c:invertIfNegative val="0"/>
            <c:marker>
              <c:symbol val="circle"/>
              <c:size val="7"/>
            </c:marker>
            <c:bubble3D val="0"/>
          </c:dPt>
          <c:dPt>
            <c:idx val="11"/>
            <c:invertIfNegative val="0"/>
            <c:marker>
              <c:symbol val="circle"/>
              <c:size val="7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5.0022795821324087e-002"/>
                  <c:y val="-9.0738679099446218e-002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CB577E3-6191-4EE1-97A1-B99F400518DB}" type="VALUE">
                      <a:rPr lang="en-US" altLang="ja-JP" sz="10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[値]</a:t>
                    </a:fld>
                    <a:endParaRPr lang="ja-JP" altLang="en-US" sz="11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-8.0331922178134649e-003"/>
                  <c:y val="2.2267984010668061e-002"/>
                </c:manualLayout>
              </c:layout>
              <c:tx>
                <c:rich>
                  <a:bodyPr wrap="square" lIns="38100" tIns="19050" rIns="38100" bIns="19050"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1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1755</a:t>
                    </a:r>
                    <a:endParaRPr lang="ja-JP" altLang="en-US" sz="11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>
                <a:spAutoFit/>
              </a:bodyPr>
              <a:lstStyle/>
              <a:p>
                <a:pPr algn="ctr" rtl="0">
                  <a:defRPr sz="1100">
                    <a:solidFill>
                      <a:sysClr val="windowText" lastClr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'概要P.1-5'!$AN$79:$AY$79</c:f>
              <c:numCache>
                <c:formatCode>#,##0;[Red]\-#,##0</c:formatCode>
                <c:ptCount val="12"/>
                <c:pt idx="0">
                  <c:v>8000</c:v>
                </c:pt>
                <c:pt idx="1">
                  <c:v>0</c:v>
                </c:pt>
                <c:pt idx="2">
                  <c:v>3448.2758620689656</c:v>
                </c:pt>
                <c:pt idx="3">
                  <c:v>8000</c:v>
                </c:pt>
                <c:pt idx="4">
                  <c:v>2500</c:v>
                </c:pt>
                <c:pt idx="5">
                  <c:v>8000</c:v>
                </c:pt>
                <c:pt idx="6">
                  <c:v>2459.3886462882097</c:v>
                </c:pt>
                <c:pt idx="7">
                  <c:v>1754.8387096774193</c:v>
                </c:pt>
                <c:pt idx="8">
                  <c:v>3448.2758620689656</c:v>
                </c:pt>
                <c:pt idx="9">
                  <c:v>2500</c:v>
                </c:pt>
                <c:pt idx="10">
                  <c:v>2500</c:v>
                </c:pt>
                <c:pt idx="11">
                  <c:v>3416.6666666666665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0775036373548212"/>
              <c:y val="0.8779213878752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6.3414634146341464e-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5"/>
      </c:valAx>
      <c:catAx>
        <c:axId val="11"/>
        <c:scaling>
          <c:orientation val="minMax"/>
        </c:scaling>
        <c:delete val="1"/>
        <c:axPos val="b"/>
        <c:title>
          <c:tx>
            <c:rich>
              <a:bodyPr horzOverflow="overflow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8186106207150516"/>
              <c:y val="3.374943985660329e-003"/>
            </c:manualLayout>
          </c:layout>
          <c:overlay val="0"/>
        </c:title>
        <c:numFmt formatCode="#,##0;[Red]\-#,##0" sourceLinked="1"/>
        <c:majorTickMark val="out"/>
        <c:minorTickMark val="none"/>
        <c:tickLblPos val="nextTo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;[Red]\-#,##0" sourceLinked="1"/>
        <c:majorTickMark val="out"/>
        <c:minorTickMark val="none"/>
        <c:tickLblPos val="nextTo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057448473242133"/>
          <c:y val="4.0954331350919547e-002"/>
          <c:w val="0.29765487333460711"/>
          <c:h val="7.2222513852435152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２　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  <a:endParaRPr lang="ja-JP" altLang="en-US" sz="1050" b="0" i="0" u="none" strike="noStrike" baseline="0">
              <a:solidFill>
                <a:sysClr val="windowText" lastClr="000000"/>
              </a:solidFill>
              <a:latin typeface="+mj-ea"/>
              <a:ea typeface="+mj-ea"/>
              <a:cs typeface="ＭＳ Ｐゴシック"/>
            </a:endParaRPr>
          </a:p>
        </c:rich>
      </c:tx>
      <c:layout>
        <c:manualLayout>
          <c:xMode val="edge"/>
          <c:yMode val="edge"/>
          <c:x val="0.3321214786843742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678463402774474e-002"/>
          <c:y val="0.13518525300616491"/>
          <c:w val="0.87088548059605586"/>
          <c:h val="0.736725817665000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'概要P.1-5'!$AN$82:$AY$82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'概要P.1-5'!$AM$83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val>
            <c:numRef>
              <c:f>'概要P.1-5'!$AN$83:$AY$83</c:f>
              <c:numCache>
                <c:formatCode>#,##0;[Red]\-#,##0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horzOverflow="overflow" anchor="ctr"/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0.90402783439535994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\-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555350540310527e-003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  <c:majorUnit val="1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one"/>
        <c:txPr>
          <a:bodyPr horzOverflow="overflow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0427850129088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  <c:majorUnit val="3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Relationship Type="http://schemas.openxmlformats.org/officeDocument/2006/relationships/chart" Target="../charts/chart12.xml" Id="rId12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chart" Target="../charts/chart13.xml" Id="rId1" /><Relationship Type="http://schemas.openxmlformats.org/officeDocument/2006/relationships/chart" Target="../charts/chart14.xml" Id="rId2" /><Relationship Type="http://schemas.openxmlformats.org/officeDocument/2006/relationships/chart" Target="../charts/chart15.xml" Id="rId3" /><Relationship Type="http://schemas.openxmlformats.org/officeDocument/2006/relationships/chart" Target="../charts/chart16.xml" Id="rId4" /><Relationship Type="http://schemas.openxmlformats.org/officeDocument/2006/relationships/chart" Target="../charts/chart17.xml" Id="rId5" /><Relationship Type="http://schemas.openxmlformats.org/officeDocument/2006/relationships/chart" Target="../charts/chart18.xml" Id="rId6" /><Relationship Type="http://schemas.openxmlformats.org/officeDocument/2006/relationships/chart" Target="../charts/chart19.xml" Id="rId7" /><Relationship Type="http://schemas.openxmlformats.org/officeDocument/2006/relationships/chart" Target="../charts/chart20.xml" Id="rId8" /><Relationship Type="http://schemas.openxmlformats.org/officeDocument/2006/relationships/chart" Target="../charts/chart21.xml" Id="rId9" /><Relationship Type="http://schemas.openxmlformats.org/officeDocument/2006/relationships/chart" Target="../charts/chart22.xml" Id="rId10" /><Relationship Type="http://schemas.openxmlformats.org/officeDocument/2006/relationships/chart" Target="../charts/chart23.xml" Id="rId11" /><Relationship Type="http://schemas.openxmlformats.org/officeDocument/2006/relationships/chart" Target="../charts/chart24.xml" Id="rId12" /><Relationship Type="http://schemas.openxmlformats.org/officeDocument/2006/relationships/chart" Target="../charts/chart25.xml" Id="rId13" /><Relationship Type="http://schemas.openxmlformats.org/officeDocument/2006/relationships/chart" Target="../charts/chart26.xml" Id="rId14" /><Relationship Type="http://schemas.openxmlformats.org/officeDocument/2006/relationships/chart" Target="../charts/chart27.xml" Id="rId15" /><Relationship Type="http://schemas.openxmlformats.org/officeDocument/2006/relationships/chart" Target="../charts/chart28.xml" Id="rId16" /><Relationship Type="http://schemas.openxmlformats.org/officeDocument/2006/relationships/chart" Target="../charts/chart29.xml" Id="rId17" /><Relationship Type="http://schemas.openxmlformats.org/officeDocument/2006/relationships/chart" Target="../charts/chart30.xml" Id="rId18" /><Relationship Type="http://schemas.openxmlformats.org/officeDocument/2006/relationships/chart" Target="../charts/chart31.xml" Id="rId19" /><Relationship Type="http://schemas.openxmlformats.org/officeDocument/2006/relationships/chart" Target="../charts/chart32.xml" Id="rId20" /><Relationship Type="http://schemas.openxmlformats.org/officeDocument/2006/relationships/chart" Target="../charts/chart33.xml" Id="rId21" /><Relationship Type="http://schemas.openxmlformats.org/officeDocument/2006/relationships/chart" Target="../charts/chart34.xml" Id="rId22" /><Relationship Type="http://schemas.openxmlformats.org/officeDocument/2006/relationships/chart" Target="../charts/chart35.xml" Id="rId23" /><Relationship Type="http://schemas.openxmlformats.org/officeDocument/2006/relationships/chart" Target="../charts/chart36.xml" Id="rId2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104140</xdr:colOff>
      <xdr:row>42</xdr:row>
      <xdr:rowOff>419100</xdr:rowOff>
    </xdr:from>
    <xdr:to xmlns:xdr="http://schemas.openxmlformats.org/drawingml/2006/spreadsheetDrawing">
      <xdr:col>35</xdr:col>
      <xdr:colOff>13970</xdr:colOff>
      <xdr:row>51</xdr:row>
      <xdr:rowOff>104140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4</xdr:col>
      <xdr:colOff>9525</xdr:colOff>
      <xdr:row>56</xdr:row>
      <xdr:rowOff>38100</xdr:rowOff>
    </xdr:from>
    <xdr:to xmlns:xdr="http://schemas.openxmlformats.org/drawingml/2006/spreadsheetDrawing">
      <xdr:col>34</xdr:col>
      <xdr:colOff>171450</xdr:colOff>
      <xdr:row>64</xdr:row>
      <xdr:rowOff>142875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4</xdr:col>
      <xdr:colOff>47625</xdr:colOff>
      <xdr:row>70</xdr:row>
      <xdr:rowOff>38100</xdr:rowOff>
    </xdr:from>
    <xdr:to xmlns:xdr="http://schemas.openxmlformats.org/drawingml/2006/spreadsheetDrawing">
      <xdr:col>34</xdr:col>
      <xdr:colOff>133350</xdr:colOff>
      <xdr:row>78</xdr:row>
      <xdr:rowOff>152400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38100</xdr:colOff>
      <xdr:row>97</xdr:row>
      <xdr:rowOff>60325</xdr:rowOff>
    </xdr:from>
    <xdr:to xmlns:xdr="http://schemas.openxmlformats.org/drawingml/2006/spreadsheetDrawing">
      <xdr:col>35</xdr:col>
      <xdr:colOff>10160</xdr:colOff>
      <xdr:row>106</xdr:row>
      <xdr:rowOff>130810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4</xdr:col>
      <xdr:colOff>83185</xdr:colOff>
      <xdr:row>111</xdr:row>
      <xdr:rowOff>28575</xdr:rowOff>
    </xdr:from>
    <xdr:to xmlns:xdr="http://schemas.openxmlformats.org/drawingml/2006/spreadsheetDrawing">
      <xdr:col>34</xdr:col>
      <xdr:colOff>182245</xdr:colOff>
      <xdr:row>121</xdr:row>
      <xdr:rowOff>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</xdr:col>
      <xdr:colOff>163195</xdr:colOff>
      <xdr:row>126</xdr:row>
      <xdr:rowOff>21590</xdr:rowOff>
    </xdr:from>
    <xdr:to xmlns:xdr="http://schemas.openxmlformats.org/drawingml/2006/spreadsheetDrawing">
      <xdr:col>34</xdr:col>
      <xdr:colOff>161925</xdr:colOff>
      <xdr:row>134</xdr:row>
      <xdr:rowOff>172085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</xdr:col>
      <xdr:colOff>9525</xdr:colOff>
      <xdr:row>140</xdr:row>
      <xdr:rowOff>0</xdr:rowOff>
    </xdr:from>
    <xdr:to xmlns:xdr="http://schemas.openxmlformats.org/drawingml/2006/spreadsheetDrawing">
      <xdr:col>34</xdr:col>
      <xdr:colOff>143510</xdr:colOff>
      <xdr:row>148</xdr:row>
      <xdr:rowOff>133985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4</xdr:col>
      <xdr:colOff>19050</xdr:colOff>
      <xdr:row>153</xdr:row>
      <xdr:rowOff>62230</xdr:rowOff>
    </xdr:from>
    <xdr:to xmlns:xdr="http://schemas.openxmlformats.org/drawingml/2006/spreadsheetDrawing">
      <xdr:col>34</xdr:col>
      <xdr:colOff>137160</xdr:colOff>
      <xdr:row>161</xdr:row>
      <xdr:rowOff>77470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4</xdr:col>
      <xdr:colOff>9525</xdr:colOff>
      <xdr:row>165</xdr:row>
      <xdr:rowOff>164465</xdr:rowOff>
    </xdr:from>
    <xdr:to xmlns:xdr="http://schemas.openxmlformats.org/drawingml/2006/spreadsheetDrawing">
      <xdr:col>34</xdr:col>
      <xdr:colOff>180975</xdr:colOff>
      <xdr:row>174</xdr:row>
      <xdr:rowOff>88265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4</xdr:col>
      <xdr:colOff>6985</xdr:colOff>
      <xdr:row>179</xdr:row>
      <xdr:rowOff>97155</xdr:rowOff>
    </xdr:from>
    <xdr:to xmlns:xdr="http://schemas.openxmlformats.org/drawingml/2006/spreadsheetDrawing">
      <xdr:col>34</xdr:col>
      <xdr:colOff>158750</xdr:colOff>
      <xdr:row>187</xdr:row>
      <xdr:rowOff>182880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</xdr:col>
      <xdr:colOff>30480</xdr:colOff>
      <xdr:row>193</xdr:row>
      <xdr:rowOff>138430</xdr:rowOff>
    </xdr:from>
    <xdr:to xmlns:xdr="http://schemas.openxmlformats.org/drawingml/2006/spreadsheetDrawing">
      <xdr:col>34</xdr:col>
      <xdr:colOff>161925</xdr:colOff>
      <xdr:row>203</xdr:row>
      <xdr:rowOff>180975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4</xdr:col>
      <xdr:colOff>11430</xdr:colOff>
      <xdr:row>84</xdr:row>
      <xdr:rowOff>9525</xdr:rowOff>
    </xdr:from>
    <xdr:to xmlns:xdr="http://schemas.openxmlformats.org/drawingml/2006/spreadsheetDrawing">
      <xdr:col>34</xdr:col>
      <xdr:colOff>170815</xdr:colOff>
      <xdr:row>92</xdr:row>
      <xdr:rowOff>142875</xdr:rowOff>
    </xdr:to>
    <xdr:graphicFrame macro="">
      <xdr:nvGraphicFramePr>
        <xdr:cNvPr id="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 xmlns:xdr="http://schemas.openxmlformats.org/drawingml/2006/spreadsheetDrawing">
      <xdr:col>6</xdr:col>
      <xdr:colOff>21590</xdr:colOff>
      <xdr:row>158</xdr:row>
      <xdr:rowOff>97155</xdr:rowOff>
    </xdr:from>
    <xdr:to xmlns:xdr="http://schemas.openxmlformats.org/drawingml/2006/spreadsheetDrawing">
      <xdr:col>7</xdr:col>
      <xdr:colOff>125730</xdr:colOff>
      <xdr:row>159</xdr:row>
      <xdr:rowOff>130175</xdr:rowOff>
    </xdr:to>
    <xdr:sp macro="" textlink="">
      <xdr:nvSpPr>
        <xdr:cNvPr id="14" name="テキスト ボックス 13"/>
        <xdr:cNvSpPr txBox="1"/>
      </xdr:nvSpPr>
      <xdr:spPr>
        <a:xfrm>
          <a:off x="1115060" y="37219890"/>
          <a:ext cx="286385" cy="223520"/>
        </a:xfrm>
        <a:prstGeom prst="rect">
          <a:avLst/>
        </a:prstGeom>
      </xdr:spPr>
      <xdr:txBody>
        <a:bodyPr vertOverflow="clip" horzOverflow="overflow" wrap="square" rtlCol="0"/>
        <a:lstStyle/>
        <a:p>
          <a:r>
            <a:rPr lang="ja-JP" altLang="en-US" sz="1100"/>
            <a:t>1</a:t>
          </a:r>
          <a:endParaRPr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105410</xdr:colOff>
      <xdr:row>158</xdr:row>
      <xdr:rowOff>107315</xdr:rowOff>
    </xdr:from>
    <xdr:to xmlns:xdr="http://schemas.openxmlformats.org/drawingml/2006/spreadsheetDrawing">
      <xdr:col>14</xdr:col>
      <xdr:colOff>27305</xdr:colOff>
      <xdr:row>159</xdr:row>
      <xdr:rowOff>140335</xdr:rowOff>
    </xdr:to>
    <xdr:sp macro="" textlink="">
      <xdr:nvSpPr>
        <xdr:cNvPr id="15" name="テキスト ボックス 14"/>
        <xdr:cNvSpPr txBox="1"/>
      </xdr:nvSpPr>
      <xdr:spPr>
        <a:xfrm>
          <a:off x="2292350" y="37230050"/>
          <a:ext cx="286385" cy="223520"/>
        </a:xfrm>
        <a:prstGeom prst="rect">
          <a:avLst/>
        </a:prstGeom>
      </xdr:spPr>
      <xdr:txBody>
        <a:bodyPr vertOverflow="clip" horzOverflow="overflow" wrap="square" rtlCol="0"/>
        <a:lstStyle/>
        <a:p>
          <a:r>
            <a:rPr lang="ja-JP" altLang="en-US" sz="1100"/>
            <a:t>1</a:t>
          </a:r>
          <a:endParaRPr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0.25900000000000001</cdr:x>
      <cdr:y>0.2165</cdr:y>
    </cdr:from>
    <cdr:to>
      <cdr:x>0.35275000000000001</cdr:x>
      <cdr:y>0.35799999999999998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50581" y="333245"/>
          <a:ext cx="525065" cy="21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0.1615</cdr:x>
      <cdr:y>0.29149999999999998</cdr:y>
    </cdr:from>
    <cdr:to>
      <cdr:x>0.25774999999999998</cdr:x>
      <cdr:y>0.39774999999999999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04513" y="448688"/>
          <a:ext cx="539067" cy="163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4.1500000000000002e-002</cdr:x>
      <cdr:y>0.17224999999999999</cdr:y>
    </cdr:from>
    <cdr:to>
      <cdr:x>0.13525000000000001</cdr:x>
      <cdr:y>0.318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232429" y="265134"/>
          <a:ext cx="525065" cy="22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8,000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0.254</cdr:x>
      <cdr:y>0.17224999999999999</cdr:y>
    </cdr:from>
    <cdr:to>
      <cdr:x>0.34775</cdr:x>
      <cdr:y>0.30925000000000002</cdr:y>
    </cdr:to>
    <cdr:sp macro="" textlink="">
      <cdr:nvSpPr>
        <cdr:cNvPr id="5" name="テキスト ボックス 5"/>
        <cdr:cNvSpPr txBox="1"/>
      </cdr:nvSpPr>
      <cdr:spPr>
        <a:xfrm xmlns:a="http://schemas.openxmlformats.org/drawingml/2006/main">
          <a:off x="1422577" y="265134"/>
          <a:ext cx="525065" cy="210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8,000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0.48275000000000001</cdr:x>
      <cdr:y>0.42849999999999999</cdr:y>
    </cdr:from>
    <cdr:to>
      <cdr:x>0.55249999999999999</cdr:x>
      <cdr:y>0.56574999999999998</cdr:y>
    </cdr:to>
    <cdr:sp macro="" textlink="">
      <cdr:nvSpPr>
        <cdr:cNvPr id="6" name="テキスト ボックス 6"/>
        <cdr:cNvSpPr txBox="1"/>
      </cdr:nvSpPr>
      <cdr:spPr>
        <a:xfrm xmlns:a="http://schemas.openxmlformats.org/drawingml/2006/main">
          <a:off x="2703737" y="659564"/>
          <a:ext cx="390648" cy="211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11</a:t>
          </a:r>
          <a:endParaRPr lang="ja-JP" alt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0.72875000000000001</cdr:x>
      <cdr:y>0.36225000000000002</cdr:y>
    </cdr:from>
    <cdr:to>
      <cdr:x>0.80500000000000005</cdr:x>
      <cdr:y>0.47725000000000001</cdr:y>
    </cdr:to>
    <cdr:sp macro="" textlink="">
      <cdr:nvSpPr>
        <cdr:cNvPr id="7" name="テキスト ボックス 8"/>
        <cdr:cNvSpPr txBox="1"/>
      </cdr:nvSpPr>
      <cdr:spPr>
        <a:xfrm xmlns:a="http://schemas.openxmlformats.org/drawingml/2006/main">
          <a:off x="4081510" y="557589"/>
          <a:ext cx="427053" cy="177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0.59750000000000003</cdr:x>
      <cdr:y>0.30925000000000002</cdr:y>
    </cdr:from>
    <cdr:to>
      <cdr:x>0.76249999999999996</cdr:x>
      <cdr:y>0.89275000000000004</cdr:y>
    </cdr:to>
    <cdr:sp macro="" textlink="">
      <cdr:nvSpPr>
        <cdr:cNvPr id="8" name="テキスト ボックス 9"/>
        <cdr:cNvSpPr txBox="1"/>
      </cdr:nvSpPr>
      <cdr:spPr>
        <a:xfrm xmlns:a="http://schemas.openxmlformats.org/drawingml/2006/main">
          <a:off x="3346418" y="476009"/>
          <a:ext cx="924115" cy="898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0.41225000000000001</cdr:x>
      <cdr:y>0.63024999999999998</cdr:y>
    </cdr:from>
    <cdr:to>
      <cdr:x>0.46325</cdr:x>
      <cdr:y>0.77524999999999999</cdr:y>
    </cdr:to>
    <cdr:sp macro="" textlink="">
      <cdr:nvSpPr>
        <cdr:cNvPr id="9" name="テキスト ボックス 9"/>
        <cdr:cNvSpPr txBox="1"/>
      </cdr:nvSpPr>
      <cdr:spPr>
        <a:xfrm xmlns:a="http://schemas.openxmlformats.org/drawingml/2006/main">
          <a:off x="2308888" y="970106"/>
          <a:ext cx="285635" cy="223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1</a:t>
          </a:r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0.36099999999999999</cdr:x>
      <cdr:y>0.27074999999999999</cdr:y>
    </cdr:from>
    <cdr:to>
      <cdr:x>0.59</cdr:x>
      <cdr:y>0.44900000000000001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41108" y="30946"/>
          <a:ext cx="1294775" cy="20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en-US" altLang="ja-JP" sz="1100" b="1"/>
            <a:t>R2</a:t>
          </a:r>
          <a:r>
            <a:rPr lang="ja-JP" altLang="en-US" sz="1100" b="1"/>
            <a:t>年度　取扱なし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0.20774999999999999</cdr:x>
      <cdr:y>0.192</cdr:y>
    </cdr:from>
    <cdr:to>
      <cdr:x>0.28499999999999998</cdr:x>
      <cdr:y>0.29349999999999998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6315" y="373928"/>
          <a:ext cx="433684" cy="19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en-US" altLang="ja-JP" sz="1100" b="1">
              <a:latin typeface="+mn-ea"/>
              <a:ea typeface="+mn-ea"/>
            </a:rPr>
            <a:t>825</a:t>
          </a:r>
          <a:endParaRPr lang="ja-JP" altLang="en-US" sz="1100" b="1">
            <a:latin typeface="+mn-ea"/>
            <a:ea typeface="+mn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38100</xdr:colOff>
      <xdr:row>26</xdr:row>
      <xdr:rowOff>102870</xdr:rowOff>
    </xdr:from>
    <xdr:to xmlns:xdr="http://schemas.openxmlformats.org/drawingml/2006/spreadsheetDrawing">
      <xdr:col>14</xdr:col>
      <xdr:colOff>596900</xdr:colOff>
      <xdr:row>37</xdr:row>
      <xdr:rowOff>177800</xdr:rowOff>
    </xdr:to>
    <xdr:graphicFrame macro="">
      <xdr:nvGraphicFramePr>
        <xdr:cNvPr id="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182245</xdr:colOff>
      <xdr:row>8</xdr:row>
      <xdr:rowOff>127635</xdr:rowOff>
    </xdr:from>
    <xdr:to xmlns:xdr="http://schemas.openxmlformats.org/drawingml/2006/spreadsheetDrawing">
      <xdr:col>14</xdr:col>
      <xdr:colOff>575945</xdr:colOff>
      <xdr:row>21</xdr:row>
      <xdr:rowOff>135890</xdr:rowOff>
    </xdr:to>
    <xdr:graphicFrame macro="">
      <xdr:nvGraphicFramePr>
        <xdr:cNvPr id="3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146050</xdr:colOff>
      <xdr:row>65</xdr:row>
      <xdr:rowOff>38100</xdr:rowOff>
    </xdr:from>
    <xdr:to xmlns:xdr="http://schemas.openxmlformats.org/drawingml/2006/spreadsheetDrawing">
      <xdr:col>14</xdr:col>
      <xdr:colOff>542290</xdr:colOff>
      <xdr:row>75</xdr:row>
      <xdr:rowOff>144780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</xdr:col>
      <xdr:colOff>27940</xdr:colOff>
      <xdr:row>48</xdr:row>
      <xdr:rowOff>26035</xdr:rowOff>
    </xdr:from>
    <xdr:to xmlns:xdr="http://schemas.openxmlformats.org/drawingml/2006/spreadsheetDrawing">
      <xdr:col>14</xdr:col>
      <xdr:colOff>638175</xdr:colOff>
      <xdr:row>60</xdr:row>
      <xdr:rowOff>177800</xdr:rowOff>
    </xdr:to>
    <xdr:graphicFrame macro="">
      <xdr:nvGraphicFramePr>
        <xdr:cNvPr id="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142875</xdr:colOff>
      <xdr:row>103</xdr:row>
      <xdr:rowOff>111760</xdr:rowOff>
    </xdr:from>
    <xdr:to xmlns:xdr="http://schemas.openxmlformats.org/drawingml/2006/spreadsheetDrawing">
      <xdr:col>14</xdr:col>
      <xdr:colOff>568325</xdr:colOff>
      <xdr:row>114</xdr:row>
      <xdr:rowOff>187325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156845</xdr:colOff>
      <xdr:row>85</xdr:row>
      <xdr:rowOff>156210</xdr:rowOff>
    </xdr:from>
    <xdr:to xmlns:xdr="http://schemas.openxmlformats.org/drawingml/2006/spreadsheetDrawing">
      <xdr:col>14</xdr:col>
      <xdr:colOff>537845</xdr:colOff>
      <xdr:row>98</xdr:row>
      <xdr:rowOff>164465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</xdr:col>
      <xdr:colOff>6985</xdr:colOff>
      <xdr:row>141</xdr:row>
      <xdr:rowOff>123190</xdr:rowOff>
    </xdr:from>
    <xdr:to xmlns:xdr="http://schemas.openxmlformats.org/drawingml/2006/spreadsheetDrawing">
      <xdr:col>14</xdr:col>
      <xdr:colOff>586105</xdr:colOff>
      <xdr:row>152</xdr:row>
      <xdr:rowOff>146685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27940</xdr:colOff>
      <xdr:row>124</xdr:row>
      <xdr:rowOff>26035</xdr:rowOff>
    </xdr:from>
    <xdr:to xmlns:xdr="http://schemas.openxmlformats.org/drawingml/2006/spreadsheetDrawing">
      <xdr:col>14</xdr:col>
      <xdr:colOff>638175</xdr:colOff>
      <xdr:row>136</xdr:row>
      <xdr:rowOff>177800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18415</xdr:colOff>
      <xdr:row>179</xdr:row>
      <xdr:rowOff>121920</xdr:rowOff>
    </xdr:from>
    <xdr:to xmlns:xdr="http://schemas.openxmlformats.org/drawingml/2006/spreadsheetDrawing">
      <xdr:col>14</xdr:col>
      <xdr:colOff>577850</xdr:colOff>
      <xdr:row>191</xdr:row>
      <xdr:rowOff>6985</xdr:rowOff>
    </xdr:to>
    <xdr:graphicFrame macro="">
      <xdr:nvGraphicFramePr>
        <xdr:cNvPr id="1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2</xdr:col>
      <xdr:colOff>4445</xdr:colOff>
      <xdr:row>161</xdr:row>
      <xdr:rowOff>118110</xdr:rowOff>
    </xdr:from>
    <xdr:to xmlns:xdr="http://schemas.openxmlformats.org/drawingml/2006/spreadsheetDrawing">
      <xdr:col>14</xdr:col>
      <xdr:colOff>585470</xdr:colOff>
      <xdr:row>174</xdr:row>
      <xdr:rowOff>126365</xdr:rowOff>
    </xdr:to>
    <xdr:graphicFrame macro="">
      <xdr:nvGraphicFramePr>
        <xdr:cNvPr id="1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175260</xdr:colOff>
      <xdr:row>218</xdr:row>
      <xdr:rowOff>47625</xdr:rowOff>
    </xdr:from>
    <xdr:to xmlns:xdr="http://schemas.openxmlformats.org/drawingml/2006/spreadsheetDrawing">
      <xdr:col>14</xdr:col>
      <xdr:colOff>614680</xdr:colOff>
      <xdr:row>228</xdr:row>
      <xdr:rowOff>142875</xdr:rowOff>
    </xdr:to>
    <xdr:graphicFrame macro="">
      <xdr:nvGraphicFramePr>
        <xdr:cNvPr id="1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90805</xdr:colOff>
      <xdr:row>200</xdr:row>
      <xdr:rowOff>155575</xdr:rowOff>
    </xdr:from>
    <xdr:to xmlns:xdr="http://schemas.openxmlformats.org/drawingml/2006/spreadsheetDrawing">
      <xdr:col>14</xdr:col>
      <xdr:colOff>662305</xdr:colOff>
      <xdr:row>213</xdr:row>
      <xdr:rowOff>117475</xdr:rowOff>
    </xdr:to>
    <xdr:graphicFrame macro="">
      <xdr:nvGraphicFramePr>
        <xdr:cNvPr id="1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38100</xdr:colOff>
      <xdr:row>256</xdr:row>
      <xdr:rowOff>102870</xdr:rowOff>
    </xdr:from>
    <xdr:to xmlns:xdr="http://schemas.openxmlformats.org/drawingml/2006/spreadsheetDrawing">
      <xdr:col>14</xdr:col>
      <xdr:colOff>596900</xdr:colOff>
      <xdr:row>267</xdr:row>
      <xdr:rowOff>177800</xdr:rowOff>
    </xdr:to>
    <xdr:graphicFrame macro="">
      <xdr:nvGraphicFramePr>
        <xdr:cNvPr id="1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182245</xdr:colOff>
      <xdr:row>238</xdr:row>
      <xdr:rowOff>127635</xdr:rowOff>
    </xdr:from>
    <xdr:to xmlns:xdr="http://schemas.openxmlformats.org/drawingml/2006/spreadsheetDrawing">
      <xdr:col>14</xdr:col>
      <xdr:colOff>575945</xdr:colOff>
      <xdr:row>251</xdr:row>
      <xdr:rowOff>135890</xdr:rowOff>
    </xdr:to>
    <xdr:graphicFrame macro="">
      <xdr:nvGraphicFramePr>
        <xdr:cNvPr id="15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6985</xdr:colOff>
      <xdr:row>294</xdr:row>
      <xdr:rowOff>123190</xdr:rowOff>
    </xdr:from>
    <xdr:to xmlns:xdr="http://schemas.openxmlformats.org/drawingml/2006/spreadsheetDrawing">
      <xdr:col>14</xdr:col>
      <xdr:colOff>586105</xdr:colOff>
      <xdr:row>305</xdr:row>
      <xdr:rowOff>146685</xdr:rowOff>
    </xdr:to>
    <xdr:graphicFrame macro="">
      <xdr:nvGraphicFramePr>
        <xdr:cNvPr id="1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18415</xdr:colOff>
      <xdr:row>276</xdr:row>
      <xdr:rowOff>190500</xdr:rowOff>
    </xdr:from>
    <xdr:to xmlns:xdr="http://schemas.openxmlformats.org/drawingml/2006/spreadsheetDrawing">
      <xdr:col>14</xdr:col>
      <xdr:colOff>629920</xdr:colOff>
      <xdr:row>289</xdr:row>
      <xdr:rowOff>151765</xdr:rowOff>
    </xdr:to>
    <xdr:graphicFrame macro="">
      <xdr:nvGraphicFramePr>
        <xdr:cNvPr id="1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 xmlns:xdr="http://schemas.openxmlformats.org/drawingml/2006/spreadsheetDrawing">
      <xdr:col>2</xdr:col>
      <xdr:colOff>18415</xdr:colOff>
      <xdr:row>332</xdr:row>
      <xdr:rowOff>149860</xdr:rowOff>
    </xdr:from>
    <xdr:to xmlns:xdr="http://schemas.openxmlformats.org/drawingml/2006/spreadsheetDrawing">
      <xdr:col>14</xdr:col>
      <xdr:colOff>577850</xdr:colOff>
      <xdr:row>344</xdr:row>
      <xdr:rowOff>34925</xdr:rowOff>
    </xdr:to>
    <xdr:graphicFrame macro="">
      <xdr:nvGraphicFramePr>
        <xdr:cNvPr id="18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182245</xdr:colOff>
      <xdr:row>314</xdr:row>
      <xdr:rowOff>127635</xdr:rowOff>
    </xdr:from>
    <xdr:to xmlns:xdr="http://schemas.openxmlformats.org/drawingml/2006/spreadsheetDrawing">
      <xdr:col>14</xdr:col>
      <xdr:colOff>575945</xdr:colOff>
      <xdr:row>327</xdr:row>
      <xdr:rowOff>135890</xdr:rowOff>
    </xdr:to>
    <xdr:graphicFrame macro="">
      <xdr:nvGraphicFramePr>
        <xdr:cNvPr id="1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182245</xdr:colOff>
      <xdr:row>370</xdr:row>
      <xdr:rowOff>85090</xdr:rowOff>
    </xdr:from>
    <xdr:to xmlns:xdr="http://schemas.openxmlformats.org/drawingml/2006/spreadsheetDrawing">
      <xdr:col>14</xdr:col>
      <xdr:colOff>576580</xdr:colOff>
      <xdr:row>381</xdr:row>
      <xdr:rowOff>108585</xdr:rowOff>
    </xdr:to>
    <xdr:graphicFrame macro="">
      <xdr:nvGraphicFramePr>
        <xdr:cNvPr id="2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 xmlns:xdr="http://schemas.openxmlformats.org/drawingml/2006/spreadsheetDrawing">
      <xdr:col>2</xdr:col>
      <xdr:colOff>27940</xdr:colOff>
      <xdr:row>353</xdr:row>
      <xdr:rowOff>26035</xdr:rowOff>
    </xdr:from>
    <xdr:to xmlns:xdr="http://schemas.openxmlformats.org/drawingml/2006/spreadsheetDrawing">
      <xdr:col>14</xdr:col>
      <xdr:colOff>638175</xdr:colOff>
      <xdr:row>365</xdr:row>
      <xdr:rowOff>177800</xdr:rowOff>
    </xdr:to>
    <xdr:graphicFrame macro="">
      <xdr:nvGraphicFramePr>
        <xdr:cNvPr id="2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 xmlns:xdr="http://schemas.openxmlformats.org/drawingml/2006/spreadsheetDrawing">
      <xdr:col>2</xdr:col>
      <xdr:colOff>7620</xdr:colOff>
      <xdr:row>408</xdr:row>
      <xdr:rowOff>19685</xdr:rowOff>
    </xdr:from>
    <xdr:to xmlns:xdr="http://schemas.openxmlformats.org/drawingml/2006/spreadsheetDrawing">
      <xdr:col>14</xdr:col>
      <xdr:colOff>566420</xdr:colOff>
      <xdr:row>419</xdr:row>
      <xdr:rowOff>93980</xdr:rowOff>
    </xdr:to>
    <xdr:graphicFrame macro="">
      <xdr:nvGraphicFramePr>
        <xdr:cNvPr id="2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179705</xdr:colOff>
      <xdr:row>390</xdr:row>
      <xdr:rowOff>43815</xdr:rowOff>
    </xdr:from>
    <xdr:to xmlns:xdr="http://schemas.openxmlformats.org/drawingml/2006/spreadsheetDrawing">
      <xdr:col>14</xdr:col>
      <xdr:colOff>575945</xdr:colOff>
      <xdr:row>403</xdr:row>
      <xdr:rowOff>52070</xdr:rowOff>
    </xdr:to>
    <xdr:graphicFrame macro="">
      <xdr:nvGraphicFramePr>
        <xdr:cNvPr id="23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5080</xdr:colOff>
      <xdr:row>446</xdr:row>
      <xdr:rowOff>107315</xdr:rowOff>
    </xdr:from>
    <xdr:to xmlns:xdr="http://schemas.openxmlformats.org/drawingml/2006/spreadsheetDrawing">
      <xdr:col>14</xdr:col>
      <xdr:colOff>584200</xdr:colOff>
      <xdr:row>457</xdr:row>
      <xdr:rowOff>130810</xdr:rowOff>
    </xdr:to>
    <xdr:graphicFrame macro="">
      <xdr:nvGraphicFramePr>
        <xdr:cNvPr id="2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 xmlns:xdr="http://schemas.openxmlformats.org/drawingml/2006/spreadsheetDrawing">
      <xdr:col>2</xdr:col>
      <xdr:colOff>9525</xdr:colOff>
      <xdr:row>428</xdr:row>
      <xdr:rowOff>83185</xdr:rowOff>
    </xdr:from>
    <xdr:to xmlns:xdr="http://schemas.openxmlformats.org/drawingml/2006/spreadsheetDrawing">
      <xdr:col>14</xdr:col>
      <xdr:colOff>514350</xdr:colOff>
      <xdr:row>442</xdr:row>
      <xdr:rowOff>95250</xdr:rowOff>
    </xdr:to>
    <xdr:graphicFrame macro="">
      <xdr:nvGraphicFramePr>
        <xdr:cNvPr id="2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 xmlns:xdr="http://schemas.openxmlformats.org/drawingml/2006/spreadsheetDrawing">
      <xdr:col>14</xdr:col>
      <xdr:colOff>342900</xdr:colOff>
      <xdr:row>330</xdr:row>
      <xdr:rowOff>123825</xdr:rowOff>
    </xdr:from>
    <xdr:ext cx="184785" cy="264795"/>
    <xdr:sp macro="" textlink="">
      <xdr:nvSpPr>
        <xdr:cNvPr id="26" name="テキスト ボックス 25"/>
        <xdr:cNvSpPr txBox="1"/>
      </xdr:nvSpPr>
      <xdr:spPr>
        <a:xfrm>
          <a:off x="8860790" y="62988825"/>
          <a:ext cx="184785" cy="2647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9</xdr:col>
      <xdr:colOff>342900</xdr:colOff>
      <xdr:row>119</xdr:row>
      <xdr:rowOff>9525</xdr:rowOff>
    </xdr:from>
    <xdr:ext cx="371475" cy="188595"/>
    <xdr:sp macro="" textlink="">
      <xdr:nvSpPr>
        <xdr:cNvPr id="29" name="テキスト ボックス 28"/>
        <xdr:cNvSpPr txBox="1"/>
      </xdr:nvSpPr>
      <xdr:spPr>
        <a:xfrm>
          <a:off x="5549265" y="226790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10</xdr:col>
      <xdr:colOff>342900</xdr:colOff>
      <xdr:row>119</xdr:row>
      <xdr:rowOff>9525</xdr:rowOff>
    </xdr:from>
    <xdr:ext cx="371475" cy="188595"/>
    <xdr:sp macro="" textlink="">
      <xdr:nvSpPr>
        <xdr:cNvPr id="30" name="テキスト ボックス 29"/>
        <xdr:cNvSpPr txBox="1"/>
      </xdr:nvSpPr>
      <xdr:spPr>
        <a:xfrm>
          <a:off x="6211570" y="226790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9</xdr:col>
      <xdr:colOff>428625</xdr:colOff>
      <xdr:row>118</xdr:row>
      <xdr:rowOff>180975</xdr:rowOff>
    </xdr:from>
    <xdr:ext cx="370840" cy="207010"/>
    <xdr:sp macro="" textlink="">
      <xdr:nvSpPr>
        <xdr:cNvPr id="31" name="テキスト ボックス 30"/>
        <xdr:cNvSpPr txBox="1"/>
      </xdr:nvSpPr>
      <xdr:spPr>
        <a:xfrm>
          <a:off x="5634990" y="22659975"/>
          <a:ext cx="370840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9</xdr:col>
      <xdr:colOff>428625</xdr:colOff>
      <xdr:row>118</xdr:row>
      <xdr:rowOff>180975</xdr:rowOff>
    </xdr:from>
    <xdr:ext cx="370840" cy="207010"/>
    <xdr:sp macro="" textlink="">
      <xdr:nvSpPr>
        <xdr:cNvPr id="32" name="テキスト ボックス 31"/>
        <xdr:cNvSpPr txBox="1"/>
      </xdr:nvSpPr>
      <xdr:spPr>
        <a:xfrm>
          <a:off x="5634990" y="22659975"/>
          <a:ext cx="370840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10</xdr:col>
      <xdr:colOff>428625</xdr:colOff>
      <xdr:row>118</xdr:row>
      <xdr:rowOff>180975</xdr:rowOff>
    </xdr:from>
    <xdr:ext cx="370840" cy="207010"/>
    <xdr:sp macro="" textlink="">
      <xdr:nvSpPr>
        <xdr:cNvPr id="33" name="テキスト ボックス 32"/>
        <xdr:cNvSpPr txBox="1"/>
      </xdr:nvSpPr>
      <xdr:spPr>
        <a:xfrm>
          <a:off x="6297295" y="22659975"/>
          <a:ext cx="370840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2.1749999999999999e-002</cdr:x>
      <cdr:y>3.5749999999999997e-002</cdr:y>
    </cdr:from>
    <cdr:to>
      <cdr:x>6.5500000000000003e-002</cdr:x>
      <cdr:y>0.11475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9504" y="77615"/>
          <a:ext cx="381186" cy="171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5.0500000000000003e-002</cdr:x>
      <cdr:y>0.14549999999999999</cdr:y>
    </cdr:from>
    <cdr:to>
      <cdr:x>8.2250000000000004e-002</cdr:x>
      <cdr:y>0.27725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39998" y="315889"/>
          <a:ext cx="276632" cy="286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6.25e-002</cdr:x>
      <cdr:y>0.23774999999999999</cdr:y>
    </cdr:from>
    <cdr:to>
      <cdr:x>0.15775</cdr:x>
      <cdr:y>0.65900000000000003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44552" y="516170"/>
          <a:ext cx="829897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1.4749999999999999e-002</cdr:x>
      <cdr:y>7.5000000000000002e-004</cdr:y>
    </cdr:from>
    <cdr:to>
      <cdr:x>0.11025</cdr:x>
      <cdr:y>0.42199999999999999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28514" y="1628"/>
          <a:ext cx="832075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（トン）</a:t>
          </a:r>
        </a:p>
      </cdr:txBody>
    </cdr:sp>
  </cdr:relSizeAnchor>
  <cdr:relSizeAnchor xmlns:cdr="http://schemas.openxmlformats.org/drawingml/2006/chartDrawing">
    <cdr:from>
      <cdr:x>0.90449999999999997</cdr:x>
      <cdr:y>1.8249999999999999e-002</cdr:y>
    </cdr:from>
    <cdr:to>
      <cdr:x>1</cdr:x>
      <cdr:y>0.4395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7880759" y="39621"/>
          <a:ext cx="832075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　　　（円</a:t>
          </a:r>
          <a:r>
            <a:rPr lang="en-US" altLang="ja-JP" sz="800"/>
            <a:t>/</a:t>
          </a:r>
          <a:r>
            <a:rPr lang="en-US" altLang="ja-JP" sz="1000"/>
            <a:t>K</a:t>
          </a:r>
          <a:r>
            <a:rPr lang="ja-JP" altLang="en-US" sz="1000"/>
            <a:t>ｇ</a:t>
          </a:r>
          <a:r>
            <a:rPr lang="ja-JP" altLang="en-US" sz="800"/>
            <a:t>）</a:t>
          </a:r>
          <a:endParaRPr lang="en-US" altLang="ja-JP" sz="8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0.95550000000000002</cdr:x>
      <cdr:y>0.83899999999999997</cdr:y>
    </cdr:from>
    <cdr:to>
      <cdr:x>1</cdr:x>
      <cdr:y>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8325113" y="1821523"/>
          <a:ext cx="387721" cy="34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en-US" altLang="ja-JP" sz="900"/>
            <a:t>(</a:t>
          </a:r>
          <a:r>
            <a:rPr lang="ja-JP" altLang="en-US" sz="900"/>
            <a:t>年</a:t>
          </a:r>
          <a:r>
            <a:rPr lang="en-US" altLang="ja-JP" sz="900"/>
            <a:t>)</a:t>
          </a:r>
          <a:endParaRPr lang="ja-JP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28575</xdr:colOff>
      <xdr:row>2</xdr:row>
      <xdr:rowOff>9525</xdr:rowOff>
    </xdr:from>
    <xdr:to xmlns:xdr="http://schemas.openxmlformats.org/drawingml/2006/spreadsheetDrawing">
      <xdr:col>3</xdr:col>
      <xdr:colOff>700405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1299845" y="542925"/>
          <a:ext cx="1539875" cy="409575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2</xdr:row>
      <xdr:rowOff>5080</xdr:rowOff>
    </xdr:from>
    <xdr:to xmlns:xdr="http://schemas.openxmlformats.org/drawingml/2006/spreadsheetDrawing">
      <xdr:col>3</xdr:col>
      <xdr:colOff>13335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1310005" y="757555"/>
          <a:ext cx="1567180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0</xdr:colOff>
      <xdr:row>2</xdr:row>
      <xdr:rowOff>5080</xdr:rowOff>
    </xdr:from>
    <xdr:to xmlns:xdr="http://schemas.openxmlformats.org/drawingml/2006/spreadsheetDrawing">
      <xdr:col>3</xdr:col>
      <xdr:colOff>13335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10005" y="757555"/>
          <a:ext cx="1567180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0</xdr:colOff>
      <xdr:row>2</xdr:row>
      <xdr:rowOff>5080</xdr:rowOff>
    </xdr:from>
    <xdr:to xmlns:xdr="http://schemas.openxmlformats.org/drawingml/2006/spreadsheetDrawing">
      <xdr:col>3</xdr:col>
      <xdr:colOff>13335</xdr:colOff>
      <xdr:row>4</xdr:row>
      <xdr:rowOff>0</xdr:rowOff>
    </xdr:to>
    <xdr:cxnSp macro="">
      <xdr:nvCxnSpPr>
        <xdr:cNvPr id="4" name="直線コネクタ 3"/>
        <xdr:cNvCxnSpPr/>
      </xdr:nvCxnSpPr>
      <xdr:spPr>
        <a:xfrm>
          <a:off x="1310005" y="757555"/>
          <a:ext cx="1567180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Relationship Type="http://schemas.openxmlformats.org/officeDocument/2006/relationships/drawing" Target="../drawings/drawing5.xml" Id="rId2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Relationship Type="http://schemas.openxmlformats.org/officeDocument/2006/relationships/drawing" Target="../drawings/drawing7.xml" Id="rId2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Relationship Type="http://schemas.openxmlformats.org/officeDocument/2006/relationships/drawing" Target="../drawings/drawing8.xml" Id="rId2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3304FC"/>
  </sheetPr>
  <dimension ref="A3:AI39"/>
  <sheetViews>
    <sheetView zoomScaleSheetLayoutView="100" workbookViewId="0"/>
  </sheetViews>
  <sheetFormatPr defaultColWidth="9" defaultRowHeight="13.2"/>
  <cols>
    <col min="1" max="37" width="2.6640625" style="1" customWidth="1"/>
    <col min="38" max="40" width="9" style="1"/>
    <col min="41" max="41" width="8.44140625" style="1" customWidth="1"/>
    <col min="42" max="42" width="9.44140625" style="1" customWidth="1"/>
    <col min="43" max="44" width="9.21875" style="1" bestFit="1" customWidth="1"/>
    <col min="45" max="45" width="9.109375" style="1" customWidth="1"/>
    <col min="46" max="49" width="9" style="1"/>
    <col min="50" max="50" width="7.44140625" style="1" customWidth="1"/>
    <col min="51" max="16384" width="9" style="1"/>
  </cols>
  <sheetData>
    <row r="1" spans="1:33" ht="50.1" customHeight="1"/>
    <row r="2" spans="1:33" ht="50.1" customHeight="1"/>
    <row r="3" spans="1:33" ht="50.1" customHeight="1">
      <c r="A3" s="2" t="s">
        <v>245</v>
      </c>
      <c r="B3" s="2"/>
      <c r="C3" s="2"/>
      <c r="D3" s="2"/>
      <c r="E3" s="2"/>
      <c r="F3" s="2"/>
      <c r="G3" s="2" t="s">
        <v>53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50.1" customHeight="1"/>
    <row r="5" spans="1:33" ht="50.1" customHeight="1">
      <c r="A5" s="2" t="s">
        <v>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50.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9.9" customHeight="1"/>
    <row r="8" spans="1:33" ht="230.1" customHeight="1"/>
    <row r="9" spans="1:33" ht="30" customHeight="1">
      <c r="A9" s="3" t="s">
        <v>252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30" customHeight="1">
      <c r="A10" s="3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" customHeight="1"/>
    <row r="13" spans="1:33" ht="15" customHeight="1"/>
    <row r="14" spans="1:33" ht="15" customHeight="1"/>
    <row r="15" spans="1:33" ht="15" customHeight="1"/>
    <row r="16" spans="1:33" ht="15" customHeight="1"/>
    <row r="17" spans="1:35" ht="30" customHeight="1"/>
    <row r="18" spans="1:35" ht="30" customHeight="1">
      <c r="A18" s="4" t="s">
        <v>56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30" customHeight="1"/>
    <row r="20" spans="1:35" ht="30" customHeight="1">
      <c r="D20" s="1" t="s">
        <v>34</v>
      </c>
    </row>
    <row r="21" spans="1:35" ht="30" customHeight="1">
      <c r="E21" s="1" t="s">
        <v>57</v>
      </c>
      <c r="J21" s="1" t="s">
        <v>45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5">
        <v>1</v>
      </c>
      <c r="AF21" s="5"/>
      <c r="AG21" s="5"/>
    </row>
    <row r="22" spans="1:35" ht="30" customHeight="1">
      <c r="E22" s="1" t="s">
        <v>22</v>
      </c>
      <c r="J22" s="1" t="s">
        <v>45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">
        <v>1</v>
      </c>
      <c r="AF22" s="5"/>
      <c r="AG22" s="5"/>
    </row>
    <row r="23" spans="1:35" ht="30" customHeight="1">
      <c r="E23" s="1" t="s">
        <v>61</v>
      </c>
      <c r="L23" s="1" t="s">
        <v>45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">
        <v>1</v>
      </c>
      <c r="AF23" s="5"/>
      <c r="AG23" s="5"/>
    </row>
    <row r="24" spans="1:35" ht="30" customHeight="1">
      <c r="E24" s="1" t="s">
        <v>49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6"/>
      <c r="AF24" s="6"/>
      <c r="AG24" s="6"/>
    </row>
    <row r="25" spans="1:35" ht="30" customHeight="1">
      <c r="F25" s="1" t="s">
        <v>39</v>
      </c>
      <c r="P25" s="4" t="s">
        <v>45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7" t="s">
        <v>13</v>
      </c>
      <c r="AF25" s="7"/>
      <c r="AG25" s="7"/>
    </row>
    <row r="26" spans="1:35" ht="30" customHeight="1">
      <c r="F26" s="1" t="s">
        <v>66</v>
      </c>
      <c r="P26" s="1" t="s">
        <v>45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7">
        <v>5</v>
      </c>
      <c r="AF26" s="7"/>
      <c r="AG26" s="7"/>
    </row>
    <row r="27" spans="1:35" ht="30" customHeight="1">
      <c r="AE27" s="6"/>
      <c r="AF27" s="6"/>
      <c r="AG27" s="6"/>
    </row>
    <row r="28" spans="1:35" ht="30" customHeight="1">
      <c r="D28" s="1" t="s">
        <v>62</v>
      </c>
      <c r="AE28" s="6"/>
      <c r="AF28" s="6"/>
      <c r="AG28" s="6"/>
    </row>
    <row r="29" spans="1:35" ht="30" customHeight="1">
      <c r="E29" s="1" t="s">
        <v>75</v>
      </c>
      <c r="AA29" s="4" t="s">
        <v>42</v>
      </c>
      <c r="AB29" s="4"/>
      <c r="AC29" s="4"/>
      <c r="AD29" s="4"/>
      <c r="AE29" s="7" t="s">
        <v>64</v>
      </c>
      <c r="AF29" s="7"/>
      <c r="AG29" s="7"/>
    </row>
    <row r="30" spans="1:35" ht="30" customHeight="1">
      <c r="E30" s="1" t="s">
        <v>79</v>
      </c>
      <c r="T30" s="4" t="s">
        <v>77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7" t="s">
        <v>86</v>
      </c>
      <c r="AF30" s="7"/>
      <c r="AG30" s="7"/>
    </row>
    <row r="31" spans="1:35" ht="30" customHeight="1">
      <c r="E31" s="1" t="s">
        <v>81</v>
      </c>
      <c r="Z31" s="4" t="s">
        <v>42</v>
      </c>
      <c r="AA31" s="4"/>
      <c r="AB31" s="4"/>
      <c r="AC31" s="4"/>
      <c r="AD31" s="4"/>
      <c r="AE31" s="7" t="s">
        <v>87</v>
      </c>
      <c r="AF31" s="7"/>
      <c r="AG31" s="7"/>
    </row>
    <row r="32" spans="1:35" ht="30" customHeight="1">
      <c r="E32" s="1" t="s">
        <v>82</v>
      </c>
      <c r="P32" s="1" t="s">
        <v>32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7" t="s">
        <v>89</v>
      </c>
      <c r="AF32" s="7"/>
      <c r="AG32" s="7"/>
    </row>
    <row r="33" spans="5:33" ht="30" customHeight="1">
      <c r="E33" s="1" t="s">
        <v>83</v>
      </c>
      <c r="Z33" s="4" t="s">
        <v>42</v>
      </c>
      <c r="AA33" s="4"/>
      <c r="AB33" s="4"/>
      <c r="AC33" s="4"/>
      <c r="AD33" s="4"/>
      <c r="AE33" s="7">
        <v>18</v>
      </c>
      <c r="AF33" s="7"/>
      <c r="AG33" s="7"/>
    </row>
    <row r="34" spans="5:33" ht="30" customHeight="1">
      <c r="E34" s="1" t="s">
        <v>85</v>
      </c>
      <c r="Y34" s="4" t="s">
        <v>76</v>
      </c>
      <c r="Z34" s="4"/>
      <c r="AA34" s="4"/>
      <c r="AB34" s="4"/>
      <c r="AC34" s="4"/>
      <c r="AD34" s="4"/>
      <c r="AE34" s="7">
        <v>19</v>
      </c>
      <c r="AF34" s="7"/>
      <c r="AG34" s="7"/>
    </row>
    <row r="35" spans="5:33" ht="30" customHeight="1">
      <c r="AE35" s="7"/>
      <c r="AF35" s="7"/>
      <c r="AG35" s="7"/>
    </row>
    <row r="36" spans="5:33" ht="30" customHeight="1">
      <c r="AE36" s="7"/>
      <c r="AF36" s="7"/>
      <c r="AG36" s="7"/>
    </row>
    <row r="37" spans="5:33" ht="30" customHeight="1">
      <c r="AE37" s="7"/>
      <c r="AF37" s="7"/>
      <c r="AG37" s="7"/>
    </row>
    <row r="38" spans="5:33" ht="30" customHeight="1">
      <c r="AE38" s="7"/>
      <c r="AF38" s="7"/>
      <c r="AG38" s="7"/>
    </row>
    <row r="39" spans="5:33" ht="30" customHeight="1">
      <c r="AE39" s="7"/>
      <c r="AF39" s="7"/>
      <c r="AG39" s="7"/>
    </row>
    <row r="40" spans="5:33" ht="15" customHeight="1"/>
    <row r="41" spans="5:33" ht="15" customHeight="1"/>
    <row r="42" spans="5:33" ht="15" customHeight="1"/>
    <row r="43" spans="5:33" ht="15" customHeight="1"/>
    <row r="44" spans="5:33" ht="15" customHeight="1"/>
    <row r="45" spans="5:33" ht="15" customHeight="1"/>
    <row r="46" spans="5:33" ht="15" customHeight="1"/>
    <row r="47" spans="5:33" ht="15" customHeight="1"/>
    <row r="48" spans="5:3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mergeCells count="28">
    <mergeCell ref="A3:AG3"/>
    <mergeCell ref="A5:AG5"/>
    <mergeCell ref="A9:AG9"/>
    <mergeCell ref="A10:AG10"/>
    <mergeCell ref="A18:AI18"/>
    <mergeCell ref="J21:AD21"/>
    <mergeCell ref="AE21:AG21"/>
    <mergeCell ref="J22:AD22"/>
    <mergeCell ref="AE22:AG22"/>
    <mergeCell ref="L23:AD23"/>
    <mergeCell ref="AE23:AG23"/>
    <mergeCell ref="M24:AD24"/>
    <mergeCell ref="P25:AD25"/>
    <mergeCell ref="AE25:AG25"/>
    <mergeCell ref="P26:AD26"/>
    <mergeCell ref="AE26:AG26"/>
    <mergeCell ref="AA29:AD29"/>
    <mergeCell ref="AE29:AG29"/>
    <mergeCell ref="T30:AD30"/>
    <mergeCell ref="AE30:AG30"/>
    <mergeCell ref="Z31:AD31"/>
    <mergeCell ref="AE31:AG31"/>
    <mergeCell ref="P32:AD32"/>
    <mergeCell ref="AE32:AG32"/>
    <mergeCell ref="Z33:AD33"/>
    <mergeCell ref="AE33:AG33"/>
    <mergeCell ref="Y34:AD34"/>
    <mergeCell ref="AE34:AG34"/>
  </mergeCells>
  <phoneticPr fontId="3"/>
  <pageMargins left="0.78740157480314965" right="0.39370078740157483" top="0.59055118110236227" bottom="0.39370078740157483" header="0.31496062992125984" footer="0.23622047244094488"/>
  <pageSetup paperSize="9" scale="95" fitToWidth="1" fitToHeight="1" orientation="portrait" usePrinterDefaults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2"/>
  <sheetData/>
  <phoneticPr fontId="3"/>
  <pageMargins left="0.7" right="0.7" top="0.75" bottom="0.75" header="0.3" footer="0.3"/>
  <pageSetup paperSize="9" fitToWidth="1" fitToHeight="1" orientation="portrait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00FF"/>
  </sheetPr>
  <dimension ref="A1:BB233"/>
  <sheetViews>
    <sheetView tabSelected="1" view="pageBreakPreview" topLeftCell="A7" zoomScale="110" zoomScaleSheetLayoutView="110" workbookViewId="0">
      <selection activeCell="O33" sqref="O33"/>
    </sheetView>
  </sheetViews>
  <sheetFormatPr defaultColWidth="9" defaultRowHeight="13.2"/>
  <cols>
    <col min="1" max="27" width="2.6640625" style="1" customWidth="1"/>
    <col min="28" max="28" width="2.88671875" style="1" customWidth="1"/>
    <col min="29" max="36" width="2.6640625" style="1" customWidth="1"/>
    <col min="37" max="37" width="3.6640625" style="1" customWidth="1"/>
    <col min="38" max="39" width="9" style="1"/>
    <col min="40" max="40" width="10" style="1" bestFit="1" customWidth="1"/>
    <col min="41" max="41" width="8.44140625" style="1" customWidth="1"/>
    <col min="42" max="42" width="9.44140625" style="1" customWidth="1"/>
    <col min="43" max="44" width="9.21875" style="1" bestFit="1" customWidth="1"/>
    <col min="45" max="45" width="9.109375" style="1" customWidth="1"/>
    <col min="46" max="49" width="9" style="1"/>
    <col min="50" max="50" width="7.44140625" style="1" customWidth="1"/>
    <col min="51" max="52" width="9" style="1"/>
    <col min="53" max="53" width="11" style="1" bestFit="1" customWidth="1"/>
    <col min="54" max="16384" width="9" style="1"/>
  </cols>
  <sheetData>
    <row r="1" spans="1:35" ht="24.9" customHeight="1">
      <c r="A1" s="8" t="s">
        <v>255</v>
      </c>
    </row>
    <row r="2" spans="1:35" ht="15" customHeight="1">
      <c r="A2" s="1" t="s">
        <v>10</v>
      </c>
    </row>
    <row r="3" spans="1:35" ht="30" customHeight="1">
      <c r="B3" s="11" t="s">
        <v>206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" customHeight="1">
      <c r="A4" s="1" t="s">
        <v>25</v>
      </c>
    </row>
    <row r="5" spans="1:35" ht="15" customHeight="1">
      <c r="B5" s="1" t="s">
        <v>256</v>
      </c>
    </row>
    <row r="6" spans="1:35" ht="15" customHeight="1">
      <c r="A6" s="1" t="s">
        <v>4</v>
      </c>
    </row>
    <row r="7" spans="1:35" ht="15" customHeight="1">
      <c r="B7" s="1" t="s">
        <v>257</v>
      </c>
    </row>
    <row r="8" spans="1:35" ht="15" customHeight="1">
      <c r="A8" s="1" t="s">
        <v>29</v>
      </c>
    </row>
    <row r="9" spans="1:35" ht="15" customHeight="1">
      <c r="B9" s="1" t="s">
        <v>23</v>
      </c>
    </row>
    <row r="10" spans="1:35" ht="15" customHeight="1">
      <c r="C10" s="1" t="s">
        <v>240</v>
      </c>
    </row>
    <row r="11" spans="1:35" ht="15" customHeight="1">
      <c r="D11" s="1" t="s">
        <v>260</v>
      </c>
    </row>
    <row r="12" spans="1:35" ht="15" customHeight="1">
      <c r="E12" s="12" t="s">
        <v>17</v>
      </c>
      <c r="F12" s="1" t="s">
        <v>284</v>
      </c>
    </row>
    <row r="13" spans="1:35" ht="15" customHeight="1">
      <c r="E13" s="12" t="s">
        <v>2</v>
      </c>
      <c r="F13" s="1" t="s">
        <v>285</v>
      </c>
    </row>
    <row r="14" spans="1:35" ht="15" customHeight="1">
      <c r="E14" s="12" t="s">
        <v>271</v>
      </c>
      <c r="F14" s="1" t="s">
        <v>286</v>
      </c>
    </row>
    <row r="15" spans="1:35" ht="15" customHeight="1">
      <c r="E15" s="12"/>
    </row>
    <row r="16" spans="1:35" ht="15" customHeight="1">
      <c r="F16" s="19" t="s">
        <v>68</v>
      </c>
      <c r="G16" s="29"/>
      <c r="H16" s="29"/>
      <c r="I16" s="29"/>
      <c r="J16" s="29"/>
      <c r="K16" s="29"/>
      <c r="L16" s="29"/>
      <c r="M16" s="29"/>
      <c r="N16" s="29"/>
      <c r="O16" s="31"/>
      <c r="P16" s="35"/>
      <c r="Q16" s="24" t="s">
        <v>70</v>
      </c>
      <c r="R16" s="31"/>
      <c r="S16" s="31"/>
      <c r="T16" s="31"/>
      <c r="U16" s="31"/>
      <c r="V16" s="31"/>
      <c r="W16" s="31"/>
      <c r="X16" s="31"/>
      <c r="Y16" s="31"/>
      <c r="Z16" s="35"/>
      <c r="AA16" s="54" t="s">
        <v>72</v>
      </c>
      <c r="AB16" s="56"/>
      <c r="AC16" s="56"/>
      <c r="AD16" s="56"/>
      <c r="AE16" s="56"/>
      <c r="AF16" s="56"/>
      <c r="AG16" s="56"/>
      <c r="AH16" s="56"/>
      <c r="AI16" s="60"/>
    </row>
    <row r="17" spans="4:49" ht="67.8" customHeight="1">
      <c r="F17" s="20" t="s">
        <v>126</v>
      </c>
      <c r="G17" s="30"/>
      <c r="H17" s="30"/>
      <c r="I17" s="30"/>
      <c r="J17" s="30"/>
      <c r="K17" s="30"/>
      <c r="L17" s="30"/>
      <c r="M17" s="30"/>
      <c r="N17" s="30"/>
      <c r="O17" s="41"/>
      <c r="P17" s="44"/>
      <c r="Q17" s="20" t="s">
        <v>301</v>
      </c>
      <c r="R17" s="30"/>
      <c r="S17" s="30"/>
      <c r="T17" s="30"/>
      <c r="U17" s="30"/>
      <c r="V17" s="30"/>
      <c r="W17" s="30"/>
      <c r="X17" s="30"/>
      <c r="Y17" s="30"/>
      <c r="Z17" s="39"/>
      <c r="AA17" s="20" t="s">
        <v>290</v>
      </c>
      <c r="AB17" s="41"/>
      <c r="AC17" s="41"/>
      <c r="AD17" s="41"/>
      <c r="AE17" s="41"/>
      <c r="AF17" s="41"/>
      <c r="AG17" s="41"/>
      <c r="AH17" s="41"/>
      <c r="AI17" s="44"/>
    </row>
    <row r="18" spans="4:49" ht="16.5" customHeight="1">
      <c r="F18" s="21"/>
      <c r="G18" s="21"/>
      <c r="H18" s="21"/>
      <c r="I18" s="21"/>
      <c r="J18" s="21"/>
      <c r="K18" s="21"/>
      <c r="L18" s="21"/>
      <c r="M18" s="21"/>
      <c r="N18" s="21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59"/>
      <c r="AI18" s="59"/>
      <c r="AM18" s="59"/>
    </row>
    <row r="19" spans="4:49" ht="15" customHeight="1">
      <c r="E19" s="12" t="s">
        <v>111</v>
      </c>
      <c r="F19" s="1" t="s">
        <v>287</v>
      </c>
    </row>
    <row r="20" spans="4:49" ht="16.5" customHeight="1">
      <c r="E20" s="12"/>
    </row>
    <row r="21" spans="4:49" ht="15" customHeight="1">
      <c r="F21" s="22" t="s">
        <v>200</v>
      </c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2"/>
      <c r="R21" s="32"/>
      <c r="S21" s="35"/>
      <c r="T21" s="24" t="s">
        <v>303</v>
      </c>
      <c r="U21" s="32"/>
      <c r="V21" s="32"/>
      <c r="W21" s="32"/>
      <c r="X21" s="32"/>
      <c r="Y21" s="32"/>
      <c r="Z21" s="32"/>
      <c r="AA21" s="32"/>
      <c r="AB21" s="32"/>
      <c r="AC21" s="32"/>
      <c r="AD21" s="37"/>
      <c r="AE21" s="24" t="s">
        <v>306</v>
      </c>
      <c r="AF21" s="32"/>
      <c r="AG21" s="32"/>
      <c r="AH21" s="32"/>
      <c r="AI21" s="37"/>
    </row>
    <row r="22" spans="4:49" ht="55.5" customHeight="1">
      <c r="F22" s="20" t="s">
        <v>288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9"/>
      <c r="T22" s="20" t="s">
        <v>304</v>
      </c>
      <c r="U22" s="30"/>
      <c r="V22" s="30"/>
      <c r="W22" s="30"/>
      <c r="X22" s="30"/>
      <c r="Y22" s="30"/>
      <c r="Z22" s="30"/>
      <c r="AA22" s="30"/>
      <c r="AB22" s="30"/>
      <c r="AC22" s="30"/>
      <c r="AD22" s="39"/>
      <c r="AE22" s="58"/>
      <c r="AF22" s="41"/>
      <c r="AG22" s="41"/>
      <c r="AH22" s="41"/>
      <c r="AI22" s="44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4:49" ht="18" customHeight="1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57"/>
      <c r="AD23" s="57"/>
      <c r="AE23" s="57"/>
      <c r="AF23" s="57"/>
      <c r="AG23" s="57"/>
      <c r="AH23" s="57"/>
      <c r="AI23" s="57"/>
    </row>
    <row r="24" spans="4:49" ht="20.25" customHeight="1">
      <c r="D24" s="1" t="s">
        <v>261</v>
      </c>
    </row>
    <row r="25" spans="4:49" ht="15" customHeight="1">
      <c r="E25" s="12" t="s">
        <v>17</v>
      </c>
      <c r="F25" s="1" t="s">
        <v>289</v>
      </c>
      <c r="AL25" s="65"/>
    </row>
    <row r="26" spans="4:49" ht="15" customHeight="1">
      <c r="E26" s="12" t="s">
        <v>2</v>
      </c>
      <c r="F26" s="1" t="s">
        <v>285</v>
      </c>
      <c r="AL26" s="65"/>
    </row>
    <row r="27" spans="4:49" ht="15" customHeight="1">
      <c r="E27" s="12" t="s">
        <v>271</v>
      </c>
      <c r="F27" s="1" t="s">
        <v>286</v>
      </c>
    </row>
    <row r="28" spans="4:49" ht="15" customHeight="1">
      <c r="E28" s="12"/>
    </row>
    <row r="29" spans="4:49" ht="15" customHeight="1">
      <c r="F29" s="24" t="s">
        <v>291</v>
      </c>
      <c r="G29" s="32"/>
      <c r="H29" s="32"/>
      <c r="I29" s="32"/>
      <c r="J29" s="32"/>
      <c r="K29" s="32"/>
      <c r="L29" s="32"/>
      <c r="M29" s="32"/>
      <c r="N29" s="37"/>
      <c r="O29" s="24" t="s">
        <v>70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5"/>
      <c r="AA29" s="19" t="s">
        <v>308</v>
      </c>
      <c r="AB29" s="29"/>
      <c r="AC29" s="29"/>
      <c r="AD29" s="29"/>
      <c r="AE29" s="29"/>
      <c r="AF29" s="29"/>
      <c r="AG29" s="29"/>
      <c r="AH29" s="29"/>
      <c r="AI29" s="38"/>
      <c r="AL29" s="66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88"/>
    </row>
    <row r="30" spans="4:49" ht="69.900000000000006" customHeight="1">
      <c r="F30" s="25" t="s">
        <v>292</v>
      </c>
      <c r="G30" s="25"/>
      <c r="H30" s="25"/>
      <c r="I30" s="25"/>
      <c r="J30" s="25"/>
      <c r="K30" s="25"/>
      <c r="L30" s="25"/>
      <c r="M30" s="25"/>
      <c r="N30" s="25"/>
      <c r="O30" s="25" t="s">
        <v>300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 t="s">
        <v>311</v>
      </c>
      <c r="AB30" s="25"/>
      <c r="AC30" s="25"/>
      <c r="AD30" s="25"/>
      <c r="AE30" s="25"/>
      <c r="AF30" s="25"/>
      <c r="AG30" s="25"/>
      <c r="AH30" s="25"/>
      <c r="AI30" s="25"/>
    </row>
    <row r="31" spans="4:49" ht="16.5" customHeight="1"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L31" s="66"/>
      <c r="AM31" s="23"/>
      <c r="AN31" s="23"/>
      <c r="AO31" s="23"/>
      <c r="AP31" s="23"/>
      <c r="AQ31" s="23"/>
      <c r="AR31" s="23"/>
      <c r="AS31" s="23"/>
      <c r="AT31" s="23"/>
    </row>
    <row r="32" spans="4:49" ht="18.75" customHeight="1">
      <c r="D32" s="1" t="s">
        <v>262</v>
      </c>
    </row>
    <row r="33" spans="1:54" ht="15" customHeight="1">
      <c r="E33" s="12" t="s">
        <v>17</v>
      </c>
      <c r="F33" s="1" t="s">
        <v>176</v>
      </c>
    </row>
    <row r="34" spans="1:54" ht="15" customHeight="1">
      <c r="E34" s="12" t="s">
        <v>2</v>
      </c>
      <c r="F34" s="1" t="s">
        <v>233</v>
      </c>
    </row>
    <row r="35" spans="1:54" ht="15" customHeight="1">
      <c r="E35" s="12" t="s">
        <v>271</v>
      </c>
      <c r="F35" s="1" t="s">
        <v>217</v>
      </c>
    </row>
    <row r="36" spans="1:54" ht="15" customHeight="1">
      <c r="E36" s="12"/>
      <c r="AL36" s="66"/>
      <c r="AM36" s="67"/>
      <c r="AN36" s="67"/>
      <c r="AO36" s="67"/>
      <c r="AP36" s="67"/>
      <c r="AQ36" s="67"/>
      <c r="AR36" s="67"/>
      <c r="AS36" s="67"/>
      <c r="AT36" s="67"/>
      <c r="AU36" s="67"/>
      <c r="AV36" s="62"/>
    </row>
    <row r="37" spans="1:54" ht="15" customHeight="1">
      <c r="F37" s="24" t="s">
        <v>68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7"/>
      <c r="R37" s="47" t="s">
        <v>70</v>
      </c>
      <c r="S37" s="31"/>
      <c r="T37" s="31"/>
      <c r="U37" s="31"/>
      <c r="V37" s="31"/>
      <c r="W37" s="31"/>
      <c r="X37" s="31"/>
      <c r="Y37" s="37"/>
      <c r="Z37" s="24" t="s">
        <v>72</v>
      </c>
      <c r="AA37" s="32"/>
      <c r="AB37" s="32"/>
      <c r="AC37" s="32"/>
      <c r="AD37" s="32"/>
      <c r="AE37" s="32"/>
      <c r="AF37" s="32"/>
      <c r="AG37" s="32"/>
      <c r="AH37" s="32"/>
      <c r="AI37" s="37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</row>
    <row r="38" spans="1:54" ht="64.5" customHeight="1">
      <c r="F38" s="20" t="s">
        <v>167</v>
      </c>
      <c r="G38" s="30"/>
      <c r="H38" s="30"/>
      <c r="I38" s="30"/>
      <c r="J38" s="30"/>
      <c r="K38" s="30"/>
      <c r="L38" s="30"/>
      <c r="M38" s="30"/>
      <c r="N38" s="30"/>
      <c r="O38" s="42"/>
      <c r="P38" s="42"/>
      <c r="Q38" s="46"/>
      <c r="R38" s="20" t="s">
        <v>302</v>
      </c>
      <c r="S38" s="41"/>
      <c r="T38" s="41"/>
      <c r="U38" s="41"/>
      <c r="V38" s="41"/>
      <c r="W38" s="41"/>
      <c r="X38" s="41"/>
      <c r="Y38" s="44"/>
      <c r="Z38" s="20" t="s">
        <v>204</v>
      </c>
      <c r="AA38" s="30"/>
      <c r="AB38" s="30"/>
      <c r="AC38" s="30"/>
      <c r="AD38" s="30"/>
      <c r="AE38" s="30"/>
      <c r="AF38" s="30"/>
      <c r="AG38" s="30"/>
      <c r="AH38" s="30"/>
      <c r="AI38" s="39"/>
      <c r="AL38" s="66"/>
      <c r="AM38" s="67"/>
      <c r="AN38" s="67"/>
      <c r="AO38" s="67"/>
      <c r="AP38" s="67"/>
      <c r="AQ38" s="67"/>
      <c r="AR38" s="67"/>
      <c r="AS38" s="67"/>
      <c r="AT38" s="67"/>
      <c r="AU38" s="87"/>
      <c r="AV38" s="87"/>
    </row>
    <row r="39" spans="1:54" ht="15" customHeight="1"/>
    <row r="40" spans="1:54" ht="15" customHeight="1">
      <c r="C40" s="1" t="s">
        <v>155</v>
      </c>
    </row>
    <row r="41" spans="1:54" ht="15" customHeight="1">
      <c r="D41" s="1" t="s">
        <v>263</v>
      </c>
      <c r="AP41" s="83"/>
    </row>
    <row r="42" spans="1:54" ht="39.75" customHeight="1">
      <c r="E42" s="11" t="s">
        <v>272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M42" s="68" t="s">
        <v>312</v>
      </c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 t="s">
        <v>322</v>
      </c>
      <c r="AZ42" s="90"/>
      <c r="BA42" s="90"/>
      <c r="BB42" s="90"/>
    </row>
    <row r="43" spans="1:54" ht="33" customHeight="1">
      <c r="E43" s="13" t="s">
        <v>58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M43" s="69" t="s">
        <v>313</v>
      </c>
      <c r="AN43" s="69">
        <v>1</v>
      </c>
      <c r="AO43" s="69">
        <v>2</v>
      </c>
      <c r="AP43" s="69">
        <v>3</v>
      </c>
      <c r="AQ43" s="69">
        <v>4</v>
      </c>
      <c r="AR43" s="69">
        <v>5</v>
      </c>
      <c r="AS43" s="69">
        <v>6</v>
      </c>
      <c r="AT43" s="69">
        <v>7</v>
      </c>
      <c r="AU43" s="69">
        <v>8</v>
      </c>
      <c r="AV43" s="69">
        <v>9</v>
      </c>
      <c r="AW43" s="69">
        <v>10</v>
      </c>
      <c r="AX43" s="69">
        <v>11</v>
      </c>
      <c r="AY43" s="69">
        <v>12</v>
      </c>
    </row>
    <row r="44" spans="1:54" ht="15" customHeight="1">
      <c r="A44" s="9"/>
      <c r="AM44" s="69" t="s">
        <v>7</v>
      </c>
      <c r="AN44" s="75">
        <v>109703.16</v>
      </c>
      <c r="AO44" s="75">
        <v>103375.76</v>
      </c>
      <c r="AP44" s="75">
        <v>103537.88</v>
      </c>
      <c r="AQ44" s="75">
        <v>112197.62</v>
      </c>
      <c r="AR44" s="75">
        <v>113697.24</v>
      </c>
      <c r="AS44" s="75">
        <v>104484.96</v>
      </c>
      <c r="AT44" s="78">
        <v>98983.22</v>
      </c>
      <c r="AU44" s="75">
        <v>90836.640000000014</v>
      </c>
      <c r="AV44" s="75">
        <v>93497.56</v>
      </c>
      <c r="AW44" s="75">
        <v>116820.12</v>
      </c>
      <c r="AX44" s="75">
        <v>107708.46999999999</v>
      </c>
      <c r="AY44" s="78">
        <v>127744.43800000001</v>
      </c>
      <c r="BA44" s="92">
        <f>SUM(AN44:AZ44)</f>
        <v>1282587.0680000002</v>
      </c>
    </row>
    <row r="45" spans="1:54" ht="15" customHeight="1">
      <c r="A45" s="9"/>
      <c r="AM45" s="69" t="s">
        <v>47</v>
      </c>
      <c r="AN45" s="76">
        <v>712.71109236962729</v>
      </c>
      <c r="AO45" s="76">
        <v>732.36802321936977</v>
      </c>
      <c r="AP45" s="76">
        <v>714.49026192153053</v>
      </c>
      <c r="AQ45" s="76">
        <v>720.05738624402193</v>
      </c>
      <c r="AR45" s="76">
        <v>729.70320123865804</v>
      </c>
      <c r="AS45" s="76">
        <v>738.84218360230977</v>
      </c>
      <c r="AT45" s="86">
        <v>709.33196555941504</v>
      </c>
      <c r="AU45" s="76">
        <v>753.33554829857189</v>
      </c>
      <c r="AV45" s="76">
        <v>747.50081178589051</v>
      </c>
      <c r="AW45" s="76">
        <v>724.68222083661624</v>
      </c>
      <c r="AX45" s="76">
        <v>722.3459120717248</v>
      </c>
      <c r="AY45" s="85">
        <v>777.60459519967515</v>
      </c>
      <c r="BA45" s="93">
        <f>AVERAGE(AN45:AY45)</f>
        <v>731.91443352895078</v>
      </c>
    </row>
    <row r="46" spans="1:54" ht="15" customHeight="1">
      <c r="A46" s="9"/>
      <c r="AM46" s="68" t="s">
        <v>314</v>
      </c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</row>
    <row r="47" spans="1:54" ht="15" customHeight="1">
      <c r="A47" s="9"/>
      <c r="AM47" s="69" t="s">
        <v>313</v>
      </c>
      <c r="AN47" s="69">
        <v>1</v>
      </c>
      <c r="AO47" s="69">
        <v>2</v>
      </c>
      <c r="AP47" s="69">
        <v>3</v>
      </c>
      <c r="AQ47" s="69">
        <v>4</v>
      </c>
      <c r="AR47" s="69">
        <v>5</v>
      </c>
      <c r="AS47" s="69">
        <v>6</v>
      </c>
      <c r="AT47" s="69">
        <v>7</v>
      </c>
      <c r="AU47" s="69">
        <v>8</v>
      </c>
      <c r="AV47" s="69">
        <v>9</v>
      </c>
      <c r="AW47" s="69">
        <v>10</v>
      </c>
      <c r="AX47" s="69">
        <v>11</v>
      </c>
      <c r="AY47" s="69">
        <v>12</v>
      </c>
    </row>
    <row r="48" spans="1:54" ht="15" customHeight="1">
      <c r="A48" s="9"/>
      <c r="AM48" s="69" t="s">
        <v>7</v>
      </c>
      <c r="AN48" s="75">
        <v>37495.4</v>
      </c>
      <c r="AO48" s="75">
        <v>47859.14</v>
      </c>
      <c r="AP48" s="78">
        <v>46983.66</v>
      </c>
      <c r="AQ48" s="75">
        <v>40416.9</v>
      </c>
      <c r="AR48" s="75">
        <v>44059.3</v>
      </c>
      <c r="AS48" s="75">
        <v>43444.02</v>
      </c>
      <c r="AT48" s="78">
        <v>39377.339999999997</v>
      </c>
      <c r="AU48" s="75">
        <v>36005.56</v>
      </c>
      <c r="AV48" s="75">
        <v>41720.22</v>
      </c>
      <c r="AW48" s="75">
        <v>51971.8</v>
      </c>
      <c r="AX48" s="75">
        <v>46280.08</v>
      </c>
      <c r="AY48" s="75">
        <v>49278.66</v>
      </c>
      <c r="AZ48" s="91"/>
      <c r="BA48" s="91">
        <f>SUM(AN48:AZ48)</f>
        <v>524892.08000000007</v>
      </c>
    </row>
    <row r="49" spans="1:53" ht="15" customHeight="1">
      <c r="A49" s="9"/>
      <c r="AM49" s="69" t="s">
        <v>315</v>
      </c>
      <c r="AN49" s="78">
        <v>353.74523274855045</v>
      </c>
      <c r="AO49" s="75">
        <v>356.08922350046407</v>
      </c>
      <c r="AP49" s="75">
        <v>359.00038438895564</v>
      </c>
      <c r="AQ49" s="75">
        <v>382.69219064302308</v>
      </c>
      <c r="AR49" s="75">
        <v>357.51139940943233</v>
      </c>
      <c r="AS49" s="75">
        <v>367.62606222904788</v>
      </c>
      <c r="AT49" s="75">
        <v>371.72493114060018</v>
      </c>
      <c r="AU49" s="75">
        <v>380.61224433115331</v>
      </c>
      <c r="AV49" s="75">
        <v>376.41373894960282</v>
      </c>
      <c r="AW49" s="75">
        <v>380.4591720894793</v>
      </c>
      <c r="AX49" s="78">
        <v>377.96222478439967</v>
      </c>
      <c r="AY49" s="75">
        <v>379.06245827301308</v>
      </c>
      <c r="AZ49" s="91"/>
      <c r="BA49" s="91"/>
    </row>
    <row r="50" spans="1:53" ht="15" customHeight="1">
      <c r="A50" s="9"/>
      <c r="AM50" s="68" t="s">
        <v>316</v>
      </c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</row>
    <row r="51" spans="1:53" ht="15" customHeight="1">
      <c r="A51" s="9"/>
      <c r="AM51" s="69" t="s">
        <v>313</v>
      </c>
      <c r="AN51" s="69">
        <v>1</v>
      </c>
      <c r="AO51" s="69">
        <v>2</v>
      </c>
      <c r="AP51" s="69">
        <v>3</v>
      </c>
      <c r="AQ51" s="69">
        <v>4</v>
      </c>
      <c r="AR51" s="69">
        <v>5</v>
      </c>
      <c r="AS51" s="69">
        <v>6</v>
      </c>
      <c r="AT51" s="69">
        <v>7</v>
      </c>
      <c r="AU51" s="69">
        <v>8</v>
      </c>
      <c r="AV51" s="69">
        <v>9</v>
      </c>
      <c r="AW51" s="69">
        <v>10</v>
      </c>
      <c r="AX51" s="69">
        <v>11</v>
      </c>
      <c r="AY51" s="69">
        <v>12</v>
      </c>
    </row>
    <row r="52" spans="1:53" ht="15" customHeight="1">
      <c r="A52" s="9"/>
      <c r="AM52" s="69" t="s">
        <v>7</v>
      </c>
      <c r="AN52" s="75">
        <v>115607.5</v>
      </c>
      <c r="AO52" s="78">
        <v>114522.9</v>
      </c>
      <c r="AP52" s="75">
        <v>85462</v>
      </c>
      <c r="AQ52" s="75">
        <v>51602.4</v>
      </c>
      <c r="AR52" s="75">
        <v>51047.4</v>
      </c>
      <c r="AS52" s="78">
        <v>55491.5</v>
      </c>
      <c r="AT52" s="75">
        <v>55854.9</v>
      </c>
      <c r="AU52" s="75">
        <v>66692.3</v>
      </c>
      <c r="AV52" s="75">
        <v>84918.5</v>
      </c>
      <c r="AW52" s="75">
        <v>111997.29399999999</v>
      </c>
      <c r="AX52" s="75">
        <v>122206.20499999999</v>
      </c>
      <c r="AY52" s="75">
        <v>155075.19999999998</v>
      </c>
      <c r="BA52" s="1">
        <f>SUM(AN52:AZ52)</f>
        <v>1070478.0990000002</v>
      </c>
    </row>
    <row r="53" spans="1:53" ht="15" customHeight="1">
      <c r="D53" s="1" t="s">
        <v>35</v>
      </c>
      <c r="AM53" s="69" t="s">
        <v>315</v>
      </c>
      <c r="AN53" s="76">
        <v>291.78168371429189</v>
      </c>
      <c r="AO53" s="76">
        <v>280.93101903636739</v>
      </c>
      <c r="AP53" s="76">
        <v>272.3786010156561</v>
      </c>
      <c r="AQ53" s="76">
        <v>295.60613459839078</v>
      </c>
      <c r="AR53" s="76">
        <v>301.29226953772377</v>
      </c>
      <c r="AS53" s="85">
        <v>285.63360154257862</v>
      </c>
      <c r="AT53" s="76">
        <v>279.98232921373057</v>
      </c>
      <c r="AU53" s="76">
        <v>277.84298937058702</v>
      </c>
      <c r="AV53" s="76">
        <v>282.72483616644195</v>
      </c>
      <c r="AW53" s="76">
        <v>303.16711937700927</v>
      </c>
      <c r="AX53" s="76">
        <v>312.45732571435309</v>
      </c>
      <c r="AY53" s="76">
        <v>295.38195662491489</v>
      </c>
    </row>
    <row r="54" spans="1:53" ht="37.5" customHeight="1">
      <c r="E54" s="11" t="s">
        <v>273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M54" s="70" t="s">
        <v>14</v>
      </c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</row>
    <row r="55" spans="1:53" ht="23.25" customHeight="1">
      <c r="E55" s="14" t="s">
        <v>274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M55" s="69" t="s">
        <v>313</v>
      </c>
      <c r="AN55" s="69">
        <v>1</v>
      </c>
      <c r="AO55" s="69">
        <v>2</v>
      </c>
      <c r="AP55" s="69">
        <v>3</v>
      </c>
      <c r="AQ55" s="69">
        <v>4</v>
      </c>
      <c r="AR55" s="69">
        <v>5</v>
      </c>
      <c r="AS55" s="69">
        <v>6</v>
      </c>
      <c r="AT55" s="69">
        <v>7</v>
      </c>
      <c r="AU55" s="69">
        <v>8</v>
      </c>
      <c r="AV55" s="69">
        <v>9</v>
      </c>
      <c r="AW55" s="69">
        <v>10</v>
      </c>
      <c r="AX55" s="69">
        <v>11</v>
      </c>
      <c r="AY55" s="69">
        <v>12</v>
      </c>
    </row>
    <row r="56" spans="1:53" ht="1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53" ht="15" customHeight="1">
      <c r="AM57" s="69" t="s">
        <v>7</v>
      </c>
      <c r="AN57" s="75">
        <v>1999.65</v>
      </c>
      <c r="AO57" s="78">
        <v>1573.8000000000002</v>
      </c>
      <c r="AP57" s="75">
        <v>1839.8</v>
      </c>
      <c r="AQ57" s="75">
        <v>1440.15</v>
      </c>
      <c r="AR57" s="75">
        <v>1305.6600000000001</v>
      </c>
      <c r="AS57" s="78">
        <v>964.95</v>
      </c>
      <c r="AT57" s="75">
        <v>1103</v>
      </c>
      <c r="AU57" s="75">
        <v>1716</v>
      </c>
      <c r="AV57" s="75">
        <v>1057.8</v>
      </c>
      <c r="AW57" s="75">
        <v>2172.4</v>
      </c>
      <c r="AX57" s="75">
        <v>2738</v>
      </c>
      <c r="AY57" s="75">
        <v>1881</v>
      </c>
      <c r="BA57" s="1">
        <f>SUM(AN57:AZ57)</f>
        <v>19792.21</v>
      </c>
    </row>
    <row r="58" spans="1:53" ht="15" customHeight="1">
      <c r="A58" s="9"/>
      <c r="AM58" s="69" t="s">
        <v>315</v>
      </c>
      <c r="AN58" s="75">
        <v>850.79888980571593</v>
      </c>
      <c r="AO58" s="75">
        <v>790.57059346803908</v>
      </c>
      <c r="AP58" s="75">
        <v>946.026742037178</v>
      </c>
      <c r="AQ58" s="75">
        <v>748.51925146686119</v>
      </c>
      <c r="AR58" s="75">
        <v>781.97846299955575</v>
      </c>
      <c r="AS58" s="75">
        <v>808.02114099176117</v>
      </c>
      <c r="AT58" s="75">
        <v>813.10063463281961</v>
      </c>
      <c r="AU58" s="75">
        <v>808.37412587412587</v>
      </c>
      <c r="AV58" s="75">
        <v>822.27264133106451</v>
      </c>
      <c r="AW58" s="75">
        <v>999.78364941999632</v>
      </c>
      <c r="AX58" s="75">
        <v>915.27392257121983</v>
      </c>
      <c r="AY58" s="75">
        <v>822.07868155236577</v>
      </c>
    </row>
    <row r="59" spans="1:53" ht="15" customHeight="1">
      <c r="A59" s="9"/>
      <c r="AM59" s="68" t="s">
        <v>317</v>
      </c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</row>
    <row r="60" spans="1:53" ht="15" customHeight="1">
      <c r="A60" s="9"/>
      <c r="AM60" s="69" t="s">
        <v>313</v>
      </c>
      <c r="AN60" s="69">
        <v>1</v>
      </c>
      <c r="AO60" s="69">
        <v>2</v>
      </c>
      <c r="AP60" s="69">
        <v>3</v>
      </c>
      <c r="AQ60" s="69">
        <v>4</v>
      </c>
      <c r="AR60" s="69">
        <v>5</v>
      </c>
      <c r="AS60" s="69">
        <v>6</v>
      </c>
      <c r="AT60" s="69">
        <v>7</v>
      </c>
      <c r="AU60" s="69">
        <v>8</v>
      </c>
      <c r="AV60" s="69">
        <v>9</v>
      </c>
      <c r="AW60" s="69">
        <v>10</v>
      </c>
      <c r="AX60" s="69">
        <v>11</v>
      </c>
      <c r="AY60" s="69">
        <v>12</v>
      </c>
    </row>
    <row r="61" spans="1:53" ht="15" customHeight="1">
      <c r="A61" s="9"/>
      <c r="AM61" s="69" t="s">
        <v>7</v>
      </c>
      <c r="AN61" s="75">
        <v>1397.8</v>
      </c>
      <c r="AO61" s="75">
        <v>1830.8</v>
      </c>
      <c r="AP61" s="75">
        <v>1578.68</v>
      </c>
      <c r="AQ61" s="75">
        <v>1534.2</v>
      </c>
      <c r="AR61" s="75">
        <v>1432.28</v>
      </c>
      <c r="AS61" s="75">
        <v>1453.1999999999998</v>
      </c>
      <c r="AT61" s="75">
        <v>1371.9999999999998</v>
      </c>
      <c r="AU61" s="75">
        <v>1205.5000000000002</v>
      </c>
      <c r="AV61" s="75">
        <v>1570.6</v>
      </c>
      <c r="AW61" s="75">
        <v>2157.5</v>
      </c>
      <c r="AX61" s="75">
        <v>1637.6</v>
      </c>
      <c r="AY61" s="75">
        <v>1575.5</v>
      </c>
      <c r="BA61" s="94">
        <f>SUM(AN61:AZ61)</f>
        <v>18745.66</v>
      </c>
    </row>
    <row r="62" spans="1:53" ht="15" customHeight="1">
      <c r="A62" s="9"/>
      <c r="AM62" s="69" t="s">
        <v>315</v>
      </c>
      <c r="AN62" s="75">
        <v>1082.8015452854486</v>
      </c>
      <c r="AO62" s="75">
        <v>1126.1716189643871</v>
      </c>
      <c r="AP62" s="75">
        <v>1120.6381280563508</v>
      </c>
      <c r="AQ62" s="75">
        <v>1153.7009516360317</v>
      </c>
      <c r="AR62" s="75">
        <v>1151.1436311335772</v>
      </c>
      <c r="AS62" s="75">
        <v>1109.5100467932839</v>
      </c>
      <c r="AT62" s="75">
        <v>1121.720116618076</v>
      </c>
      <c r="AU62" s="75">
        <v>1133.7951057652424</v>
      </c>
      <c r="AV62" s="75">
        <v>1174.6338978734243</v>
      </c>
      <c r="AW62" s="75">
        <v>1182.4750869061413</v>
      </c>
      <c r="AX62" s="75">
        <v>1137.0084269662923</v>
      </c>
      <c r="AY62" s="75">
        <v>1174.8492542050142</v>
      </c>
    </row>
    <row r="63" spans="1:53" ht="15" customHeight="1">
      <c r="A63" s="9"/>
      <c r="AM63" s="68" t="s">
        <v>318</v>
      </c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</row>
    <row r="64" spans="1:53" ht="15" customHeight="1">
      <c r="A64" s="9"/>
      <c r="AM64" s="69" t="s">
        <v>313</v>
      </c>
      <c r="AN64" s="69">
        <v>1</v>
      </c>
      <c r="AO64" s="69">
        <v>2</v>
      </c>
      <c r="AP64" s="69">
        <v>3</v>
      </c>
      <c r="AQ64" s="69">
        <v>4</v>
      </c>
      <c r="AR64" s="69">
        <v>5</v>
      </c>
      <c r="AS64" s="69">
        <v>6</v>
      </c>
      <c r="AT64" s="69">
        <v>7</v>
      </c>
      <c r="AU64" s="69">
        <v>8</v>
      </c>
      <c r="AV64" s="69">
        <v>9</v>
      </c>
      <c r="AW64" s="69">
        <v>10</v>
      </c>
      <c r="AX64" s="69">
        <v>11</v>
      </c>
      <c r="AY64" s="69">
        <v>12</v>
      </c>
    </row>
    <row r="65" spans="1:53" ht="15" customHeight="1">
      <c r="A65" s="9"/>
      <c r="AM65" s="69" t="s">
        <v>7</v>
      </c>
      <c r="AN65" s="75">
        <v>61301.3</v>
      </c>
      <c r="AO65" s="75">
        <v>65645.5</v>
      </c>
      <c r="AP65" s="75">
        <v>74438.299999999988</v>
      </c>
      <c r="AQ65" s="75">
        <v>56951.599999999991</v>
      </c>
      <c r="AR65" s="75">
        <v>54734.2</v>
      </c>
      <c r="AS65" s="75">
        <v>65249.4</v>
      </c>
      <c r="AT65" s="75">
        <v>70137.5</v>
      </c>
      <c r="AU65" s="75">
        <v>56587</v>
      </c>
      <c r="AV65" s="75">
        <v>91693.7</v>
      </c>
      <c r="AW65" s="75">
        <v>96221.3</v>
      </c>
      <c r="AX65" s="75">
        <v>71811.600000000006</v>
      </c>
      <c r="AY65" s="75">
        <v>62427.6</v>
      </c>
      <c r="BA65" s="95">
        <f>SUM(AN65:AZ65)</f>
        <v>827199</v>
      </c>
    </row>
    <row r="66" spans="1:53" ht="15" customHeight="1">
      <c r="A66" s="9"/>
      <c r="AM66" s="69" t="s">
        <v>315</v>
      </c>
      <c r="AN66" s="76">
        <v>791.34463706316171</v>
      </c>
      <c r="AO66" s="76">
        <v>759.16999642016594</v>
      </c>
      <c r="AP66" s="76">
        <v>727.77727325852425</v>
      </c>
      <c r="AQ66" s="76">
        <v>795.00600509906667</v>
      </c>
      <c r="AR66" s="76">
        <v>657.00044944477133</v>
      </c>
      <c r="AS66" s="76">
        <v>615.18872204188847</v>
      </c>
      <c r="AT66" s="76">
        <v>668.72316521119228</v>
      </c>
      <c r="AU66" s="76">
        <v>712.09028575467869</v>
      </c>
      <c r="AV66" s="76">
        <v>639.87921743805737</v>
      </c>
      <c r="AW66" s="76">
        <v>820.4215282894744</v>
      </c>
      <c r="AX66" s="76">
        <v>865.31968372797701</v>
      </c>
      <c r="AY66" s="76">
        <v>788.61617297477403</v>
      </c>
    </row>
    <row r="67" spans="1:53" ht="15" customHeight="1">
      <c r="A67" s="9"/>
      <c r="D67" s="1" t="s">
        <v>40</v>
      </c>
      <c r="AM67" s="68" t="s">
        <v>319</v>
      </c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</row>
    <row r="68" spans="1:53" ht="30" customHeight="1">
      <c r="E68" s="11" t="s">
        <v>275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M68" s="69" t="s">
        <v>313</v>
      </c>
      <c r="AN68" s="69">
        <v>1</v>
      </c>
      <c r="AO68" s="69">
        <v>2</v>
      </c>
      <c r="AP68" s="69">
        <v>3</v>
      </c>
      <c r="AQ68" s="69">
        <v>4</v>
      </c>
      <c r="AR68" s="69">
        <v>5</v>
      </c>
      <c r="AS68" s="69">
        <v>6</v>
      </c>
      <c r="AT68" s="69">
        <v>7</v>
      </c>
      <c r="AU68" s="69">
        <v>8</v>
      </c>
      <c r="AV68" s="69">
        <v>9</v>
      </c>
      <c r="AW68" s="69">
        <v>10</v>
      </c>
      <c r="AX68" s="69">
        <v>11</v>
      </c>
      <c r="AY68" s="69">
        <v>12</v>
      </c>
    </row>
    <row r="69" spans="1:53" ht="24" customHeight="1">
      <c r="E69" s="14" t="s">
        <v>276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M69" s="69" t="s">
        <v>7</v>
      </c>
      <c r="AN69" s="75">
        <v>112356.6</v>
      </c>
      <c r="AO69" s="75">
        <v>114020.8</v>
      </c>
      <c r="AP69" s="75">
        <v>121272.2</v>
      </c>
      <c r="AQ69" s="75">
        <v>90876.6</v>
      </c>
      <c r="AR69" s="75">
        <v>70296.3</v>
      </c>
      <c r="AS69" s="75">
        <v>85920.5</v>
      </c>
      <c r="AT69" s="75">
        <v>102039.9</v>
      </c>
      <c r="AU69" s="75">
        <v>75741.899999999994</v>
      </c>
      <c r="AV69" s="75">
        <v>116608.3</v>
      </c>
      <c r="AW69" s="75">
        <v>144101</v>
      </c>
      <c r="AX69" s="75">
        <v>108578.8</v>
      </c>
      <c r="AY69" s="75">
        <v>107661.4</v>
      </c>
      <c r="BA69" s="94">
        <f>SUM(AN69:AZ69)</f>
        <v>1249474.3</v>
      </c>
    </row>
    <row r="70" spans="1:53" ht="15" customHeight="1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M70" s="69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BA70" s="94"/>
    </row>
    <row r="71" spans="1:53" ht="15" customHeight="1">
      <c r="AM71" s="69" t="s">
        <v>315</v>
      </c>
      <c r="AN71" s="76">
        <v>638.94958551611558</v>
      </c>
      <c r="AO71" s="76">
        <v>572.90454022423978</v>
      </c>
      <c r="AP71" s="76">
        <v>539.49699106637797</v>
      </c>
      <c r="AQ71" s="76">
        <v>669.06637132111007</v>
      </c>
      <c r="AR71" s="76">
        <v>682.20560683848225</v>
      </c>
      <c r="AS71" s="76">
        <v>527.57794705570848</v>
      </c>
      <c r="AT71" s="76">
        <v>512.54265243301893</v>
      </c>
      <c r="AU71" s="76">
        <v>587.09109488935451</v>
      </c>
      <c r="AV71" s="76">
        <v>505.88562735242687</v>
      </c>
      <c r="AW71" s="76">
        <v>640.95646109326094</v>
      </c>
      <c r="AX71" s="76">
        <v>742.99902927643336</v>
      </c>
      <c r="AY71" s="76">
        <v>680.22620920775694</v>
      </c>
    </row>
    <row r="72" spans="1:53" ht="15" customHeight="1">
      <c r="AM72" s="68" t="s">
        <v>8</v>
      </c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</row>
    <row r="73" spans="1:53" ht="15" customHeight="1">
      <c r="A73" s="9"/>
      <c r="AM73" s="69" t="s">
        <v>313</v>
      </c>
      <c r="AN73" s="69">
        <v>1</v>
      </c>
      <c r="AO73" s="69">
        <v>2</v>
      </c>
      <c r="AP73" s="69">
        <v>3</v>
      </c>
      <c r="AQ73" s="69">
        <v>4</v>
      </c>
      <c r="AR73" s="69">
        <v>5</v>
      </c>
      <c r="AS73" s="69">
        <v>6</v>
      </c>
      <c r="AT73" s="69">
        <v>7</v>
      </c>
      <c r="AU73" s="69">
        <v>8</v>
      </c>
      <c r="AV73" s="69">
        <v>9</v>
      </c>
      <c r="AW73" s="69">
        <v>10</v>
      </c>
      <c r="AX73" s="69">
        <v>11</v>
      </c>
      <c r="AY73" s="69">
        <v>12</v>
      </c>
    </row>
    <row r="74" spans="1:53" ht="15" customHeight="1">
      <c r="A74" s="9"/>
      <c r="AM74" s="69" t="s">
        <v>7</v>
      </c>
      <c r="AN74" s="75">
        <v>26395.199999999997</v>
      </c>
      <c r="AO74" s="75">
        <v>19475.5</v>
      </c>
      <c r="AP74" s="75">
        <v>22141.2</v>
      </c>
      <c r="AQ74" s="75">
        <v>21935.1</v>
      </c>
      <c r="AR74" s="75">
        <v>17421</v>
      </c>
      <c r="AS74" s="75">
        <v>20841.399999999998</v>
      </c>
      <c r="AT74" s="75">
        <v>20961.800000000003</v>
      </c>
      <c r="AU74" s="75">
        <v>18959.8</v>
      </c>
      <c r="AV74" s="75">
        <v>26764.5</v>
      </c>
      <c r="AW74" s="75">
        <v>28269.299999999996</v>
      </c>
      <c r="AX74" s="75">
        <v>29057.75</v>
      </c>
      <c r="AY74" s="75">
        <v>29834.800000000003</v>
      </c>
      <c r="BA74" s="95">
        <f>SUM(AN74:AZ74)</f>
        <v>282057.34999999998</v>
      </c>
    </row>
    <row r="75" spans="1:53" ht="15" customHeight="1">
      <c r="A75" s="9"/>
      <c r="AM75" s="69" t="s">
        <v>315</v>
      </c>
      <c r="AN75" s="76">
        <v>661.37324210462521</v>
      </c>
      <c r="AO75" s="76">
        <v>628.24779851608434</v>
      </c>
      <c r="AP75" s="76">
        <v>588.14156414286492</v>
      </c>
      <c r="AQ75" s="76">
        <v>685.91289759335496</v>
      </c>
      <c r="AR75" s="76">
        <v>717.77199931117616</v>
      </c>
      <c r="AS75" s="76">
        <v>574.423551200975</v>
      </c>
      <c r="AT75" s="76">
        <v>551.2040473623448</v>
      </c>
      <c r="AU75" s="76">
        <v>637.38562643065859</v>
      </c>
      <c r="AV75" s="76">
        <v>497.45756505819276</v>
      </c>
      <c r="AW75" s="76">
        <v>609.57367179236849</v>
      </c>
      <c r="AX75" s="76">
        <v>563.48075814541733</v>
      </c>
      <c r="AY75" s="76">
        <v>490.24675881856081</v>
      </c>
    </row>
    <row r="76" spans="1:53" ht="15" customHeight="1">
      <c r="A76" s="9"/>
      <c r="AM76" s="68" t="s">
        <v>259</v>
      </c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</row>
    <row r="77" spans="1:53" ht="15" customHeight="1">
      <c r="A77" s="9"/>
      <c r="AM77" s="69" t="s">
        <v>313</v>
      </c>
      <c r="AN77" s="69">
        <v>1</v>
      </c>
      <c r="AO77" s="69">
        <v>2</v>
      </c>
      <c r="AP77" s="69">
        <v>3</v>
      </c>
      <c r="AQ77" s="69">
        <v>4</v>
      </c>
      <c r="AR77" s="69">
        <v>5</v>
      </c>
      <c r="AS77" s="69">
        <v>6</v>
      </c>
      <c r="AT77" s="69">
        <v>7</v>
      </c>
      <c r="AU77" s="69">
        <v>8</v>
      </c>
      <c r="AV77" s="69">
        <v>9</v>
      </c>
      <c r="AW77" s="69">
        <v>10</v>
      </c>
      <c r="AX77" s="69">
        <v>11</v>
      </c>
      <c r="AY77" s="69">
        <v>12</v>
      </c>
    </row>
    <row r="78" spans="1:53" ht="15" customHeight="1">
      <c r="A78" s="9"/>
      <c r="AM78" s="69" t="s">
        <v>7</v>
      </c>
      <c r="AN78" s="75">
        <v>1.25</v>
      </c>
      <c r="AO78" s="75">
        <v>0</v>
      </c>
      <c r="AP78" s="75">
        <v>7.25</v>
      </c>
      <c r="AQ78" s="75">
        <v>1.25</v>
      </c>
      <c r="AR78" s="75">
        <v>6</v>
      </c>
      <c r="AS78" s="75">
        <v>1.25</v>
      </c>
      <c r="AT78" s="75">
        <v>11.45</v>
      </c>
      <c r="AU78" s="75">
        <v>9.3000000000000007</v>
      </c>
      <c r="AV78" s="75">
        <v>7.25</v>
      </c>
      <c r="AW78" s="75">
        <v>6</v>
      </c>
      <c r="AX78" s="75">
        <v>6</v>
      </c>
      <c r="AY78" s="75">
        <v>7.2</v>
      </c>
      <c r="BA78" s="94">
        <f>SUM(AN78:AZ78)</f>
        <v>64.2</v>
      </c>
    </row>
    <row r="79" spans="1:53" ht="15" customHeight="1">
      <c r="A79" s="9"/>
      <c r="AM79" s="69" t="s">
        <v>315</v>
      </c>
      <c r="AN79" s="75">
        <v>8000</v>
      </c>
      <c r="AO79" s="75">
        <v>0</v>
      </c>
      <c r="AP79" s="75">
        <v>3448.2758620689656</v>
      </c>
      <c r="AQ79" s="75">
        <v>8000</v>
      </c>
      <c r="AR79" s="75">
        <v>2500</v>
      </c>
      <c r="AS79" s="75">
        <v>8000</v>
      </c>
      <c r="AT79" s="75">
        <v>2459.3886462882097</v>
      </c>
      <c r="AU79" s="75">
        <v>1754.8387096774193</v>
      </c>
      <c r="AV79" s="75">
        <v>3448.2758620689656</v>
      </c>
      <c r="AW79" s="75">
        <v>2500</v>
      </c>
      <c r="AX79" s="75">
        <v>2500</v>
      </c>
      <c r="AY79" s="75">
        <v>3416.6666666666665</v>
      </c>
    </row>
    <row r="80" spans="1:53" ht="15" customHeight="1">
      <c r="A80" s="9"/>
      <c r="AM80" s="68" t="s">
        <v>20</v>
      </c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</row>
    <row r="81" spans="1:53" ht="15" customHeight="1">
      <c r="A81" s="9"/>
      <c r="D81" s="1" t="s">
        <v>50</v>
      </c>
      <c r="AM81" s="69" t="s">
        <v>313</v>
      </c>
      <c r="AN81" s="69">
        <v>1</v>
      </c>
      <c r="AO81" s="69">
        <v>2</v>
      </c>
      <c r="AP81" s="69">
        <v>3</v>
      </c>
      <c r="AQ81" s="69">
        <v>4</v>
      </c>
      <c r="AR81" s="69">
        <v>5</v>
      </c>
      <c r="AS81" s="69">
        <v>6</v>
      </c>
      <c r="AT81" s="69">
        <v>7</v>
      </c>
      <c r="AU81" s="69">
        <v>8</v>
      </c>
      <c r="AV81" s="69">
        <v>9</v>
      </c>
      <c r="AW81" s="69">
        <v>10</v>
      </c>
      <c r="AX81" s="69">
        <v>11</v>
      </c>
      <c r="AY81" s="69">
        <v>12</v>
      </c>
    </row>
    <row r="82" spans="1:53" ht="31.5" customHeight="1">
      <c r="A82" s="9"/>
      <c r="E82" s="11" t="s">
        <v>135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M82" s="69" t="s">
        <v>7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BA82" s="94">
        <f>SUM(AN82:AZ82)</f>
        <v>0</v>
      </c>
    </row>
    <row r="83" spans="1:53" ht="24" customHeight="1">
      <c r="E83" s="14" t="s">
        <v>277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M83" s="69" t="s">
        <v>315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1">
        <v>11696</v>
      </c>
    </row>
    <row r="84" spans="1:53" ht="15" customHeight="1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M84" s="71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</row>
    <row r="85" spans="1:53" ht="15" customHeight="1">
      <c r="AM85" s="68" t="s">
        <v>320</v>
      </c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</row>
    <row r="86" spans="1:53" ht="15" customHeight="1">
      <c r="AM86" s="69" t="s">
        <v>313</v>
      </c>
      <c r="AN86" s="69">
        <v>1</v>
      </c>
      <c r="AO86" s="69">
        <v>2</v>
      </c>
      <c r="AP86" s="69">
        <v>3</v>
      </c>
      <c r="AQ86" s="69">
        <v>4</v>
      </c>
      <c r="AR86" s="69">
        <v>5</v>
      </c>
      <c r="AS86" s="69">
        <v>6</v>
      </c>
      <c r="AT86" s="69">
        <v>7</v>
      </c>
      <c r="AU86" s="69">
        <v>8</v>
      </c>
      <c r="AV86" s="69">
        <v>9</v>
      </c>
      <c r="AW86" s="69">
        <v>10</v>
      </c>
      <c r="AX86" s="69">
        <v>11</v>
      </c>
      <c r="AY86" s="69">
        <v>12</v>
      </c>
    </row>
    <row r="87" spans="1:53" ht="15" customHeight="1">
      <c r="AM87" s="69" t="s">
        <v>7</v>
      </c>
      <c r="AN87" s="75">
        <v>249.6</v>
      </c>
      <c r="AO87" s="75">
        <v>279</v>
      </c>
      <c r="AP87" s="75">
        <v>439.5</v>
      </c>
      <c r="AQ87" s="75">
        <v>188.96</v>
      </c>
      <c r="AR87" s="75">
        <v>209.8</v>
      </c>
      <c r="AS87" s="75">
        <v>287.64</v>
      </c>
      <c r="AT87" s="75">
        <v>310</v>
      </c>
      <c r="AU87" s="75">
        <v>358.72</v>
      </c>
      <c r="AV87" s="75">
        <v>366.2</v>
      </c>
      <c r="AW87" s="75">
        <v>397.76</v>
      </c>
      <c r="AX87" s="75">
        <v>391.1</v>
      </c>
      <c r="AY87" s="75">
        <v>409.24</v>
      </c>
      <c r="BA87" s="94">
        <f>SUM(AN87:AZ87)</f>
        <v>3887.5200000000004</v>
      </c>
    </row>
    <row r="88" spans="1:53" ht="15" customHeight="1">
      <c r="A88" s="9"/>
      <c r="AM88" s="69" t="s">
        <v>315</v>
      </c>
      <c r="AN88" s="75">
        <v>1535.9375</v>
      </c>
      <c r="AO88" s="75">
        <v>1510.752688172043</v>
      </c>
      <c r="AP88" s="75">
        <v>1143.0716723549488</v>
      </c>
      <c r="AQ88" s="75">
        <v>1537.9445385266722</v>
      </c>
      <c r="AR88" s="75">
        <v>1537.6549094375596</v>
      </c>
      <c r="AS88" s="75">
        <v>1558.2325128633015</v>
      </c>
      <c r="AT88" s="75">
        <v>1530.1935483870968</v>
      </c>
      <c r="AU88" s="75">
        <v>1431.7294826048171</v>
      </c>
      <c r="AV88" s="75">
        <v>1487.4276351720371</v>
      </c>
      <c r="AW88" s="75">
        <v>1510.9513274336284</v>
      </c>
      <c r="AX88" s="75">
        <v>1520.9971874200971</v>
      </c>
      <c r="AY88" s="75">
        <v>1510.6196852702569</v>
      </c>
    </row>
    <row r="89" spans="1:53" ht="15" customHeight="1">
      <c r="A89" s="9"/>
      <c r="AM89" s="68" t="s">
        <v>321</v>
      </c>
      <c r="AN89" s="77"/>
      <c r="AO89" s="77"/>
      <c r="AP89" s="84"/>
      <c r="AQ89" s="77"/>
      <c r="AR89" s="77"/>
      <c r="AS89" s="77"/>
      <c r="AT89" s="77"/>
      <c r="AU89" s="77"/>
      <c r="AV89" s="77"/>
      <c r="AW89" s="77"/>
      <c r="AX89" s="77"/>
      <c r="AY89" s="77"/>
    </row>
    <row r="90" spans="1:53" ht="15" customHeight="1">
      <c r="A90" s="9"/>
      <c r="AM90" s="69" t="s">
        <v>313</v>
      </c>
      <c r="AN90" s="69">
        <v>1</v>
      </c>
      <c r="AO90" s="69">
        <v>2</v>
      </c>
      <c r="AP90" s="69">
        <v>3</v>
      </c>
      <c r="AQ90" s="69">
        <v>4</v>
      </c>
      <c r="AR90" s="69">
        <v>5</v>
      </c>
      <c r="AS90" s="69">
        <v>6</v>
      </c>
      <c r="AT90" s="69">
        <v>7</v>
      </c>
      <c r="AU90" s="69">
        <v>8</v>
      </c>
      <c r="AV90" s="69">
        <v>9</v>
      </c>
      <c r="AW90" s="69">
        <v>10</v>
      </c>
      <c r="AX90" s="69">
        <v>11</v>
      </c>
      <c r="AY90" s="69">
        <v>12</v>
      </c>
    </row>
    <row r="91" spans="1:53" ht="15" customHeight="1">
      <c r="A91" s="9"/>
      <c r="AM91" s="69" t="s">
        <v>7</v>
      </c>
      <c r="AN91" s="75">
        <v>424</v>
      </c>
      <c r="AO91" s="75">
        <v>664</v>
      </c>
      <c r="AP91" s="75">
        <v>478</v>
      </c>
      <c r="AQ91" s="75">
        <v>456</v>
      </c>
      <c r="AR91" s="75">
        <v>129</v>
      </c>
      <c r="AS91" s="75">
        <v>135</v>
      </c>
      <c r="AT91" s="75">
        <v>117</v>
      </c>
      <c r="AU91" s="75">
        <v>126</v>
      </c>
      <c r="AV91" s="75">
        <v>108</v>
      </c>
      <c r="AW91" s="75">
        <v>405</v>
      </c>
      <c r="AX91" s="75">
        <v>678</v>
      </c>
      <c r="AY91" s="75">
        <v>651</v>
      </c>
      <c r="BA91" s="95">
        <f>SUM(AN91:AZ91)</f>
        <v>4371</v>
      </c>
    </row>
    <row r="92" spans="1:53" ht="15" customHeight="1">
      <c r="A92" s="9"/>
      <c r="AM92" s="69" t="s">
        <v>315</v>
      </c>
      <c r="AN92" s="75">
        <v>808.60849056603774</v>
      </c>
      <c r="AO92" s="75">
        <v>808.2831325301205</v>
      </c>
      <c r="AP92" s="75">
        <v>825</v>
      </c>
      <c r="AQ92" s="75">
        <v>825.21929824561403</v>
      </c>
      <c r="AR92" s="75">
        <v>754.65116279069764</v>
      </c>
      <c r="AS92" s="75">
        <v>753.33333333333337</v>
      </c>
      <c r="AT92" s="75">
        <v>753.84615384615381</v>
      </c>
      <c r="AU92" s="75">
        <v>752.38095238095241</v>
      </c>
      <c r="AV92" s="75">
        <v>755.55555555555554</v>
      </c>
      <c r="AW92" s="75">
        <v>753.33333333333337</v>
      </c>
      <c r="AX92" s="75">
        <v>753.31858407079642</v>
      </c>
      <c r="AY92" s="75">
        <v>756.22119815668202</v>
      </c>
    </row>
    <row r="93" spans="1:53" ht="15" customHeight="1">
      <c r="A93" s="9"/>
    </row>
    <row r="94" spans="1:53" ht="9" customHeight="1">
      <c r="A94" s="9"/>
    </row>
    <row r="95" spans="1:53" ht="16.5" customHeight="1">
      <c r="A95" s="9"/>
      <c r="D95" s="1" t="s">
        <v>264</v>
      </c>
    </row>
    <row r="96" spans="1:53" ht="35.25" customHeight="1">
      <c r="A96" s="10"/>
      <c r="B96" s="11"/>
      <c r="C96" s="11"/>
      <c r="D96" s="11"/>
      <c r="E96" s="11" t="s">
        <v>278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U96" s="18"/>
    </row>
    <row r="97" spans="1:35" ht="35.4" customHeight="1">
      <c r="A97" s="9"/>
      <c r="E97" s="13" t="s">
        <v>73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ht="15" customHeight="1"/>
    <row r="99" spans="1:35" ht="15" customHeight="1"/>
    <row r="100" spans="1:35" ht="15" customHeight="1"/>
    <row r="101" spans="1:35" ht="15" customHeight="1"/>
    <row r="102" spans="1:35" ht="15" customHeight="1">
      <c r="A102" s="9"/>
    </row>
    <row r="103" spans="1:35" ht="15" customHeight="1">
      <c r="A103" s="9"/>
    </row>
    <row r="104" spans="1:35" ht="15" customHeight="1">
      <c r="A104" s="9"/>
    </row>
    <row r="105" spans="1:35" ht="15" customHeight="1">
      <c r="A105" s="9"/>
    </row>
    <row r="106" spans="1:35" ht="15" customHeight="1">
      <c r="A106" s="9"/>
    </row>
    <row r="107" spans="1:35" ht="15" customHeight="1">
      <c r="A107" s="9"/>
    </row>
    <row r="108" spans="1:35" ht="15" customHeight="1">
      <c r="A108" s="9"/>
      <c r="D108" s="1" t="s">
        <v>265</v>
      </c>
    </row>
    <row r="109" spans="1:35" ht="42" customHeight="1">
      <c r="A109" s="9"/>
      <c r="E109" s="11" t="s">
        <v>97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ht="33.75" customHeight="1">
      <c r="A110" s="9"/>
      <c r="E110" s="13" t="s">
        <v>250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  <row r="111" spans="1:35" ht="15" customHeight="1">
      <c r="A111" s="9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ht="15" customHeight="1">
      <c r="A112" s="9"/>
    </row>
    <row r="113" spans="1:38" ht="15" customHeight="1">
      <c r="AL113" s="65"/>
    </row>
    <row r="114" spans="1:38" ht="15" customHeight="1"/>
    <row r="115" spans="1:38" ht="15" customHeight="1"/>
    <row r="116" spans="1:38" ht="15" customHeight="1"/>
    <row r="117" spans="1:38" ht="15" customHeight="1">
      <c r="A117" s="9"/>
    </row>
    <row r="118" spans="1:38" ht="15" customHeight="1">
      <c r="A118" s="9"/>
    </row>
    <row r="119" spans="1:38" ht="15" customHeight="1">
      <c r="A119" s="9"/>
    </row>
    <row r="120" spans="1:38" ht="15" customHeight="1">
      <c r="A120" s="9"/>
    </row>
    <row r="121" spans="1:38" ht="15" customHeight="1">
      <c r="A121" s="9"/>
    </row>
    <row r="122" spans="1:38" ht="9.9" customHeight="1">
      <c r="A122" s="9"/>
    </row>
    <row r="123" spans="1:38" ht="15" customHeight="1">
      <c r="A123" s="9"/>
      <c r="D123" s="1" t="s">
        <v>266</v>
      </c>
    </row>
    <row r="124" spans="1:38" ht="39.75" customHeight="1">
      <c r="A124" s="9"/>
      <c r="E124" s="11" t="s">
        <v>154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8" ht="38.25" customHeight="1">
      <c r="A125" s="9"/>
      <c r="E125" s="13" t="s">
        <v>80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8" ht="15" customHeight="1">
      <c r="A126" s="9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8" ht="15" customHeight="1">
      <c r="A127" s="9"/>
    </row>
    <row r="128" spans="1:38" ht="15" customHeight="1">
      <c r="A128" s="9"/>
    </row>
    <row r="129" spans="1:38" ht="15" customHeight="1">
      <c r="AL129" s="65"/>
    </row>
    <row r="130" spans="1:38" ht="15" customHeight="1"/>
    <row r="131" spans="1:38" ht="15" customHeight="1"/>
    <row r="132" spans="1:38" ht="15" customHeight="1"/>
    <row r="133" spans="1:38" ht="15" customHeight="1">
      <c r="A133" s="9"/>
    </row>
    <row r="134" spans="1:38" ht="15" customHeight="1">
      <c r="A134" s="9"/>
    </row>
    <row r="135" spans="1:38" ht="15" customHeight="1">
      <c r="A135" s="9"/>
    </row>
    <row r="136" spans="1:38" ht="9.9" customHeight="1">
      <c r="A136" s="9"/>
    </row>
    <row r="137" spans="1:38" ht="15" customHeight="1">
      <c r="A137" s="9"/>
      <c r="D137" s="1" t="s">
        <v>267</v>
      </c>
    </row>
    <row r="138" spans="1:38" ht="36" customHeight="1">
      <c r="A138" s="9"/>
      <c r="E138" s="11" t="s">
        <v>104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8" ht="30" customHeight="1">
      <c r="A139" s="9"/>
      <c r="E139" s="11" t="s">
        <v>279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:38" ht="15" customHeight="1">
      <c r="A140" s="9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8" ht="15" customHeight="1">
      <c r="A141" s="9"/>
    </row>
    <row r="142" spans="1:38" ht="15" customHeight="1">
      <c r="A142" s="9"/>
    </row>
    <row r="143" spans="1:38" ht="15" customHeight="1">
      <c r="A143" s="9"/>
    </row>
    <row r="144" spans="1:38" ht="15" customHeight="1"/>
    <row r="145" spans="1:38" ht="15" customHeight="1"/>
    <row r="146" spans="1:38" ht="15" customHeight="1"/>
    <row r="147" spans="1:38" ht="15" customHeight="1"/>
    <row r="148" spans="1:38" ht="15" customHeight="1"/>
    <row r="149" spans="1:38" ht="15" customHeight="1">
      <c r="A149" s="9"/>
    </row>
    <row r="150" spans="1:38" ht="9.9" customHeight="1">
      <c r="A150" s="9"/>
    </row>
    <row r="151" spans="1:38" ht="15" customHeight="1">
      <c r="A151" s="9"/>
      <c r="D151" s="1" t="s">
        <v>268</v>
      </c>
    </row>
    <row r="152" spans="1:38" ht="33.75" customHeight="1">
      <c r="A152" s="9"/>
      <c r="E152" s="11" t="s">
        <v>236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8" ht="36.6" customHeight="1">
      <c r="A153" s="9"/>
      <c r="E153" s="11" t="s">
        <v>280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8" ht="15" customHeight="1">
      <c r="A154" s="9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8" ht="15" customHeight="1">
      <c r="A155" s="9"/>
      <c r="AL155" s="65"/>
    </row>
    <row r="156" spans="1:38" ht="15" customHeight="1">
      <c r="A156" s="9"/>
    </row>
    <row r="157" spans="1:38" ht="15" customHeight="1">
      <c r="A157" s="9"/>
    </row>
    <row r="158" spans="1:38" ht="15" customHeight="1">
      <c r="A158" s="9"/>
    </row>
    <row r="159" spans="1:38" ht="15" customHeight="1"/>
    <row r="160" spans="1:38" ht="15" customHeight="1"/>
    <row r="161" spans="1:37" ht="15" customHeight="1"/>
    <row r="162" spans="1:37" ht="15" customHeight="1"/>
    <row r="163" spans="1:37" ht="20.25" hidden="1" customHeight="1">
      <c r="A163" s="9"/>
      <c r="D163" s="1" t="s">
        <v>269</v>
      </c>
    </row>
    <row r="164" spans="1:37" ht="16.5" hidden="1" customHeight="1">
      <c r="A164" s="9"/>
      <c r="E164" s="17" t="s">
        <v>226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7" ht="17.25" hidden="1" customHeight="1">
      <c r="A165" s="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64"/>
      <c r="AK165" s="64"/>
    </row>
    <row r="166" spans="1:37" ht="15" hidden="1" customHeight="1">
      <c r="A166" s="9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7" ht="15" hidden="1" customHeight="1">
      <c r="A167" s="9"/>
    </row>
    <row r="168" spans="1:37" ht="15" hidden="1" customHeight="1">
      <c r="A168" s="9"/>
    </row>
    <row r="169" spans="1:37" ht="15" hidden="1" customHeight="1">
      <c r="A169" s="9"/>
    </row>
    <row r="170" spans="1:37" ht="15" hidden="1" customHeight="1">
      <c r="A170" s="9"/>
    </row>
    <row r="171" spans="1:37" ht="15" hidden="1" customHeight="1"/>
    <row r="172" spans="1:37" ht="15" hidden="1" customHeight="1"/>
    <row r="173" spans="1:37" ht="15" hidden="1" customHeight="1"/>
    <row r="174" spans="1:37" ht="15" hidden="1" customHeight="1"/>
    <row r="175" spans="1:37" ht="15" hidden="1" customHeight="1"/>
    <row r="176" spans="1:37" ht="15" customHeight="1">
      <c r="A176" s="9"/>
    </row>
    <row r="177" spans="1:40" ht="15" customHeight="1">
      <c r="A177" s="9"/>
      <c r="D177" s="1" t="s">
        <v>270</v>
      </c>
    </row>
    <row r="178" spans="1:40" ht="36" customHeight="1">
      <c r="A178" s="9"/>
      <c r="E178" s="11" t="s">
        <v>127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:40" ht="32.4" customHeight="1">
      <c r="A179" s="9"/>
      <c r="E179" s="13" t="s">
        <v>281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1:40" ht="15" customHeight="1">
      <c r="A180" s="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40" ht="15" customHeight="1">
      <c r="A181" s="9"/>
    </row>
    <row r="182" spans="1:40" ht="15" customHeight="1">
      <c r="A182" s="9"/>
    </row>
    <row r="183" spans="1:40" ht="15" customHeight="1">
      <c r="A183" s="9"/>
    </row>
    <row r="184" spans="1:40" ht="15" customHeight="1">
      <c r="A184" s="9"/>
    </row>
    <row r="185" spans="1:40" ht="15" customHeight="1">
      <c r="A185" s="9"/>
    </row>
    <row r="186" spans="1:40" ht="15" customHeight="1">
      <c r="A186" s="9"/>
    </row>
    <row r="187" spans="1:40" ht="15" customHeight="1"/>
    <row r="188" spans="1:40" ht="15" customHeight="1"/>
    <row r="189" spans="1:40" ht="15" customHeight="1"/>
    <row r="190" spans="1:40" ht="15" customHeight="1">
      <c r="A190" s="9"/>
    </row>
    <row r="191" spans="1:40" ht="15" customHeight="1">
      <c r="A191" s="9"/>
      <c r="D191" s="1" t="s">
        <v>214</v>
      </c>
    </row>
    <row r="192" spans="1:40" ht="33" customHeight="1">
      <c r="A192" s="9"/>
      <c r="E192" s="11" t="s">
        <v>282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N192" s="80"/>
    </row>
    <row r="193" spans="1:37" ht="30.6" customHeight="1">
      <c r="A193" s="9"/>
      <c r="E193" s="13" t="s">
        <v>283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1"/>
      <c r="AK193" s="11"/>
    </row>
    <row r="194" spans="1:37" ht="15" customHeight="1">
      <c r="A194" s="9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1:37" ht="15" customHeight="1">
      <c r="A195" s="9"/>
    </row>
    <row r="196" spans="1:37" ht="15" customHeight="1">
      <c r="A196" s="9"/>
    </row>
    <row r="197" spans="1:37" ht="15" customHeight="1">
      <c r="A197" s="9"/>
    </row>
    <row r="198" spans="1:37" ht="15" customHeight="1">
      <c r="A198" s="9"/>
    </row>
    <row r="199" spans="1:37" ht="15" customHeight="1">
      <c r="A199" s="9"/>
    </row>
    <row r="200" spans="1:37" ht="15" customHeight="1">
      <c r="A200" s="9"/>
    </row>
    <row r="201" spans="1:37" ht="15" customHeight="1">
      <c r="A201" s="9"/>
    </row>
    <row r="202" spans="1:37" ht="15" customHeight="1"/>
    <row r="203" spans="1:37" ht="15" customHeight="1"/>
    <row r="204" spans="1:37" ht="15" customHeight="1"/>
    <row r="205" spans="1:37" ht="15" customHeight="1">
      <c r="A205" s="9"/>
    </row>
    <row r="206" spans="1:37" ht="15" customHeight="1">
      <c r="A206" s="9"/>
    </row>
    <row r="207" spans="1:37" ht="15" customHeight="1">
      <c r="A207" s="9"/>
      <c r="B207" s="1" t="s">
        <v>258</v>
      </c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37" ht="15" customHeight="1">
      <c r="A208" s="9"/>
      <c r="C208" s="1" t="s">
        <v>240</v>
      </c>
    </row>
    <row r="209" spans="1:35" ht="15" customHeight="1">
      <c r="A209" s="9"/>
      <c r="D209" s="1" t="s">
        <v>260</v>
      </c>
    </row>
    <row r="210" spans="1:35" ht="15" customHeight="1">
      <c r="A210" s="9"/>
      <c r="E210" s="12" t="s">
        <v>17</v>
      </c>
      <c r="F210" s="1" t="s">
        <v>293</v>
      </c>
    </row>
    <row r="211" spans="1:35" ht="21" customHeight="1">
      <c r="A211" s="9"/>
      <c r="E211" s="12" t="s">
        <v>2</v>
      </c>
      <c r="F211" s="1" t="s">
        <v>286</v>
      </c>
    </row>
    <row r="212" spans="1:35" ht="9.75" customHeight="1">
      <c r="A212" s="9"/>
      <c r="E212" s="12"/>
    </row>
    <row r="213" spans="1:35" ht="18" customHeight="1">
      <c r="A213" s="9"/>
      <c r="F213" s="19" t="s">
        <v>68</v>
      </c>
      <c r="G213" s="29"/>
      <c r="H213" s="29"/>
      <c r="I213" s="29"/>
      <c r="J213" s="29"/>
      <c r="K213" s="29"/>
      <c r="L213" s="29"/>
      <c r="M213" s="29"/>
      <c r="N213" s="38"/>
      <c r="O213" s="43" t="s">
        <v>70</v>
      </c>
      <c r="P213" s="45"/>
      <c r="Q213" s="45"/>
      <c r="R213" s="45"/>
      <c r="S213" s="45"/>
      <c r="T213" s="45"/>
      <c r="U213" s="45"/>
      <c r="V213" s="50"/>
      <c r="W213" s="24" t="s">
        <v>72</v>
      </c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7"/>
    </row>
    <row r="214" spans="1:35" ht="60" customHeight="1">
      <c r="A214" s="9"/>
      <c r="F214" s="20" t="s">
        <v>294</v>
      </c>
      <c r="G214" s="30"/>
      <c r="H214" s="30"/>
      <c r="I214" s="30"/>
      <c r="J214" s="30"/>
      <c r="K214" s="30"/>
      <c r="L214" s="30"/>
      <c r="M214" s="30"/>
      <c r="N214" s="39"/>
      <c r="O214" s="24"/>
      <c r="P214" s="31"/>
      <c r="Q214" s="31"/>
      <c r="R214" s="31"/>
      <c r="S214" s="31"/>
      <c r="T214" s="31"/>
      <c r="U214" s="31"/>
      <c r="V214" s="35"/>
      <c r="W214" s="20" t="s">
        <v>309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9"/>
    </row>
    <row r="215" spans="1:35" ht="15.75" customHeight="1">
      <c r="A215" s="9"/>
      <c r="F215" s="21"/>
      <c r="G215" s="21"/>
      <c r="H215" s="21"/>
      <c r="I215" s="21"/>
      <c r="J215" s="21"/>
      <c r="K215" s="21"/>
      <c r="L215" s="21"/>
      <c r="M215" s="21"/>
      <c r="N215" s="21"/>
      <c r="O215" s="27"/>
      <c r="P215" s="27"/>
      <c r="Q215" s="27"/>
      <c r="R215" s="27"/>
      <c r="S215" s="27"/>
      <c r="T215" s="27"/>
      <c r="U215" s="27"/>
      <c r="V215" s="27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</row>
    <row r="216" spans="1:35" ht="15" customHeight="1">
      <c r="A216" s="9"/>
      <c r="E216" s="12" t="s">
        <v>271</v>
      </c>
      <c r="F216" s="1" t="s">
        <v>287</v>
      </c>
    </row>
    <row r="217" spans="1:35" ht="16.5" customHeight="1">
      <c r="A217" s="9"/>
      <c r="E217" s="12"/>
    </row>
    <row r="218" spans="1:35" ht="15" customHeight="1">
      <c r="A218" s="9"/>
      <c r="F218" s="22">
        <v>1</v>
      </c>
      <c r="G218" s="31"/>
      <c r="H218" s="31"/>
      <c r="I218" s="31"/>
      <c r="J218" s="31"/>
      <c r="K218" s="35"/>
      <c r="L218" s="19" t="s">
        <v>27</v>
      </c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38"/>
      <c r="AA218" s="19" t="s">
        <v>306</v>
      </c>
      <c r="AB218" s="29"/>
      <c r="AC218" s="29"/>
      <c r="AD218" s="29"/>
      <c r="AE218" s="29"/>
      <c r="AF218" s="29"/>
      <c r="AG218" s="29"/>
      <c r="AH218" s="29"/>
      <c r="AI218" s="38"/>
    </row>
    <row r="219" spans="1:35" ht="60" customHeight="1">
      <c r="A219" s="9"/>
      <c r="F219" s="24"/>
      <c r="G219" s="31"/>
      <c r="H219" s="31"/>
      <c r="I219" s="31"/>
      <c r="J219" s="31"/>
      <c r="K219" s="35"/>
      <c r="L219" s="20" t="s">
        <v>298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9"/>
      <c r="AA219" s="28" t="s">
        <v>107</v>
      </c>
      <c r="AB219" s="33"/>
      <c r="AC219" s="33"/>
      <c r="AD219" s="33"/>
      <c r="AE219" s="33"/>
      <c r="AF219" s="33"/>
      <c r="AG219" s="33"/>
      <c r="AH219" s="33"/>
      <c r="AI219" s="61"/>
    </row>
    <row r="220" spans="1:35" ht="16.5" customHeight="1">
      <c r="A220" s="9"/>
      <c r="F220" s="27"/>
      <c r="G220" s="27"/>
      <c r="H220" s="27"/>
      <c r="I220" s="27"/>
      <c r="J220" s="27"/>
      <c r="K220" s="27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55"/>
      <c r="AB220" s="55"/>
      <c r="AC220" s="55"/>
      <c r="AD220" s="55"/>
      <c r="AE220" s="55"/>
      <c r="AF220" s="55"/>
      <c r="AG220" s="55"/>
      <c r="AH220" s="55"/>
      <c r="AI220" s="55"/>
    </row>
    <row r="221" spans="1:35" ht="15" customHeight="1">
      <c r="A221" s="9"/>
      <c r="D221" s="1" t="s">
        <v>261</v>
      </c>
    </row>
    <row r="222" spans="1:35" ht="15" customHeight="1">
      <c r="E222" s="12" t="s">
        <v>17</v>
      </c>
      <c r="F222" s="1" t="s">
        <v>295</v>
      </c>
    </row>
    <row r="223" spans="1:35" ht="15" customHeight="1">
      <c r="E223" s="12" t="s">
        <v>2</v>
      </c>
      <c r="F223" s="1" t="s">
        <v>286</v>
      </c>
    </row>
    <row r="224" spans="1:35" ht="16.5" customHeight="1">
      <c r="E224" s="12"/>
      <c r="M224" s="26"/>
      <c r="N224" s="26"/>
      <c r="O224" s="26"/>
      <c r="P224" s="26"/>
      <c r="Q224" s="26"/>
      <c r="R224" s="26"/>
      <c r="S224" s="26"/>
      <c r="T224" s="26"/>
    </row>
    <row r="225" spans="4:51" ht="15" customHeight="1">
      <c r="F225" s="24" t="s">
        <v>291</v>
      </c>
      <c r="G225" s="31"/>
      <c r="H225" s="31"/>
      <c r="I225" s="31"/>
      <c r="J225" s="31"/>
      <c r="K225" s="31"/>
      <c r="L225" s="31"/>
      <c r="M225" s="36" t="s">
        <v>70</v>
      </c>
      <c r="N225" s="40"/>
      <c r="O225" s="40"/>
      <c r="P225" s="40"/>
      <c r="Q225" s="40"/>
      <c r="R225" s="40"/>
      <c r="S225" s="40"/>
      <c r="T225" s="49"/>
      <c r="U225" s="36" t="s">
        <v>305</v>
      </c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9"/>
    </row>
    <row r="226" spans="4:51" ht="45" customHeight="1">
      <c r="F226" s="28" t="s">
        <v>118</v>
      </c>
      <c r="G226" s="33"/>
      <c r="H226" s="33"/>
      <c r="I226" s="33"/>
      <c r="J226" s="33"/>
      <c r="K226" s="33"/>
      <c r="L226" s="33"/>
      <c r="M226" s="25" t="s">
        <v>299</v>
      </c>
      <c r="N226" s="25"/>
      <c r="O226" s="25"/>
      <c r="P226" s="25"/>
      <c r="Q226" s="25"/>
      <c r="R226" s="25"/>
      <c r="S226" s="25"/>
      <c r="T226" s="25"/>
      <c r="U226" s="28" t="s">
        <v>307</v>
      </c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61"/>
      <c r="AM226" s="72"/>
      <c r="AN226" s="81"/>
      <c r="AO226" s="81"/>
      <c r="AP226" s="81"/>
      <c r="AQ226" s="81"/>
      <c r="AR226" s="81"/>
      <c r="AS226" s="81"/>
      <c r="AT226" s="81"/>
    </row>
    <row r="227" spans="4:51" ht="16.5" customHeight="1"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48"/>
      <c r="S227" s="48"/>
      <c r="T227" s="48"/>
      <c r="U227" s="48" t="s">
        <v>213</v>
      </c>
      <c r="V227" s="48"/>
      <c r="W227" s="48"/>
      <c r="X227" s="48"/>
      <c r="Y227" s="48"/>
      <c r="Z227" s="21"/>
      <c r="AA227" s="21"/>
      <c r="AB227" s="21"/>
      <c r="AC227" s="21"/>
      <c r="AD227" s="21"/>
      <c r="AE227" s="21"/>
      <c r="AF227" s="21"/>
      <c r="AG227" s="21"/>
      <c r="AH227" s="21"/>
      <c r="AI227" s="62"/>
    </row>
    <row r="228" spans="4:51" ht="15" customHeight="1">
      <c r="D228" s="1" t="s">
        <v>262</v>
      </c>
    </row>
    <row r="229" spans="4:51" ht="15" customHeight="1">
      <c r="E229" s="12" t="s">
        <v>17</v>
      </c>
      <c r="F229" s="1" t="s">
        <v>296</v>
      </c>
    </row>
    <row r="230" spans="4:51" ht="15" customHeight="1">
      <c r="E230" s="12" t="s">
        <v>2</v>
      </c>
      <c r="F230" s="1" t="s">
        <v>286</v>
      </c>
    </row>
    <row r="231" spans="4:51" ht="16.5" customHeight="1">
      <c r="E231" s="12"/>
    </row>
    <row r="232" spans="4:51" ht="15" customHeight="1">
      <c r="F232" s="19" t="s">
        <v>68</v>
      </c>
      <c r="G232" s="29"/>
      <c r="H232" s="29"/>
      <c r="I232" s="29"/>
      <c r="J232" s="29"/>
      <c r="K232" s="29"/>
      <c r="L232" s="29"/>
      <c r="M232" s="29"/>
      <c r="N232" s="38"/>
      <c r="O232" s="24" t="s">
        <v>70</v>
      </c>
      <c r="P232" s="31"/>
      <c r="Q232" s="31"/>
      <c r="R232" s="31"/>
      <c r="S232" s="31"/>
      <c r="T232" s="31"/>
      <c r="U232" s="31"/>
      <c r="V232" s="31"/>
      <c r="W232" s="31"/>
      <c r="X232" s="35"/>
      <c r="Y232" s="52" t="s">
        <v>72</v>
      </c>
      <c r="Z232" s="53"/>
      <c r="AA232" s="53"/>
      <c r="AB232" s="53"/>
      <c r="AC232" s="53"/>
      <c r="AD232" s="53"/>
      <c r="AE232" s="53"/>
      <c r="AF232" s="53"/>
      <c r="AG232" s="53"/>
      <c r="AH232" s="53"/>
      <c r="AI232" s="63"/>
    </row>
    <row r="233" spans="4:51" ht="60" customHeight="1">
      <c r="F233" s="20" t="s">
        <v>297</v>
      </c>
      <c r="G233" s="30"/>
      <c r="H233" s="30"/>
      <c r="I233" s="30"/>
      <c r="J233" s="30"/>
      <c r="K233" s="30"/>
      <c r="L233" s="30"/>
      <c r="M233" s="30"/>
      <c r="N233" s="39"/>
      <c r="O233" s="28" t="s">
        <v>117</v>
      </c>
      <c r="P233" s="33"/>
      <c r="Q233" s="33"/>
      <c r="R233" s="33"/>
      <c r="S233" s="33"/>
      <c r="T233" s="33"/>
      <c r="U233" s="33"/>
      <c r="V233" s="33"/>
      <c r="W233" s="51"/>
      <c r="X233" s="46"/>
      <c r="Y233" s="20" t="s">
        <v>310</v>
      </c>
      <c r="Z233" s="51"/>
      <c r="AA233" s="51"/>
      <c r="AB233" s="51"/>
      <c r="AC233" s="51"/>
      <c r="AD233" s="51"/>
      <c r="AE233" s="51"/>
      <c r="AF233" s="51"/>
      <c r="AG233" s="51"/>
      <c r="AH233" s="51"/>
      <c r="AI233" s="46"/>
      <c r="AM233" s="73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9"/>
    </row>
    <row r="234" spans="4:51" ht="15" customHeight="1"/>
    <row r="235" spans="4:51" ht="15" customHeight="1"/>
    <row r="236" spans="4:51" ht="15" customHeight="1"/>
    <row r="237" spans="4:51" ht="15" customHeight="1"/>
    <row r="238" spans="4:51" ht="15" customHeight="1"/>
    <row r="239" spans="4:51" ht="15" customHeight="1"/>
    <row r="240" spans="4:51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30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30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30" customHeight="1"/>
    <row r="308" ht="30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60" customHeight="1"/>
    <row r="337" ht="15" customHeight="1"/>
    <row r="338" ht="15" customHeight="1"/>
    <row r="339" ht="60" customHeight="1"/>
    <row r="340" ht="15" customHeight="1"/>
    <row r="341" ht="15" customHeight="1"/>
    <row r="342" ht="15" customHeight="1"/>
    <row r="343" ht="15" customHeight="1"/>
    <row r="344" ht="69.900000000000006" customHeight="1"/>
    <row r="345" ht="15" customHeight="1"/>
    <row r="346" ht="15" customHeight="1"/>
    <row r="347" ht="15" customHeight="1"/>
    <row r="348" ht="15" customHeight="1"/>
    <row r="349" ht="60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</sheetData>
  <mergeCells count="77">
    <mergeCell ref="B3:AI3"/>
    <mergeCell ref="F16:P16"/>
    <mergeCell ref="Q16:Z16"/>
    <mergeCell ref="AA16:AI16"/>
    <mergeCell ref="F17:P17"/>
    <mergeCell ref="Q17:Z17"/>
    <mergeCell ref="AA17:AI17"/>
    <mergeCell ref="F21:R21"/>
    <mergeCell ref="T21:AD21"/>
    <mergeCell ref="AE21:AI21"/>
    <mergeCell ref="F22:S22"/>
    <mergeCell ref="T22:AD22"/>
    <mergeCell ref="AE22:AI22"/>
    <mergeCell ref="AM22:AU22"/>
    <mergeCell ref="F29:N29"/>
    <mergeCell ref="O29:Z29"/>
    <mergeCell ref="AA29:AI29"/>
    <mergeCell ref="AL29:AW29"/>
    <mergeCell ref="AL31:AT31"/>
    <mergeCell ref="AL36:AU36"/>
    <mergeCell ref="F37:P37"/>
    <mergeCell ref="Z37:AI37"/>
    <mergeCell ref="F38:Q38"/>
    <mergeCell ref="R38:Y38"/>
    <mergeCell ref="Z38:AI38"/>
    <mergeCell ref="AL38:AV38"/>
    <mergeCell ref="E42:AI42"/>
    <mergeCell ref="E43:AI43"/>
    <mergeCell ref="E54:AI54"/>
    <mergeCell ref="E68:AI68"/>
    <mergeCell ref="E82:AI82"/>
    <mergeCell ref="E96:AI96"/>
    <mergeCell ref="E97:AI97"/>
    <mergeCell ref="E109:AI109"/>
    <mergeCell ref="E110:AI110"/>
    <mergeCell ref="E124:AI124"/>
    <mergeCell ref="E125:AI125"/>
    <mergeCell ref="E138:AI138"/>
    <mergeCell ref="E139:AI139"/>
    <mergeCell ref="E152:AI152"/>
    <mergeCell ref="E153:AI153"/>
    <mergeCell ref="E164:AI164"/>
    <mergeCell ref="E178:AI178"/>
    <mergeCell ref="E179:AJ179"/>
    <mergeCell ref="E192:AI192"/>
    <mergeCell ref="E193:AI193"/>
    <mergeCell ref="F213:N213"/>
    <mergeCell ref="O213:V213"/>
    <mergeCell ref="W213:AI213"/>
    <mergeCell ref="F214:N214"/>
    <mergeCell ref="O214:V214"/>
    <mergeCell ref="W214:AI214"/>
    <mergeCell ref="F218:K218"/>
    <mergeCell ref="L218:Z218"/>
    <mergeCell ref="AA218:AI218"/>
    <mergeCell ref="F219:K219"/>
    <mergeCell ref="L219:Z219"/>
    <mergeCell ref="AA219:AI219"/>
    <mergeCell ref="F225:L225"/>
    <mergeCell ref="U225:AI225"/>
    <mergeCell ref="F226:L226"/>
    <mergeCell ref="M226:T226"/>
    <mergeCell ref="U226:AI226"/>
    <mergeCell ref="AM226:AT226"/>
    <mergeCell ref="F232:N232"/>
    <mergeCell ref="O232:X232"/>
    <mergeCell ref="Y232:AI232"/>
    <mergeCell ref="F233:N233"/>
    <mergeCell ref="O233:X233"/>
    <mergeCell ref="Y233:AI233"/>
    <mergeCell ref="AM233:AY233"/>
    <mergeCell ref="F30:N31"/>
    <mergeCell ref="O30:Z31"/>
    <mergeCell ref="AA30:AI31"/>
    <mergeCell ref="E55:AI56"/>
    <mergeCell ref="E69:AI70"/>
    <mergeCell ref="E83:AI84"/>
  </mergeCells>
  <phoneticPr fontId="7"/>
  <pageMargins left="0.78740157480314965" right="0.39370078740157483" top="0.39370078740157483" bottom="0.39370078740157483" header="0.31496062992125984" footer="0.23622047244094488"/>
  <pageSetup paperSize="9" scale="80" fitToWidth="1" fitToHeight="6" orientation="portrait" usePrinterDefaults="1" copies="2" r:id="rId1"/>
  <headerFooter>
    <oddFooter>&amp;C－&amp;P－</oddFooter>
  </headerFooter>
  <rowBreaks count="5" manualBreakCount="5">
    <brk id="52" max="16383" man="1"/>
    <brk id="107" max="36" man="1"/>
    <brk id="162" max="36" man="1"/>
    <brk id="206" max="36" man="1"/>
    <brk id="234" max="34" man="1"/>
  </rowBreaks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0080"/>
  </sheetPr>
  <dimension ref="A1:M458"/>
  <sheetViews>
    <sheetView view="pageBreakPreview" zoomScaleSheetLayoutView="100" workbookViewId="0">
      <pane ySplit="4" topLeftCell="A5" activePane="bottomLeft" state="frozen"/>
      <selection pane="bottomLeft" activeCell="A5" sqref="A5"/>
    </sheetView>
  </sheetViews>
  <sheetFormatPr defaultColWidth="9" defaultRowHeight="13.2"/>
  <cols>
    <col min="1" max="1" width="9.6640625" style="96" customWidth="1"/>
    <col min="2" max="2" width="3.6640625" style="97" customWidth="1"/>
    <col min="3" max="3" width="7.6640625" style="98" customWidth="1"/>
    <col min="4" max="5" width="9.77734375" style="97" customWidth="1"/>
    <col min="6" max="6" width="8.6640625" style="97" customWidth="1"/>
    <col min="7" max="8" width="9.33203125" style="97" customWidth="1"/>
    <col min="9" max="9" width="9.109375" style="97" customWidth="1"/>
    <col min="10" max="11" width="10.6640625" style="97" customWidth="1"/>
    <col min="12" max="12" width="10.21875" style="97" customWidth="1"/>
    <col min="13" max="16384" width="9" style="97"/>
  </cols>
  <sheetData>
    <row r="1" spans="1:13" ht="19.2">
      <c r="A1" s="102" t="s">
        <v>91</v>
      </c>
      <c r="D1" s="131"/>
    </row>
    <row r="2" spans="1:13" ht="24.9" customHeight="1">
      <c r="A2" s="103" t="s">
        <v>202</v>
      </c>
    </row>
    <row r="3" spans="1:13" s="99" customFormat="1" ht="18" customHeight="1">
      <c r="A3" s="104"/>
      <c r="B3" s="114"/>
      <c r="C3" s="114"/>
      <c r="D3" s="132" t="s">
        <v>92</v>
      </c>
      <c r="E3" s="152"/>
      <c r="F3" s="164"/>
      <c r="G3" s="181" t="s">
        <v>93</v>
      </c>
      <c r="H3" s="191"/>
      <c r="I3" s="191"/>
      <c r="J3" s="209" t="s">
        <v>94</v>
      </c>
      <c r="K3" s="152"/>
      <c r="L3" s="164"/>
    </row>
    <row r="4" spans="1:13" s="99" customFormat="1" ht="18" customHeight="1">
      <c r="A4" s="105"/>
      <c r="B4" s="115"/>
      <c r="C4" s="115"/>
      <c r="D4" s="133" t="s">
        <v>216</v>
      </c>
      <c r="E4" s="153" t="s">
        <v>223</v>
      </c>
      <c r="F4" s="165" t="s">
        <v>95</v>
      </c>
      <c r="G4" s="153" t="s">
        <v>216</v>
      </c>
      <c r="H4" s="153" t="s">
        <v>223</v>
      </c>
      <c r="I4" s="194" t="s">
        <v>95</v>
      </c>
      <c r="J4" s="153" t="s">
        <v>216</v>
      </c>
      <c r="K4" s="153" t="s">
        <v>223</v>
      </c>
      <c r="L4" s="220" t="s">
        <v>95</v>
      </c>
    </row>
    <row r="5" spans="1:13" s="100" customFormat="1" ht="18" customHeight="1">
      <c r="A5" s="106" t="s">
        <v>96</v>
      </c>
      <c r="B5" s="116" t="s">
        <v>218</v>
      </c>
      <c r="C5" s="123"/>
      <c r="D5" s="134">
        <v>1253716.18</v>
      </c>
      <c r="E5" s="134">
        <v>1282587</v>
      </c>
      <c r="F5" s="166">
        <f>+E5-D5</f>
        <v>28870.820000000065</v>
      </c>
      <c r="G5" s="182">
        <v>4206.6000000000004</v>
      </c>
      <c r="H5" s="182">
        <v>1851</v>
      </c>
      <c r="I5" s="166">
        <f>+H5-G5</f>
        <v>-2355.6000000000004</v>
      </c>
      <c r="J5" s="210">
        <f>+D5+G5</f>
        <v>1257922.78</v>
      </c>
      <c r="K5" s="138">
        <f>+E5+H5</f>
        <v>1284438</v>
      </c>
      <c r="L5" s="166">
        <f>+K5-J5</f>
        <v>26515.219999999972</v>
      </c>
    </row>
    <row r="6" spans="1:13" s="100" customFormat="1" ht="18" customHeight="1">
      <c r="A6" s="107" t="s">
        <v>219</v>
      </c>
      <c r="B6" s="117"/>
      <c r="C6" s="124" t="s">
        <v>100</v>
      </c>
      <c r="D6" s="135"/>
      <c r="E6" s="154">
        <f>+E5/D5</f>
        <v>1.0230281944674273</v>
      </c>
      <c r="F6" s="167"/>
      <c r="G6" s="183"/>
      <c r="H6" s="154">
        <f>+H5/G5</f>
        <v>0.44002282128084441</v>
      </c>
      <c r="I6" s="195"/>
      <c r="J6" s="211"/>
      <c r="K6" s="154">
        <f>K5/J5</f>
        <v>1.0210785752683482</v>
      </c>
      <c r="L6" s="221"/>
    </row>
    <row r="7" spans="1:13" s="100" customFormat="1" ht="18" customHeight="1">
      <c r="A7" s="107"/>
      <c r="B7" s="118"/>
      <c r="C7" s="125" t="s">
        <v>98</v>
      </c>
      <c r="D7" s="136">
        <f>+D5/J5</f>
        <v>0.99665591555627941</v>
      </c>
      <c r="E7" s="155">
        <f>+E5/K5</f>
        <v>0.99855890280418369</v>
      </c>
      <c r="F7" s="168"/>
      <c r="G7" s="136">
        <f>+G5/J5</f>
        <v>3.3440844437207825e-003</v>
      </c>
      <c r="H7" s="155">
        <f>+H5/K5</f>
        <v>1.4410971958163804e-003</v>
      </c>
      <c r="I7" s="196"/>
      <c r="J7" s="212"/>
      <c r="K7" s="217"/>
      <c r="L7" s="222"/>
    </row>
    <row r="8" spans="1:13" s="100" customFormat="1" ht="18" customHeight="1">
      <c r="A8" s="107"/>
      <c r="B8" s="116" t="s">
        <v>220</v>
      </c>
      <c r="C8" s="126"/>
      <c r="D8" s="137">
        <f>+D10*1000/D5</f>
        <v>706.72135698208831</v>
      </c>
      <c r="E8" s="149">
        <f>+E10*1000/E5</f>
        <v>732.23180961603384</v>
      </c>
      <c r="F8" s="166">
        <f>+E8-D8</f>
        <v>25.510452633945533</v>
      </c>
      <c r="G8" s="137">
        <f>+G10*1000/G5</f>
        <v>1068.5589312033471</v>
      </c>
      <c r="H8" s="149">
        <f>+H10*1000/H5</f>
        <v>1650.459211237169</v>
      </c>
      <c r="I8" s="166">
        <f>+H8-G8</f>
        <v>581.9002800338219</v>
      </c>
      <c r="J8" s="213">
        <f>+J10*1000/J5</f>
        <v>707.93137238519523</v>
      </c>
      <c r="K8" s="218">
        <f>+K10*1000/K5</f>
        <v>733.55506454963188</v>
      </c>
      <c r="L8" s="166">
        <f>+K8-J8</f>
        <v>25.623692164436648</v>
      </c>
    </row>
    <row r="9" spans="1:13" s="100" customFormat="1" ht="18" customHeight="1">
      <c r="A9" s="107"/>
      <c r="B9" s="119"/>
      <c r="C9" s="124" t="s">
        <v>100</v>
      </c>
      <c r="D9" s="135"/>
      <c r="E9" s="154">
        <f>+E8/D8</f>
        <v>1.0360969035135472</v>
      </c>
      <c r="F9" s="167"/>
      <c r="G9" s="184"/>
      <c r="H9" s="154">
        <f>+H8/G8</f>
        <v>1.544565454502842</v>
      </c>
      <c r="I9" s="195"/>
      <c r="J9" s="211"/>
      <c r="K9" s="154">
        <f>K8/J8</f>
        <v>1.0361951640567986</v>
      </c>
      <c r="L9" s="221"/>
    </row>
    <row r="10" spans="1:13" s="100" customFormat="1" ht="18" customHeight="1">
      <c r="A10" s="107"/>
      <c r="B10" s="116" t="s">
        <v>160</v>
      </c>
      <c r="C10" s="126"/>
      <c r="D10" s="138">
        <v>886028</v>
      </c>
      <c r="E10" s="138">
        <v>939151</v>
      </c>
      <c r="F10" s="166">
        <f>+E10-D10</f>
        <v>53123</v>
      </c>
      <c r="G10" s="163">
        <v>4495</v>
      </c>
      <c r="H10" s="163">
        <v>3055</v>
      </c>
      <c r="I10" s="166">
        <f>+H10-G10</f>
        <v>-1440</v>
      </c>
      <c r="J10" s="210">
        <f>+D10+G10</f>
        <v>890523</v>
      </c>
      <c r="K10" s="138">
        <f>+E10+H10</f>
        <v>942206</v>
      </c>
      <c r="L10" s="166">
        <f>+K10-J10</f>
        <v>51683</v>
      </c>
    </row>
    <row r="11" spans="1:13" s="100" customFormat="1" ht="18" customHeight="1">
      <c r="A11" s="108"/>
      <c r="B11" s="118"/>
      <c r="C11" s="124" t="s">
        <v>100</v>
      </c>
      <c r="D11" s="135"/>
      <c r="E11" s="154">
        <f>+E10/D10</f>
        <v>1.0599563444947564</v>
      </c>
      <c r="F11" s="167"/>
      <c r="G11" s="184"/>
      <c r="H11" s="154">
        <v>0.68</v>
      </c>
      <c r="I11" s="195"/>
      <c r="J11" s="211"/>
      <c r="K11" s="154">
        <f>K10/J10</f>
        <v>1.0580366818150682</v>
      </c>
      <c r="L11" s="221"/>
    </row>
    <row r="12" spans="1:13" s="100" customFormat="1" ht="18" customHeight="1">
      <c r="A12" s="106" t="s">
        <v>96</v>
      </c>
      <c r="B12" s="116" t="s">
        <v>221</v>
      </c>
      <c r="C12" s="126"/>
      <c r="D12" s="139"/>
      <c r="E12" s="156"/>
      <c r="F12" s="169"/>
      <c r="G12" s="137">
        <v>15</v>
      </c>
      <c r="H12" s="149">
        <v>0</v>
      </c>
      <c r="I12" s="166">
        <f>+H12-G12</f>
        <v>-15</v>
      </c>
      <c r="J12" s="213">
        <v>15</v>
      </c>
      <c r="K12" s="218">
        <v>0</v>
      </c>
      <c r="L12" s="166">
        <f>+K12-J12</f>
        <v>-15</v>
      </c>
    </row>
    <row r="13" spans="1:13" s="100" customFormat="1" ht="18" customHeight="1">
      <c r="A13" s="109" t="s">
        <v>203</v>
      </c>
      <c r="B13" s="117"/>
      <c r="C13" s="124" t="s">
        <v>100</v>
      </c>
      <c r="D13" s="140"/>
      <c r="E13" s="157"/>
      <c r="F13" s="170"/>
      <c r="G13" s="184"/>
      <c r="H13" s="154">
        <f>+H12/G12</f>
        <v>0</v>
      </c>
      <c r="I13" s="195"/>
      <c r="J13" s="211"/>
      <c r="K13" s="154">
        <f>K12/J12</f>
        <v>0</v>
      </c>
      <c r="L13" s="221"/>
      <c r="M13" s="224"/>
    </row>
    <row r="14" spans="1:13" s="100" customFormat="1" ht="18" customHeight="1">
      <c r="A14" s="109"/>
      <c r="B14" s="116" t="s">
        <v>220</v>
      </c>
      <c r="C14" s="126"/>
      <c r="D14" s="141"/>
      <c r="E14" s="158"/>
      <c r="F14" s="171"/>
      <c r="G14" s="137">
        <v>450</v>
      </c>
      <c r="H14" s="149">
        <v>0</v>
      </c>
      <c r="I14" s="166">
        <f>+H14-G14</f>
        <v>-450</v>
      </c>
      <c r="J14" s="213">
        <v>450</v>
      </c>
      <c r="K14" s="218">
        <f>+K16*1000/K11</f>
        <v>0</v>
      </c>
      <c r="L14" s="166">
        <f>+K14-J14</f>
        <v>-450</v>
      </c>
    </row>
    <row r="15" spans="1:13" s="100" customFormat="1" ht="18" customHeight="1">
      <c r="A15" s="109"/>
      <c r="B15" s="119"/>
      <c r="C15" s="124" t="s">
        <v>100</v>
      </c>
      <c r="D15" s="142"/>
      <c r="E15" s="159"/>
      <c r="F15" s="172"/>
      <c r="G15" s="184"/>
      <c r="H15" s="154">
        <f>+H14/G14</f>
        <v>0</v>
      </c>
      <c r="I15" s="195"/>
      <c r="J15" s="211"/>
      <c r="K15" s="154">
        <f>K14/J14</f>
        <v>0</v>
      </c>
      <c r="L15" s="221"/>
    </row>
    <row r="16" spans="1:13" s="100" customFormat="1" ht="18" customHeight="1">
      <c r="A16" s="107"/>
      <c r="B16" s="116" t="s">
        <v>160</v>
      </c>
      <c r="C16" s="126"/>
      <c r="D16" s="143"/>
      <c r="E16" s="160"/>
      <c r="F16" s="173"/>
      <c r="G16" s="163">
        <v>7</v>
      </c>
      <c r="H16" s="163">
        <v>0</v>
      </c>
      <c r="I16" s="166">
        <f>+H16-G16</f>
        <v>-7</v>
      </c>
      <c r="J16" s="210">
        <v>7</v>
      </c>
      <c r="K16" s="138">
        <f>+E16+H16</f>
        <v>0</v>
      </c>
      <c r="L16" s="166">
        <f>+K16-J16</f>
        <v>-7</v>
      </c>
    </row>
    <row r="17" spans="1:12" s="100" customFormat="1" ht="18" customHeight="1">
      <c r="A17" s="107"/>
      <c r="B17" s="119"/>
      <c r="C17" s="127" t="s">
        <v>100</v>
      </c>
      <c r="D17" s="144"/>
      <c r="E17" s="161"/>
      <c r="F17" s="174"/>
      <c r="G17" s="184"/>
      <c r="H17" s="154">
        <f>+H16/G16</f>
        <v>0</v>
      </c>
      <c r="I17" s="197"/>
      <c r="J17" s="214"/>
      <c r="K17" s="162">
        <f>K16/J16</f>
        <v>0</v>
      </c>
      <c r="L17" s="223"/>
    </row>
    <row r="18" spans="1:12" s="100" customFormat="1" ht="18" customHeight="1">
      <c r="A18" s="110" t="s">
        <v>99</v>
      </c>
      <c r="B18" s="120" t="s">
        <v>218</v>
      </c>
      <c r="C18" s="128"/>
      <c r="D18" s="145">
        <v>556965</v>
      </c>
      <c r="E18" s="145">
        <v>524892</v>
      </c>
      <c r="F18" s="175">
        <f>+E18-D18</f>
        <v>-32073</v>
      </c>
      <c r="G18" s="185">
        <v>6523</v>
      </c>
      <c r="H18" s="185">
        <v>5445</v>
      </c>
      <c r="I18" s="180">
        <f>+H18-G18</f>
        <v>-1078</v>
      </c>
      <c r="J18" s="215">
        <f>+D18+G18</f>
        <v>563488</v>
      </c>
      <c r="K18" s="219">
        <f>+E18+H18</f>
        <v>530337</v>
      </c>
      <c r="L18" s="180">
        <f>+K18-J18</f>
        <v>-33151</v>
      </c>
    </row>
    <row r="19" spans="1:12" s="100" customFormat="1" ht="18" customHeight="1">
      <c r="A19" s="107"/>
      <c r="B19" s="117"/>
      <c r="C19" s="124" t="s">
        <v>100</v>
      </c>
      <c r="D19" s="135"/>
      <c r="E19" s="154">
        <f>+E18/D18</f>
        <v>0.94241469392152133</v>
      </c>
      <c r="F19" s="167"/>
      <c r="G19" s="184"/>
      <c r="H19" s="154">
        <f>+H18/G18</f>
        <v>0.83473861720067455</v>
      </c>
      <c r="I19" s="195"/>
      <c r="J19" s="211"/>
      <c r="K19" s="154">
        <f>+K18/J18</f>
        <v>0.94116822363564079</v>
      </c>
      <c r="L19" s="221"/>
    </row>
    <row r="20" spans="1:12" s="100" customFormat="1" ht="18" customHeight="1">
      <c r="A20" s="107"/>
      <c r="B20" s="118"/>
      <c r="C20" s="125" t="s">
        <v>98</v>
      </c>
      <c r="D20" s="136">
        <f>+D18/J18</f>
        <v>0.98842388835254702</v>
      </c>
      <c r="E20" s="155">
        <f>+E18/K18</f>
        <v>0.98973294339259765</v>
      </c>
      <c r="F20" s="176"/>
      <c r="G20" s="136">
        <f>+G18/J18</f>
        <v>1.1576111647453006e-002</v>
      </c>
      <c r="H20" s="155">
        <f>+H18/K18</f>
        <v>1.0267056607402463e-002</v>
      </c>
      <c r="I20" s="198"/>
      <c r="J20" s="212"/>
      <c r="K20" s="217"/>
      <c r="L20" s="222"/>
    </row>
    <row r="21" spans="1:12" s="100" customFormat="1" ht="18" customHeight="1">
      <c r="A21" s="107"/>
      <c r="B21" s="116" t="s">
        <v>220</v>
      </c>
      <c r="C21" s="126"/>
      <c r="D21" s="137">
        <f>+D23*1000/D18</f>
        <v>383.61117844029695</v>
      </c>
      <c r="E21" s="149">
        <f>+E23*1000/E18</f>
        <v>370.27426594423235</v>
      </c>
      <c r="F21" s="166">
        <f>+E21-D21</f>
        <v>-13.336912496064599</v>
      </c>
      <c r="G21" s="137">
        <f>+G23*1000/G18</f>
        <v>454.69875824007357</v>
      </c>
      <c r="H21" s="149">
        <v>546</v>
      </c>
      <c r="I21" s="199">
        <f>+H21-G21</f>
        <v>91.301241759926427</v>
      </c>
      <c r="J21" s="216">
        <f>+J23*1000/J18</f>
        <v>384.43409620080638</v>
      </c>
      <c r="K21" s="149">
        <f>+K23*1000/K18</f>
        <v>372.07473738396527</v>
      </c>
      <c r="L21" s="166">
        <f>+K21-J21</f>
        <v>-12.359358816841109</v>
      </c>
    </row>
    <row r="22" spans="1:12" s="100" customFormat="1" ht="18" customHeight="1">
      <c r="A22" s="107"/>
      <c r="B22" s="119"/>
      <c r="C22" s="124" t="s">
        <v>100</v>
      </c>
      <c r="D22" s="135"/>
      <c r="E22" s="154">
        <f>+E21/D21</f>
        <v>0.96523325375894853</v>
      </c>
      <c r="F22" s="167"/>
      <c r="G22" s="184"/>
      <c r="H22" s="154">
        <f>+H21/G21</f>
        <v>1.2007950101146325</v>
      </c>
      <c r="I22" s="195"/>
      <c r="J22" s="211"/>
      <c r="K22" s="154">
        <f>+K21/J21</f>
        <v>0.9678505134196389</v>
      </c>
      <c r="L22" s="221"/>
    </row>
    <row r="23" spans="1:12" s="100" customFormat="1" ht="18" customHeight="1">
      <c r="A23" s="107"/>
      <c r="B23" s="116" t="s">
        <v>160</v>
      </c>
      <c r="C23" s="126"/>
      <c r="D23" s="146">
        <v>213658</v>
      </c>
      <c r="E23" s="138">
        <v>194354</v>
      </c>
      <c r="F23" s="166">
        <f>+E23-D23</f>
        <v>-19304</v>
      </c>
      <c r="G23" s="186">
        <v>2966</v>
      </c>
      <c r="H23" s="163">
        <v>2971</v>
      </c>
      <c r="I23" s="166">
        <f>+H23-G23</f>
        <v>5</v>
      </c>
      <c r="J23" s="210">
        <f>+D23+G23</f>
        <v>216624</v>
      </c>
      <c r="K23" s="138">
        <f>+E23+H23</f>
        <v>197325</v>
      </c>
      <c r="L23" s="166">
        <f>+K23-J23</f>
        <v>-19299</v>
      </c>
    </row>
    <row r="24" spans="1:12" s="100" customFormat="1" ht="18" customHeight="1">
      <c r="A24" s="107"/>
      <c r="B24" s="121"/>
      <c r="C24" s="129" t="s">
        <v>100</v>
      </c>
      <c r="D24" s="135"/>
      <c r="E24" s="154">
        <f>+E23/D23</f>
        <v>0.90965000140411323</v>
      </c>
      <c r="F24" s="177"/>
      <c r="G24" s="184"/>
      <c r="H24" s="154">
        <v>1.0009999999999999</v>
      </c>
      <c r="I24" s="200"/>
      <c r="J24" s="214"/>
      <c r="K24" s="162">
        <f>+K23/J23</f>
        <v>0.9109101484600044</v>
      </c>
      <c r="L24" s="223"/>
    </row>
    <row r="25" spans="1:12" s="100" customFormat="1" ht="18" customHeight="1">
      <c r="A25" s="110" t="s">
        <v>102</v>
      </c>
      <c r="B25" s="120" t="s">
        <v>218</v>
      </c>
      <c r="C25" s="128"/>
      <c r="D25" s="145">
        <v>1252662</v>
      </c>
      <c r="E25" s="145">
        <v>1070478</v>
      </c>
      <c r="F25" s="178">
        <f>+E25-D25</f>
        <v>-182184</v>
      </c>
      <c r="G25" s="185">
        <v>196377</v>
      </c>
      <c r="H25" s="185">
        <v>232735</v>
      </c>
      <c r="I25" s="201">
        <f>+H25-G25</f>
        <v>36358</v>
      </c>
      <c r="J25" s="215">
        <f>+D25+G25</f>
        <v>1449039</v>
      </c>
      <c r="K25" s="219">
        <f>+E25+H25</f>
        <v>1303213</v>
      </c>
      <c r="L25" s="166">
        <f>+K25-J25</f>
        <v>-145826</v>
      </c>
    </row>
    <row r="26" spans="1:12" s="100" customFormat="1" ht="18" customHeight="1">
      <c r="A26" s="107"/>
      <c r="B26" s="117"/>
      <c r="C26" s="124" t="s">
        <v>100</v>
      </c>
      <c r="D26" s="135"/>
      <c r="E26" s="154">
        <f>+E25/D25</f>
        <v>0.8545625236496357</v>
      </c>
      <c r="F26" s="167"/>
      <c r="G26" s="184"/>
      <c r="H26" s="154">
        <f>+H25/G25</f>
        <v>1.1851438814117743</v>
      </c>
      <c r="I26" s="195"/>
      <c r="J26" s="211"/>
      <c r="K26" s="154">
        <f>+K25/J25</f>
        <v>0.89936364721722462</v>
      </c>
      <c r="L26" s="221"/>
    </row>
    <row r="27" spans="1:12" s="100" customFormat="1" ht="18" customHeight="1">
      <c r="A27" s="107"/>
      <c r="B27" s="118"/>
      <c r="C27" s="125" t="s">
        <v>98</v>
      </c>
      <c r="D27" s="136">
        <f>+D25/J25</f>
        <v>0.86447776767913076</v>
      </c>
      <c r="E27" s="155">
        <f>+E25/K25</f>
        <v>0.82141445795890622</v>
      </c>
      <c r="F27" s="176"/>
      <c r="G27" s="136">
        <f>+G25/J25</f>
        <v>0.13552223232086921</v>
      </c>
      <c r="H27" s="155">
        <f>+H25/K25</f>
        <v>0.17858554204109381</v>
      </c>
      <c r="I27" s="198"/>
      <c r="J27" s="212"/>
      <c r="K27" s="217"/>
      <c r="L27" s="222"/>
    </row>
    <row r="28" spans="1:12" s="100" customFormat="1" ht="18" customHeight="1">
      <c r="A28" s="107"/>
      <c r="B28" s="116" t="s">
        <v>220</v>
      </c>
      <c r="C28" s="126"/>
      <c r="D28" s="137">
        <f>+D30*1000/D25</f>
        <v>277.80758097555446</v>
      </c>
      <c r="E28" s="149">
        <f>+E30*1000/E25</f>
        <v>291.26147384626307</v>
      </c>
      <c r="F28" s="166">
        <f>+E28-D28</f>
        <v>13.453892870708614</v>
      </c>
      <c r="G28" s="187">
        <f>+G30*1000/G25</f>
        <v>210.59492710449797</v>
      </c>
      <c r="H28" s="192">
        <f>+H30*1000/H25</f>
        <v>268.32234085977615</v>
      </c>
      <c r="I28" s="166">
        <f>+H28-G28</f>
        <v>57.727413755278178</v>
      </c>
      <c r="J28" s="213">
        <f>+J30*1000/J25</f>
        <v>268.69877208273897</v>
      </c>
      <c r="K28" s="218">
        <f>+K30*1000/K25</f>
        <v>287.16487634791855</v>
      </c>
      <c r="L28" s="166">
        <f>+K28-J28</f>
        <v>18.466104265179581</v>
      </c>
    </row>
    <row r="29" spans="1:12" s="100" customFormat="1" ht="18" customHeight="1">
      <c r="A29" s="107"/>
      <c r="B29" s="119"/>
      <c r="C29" s="124" t="s">
        <v>100</v>
      </c>
      <c r="D29" s="135"/>
      <c r="E29" s="154">
        <f>+E28/D28</f>
        <v>1.0484288183334078</v>
      </c>
      <c r="F29" s="167"/>
      <c r="G29" s="184"/>
      <c r="H29" s="154">
        <f>+H28/G28</f>
        <v>1.2741158799453589</v>
      </c>
      <c r="I29" s="195"/>
      <c r="J29" s="211"/>
      <c r="K29" s="154">
        <f>+K28/J28</f>
        <v>1.0687241855332834</v>
      </c>
      <c r="L29" s="221"/>
    </row>
    <row r="30" spans="1:12" s="100" customFormat="1" ht="18" customHeight="1">
      <c r="A30" s="107"/>
      <c r="B30" s="116" t="s">
        <v>160</v>
      </c>
      <c r="C30" s="126"/>
      <c r="D30" s="138">
        <v>347999</v>
      </c>
      <c r="E30" s="138">
        <v>311789</v>
      </c>
      <c r="F30" s="166">
        <f>+E30-D30</f>
        <v>-36210</v>
      </c>
      <c r="G30" s="163">
        <v>41356</v>
      </c>
      <c r="H30" s="163">
        <v>62448</v>
      </c>
      <c r="I30" s="166">
        <f>+H30-G30</f>
        <v>21092</v>
      </c>
      <c r="J30" s="210">
        <f>+D30+G30</f>
        <v>389355</v>
      </c>
      <c r="K30" s="138">
        <f>+E30+H30</f>
        <v>374237</v>
      </c>
      <c r="L30" s="166">
        <f>+K30-J30</f>
        <v>-15118</v>
      </c>
    </row>
    <row r="31" spans="1:12" s="100" customFormat="1" ht="18" customHeight="1">
      <c r="A31" s="111"/>
      <c r="B31" s="121"/>
      <c r="C31" s="129" t="s">
        <v>100</v>
      </c>
      <c r="D31" s="147"/>
      <c r="E31" s="162">
        <f>+E30/D30</f>
        <v>0.89594797686200245</v>
      </c>
      <c r="F31" s="179"/>
      <c r="G31" s="188"/>
      <c r="H31" s="162">
        <f>+H30/G30</f>
        <v>1.5100106393268207</v>
      </c>
      <c r="I31" s="197"/>
      <c r="J31" s="214"/>
      <c r="K31" s="162">
        <f>+K30/J30</f>
        <v>0.96117168137047171</v>
      </c>
      <c r="L31" s="223"/>
    </row>
    <row r="32" spans="1:12" s="99" customFormat="1" ht="18" customHeight="1">
      <c r="A32" s="107" t="s">
        <v>90</v>
      </c>
      <c r="B32" s="120" t="s">
        <v>218</v>
      </c>
      <c r="C32" s="128"/>
      <c r="D32" s="148">
        <v>14499</v>
      </c>
      <c r="E32" s="148">
        <v>19792</v>
      </c>
      <c r="F32" s="180">
        <f>+E32-D32</f>
        <v>5293</v>
      </c>
      <c r="G32" s="183">
        <v>6201</v>
      </c>
      <c r="H32" s="183">
        <v>9838</v>
      </c>
      <c r="I32" s="180">
        <f>+H32-G32</f>
        <v>3637</v>
      </c>
      <c r="J32" s="215">
        <f>+D32+G32</f>
        <v>20700</v>
      </c>
      <c r="K32" s="219">
        <f>+E32+H32</f>
        <v>29630</v>
      </c>
      <c r="L32" s="180">
        <f>+K32-J32</f>
        <v>8930</v>
      </c>
    </row>
    <row r="33" spans="1:12" s="99" customFormat="1" ht="18" customHeight="1">
      <c r="A33" s="107"/>
      <c r="B33" s="117"/>
      <c r="C33" s="124" t="s">
        <v>100</v>
      </c>
      <c r="D33" s="135"/>
      <c r="E33" s="154">
        <f>+E32/D32</f>
        <v>1.3650596592868474</v>
      </c>
      <c r="F33" s="167"/>
      <c r="G33" s="184"/>
      <c r="H33" s="154">
        <f>+H32/G32</f>
        <v>1.5865183034994357</v>
      </c>
      <c r="I33" s="195"/>
      <c r="J33" s="211"/>
      <c r="K33" s="154">
        <f>+K32/J32</f>
        <v>1.4314009661835749</v>
      </c>
      <c r="L33" s="221"/>
    </row>
    <row r="34" spans="1:12" s="99" customFormat="1" ht="18" customHeight="1">
      <c r="A34" s="107"/>
      <c r="B34" s="118"/>
      <c r="C34" s="125" t="s">
        <v>98</v>
      </c>
      <c r="D34" s="136">
        <f>+D32/J32</f>
        <v>0.70043478260869563</v>
      </c>
      <c r="E34" s="155">
        <f>+E32/K32</f>
        <v>0.66797165035437056</v>
      </c>
      <c r="F34" s="176"/>
      <c r="G34" s="136">
        <f>+G32/J32</f>
        <v>0.29956521739130437</v>
      </c>
      <c r="H34" s="155">
        <f>+H32/K32</f>
        <v>0.33202834964562944</v>
      </c>
      <c r="I34" s="198"/>
      <c r="J34" s="212"/>
      <c r="K34" s="217"/>
      <c r="L34" s="222"/>
    </row>
    <row r="35" spans="1:12" s="99" customFormat="1" ht="18" customHeight="1">
      <c r="A35" s="107"/>
      <c r="B35" s="116" t="s">
        <v>220</v>
      </c>
      <c r="C35" s="126"/>
      <c r="D35" s="137">
        <f>+D37*1000/D32</f>
        <v>850.12759500655216</v>
      </c>
      <c r="E35" s="149">
        <f>+E37*1000/E32</f>
        <v>856.05295068714634</v>
      </c>
      <c r="F35" s="166">
        <f>+E35-D35</f>
        <v>5.9253556805941798</v>
      </c>
      <c r="G35" s="187">
        <f>+G37*1000/G32</f>
        <v>1019.8355104015482</v>
      </c>
      <c r="H35" s="192">
        <f>+H37*1000/H32</f>
        <v>963.30554990851795</v>
      </c>
      <c r="I35" s="166">
        <f>+H35-G35</f>
        <v>-56.529960493030217</v>
      </c>
      <c r="J35" s="213">
        <f>+J37*1000/J32</f>
        <v>900.96618357487921</v>
      </c>
      <c r="K35" s="218">
        <f>+K37*1000/K32</f>
        <v>891.66385420182246</v>
      </c>
      <c r="L35" s="166">
        <f>+K35-J35</f>
        <v>-9.3023293730567502</v>
      </c>
    </row>
    <row r="36" spans="1:12" s="99" customFormat="1" ht="18" customHeight="1">
      <c r="A36" s="107"/>
      <c r="B36" s="119"/>
      <c r="C36" s="124" t="s">
        <v>100</v>
      </c>
      <c r="D36" s="135"/>
      <c r="E36" s="154">
        <f>+E35/D35</f>
        <v>1.0069699604099411</v>
      </c>
      <c r="F36" s="167"/>
      <c r="G36" s="184"/>
      <c r="H36" s="154">
        <f>+H35/G35</f>
        <v>0.94456953114843756</v>
      </c>
      <c r="I36" s="195"/>
      <c r="J36" s="211"/>
      <c r="K36" s="154">
        <f>+K35/J35</f>
        <v>0.98967516257253219</v>
      </c>
      <c r="L36" s="221"/>
    </row>
    <row r="37" spans="1:12" s="99" customFormat="1" ht="18" customHeight="1">
      <c r="A37" s="107"/>
      <c r="B37" s="116" t="s">
        <v>160</v>
      </c>
      <c r="C37" s="126"/>
      <c r="D37" s="138">
        <v>12326</v>
      </c>
      <c r="E37" s="138">
        <v>16943</v>
      </c>
      <c r="F37" s="166">
        <f>+E37-D37</f>
        <v>4617</v>
      </c>
      <c r="G37" s="163">
        <v>6324</v>
      </c>
      <c r="H37" s="163">
        <v>9477</v>
      </c>
      <c r="I37" s="166">
        <f>+H37-G37</f>
        <v>3153</v>
      </c>
      <c r="J37" s="210">
        <f>+D37+G37</f>
        <v>18650</v>
      </c>
      <c r="K37" s="138">
        <f>+E37+H37</f>
        <v>26420</v>
      </c>
      <c r="L37" s="166">
        <f>+K37-J37</f>
        <v>7770</v>
      </c>
    </row>
    <row r="38" spans="1:12" s="99" customFormat="1" ht="18" customHeight="1">
      <c r="A38" s="107"/>
      <c r="B38" s="121"/>
      <c r="C38" s="129" t="s">
        <v>100</v>
      </c>
      <c r="D38" s="135"/>
      <c r="E38" s="154">
        <f>+E37/D37</f>
        <v>1.3745740710692844</v>
      </c>
      <c r="F38" s="179"/>
      <c r="G38" s="184"/>
      <c r="H38" s="154">
        <f>+H37/G37</f>
        <v>1.4985768500948766</v>
      </c>
      <c r="I38" s="197"/>
      <c r="J38" s="214"/>
      <c r="K38" s="162">
        <f>+K37/J37</f>
        <v>1.4166219839142091</v>
      </c>
      <c r="L38" s="223"/>
    </row>
    <row r="39" spans="1:12" s="99" customFormat="1" ht="18" customHeight="1">
      <c r="A39" s="110" t="s">
        <v>103</v>
      </c>
      <c r="B39" s="120" t="s">
        <v>218</v>
      </c>
      <c r="C39" s="128"/>
      <c r="D39" s="145">
        <v>16259</v>
      </c>
      <c r="E39" s="145">
        <v>18746</v>
      </c>
      <c r="F39" s="180">
        <f>+E39-D39</f>
        <v>2487</v>
      </c>
      <c r="G39" s="185">
        <v>382</v>
      </c>
      <c r="H39" s="185">
        <v>813</v>
      </c>
      <c r="I39" s="166">
        <f>+H39-G39</f>
        <v>431</v>
      </c>
      <c r="J39" s="215">
        <f>+D39+G39</f>
        <v>16641</v>
      </c>
      <c r="K39" s="219">
        <f>+E39+H39</f>
        <v>19559</v>
      </c>
      <c r="L39" s="180">
        <f>+K39-J39</f>
        <v>2918</v>
      </c>
    </row>
    <row r="40" spans="1:12" s="99" customFormat="1" ht="18" customHeight="1">
      <c r="A40" s="107"/>
      <c r="B40" s="117"/>
      <c r="C40" s="124" t="s">
        <v>100</v>
      </c>
      <c r="D40" s="135"/>
      <c r="E40" s="154">
        <f>+E39/D39</f>
        <v>1.152961436742727</v>
      </c>
      <c r="F40" s="167"/>
      <c r="G40" s="184"/>
      <c r="H40" s="154">
        <f>+H39/G39</f>
        <v>2.1282722513089007</v>
      </c>
      <c r="I40" s="195"/>
      <c r="J40" s="211"/>
      <c r="K40" s="154">
        <f>+K39/J39</f>
        <v>1.1753500390601526</v>
      </c>
      <c r="L40" s="221"/>
    </row>
    <row r="41" spans="1:12" s="99" customFormat="1" ht="18" customHeight="1">
      <c r="A41" s="107"/>
      <c r="B41" s="118"/>
      <c r="C41" s="125" t="s">
        <v>98</v>
      </c>
      <c r="D41" s="136">
        <f>+D39/J39</f>
        <v>0.97704464875908892</v>
      </c>
      <c r="E41" s="155">
        <f>+E39/K39</f>
        <v>0.9584334577432384</v>
      </c>
      <c r="F41" s="176"/>
      <c r="G41" s="136">
        <f>+G39/J39</f>
        <v>2.2955351240911002e-002</v>
      </c>
      <c r="H41" s="155">
        <f>+H39/K39</f>
        <v>4.1566542256761596e-002</v>
      </c>
      <c r="I41" s="198"/>
      <c r="J41" s="212"/>
      <c r="K41" s="217"/>
      <c r="L41" s="222"/>
    </row>
    <row r="42" spans="1:12" s="99" customFormat="1" ht="18" customHeight="1">
      <c r="A42" s="107"/>
      <c r="B42" s="116" t="s">
        <v>220</v>
      </c>
      <c r="C42" s="126"/>
      <c r="D42" s="137">
        <f>+D44*1000/D39</f>
        <v>1139.676486868811</v>
      </c>
      <c r="E42" s="149">
        <f>+E44*1000/E39</f>
        <v>1141.0434225968206</v>
      </c>
      <c r="F42" s="166">
        <f>+E42-D42</f>
        <v>1.3669357280095937</v>
      </c>
      <c r="G42" s="137">
        <f>+G44*1000/G39</f>
        <v>1277.4869109947645</v>
      </c>
      <c r="H42" s="134">
        <v>691</v>
      </c>
      <c r="I42" s="166">
        <f>+H42-G42</f>
        <v>-586.48691099476446</v>
      </c>
      <c r="J42" s="213">
        <f>+J44*1000/J39</f>
        <v>1142.8399735592814</v>
      </c>
      <c r="K42" s="218">
        <f>+K44*1000/K39</f>
        <v>1122.3477682908124</v>
      </c>
      <c r="L42" s="166">
        <f>+K42-J42</f>
        <v>-20.492205268468979</v>
      </c>
    </row>
    <row r="43" spans="1:12" s="99" customFormat="1" ht="18" customHeight="1">
      <c r="A43" s="107"/>
      <c r="B43" s="119"/>
      <c r="C43" s="124" t="s">
        <v>100</v>
      </c>
      <c r="D43" s="135"/>
      <c r="E43" s="154">
        <f>+E42/D42</f>
        <v>1.0011994067998764</v>
      </c>
      <c r="F43" s="167"/>
      <c r="G43" s="184"/>
      <c r="H43" s="154">
        <f>+H42/G42</f>
        <v>0.54090573770491801</v>
      </c>
      <c r="I43" s="195"/>
      <c r="J43" s="211"/>
      <c r="K43" s="154">
        <f>+K42/J42</f>
        <v>0.98206905101101105</v>
      </c>
      <c r="L43" s="221"/>
    </row>
    <row r="44" spans="1:12" s="99" customFormat="1" ht="18" customHeight="1">
      <c r="A44" s="107"/>
      <c r="B44" s="116" t="s">
        <v>160</v>
      </c>
      <c r="C44" s="126"/>
      <c r="D44" s="138">
        <v>18530</v>
      </c>
      <c r="E44" s="163">
        <v>21390</v>
      </c>
      <c r="F44" s="166">
        <f>+E44-D44</f>
        <v>2860</v>
      </c>
      <c r="G44" s="163">
        <v>488</v>
      </c>
      <c r="H44" s="163">
        <v>561</v>
      </c>
      <c r="I44" s="166">
        <f>+H44-G44</f>
        <v>73</v>
      </c>
      <c r="J44" s="210">
        <f>+D44+G44</f>
        <v>19018</v>
      </c>
      <c r="K44" s="138">
        <v>21952</v>
      </c>
      <c r="L44" s="166">
        <f>+K44-J44</f>
        <v>2934</v>
      </c>
    </row>
    <row r="45" spans="1:12" s="99" customFormat="1" ht="18" customHeight="1">
      <c r="A45" s="111"/>
      <c r="B45" s="121"/>
      <c r="C45" s="129" t="s">
        <v>100</v>
      </c>
      <c r="D45" s="147"/>
      <c r="E45" s="162">
        <f>+E44/D44</f>
        <v>1.1543443065299515</v>
      </c>
      <c r="F45" s="179"/>
      <c r="G45" s="188"/>
      <c r="H45" s="162">
        <v>1.149</v>
      </c>
      <c r="I45" s="197"/>
      <c r="J45" s="214"/>
      <c r="K45" s="162">
        <f>+K44/J44</f>
        <v>1.154274897465559</v>
      </c>
      <c r="L45" s="223"/>
    </row>
    <row r="46" spans="1:12" s="99" customFormat="1" ht="18" customHeight="1">
      <c r="A46" s="107" t="s">
        <v>105</v>
      </c>
      <c r="B46" s="122" t="s">
        <v>218</v>
      </c>
      <c r="C46" s="130"/>
      <c r="D46" s="148">
        <v>835344</v>
      </c>
      <c r="E46" s="148">
        <v>827199</v>
      </c>
      <c r="F46" s="180">
        <f>+E46-D46</f>
        <v>-8145</v>
      </c>
      <c r="G46" s="183">
        <v>25990</v>
      </c>
      <c r="H46" s="183">
        <v>16646</v>
      </c>
      <c r="I46" s="180">
        <f>+H46-G46</f>
        <v>-9344</v>
      </c>
      <c r="J46" s="215">
        <f>+D46+G46</f>
        <v>861334</v>
      </c>
      <c r="K46" s="219">
        <f>+E46+H46</f>
        <v>843845</v>
      </c>
      <c r="L46" s="180">
        <f>+K46-J46</f>
        <v>-17489</v>
      </c>
    </row>
    <row r="47" spans="1:12" s="99" customFormat="1" ht="18" customHeight="1">
      <c r="A47" s="107"/>
      <c r="B47" s="117"/>
      <c r="C47" s="124" t="s">
        <v>100</v>
      </c>
      <c r="D47" s="135"/>
      <c r="E47" s="154">
        <f>+E46/D46</f>
        <v>0.99024952594380289</v>
      </c>
      <c r="F47" s="167"/>
      <c r="G47" s="184"/>
      <c r="H47" s="154">
        <f>+H46/G46</f>
        <v>0.64047710657945367</v>
      </c>
      <c r="I47" s="195"/>
      <c r="J47" s="211"/>
      <c r="K47" s="154">
        <f>+K46/J46</f>
        <v>0.97969544915212925</v>
      </c>
      <c r="L47" s="221"/>
    </row>
    <row r="48" spans="1:12" s="99" customFormat="1" ht="18" customHeight="1">
      <c r="A48" s="107"/>
      <c r="B48" s="118"/>
      <c r="C48" s="125" t="s">
        <v>98</v>
      </c>
      <c r="D48" s="136">
        <f>+D46/J46</f>
        <v>0.96982587474777471</v>
      </c>
      <c r="E48" s="155">
        <f>+E46/K46</f>
        <v>0.98027362845072252</v>
      </c>
      <c r="F48" s="176"/>
      <c r="G48" s="136">
        <f>+G46/J46</f>
        <v>3.0174125252225036e-002</v>
      </c>
      <c r="H48" s="155">
        <f>+H46/K46</f>
        <v>1.9726371549277415e-002</v>
      </c>
      <c r="I48" s="198"/>
      <c r="J48" s="212"/>
      <c r="K48" s="217"/>
      <c r="L48" s="222"/>
    </row>
    <row r="49" spans="1:13" s="99" customFormat="1" ht="18" customHeight="1">
      <c r="A49" s="107"/>
      <c r="B49" s="116" t="s">
        <v>220</v>
      </c>
      <c r="C49" s="126"/>
      <c r="D49" s="137">
        <f>+D51*1000/D46</f>
        <v>802.68847325173817</v>
      </c>
      <c r="E49" s="149">
        <f>+E51*1000/E46</f>
        <v>737.52869623875267</v>
      </c>
      <c r="F49" s="166">
        <f>+E49-D49</f>
        <v>-65.159777012985501</v>
      </c>
      <c r="G49" s="187">
        <f>+G51*1000/G46</f>
        <v>695.99846094651787</v>
      </c>
      <c r="H49" s="149">
        <f>+H51*1000/H46</f>
        <v>854.31935600144175</v>
      </c>
      <c r="I49" s="202">
        <f>+H49-G49</f>
        <v>158.32089505492388</v>
      </c>
      <c r="J49" s="137">
        <f>+J51*1000/J46</f>
        <v>799.46919545727906</v>
      </c>
      <c r="K49" s="149">
        <f>+K51*1000/K46</f>
        <v>739.83255218671673</v>
      </c>
      <c r="L49" s="166">
        <f>+K49-J49</f>
        <v>-59.636643270562331</v>
      </c>
    </row>
    <row r="50" spans="1:13" s="99" customFormat="1" ht="18" customHeight="1">
      <c r="A50" s="107"/>
      <c r="B50" s="119"/>
      <c r="C50" s="124" t="s">
        <v>100</v>
      </c>
      <c r="D50" s="135"/>
      <c r="E50" s="154">
        <f>+E49/D49</f>
        <v>0.91882308120232559</v>
      </c>
      <c r="F50" s="167"/>
      <c r="G50" s="184"/>
      <c r="H50" s="154">
        <f>+H49/G49</f>
        <v>1.2274730533737339</v>
      </c>
      <c r="I50" s="195"/>
      <c r="J50" s="211"/>
      <c r="K50" s="154">
        <f>+K49/J49</f>
        <v>0.92540470150766541</v>
      </c>
      <c r="L50" s="221"/>
    </row>
    <row r="51" spans="1:13" s="99" customFormat="1" ht="18" customHeight="1">
      <c r="A51" s="107"/>
      <c r="B51" s="116" t="s">
        <v>160</v>
      </c>
      <c r="C51" s="126"/>
      <c r="D51" s="138">
        <v>670521</v>
      </c>
      <c r="E51" s="138">
        <v>610083</v>
      </c>
      <c r="F51" s="166">
        <f>+E51-D51</f>
        <v>-60438</v>
      </c>
      <c r="G51" s="163">
        <v>18089</v>
      </c>
      <c r="H51" s="163">
        <v>14221</v>
      </c>
      <c r="I51" s="166">
        <f>+H51-G51</f>
        <v>-3868</v>
      </c>
      <c r="J51" s="210">
        <f>+D51+G51</f>
        <v>688610</v>
      </c>
      <c r="K51" s="138">
        <f>+E51+H51</f>
        <v>624304</v>
      </c>
      <c r="L51" s="166">
        <f>+K51-J51</f>
        <v>-64306</v>
      </c>
    </row>
    <row r="52" spans="1:13" s="99" customFormat="1" ht="18" customHeight="1">
      <c r="A52" s="108"/>
      <c r="B52" s="118"/>
      <c r="C52" s="125" t="s">
        <v>100</v>
      </c>
      <c r="D52" s="147"/>
      <c r="E52" s="162">
        <f>+E51/D51</f>
        <v>0.9098641205868272</v>
      </c>
      <c r="F52" s="179"/>
      <c r="G52" s="188"/>
      <c r="H52" s="162">
        <f>+H51/G51</f>
        <v>0.78616838962905633</v>
      </c>
      <c r="I52" s="197"/>
      <c r="J52" s="214"/>
      <c r="K52" s="162">
        <f>+K51/J51</f>
        <v>0.90661477469104412</v>
      </c>
      <c r="L52" s="223"/>
    </row>
    <row r="53" spans="1:13" s="99" customFormat="1" ht="18" customHeight="1">
      <c r="A53" s="107" t="s">
        <v>106</v>
      </c>
      <c r="B53" s="122" t="s">
        <v>218</v>
      </c>
      <c r="C53" s="130"/>
      <c r="D53" s="148">
        <v>1127958</v>
      </c>
      <c r="E53" s="148">
        <v>1249474</v>
      </c>
      <c r="F53" s="180">
        <f>+E53-D53</f>
        <v>121516</v>
      </c>
      <c r="G53" s="183">
        <v>104966</v>
      </c>
      <c r="H53" s="183">
        <v>56690</v>
      </c>
      <c r="I53" s="203">
        <f>+H53-G53</f>
        <v>-48276</v>
      </c>
      <c r="J53" s="215">
        <f>+D53+G53</f>
        <v>1232924</v>
      </c>
      <c r="K53" s="219">
        <f>+E53+H53</f>
        <v>1306164</v>
      </c>
      <c r="L53" s="180">
        <f>+K53-J53</f>
        <v>73240</v>
      </c>
    </row>
    <row r="54" spans="1:13" s="99" customFormat="1" ht="18" customHeight="1">
      <c r="A54" s="107"/>
      <c r="B54" s="117"/>
      <c r="C54" s="124" t="s">
        <v>100</v>
      </c>
      <c r="D54" s="135"/>
      <c r="E54" s="154">
        <f>+E53/D53</f>
        <v>1.1077309616138189</v>
      </c>
      <c r="F54" s="167"/>
      <c r="G54" s="184"/>
      <c r="H54" s="154">
        <f>+H53/G53</f>
        <v>0.54007964483737592</v>
      </c>
      <c r="I54" s="195"/>
      <c r="J54" s="211"/>
      <c r="K54" s="154">
        <f>+K53/J53</f>
        <v>1.0594034993235593</v>
      </c>
      <c r="L54" s="221"/>
    </row>
    <row r="55" spans="1:13" s="99" customFormat="1" ht="18" customHeight="1">
      <c r="A55" s="107"/>
      <c r="B55" s="118"/>
      <c r="C55" s="125" t="s">
        <v>98</v>
      </c>
      <c r="D55" s="136">
        <f>+D53/J53</f>
        <v>0.91486417654291763</v>
      </c>
      <c r="E55" s="155">
        <f>+E53/K53</f>
        <v>0.95659809947296037</v>
      </c>
      <c r="F55" s="176"/>
      <c r="G55" s="136">
        <f>+G53/J53</f>
        <v>8.513582345708251e-002</v>
      </c>
      <c r="H55" s="155">
        <f>+H53/K53</f>
        <v>4.3401900527039482e-002</v>
      </c>
      <c r="I55" s="198"/>
      <c r="J55" s="212"/>
      <c r="K55" s="217"/>
      <c r="L55" s="222"/>
    </row>
    <row r="56" spans="1:13" s="99" customFormat="1" ht="18" customHeight="1">
      <c r="A56" s="107"/>
      <c r="B56" s="116" t="s">
        <v>220</v>
      </c>
      <c r="C56" s="126"/>
      <c r="D56" s="137">
        <f>+D58*1000/D53</f>
        <v>566.21789109168958</v>
      </c>
      <c r="E56" s="149">
        <f>+E58*1000/E53</f>
        <v>607.18030147085892</v>
      </c>
      <c r="F56" s="180">
        <f>+E56-D56</f>
        <v>40.962410379169341</v>
      </c>
      <c r="G56" s="187">
        <f>+G58*1000/G53</f>
        <v>335.37526437132021</v>
      </c>
      <c r="H56" s="149">
        <f>+H58*1000/H53</f>
        <v>422.33198094902099</v>
      </c>
      <c r="I56" s="202">
        <f>+H56-G56</f>
        <v>86.956716577700774</v>
      </c>
      <c r="J56" s="137">
        <f>+J58*1000/J53</f>
        <v>546.564913976855</v>
      </c>
      <c r="K56" s="149">
        <f>+K58*1000/K53</f>
        <v>599.15753305097985</v>
      </c>
      <c r="L56" s="166">
        <f>+K56-J56</f>
        <v>52.592619074124855</v>
      </c>
    </row>
    <row r="57" spans="1:13" s="99" customFormat="1" ht="18" customHeight="1">
      <c r="A57" s="107"/>
      <c r="B57" s="119"/>
      <c r="C57" s="124" t="s">
        <v>100</v>
      </c>
      <c r="D57" s="135"/>
      <c r="E57" s="154">
        <f>+E56/D56</f>
        <v>1.0723438998018806</v>
      </c>
      <c r="F57" s="168"/>
      <c r="G57" s="189"/>
      <c r="H57" s="193">
        <f>+H56/G56</f>
        <v>1.2592818428058672</v>
      </c>
      <c r="I57" s="200"/>
      <c r="J57" s="211"/>
      <c r="K57" s="154">
        <f>+K56/J56</f>
        <v>1.0962239209455584</v>
      </c>
      <c r="L57" s="221"/>
    </row>
    <row r="58" spans="1:13" s="99" customFormat="1" ht="18" customHeight="1">
      <c r="A58" s="107"/>
      <c r="B58" s="116" t="s">
        <v>160</v>
      </c>
      <c r="C58" s="126"/>
      <c r="D58" s="138">
        <v>638670</v>
      </c>
      <c r="E58" s="138">
        <v>758656</v>
      </c>
      <c r="F58" s="180">
        <f>+E58-D58</f>
        <v>119986</v>
      </c>
      <c r="G58" s="182">
        <v>35203</v>
      </c>
      <c r="H58" s="182">
        <v>23942</v>
      </c>
      <c r="I58" s="204">
        <f>+H58-G58</f>
        <v>-11261</v>
      </c>
      <c r="J58" s="210">
        <f>+D58+G58</f>
        <v>673873</v>
      </c>
      <c r="K58" s="138">
        <f>+E58+H58</f>
        <v>782598</v>
      </c>
      <c r="L58" s="166">
        <f>+K58-J58</f>
        <v>108725</v>
      </c>
    </row>
    <row r="59" spans="1:13" s="99" customFormat="1" ht="18" customHeight="1">
      <c r="A59" s="111"/>
      <c r="B59" s="121"/>
      <c r="C59" s="129" t="s">
        <v>100</v>
      </c>
      <c r="D59" s="147"/>
      <c r="E59" s="162">
        <f>+E58/D58</f>
        <v>1.18786853930825</v>
      </c>
      <c r="F59" s="179"/>
      <c r="G59" s="188"/>
      <c r="H59" s="162">
        <f>+H58/G58</f>
        <v>0.6801124904127489</v>
      </c>
      <c r="I59" s="197"/>
      <c r="J59" s="214"/>
      <c r="K59" s="162">
        <f>+K58/J58</f>
        <v>1.1613434578919173</v>
      </c>
      <c r="L59" s="223"/>
    </row>
    <row r="60" spans="1:13" s="99" customFormat="1" ht="18" customHeight="1">
      <c r="A60" s="107" t="s">
        <v>109</v>
      </c>
      <c r="B60" s="120" t="s">
        <v>218</v>
      </c>
      <c r="C60" s="128"/>
      <c r="D60" s="148">
        <v>285672.87</v>
      </c>
      <c r="E60" s="148">
        <v>282057</v>
      </c>
      <c r="F60" s="180">
        <f>+E60-D60</f>
        <v>-3615.8699999999953</v>
      </c>
      <c r="G60" s="183">
        <v>94738</v>
      </c>
      <c r="H60" s="183">
        <v>95328</v>
      </c>
      <c r="I60" s="180">
        <f>+H60-G60</f>
        <v>590</v>
      </c>
      <c r="J60" s="215">
        <f>+D60+G60</f>
        <v>380410.87</v>
      </c>
      <c r="K60" s="219">
        <f>+E60+H60</f>
        <v>377385</v>
      </c>
      <c r="L60" s="180">
        <f>+K60-J60</f>
        <v>-3025.8699999999953</v>
      </c>
      <c r="M60" s="225"/>
    </row>
    <row r="61" spans="1:13" s="99" customFormat="1" ht="18" customHeight="1">
      <c r="A61" s="107"/>
      <c r="B61" s="117"/>
      <c r="C61" s="124" t="s">
        <v>100</v>
      </c>
      <c r="D61" s="135"/>
      <c r="E61" s="154">
        <f>+E60/D60</f>
        <v>0.98734262024951824</v>
      </c>
      <c r="F61" s="167"/>
      <c r="G61" s="184"/>
      <c r="H61" s="154">
        <f>+H60/G60</f>
        <v>1.0062277016614241</v>
      </c>
      <c r="I61" s="195"/>
      <c r="J61" s="211"/>
      <c r="K61" s="154">
        <f>+K60/J60</f>
        <v>0.99204578460126547</v>
      </c>
      <c r="L61" s="221"/>
    </row>
    <row r="62" spans="1:13" s="99" customFormat="1" ht="18" customHeight="1">
      <c r="A62" s="107"/>
      <c r="B62" s="118"/>
      <c r="C62" s="125" t="s">
        <v>98</v>
      </c>
      <c r="D62" s="136">
        <f>+D60/J60</f>
        <v>0.750958746262955</v>
      </c>
      <c r="E62" s="155">
        <f>+E60/K60</f>
        <v>0.74739854525219596</v>
      </c>
      <c r="F62" s="176"/>
      <c r="G62" s="136">
        <f>+G60/J60</f>
        <v>0.24904125373704489</v>
      </c>
      <c r="H62" s="155">
        <f>+H60/K60</f>
        <v>0.25260145474780399</v>
      </c>
      <c r="I62" s="198"/>
      <c r="J62" s="212"/>
      <c r="K62" s="217"/>
      <c r="L62" s="222"/>
    </row>
    <row r="63" spans="1:13" s="99" customFormat="1" ht="18" customHeight="1">
      <c r="A63" s="107"/>
      <c r="B63" s="116" t="s">
        <v>220</v>
      </c>
      <c r="C63" s="126"/>
      <c r="D63" s="137">
        <f>+D65*1000/D60</f>
        <v>598.84580569376431</v>
      </c>
      <c r="E63" s="149">
        <f>+E65*1000/E60</f>
        <v>593.57505752383383</v>
      </c>
      <c r="F63" s="180">
        <f>+E63-D63</f>
        <v>-5.2707481699304708</v>
      </c>
      <c r="G63" s="187">
        <f>+G65*1000/G60</f>
        <v>365.60830923177605</v>
      </c>
      <c r="H63" s="149">
        <f>+H65*1000/H60</f>
        <v>353.96735481705269</v>
      </c>
      <c r="I63" s="202">
        <f>+H63-G63</f>
        <v>-11.640954414723353</v>
      </c>
      <c r="J63" s="137">
        <f>+J65*1000/J60</f>
        <v>540.76004715638123</v>
      </c>
      <c r="K63" s="149">
        <f>+K65*1000/K60</f>
        <v>533.04980325132158</v>
      </c>
      <c r="L63" s="180">
        <f>+K63-J63</f>
        <v>-7.7102439050596558</v>
      </c>
    </row>
    <row r="64" spans="1:13" s="99" customFormat="1" ht="18" customHeight="1">
      <c r="A64" s="107"/>
      <c r="B64" s="119"/>
      <c r="C64" s="124" t="s">
        <v>100</v>
      </c>
      <c r="D64" s="135"/>
      <c r="E64" s="154">
        <f>+E63/D63</f>
        <v>0.99119848862625948</v>
      </c>
      <c r="F64" s="168"/>
      <c r="G64" s="184"/>
      <c r="H64" s="154">
        <f>+H63/G63</f>
        <v>0.96816003870594847</v>
      </c>
      <c r="I64" s="205"/>
      <c r="J64" s="211"/>
      <c r="K64" s="154">
        <f>+K63/J63</f>
        <v>0.98574183883294564</v>
      </c>
      <c r="L64" s="168"/>
    </row>
    <row r="65" spans="1:12" s="99" customFormat="1" ht="18" customHeight="1">
      <c r="A65" s="107"/>
      <c r="B65" s="116" t="s">
        <v>160</v>
      </c>
      <c r="C65" s="126"/>
      <c r="D65" s="149">
        <v>171074</v>
      </c>
      <c r="E65" s="149">
        <v>167422</v>
      </c>
      <c r="F65" s="180">
        <f>+E65-D65</f>
        <v>-3652</v>
      </c>
      <c r="G65" s="163">
        <v>34637</v>
      </c>
      <c r="H65" s="163">
        <v>33743</v>
      </c>
      <c r="I65" s="180">
        <f>+H65-G65</f>
        <v>-894</v>
      </c>
      <c r="J65" s="210">
        <f>+D65+G65</f>
        <v>205711</v>
      </c>
      <c r="K65" s="138">
        <f>+E65+H65</f>
        <v>201165</v>
      </c>
      <c r="L65" s="180">
        <f>+K65-J65</f>
        <v>-4546</v>
      </c>
    </row>
    <row r="66" spans="1:12" s="99" customFormat="1" ht="18" customHeight="1">
      <c r="A66" s="107"/>
      <c r="B66" s="121"/>
      <c r="C66" s="129" t="s">
        <v>100</v>
      </c>
      <c r="D66" s="135"/>
      <c r="E66" s="154">
        <f>+E65/D65</f>
        <v>0.97865251294761313</v>
      </c>
      <c r="F66" s="177"/>
      <c r="G66" s="184"/>
      <c r="H66" s="154">
        <f>+H65/G65</f>
        <v>0.97418945058752193</v>
      </c>
      <c r="I66" s="195"/>
      <c r="J66" s="214"/>
      <c r="K66" s="162">
        <f>+K65/J65</f>
        <v>0.97790103591932354</v>
      </c>
      <c r="L66" s="223"/>
    </row>
    <row r="67" spans="1:12" s="99" customFormat="1" ht="18" customHeight="1">
      <c r="A67" s="110" t="s">
        <v>44</v>
      </c>
      <c r="B67" s="120" t="s">
        <v>218</v>
      </c>
      <c r="C67" s="128"/>
      <c r="D67" s="145">
        <v>102</v>
      </c>
      <c r="E67" s="145">
        <v>64</v>
      </c>
      <c r="F67" s="178">
        <f>+E67-D67</f>
        <v>-38</v>
      </c>
      <c r="G67" s="185">
        <v>91</v>
      </c>
      <c r="H67" s="185">
        <v>39</v>
      </c>
      <c r="I67" s="178">
        <f>+H67-G67</f>
        <v>-52</v>
      </c>
      <c r="J67" s="215">
        <f>+D67+G67</f>
        <v>193</v>
      </c>
      <c r="K67" s="219">
        <f>+E67+H67</f>
        <v>103</v>
      </c>
      <c r="L67" s="180">
        <f>+K67-J67</f>
        <v>-90</v>
      </c>
    </row>
    <row r="68" spans="1:12" s="99" customFormat="1" ht="18" customHeight="1">
      <c r="A68" s="107"/>
      <c r="B68" s="117"/>
      <c r="C68" s="124" t="s">
        <v>100</v>
      </c>
      <c r="D68" s="135"/>
      <c r="E68" s="154">
        <f>+E67/D67</f>
        <v>0.62745098039215685</v>
      </c>
      <c r="F68" s="167"/>
      <c r="G68" s="184"/>
      <c r="H68" s="154">
        <f>+H67/G67</f>
        <v>0.42857142857142855</v>
      </c>
      <c r="I68" s="195"/>
      <c r="J68" s="211"/>
      <c r="K68" s="154">
        <f>+K67/J67</f>
        <v>0.53367875647668395</v>
      </c>
      <c r="L68" s="221"/>
    </row>
    <row r="69" spans="1:12" s="99" customFormat="1" ht="18" customHeight="1">
      <c r="A69" s="107"/>
      <c r="B69" s="118"/>
      <c r="C69" s="125" t="s">
        <v>98</v>
      </c>
      <c r="D69" s="136">
        <v>0.52800000000000002</v>
      </c>
      <c r="E69" s="155">
        <f>+E67/K67</f>
        <v>0.62135922330097082</v>
      </c>
      <c r="F69" s="176"/>
      <c r="G69" s="136">
        <v>0.47199999999999998</v>
      </c>
      <c r="H69" s="155">
        <f>+H67/K67</f>
        <v>0.37864077669902912</v>
      </c>
      <c r="I69" s="206"/>
      <c r="J69" s="212"/>
      <c r="K69" s="217"/>
      <c r="L69" s="222"/>
    </row>
    <row r="70" spans="1:12" s="99" customFormat="1" ht="18" customHeight="1">
      <c r="A70" s="107"/>
      <c r="B70" s="116" t="s">
        <v>220</v>
      </c>
      <c r="C70" s="126"/>
      <c r="D70" s="137">
        <v>1937</v>
      </c>
      <c r="E70" s="149">
        <v>3023</v>
      </c>
      <c r="F70" s="180">
        <f>+E70-D70</f>
        <v>1086</v>
      </c>
      <c r="G70" s="187">
        <v>5364</v>
      </c>
      <c r="H70" s="149">
        <v>4639</v>
      </c>
      <c r="I70" s="202">
        <f>+H70-G70</f>
        <v>-725</v>
      </c>
      <c r="J70" s="216">
        <v>3556</v>
      </c>
      <c r="K70" s="149">
        <v>3632</v>
      </c>
      <c r="L70" s="180">
        <f>+K70-J70</f>
        <v>76</v>
      </c>
    </row>
    <row r="71" spans="1:12" s="99" customFormat="1" ht="18" customHeight="1">
      <c r="A71" s="107"/>
      <c r="B71" s="119"/>
      <c r="C71" s="124" t="s">
        <v>100</v>
      </c>
      <c r="D71" s="135"/>
      <c r="E71" s="154">
        <f>+E70/D70</f>
        <v>1.5606608156943726</v>
      </c>
      <c r="F71" s="168"/>
      <c r="G71" s="184"/>
      <c r="H71" s="154">
        <f>+H70/G70</f>
        <v>0.8648396718866519</v>
      </c>
      <c r="I71" s="205"/>
      <c r="J71" s="211"/>
      <c r="K71" s="154">
        <f>+K70/J70</f>
        <v>1.0213723284589427</v>
      </c>
      <c r="L71" s="168"/>
    </row>
    <row r="72" spans="1:12" s="99" customFormat="1" ht="18" customHeight="1">
      <c r="A72" s="107"/>
      <c r="B72" s="116" t="s">
        <v>160</v>
      </c>
      <c r="C72" s="126"/>
      <c r="D72" s="138">
        <v>197</v>
      </c>
      <c r="E72" s="138">
        <v>194</v>
      </c>
      <c r="F72" s="166">
        <f>+E72-D72</f>
        <v>-3</v>
      </c>
      <c r="G72" s="163">
        <v>488</v>
      </c>
      <c r="H72" s="163">
        <v>180</v>
      </c>
      <c r="I72" s="166">
        <f>+H72-G72</f>
        <v>-308</v>
      </c>
      <c r="J72" s="210">
        <f>+D72+G72</f>
        <v>685</v>
      </c>
      <c r="K72" s="138">
        <f>+E72+H72</f>
        <v>374</v>
      </c>
      <c r="L72" s="166">
        <f>+K72-J72</f>
        <v>-311</v>
      </c>
    </row>
    <row r="73" spans="1:12" s="99" customFormat="1" ht="18" customHeight="1">
      <c r="A73" s="111"/>
      <c r="B73" s="121"/>
      <c r="C73" s="129" t="s">
        <v>100</v>
      </c>
      <c r="D73" s="147"/>
      <c r="E73" s="162">
        <f>+E72/D72</f>
        <v>0.98477157360406076</v>
      </c>
      <c r="F73" s="179"/>
      <c r="G73" s="188"/>
      <c r="H73" s="162">
        <f>+H72/G72</f>
        <v>0.36885245901639352</v>
      </c>
      <c r="I73" s="197"/>
      <c r="J73" s="214"/>
      <c r="K73" s="162">
        <f>+K72/J72</f>
        <v>0.54598540145985397</v>
      </c>
      <c r="L73" s="223"/>
    </row>
    <row r="74" spans="1:12" s="99" customFormat="1" ht="18" customHeight="1">
      <c r="A74" s="107" t="s">
        <v>71</v>
      </c>
      <c r="B74" s="120" t="s">
        <v>218</v>
      </c>
      <c r="C74" s="128"/>
      <c r="D74" s="148"/>
      <c r="E74" s="148"/>
      <c r="F74" s="180"/>
      <c r="G74" s="190"/>
      <c r="H74" s="183"/>
      <c r="I74" s="207"/>
      <c r="J74" s="215"/>
      <c r="K74" s="219"/>
      <c r="L74" s="180"/>
    </row>
    <row r="75" spans="1:12" s="99" customFormat="1" ht="18" customHeight="1">
      <c r="A75" s="107"/>
      <c r="B75" s="117"/>
      <c r="C75" s="124" t="s">
        <v>100</v>
      </c>
      <c r="D75" s="135"/>
      <c r="E75" s="154"/>
      <c r="F75" s="167"/>
      <c r="G75" s="184"/>
      <c r="H75" s="154"/>
      <c r="I75" s="195"/>
      <c r="J75" s="211"/>
      <c r="K75" s="154"/>
      <c r="L75" s="221"/>
    </row>
    <row r="76" spans="1:12" s="99" customFormat="1" ht="18" customHeight="1">
      <c r="A76" s="112" t="s">
        <v>249</v>
      </c>
      <c r="B76" s="118"/>
      <c r="C76" s="125" t="s">
        <v>98</v>
      </c>
      <c r="D76" s="136"/>
      <c r="E76" s="155"/>
      <c r="F76" s="176"/>
      <c r="G76" s="136"/>
      <c r="H76" s="155"/>
      <c r="I76" s="196"/>
      <c r="J76" s="212"/>
      <c r="K76" s="217"/>
      <c r="L76" s="222"/>
    </row>
    <row r="77" spans="1:12" s="99" customFormat="1" ht="18" customHeight="1">
      <c r="A77" s="112" t="s">
        <v>178</v>
      </c>
      <c r="B77" s="116" t="s">
        <v>220</v>
      </c>
      <c r="C77" s="126"/>
      <c r="D77" s="137"/>
      <c r="E77" s="149"/>
      <c r="F77" s="166"/>
      <c r="G77" s="187"/>
      <c r="H77" s="149"/>
      <c r="I77" s="202"/>
      <c r="J77" s="137"/>
      <c r="K77" s="149"/>
      <c r="L77" s="180"/>
    </row>
    <row r="78" spans="1:12" s="99" customFormat="1" ht="18" customHeight="1">
      <c r="A78" s="107"/>
      <c r="B78" s="119"/>
      <c r="C78" s="124" t="s">
        <v>100</v>
      </c>
      <c r="D78" s="135"/>
      <c r="E78" s="154"/>
      <c r="F78" s="168"/>
      <c r="G78" s="184"/>
      <c r="H78" s="154"/>
      <c r="I78" s="205"/>
      <c r="J78" s="211"/>
      <c r="K78" s="154"/>
      <c r="L78" s="168"/>
    </row>
    <row r="79" spans="1:12" s="99" customFormat="1" ht="18" customHeight="1">
      <c r="A79" s="107"/>
      <c r="B79" s="116" t="s">
        <v>160</v>
      </c>
      <c r="C79" s="126"/>
      <c r="D79" s="138"/>
      <c r="E79" s="138"/>
      <c r="F79" s="166"/>
      <c r="G79" s="186"/>
      <c r="H79" s="163"/>
      <c r="I79" s="208"/>
      <c r="J79" s="210"/>
      <c r="K79" s="138"/>
      <c r="L79" s="166"/>
    </row>
    <row r="80" spans="1:12" s="99" customFormat="1" ht="18" customHeight="1">
      <c r="A80" s="107"/>
      <c r="B80" s="121"/>
      <c r="C80" s="129" t="s">
        <v>100</v>
      </c>
      <c r="D80" s="135"/>
      <c r="E80" s="154"/>
      <c r="F80" s="177"/>
      <c r="G80" s="184"/>
      <c r="H80" s="154"/>
      <c r="I80" s="195"/>
      <c r="J80" s="214"/>
      <c r="K80" s="162"/>
      <c r="L80" s="223"/>
    </row>
    <row r="81" spans="1:12" s="99" customFormat="1" ht="18" customHeight="1">
      <c r="A81" s="110" t="s">
        <v>110</v>
      </c>
      <c r="B81" s="120" t="s">
        <v>218</v>
      </c>
      <c r="C81" s="128"/>
      <c r="D81" s="145">
        <v>2921</v>
      </c>
      <c r="E81" s="145">
        <v>3888</v>
      </c>
      <c r="F81" s="178">
        <f>+E81-D81</f>
        <v>967</v>
      </c>
      <c r="G81" s="185">
        <v>5</v>
      </c>
      <c r="H81" s="185">
        <v>7</v>
      </c>
      <c r="I81" s="178">
        <f>+H81-G81</f>
        <v>2</v>
      </c>
      <c r="J81" s="215">
        <f>+D81+G81</f>
        <v>2926</v>
      </c>
      <c r="K81" s="219">
        <f>+E81+H81</f>
        <v>3895</v>
      </c>
      <c r="L81" s="180">
        <f>+K81-J81</f>
        <v>969</v>
      </c>
    </row>
    <row r="82" spans="1:12" s="99" customFormat="1" ht="18" customHeight="1">
      <c r="A82" s="107"/>
      <c r="B82" s="117"/>
      <c r="C82" s="124" t="s">
        <v>100</v>
      </c>
      <c r="D82" s="135"/>
      <c r="E82" s="154">
        <f>+E81/D81</f>
        <v>1.3310510099281068</v>
      </c>
      <c r="F82" s="167"/>
      <c r="G82" s="184"/>
      <c r="H82" s="154">
        <f>+H81/G81</f>
        <v>1.4</v>
      </c>
      <c r="I82" s="195"/>
      <c r="J82" s="211"/>
      <c r="K82" s="154">
        <f>+K81/J81</f>
        <v>1.3311688311688312</v>
      </c>
      <c r="L82" s="221"/>
    </row>
    <row r="83" spans="1:12" s="99" customFormat="1" ht="18" customHeight="1">
      <c r="A83" s="107"/>
      <c r="B83" s="118"/>
      <c r="C83" s="125" t="s">
        <v>98</v>
      </c>
      <c r="D83" s="136">
        <f>+D81/J81</f>
        <v>0.99829118250170878</v>
      </c>
      <c r="E83" s="155">
        <f>+E81/K81</f>
        <v>0.99820282413350436</v>
      </c>
      <c r="F83" s="176"/>
      <c r="G83" s="136">
        <f>+G81/J81</f>
        <v>1.7088174982911825e-003</v>
      </c>
      <c r="H83" s="155">
        <f>+H81/K81</f>
        <v>1.7971758664955071e-003</v>
      </c>
      <c r="I83" s="198"/>
      <c r="J83" s="212"/>
      <c r="K83" s="217"/>
      <c r="L83" s="222"/>
    </row>
    <row r="84" spans="1:12" s="99" customFormat="1" ht="18" customHeight="1">
      <c r="A84" s="107"/>
      <c r="B84" s="116" t="s">
        <v>220</v>
      </c>
      <c r="C84" s="126"/>
      <c r="D84" s="137">
        <f>+D86*1000/D81</f>
        <v>1337.2132831222184</v>
      </c>
      <c r="E84" s="149">
        <f>+E86*1000/E81</f>
        <v>1469.9074074074074</v>
      </c>
      <c r="F84" s="166">
        <f>+E84-D84</f>
        <v>132.69412428518899</v>
      </c>
      <c r="G84" s="137">
        <f>+G86*1000/G81</f>
        <v>1000</v>
      </c>
      <c r="H84" s="149">
        <v>1230</v>
      </c>
      <c r="I84" s="208">
        <v>0</v>
      </c>
      <c r="J84" s="213">
        <v>1337</v>
      </c>
      <c r="K84" s="149">
        <v>1470</v>
      </c>
      <c r="L84" s="166">
        <f>+K84-J84</f>
        <v>133</v>
      </c>
    </row>
    <row r="85" spans="1:12" s="99" customFormat="1" ht="18" customHeight="1">
      <c r="A85" s="107"/>
      <c r="B85" s="119"/>
      <c r="C85" s="124" t="s">
        <v>100</v>
      </c>
      <c r="D85" s="135"/>
      <c r="E85" s="154">
        <f>+E84/D84</f>
        <v>1.09923183231875</v>
      </c>
      <c r="F85" s="168"/>
      <c r="G85" s="184"/>
      <c r="H85" s="154">
        <f>+H84/G84</f>
        <v>1.23</v>
      </c>
      <c r="I85" s="195"/>
      <c r="J85" s="211"/>
      <c r="K85" s="154">
        <f>+K84/J84</f>
        <v>1.0994764397905759</v>
      </c>
      <c r="L85" s="221"/>
    </row>
    <row r="86" spans="1:12" s="99" customFormat="1" ht="18" customHeight="1">
      <c r="A86" s="107"/>
      <c r="B86" s="116" t="s">
        <v>160</v>
      </c>
      <c r="C86" s="126"/>
      <c r="D86" s="138">
        <v>3906</v>
      </c>
      <c r="E86" s="138">
        <v>5715</v>
      </c>
      <c r="F86" s="180">
        <f>+E86-D86</f>
        <v>1809</v>
      </c>
      <c r="G86" s="163">
        <v>5</v>
      </c>
      <c r="H86" s="163">
        <v>7</v>
      </c>
      <c r="I86" s="208">
        <v>0</v>
      </c>
      <c r="J86" s="210">
        <f>+D86+G86</f>
        <v>3911</v>
      </c>
      <c r="K86" s="138">
        <v>5724</v>
      </c>
      <c r="L86" s="166">
        <f>+K86-J86</f>
        <v>1813</v>
      </c>
    </row>
    <row r="87" spans="1:12" s="99" customFormat="1" ht="18" customHeight="1">
      <c r="A87" s="111"/>
      <c r="B87" s="121"/>
      <c r="C87" s="129" t="s">
        <v>100</v>
      </c>
      <c r="D87" s="147"/>
      <c r="E87" s="162">
        <f>+E86/D86</f>
        <v>1.4631336405529953</v>
      </c>
      <c r="F87" s="179"/>
      <c r="G87" s="188"/>
      <c r="H87" s="162">
        <f>+H86/G86</f>
        <v>1.4</v>
      </c>
      <c r="I87" s="197"/>
      <c r="J87" s="214"/>
      <c r="K87" s="162">
        <f>+K86/J86</f>
        <v>1.4635643058041421</v>
      </c>
      <c r="L87" s="223"/>
    </row>
    <row r="88" spans="1:12" s="99" customFormat="1" ht="18" customHeight="1">
      <c r="A88" s="107" t="s">
        <v>113</v>
      </c>
      <c r="B88" s="120" t="s">
        <v>218</v>
      </c>
      <c r="C88" s="128"/>
      <c r="D88" s="148">
        <v>5192</v>
      </c>
      <c r="E88" s="148">
        <v>4371</v>
      </c>
      <c r="F88" s="180">
        <f>+E88-D88</f>
        <v>-821</v>
      </c>
      <c r="G88" s="190">
        <v>0</v>
      </c>
      <c r="H88" s="183">
        <v>0</v>
      </c>
      <c r="I88" s="207">
        <v>0</v>
      </c>
      <c r="J88" s="215">
        <f>+D88+G88</f>
        <v>5192</v>
      </c>
      <c r="K88" s="219">
        <f>+E88+H88</f>
        <v>4371</v>
      </c>
      <c r="L88" s="180">
        <f>+K88-J88</f>
        <v>-821</v>
      </c>
    </row>
    <row r="89" spans="1:12" s="99" customFormat="1" ht="18" customHeight="1">
      <c r="A89" s="107"/>
      <c r="B89" s="117"/>
      <c r="C89" s="124" t="s">
        <v>100</v>
      </c>
      <c r="D89" s="135"/>
      <c r="E89" s="154">
        <f>+E88/D88</f>
        <v>0.84187211093990755</v>
      </c>
      <c r="F89" s="167"/>
      <c r="G89" s="184"/>
      <c r="H89" s="154"/>
      <c r="I89" s="195"/>
      <c r="J89" s="211"/>
      <c r="K89" s="154">
        <f>+K88/J88</f>
        <v>0.84187211093990755</v>
      </c>
      <c r="L89" s="221"/>
    </row>
    <row r="90" spans="1:12" s="99" customFormat="1" ht="18" customHeight="1">
      <c r="A90" s="107"/>
      <c r="B90" s="118"/>
      <c r="C90" s="125" t="s">
        <v>98</v>
      </c>
      <c r="D90" s="136">
        <f>+D88/J88</f>
        <v>1</v>
      </c>
      <c r="E90" s="155">
        <f>+E88/K88</f>
        <v>1</v>
      </c>
      <c r="F90" s="176"/>
      <c r="G90" s="136"/>
      <c r="H90" s="155"/>
      <c r="I90" s="198"/>
      <c r="J90" s="212"/>
      <c r="K90" s="217"/>
      <c r="L90" s="222"/>
    </row>
    <row r="91" spans="1:12" s="99" customFormat="1" ht="18" customHeight="1">
      <c r="A91" s="107"/>
      <c r="B91" s="116" t="s">
        <v>220</v>
      </c>
      <c r="C91" s="126"/>
      <c r="D91" s="137">
        <f>+D93*1000/D88</f>
        <v>746.34052388289672</v>
      </c>
      <c r="E91" s="149">
        <f>+E93*1000/E88</f>
        <v>782.88721116449324</v>
      </c>
      <c r="F91" s="166">
        <f>+E91-D91</f>
        <v>36.546687281596519</v>
      </c>
      <c r="G91" s="186">
        <v>0</v>
      </c>
      <c r="H91" s="163">
        <v>0</v>
      </c>
      <c r="I91" s="208">
        <v>0</v>
      </c>
      <c r="J91" s="213">
        <f>+J93*1000/J88</f>
        <v>746.34052388289672</v>
      </c>
      <c r="K91" s="218">
        <f>+K93*1000/K88</f>
        <v>782.88721116449324</v>
      </c>
      <c r="L91" s="166">
        <f>+K91-J91</f>
        <v>36.546687281596519</v>
      </c>
    </row>
    <row r="92" spans="1:12" s="99" customFormat="1" ht="18" customHeight="1">
      <c r="A92" s="107"/>
      <c r="B92" s="119"/>
      <c r="C92" s="124" t="s">
        <v>100</v>
      </c>
      <c r="D92" s="150"/>
      <c r="E92" s="154">
        <f>+E91/D91</f>
        <v>1.0489678452557547</v>
      </c>
      <c r="F92" s="168"/>
      <c r="G92" s="184"/>
      <c r="H92" s="154"/>
      <c r="I92" s="205"/>
      <c r="J92" s="211"/>
      <c r="K92" s="154">
        <f>+K91/J91</f>
        <v>1.0489678452557547</v>
      </c>
      <c r="L92" s="168"/>
    </row>
    <row r="93" spans="1:12" s="99" customFormat="1" ht="18" customHeight="1">
      <c r="A93" s="107"/>
      <c r="B93" s="116" t="s">
        <v>160</v>
      </c>
      <c r="C93" s="126"/>
      <c r="D93" s="151">
        <v>3875</v>
      </c>
      <c r="E93" s="138">
        <v>3422</v>
      </c>
      <c r="F93" s="166">
        <f>+E93-D93</f>
        <v>-453</v>
      </c>
      <c r="G93" s="186">
        <v>0</v>
      </c>
      <c r="H93" s="163">
        <v>0</v>
      </c>
      <c r="I93" s="208">
        <v>0</v>
      </c>
      <c r="J93" s="210">
        <f>+D93+G93</f>
        <v>3875</v>
      </c>
      <c r="K93" s="138">
        <f>+E93+H93</f>
        <v>3422</v>
      </c>
      <c r="L93" s="166">
        <f>+K93-J93</f>
        <v>-453</v>
      </c>
    </row>
    <row r="94" spans="1:12" s="99" customFormat="1" ht="18" customHeight="1">
      <c r="A94" s="111"/>
      <c r="B94" s="121"/>
      <c r="C94" s="129" t="s">
        <v>100</v>
      </c>
      <c r="D94" s="147"/>
      <c r="E94" s="162">
        <f>+E93/D93</f>
        <v>0.88309677419354837</v>
      </c>
      <c r="F94" s="179"/>
      <c r="G94" s="188"/>
      <c r="H94" s="162"/>
      <c r="I94" s="197"/>
      <c r="J94" s="214"/>
      <c r="K94" s="162">
        <f>+K93/J93</f>
        <v>0.88309677419354837</v>
      </c>
      <c r="L94" s="223"/>
    </row>
    <row r="95" spans="1:12" s="101" customFormat="1" ht="12" customHeight="1">
      <c r="A95" s="96"/>
      <c r="B95" s="97"/>
      <c r="C95" s="97"/>
    </row>
    <row r="96" spans="1:12" s="101" customFormat="1" ht="12" customHeight="1">
      <c r="A96" s="113"/>
      <c r="C96" s="98"/>
    </row>
    <row r="97" spans="1:3" s="101" customFormat="1" ht="12" customHeight="1">
      <c r="A97" s="113"/>
      <c r="C97" s="98"/>
    </row>
    <row r="98" spans="1:3" s="101" customFormat="1" ht="12" customHeight="1">
      <c r="A98" s="113"/>
      <c r="C98" s="98"/>
    </row>
    <row r="99" spans="1:3" s="101" customFormat="1" ht="12" customHeight="1">
      <c r="A99" s="113"/>
      <c r="C99" s="98"/>
    </row>
    <row r="100" spans="1:3" s="101" customFormat="1" ht="12" customHeight="1">
      <c r="A100" s="113"/>
      <c r="C100" s="98"/>
    </row>
    <row r="101" spans="1:3" s="101" customFormat="1" ht="12" customHeight="1">
      <c r="A101" s="113"/>
      <c r="C101" s="98"/>
    </row>
    <row r="102" spans="1:3" s="101" customFormat="1" ht="12" customHeight="1">
      <c r="A102" s="113"/>
      <c r="C102" s="98"/>
    </row>
    <row r="103" spans="1:3" s="101" customFormat="1" ht="12" customHeight="1">
      <c r="A103" s="113"/>
      <c r="C103" s="98"/>
    </row>
    <row r="104" spans="1:3" s="101" customFormat="1" ht="12" customHeight="1">
      <c r="A104" s="113"/>
      <c r="C104" s="98"/>
    </row>
    <row r="105" spans="1:3" s="101" customFormat="1" ht="12" customHeight="1">
      <c r="A105" s="113"/>
      <c r="C105" s="98"/>
    </row>
    <row r="106" spans="1:3" s="101" customFormat="1" ht="12" customHeight="1">
      <c r="A106" s="113"/>
      <c r="C106" s="98"/>
    </row>
    <row r="107" spans="1:3" s="101" customFormat="1" ht="12" customHeight="1">
      <c r="A107" s="113"/>
      <c r="C107" s="98"/>
    </row>
    <row r="108" spans="1:3" s="101" customFormat="1" ht="12" customHeight="1">
      <c r="A108" s="113"/>
      <c r="C108" s="98"/>
    </row>
    <row r="109" spans="1:3" s="101" customFormat="1" ht="12" customHeight="1">
      <c r="A109" s="113"/>
      <c r="C109" s="98"/>
    </row>
    <row r="110" spans="1:3" s="101" customFormat="1" ht="12" customHeight="1">
      <c r="A110" s="113"/>
      <c r="C110" s="98"/>
    </row>
    <row r="111" spans="1:3" s="101" customFormat="1" ht="12" customHeight="1">
      <c r="A111" s="113"/>
      <c r="C111" s="98"/>
    </row>
    <row r="112" spans="1:3" s="101" customFormat="1" ht="12" customHeight="1">
      <c r="A112" s="113"/>
      <c r="C112" s="98"/>
    </row>
    <row r="113" spans="1:3" s="101" customFormat="1" ht="12" customHeight="1">
      <c r="A113" s="113"/>
      <c r="C113" s="98"/>
    </row>
    <row r="114" spans="1:3" s="101" customFormat="1" ht="12" customHeight="1">
      <c r="A114" s="113"/>
      <c r="C114" s="98"/>
    </row>
    <row r="115" spans="1:3" s="101" customFormat="1" ht="12" customHeight="1">
      <c r="A115" s="113"/>
      <c r="C115" s="98"/>
    </row>
    <row r="116" spans="1:3" s="101" customFormat="1" ht="12" customHeight="1">
      <c r="A116" s="113"/>
      <c r="C116" s="98"/>
    </row>
    <row r="117" spans="1:3" s="101" customFormat="1" ht="12" customHeight="1">
      <c r="A117" s="113"/>
      <c r="C117" s="98"/>
    </row>
    <row r="118" spans="1:3" s="101" customFormat="1" ht="12" customHeight="1">
      <c r="A118" s="113"/>
      <c r="C118" s="98"/>
    </row>
    <row r="119" spans="1:3" s="101" customFormat="1" ht="12" customHeight="1">
      <c r="A119" s="113"/>
      <c r="C119" s="98"/>
    </row>
    <row r="120" spans="1:3" s="101" customFormat="1" ht="12" customHeight="1">
      <c r="A120" s="113"/>
      <c r="C120" s="98"/>
    </row>
    <row r="121" spans="1:3" s="101" customFormat="1" ht="12" customHeight="1">
      <c r="A121" s="113"/>
      <c r="C121" s="98"/>
    </row>
    <row r="122" spans="1:3" s="101" customFormat="1" ht="12" customHeight="1">
      <c r="A122" s="113"/>
      <c r="C122" s="98"/>
    </row>
    <row r="123" spans="1:3" s="101" customFormat="1" ht="12" customHeight="1">
      <c r="A123" s="113"/>
      <c r="C123" s="98"/>
    </row>
    <row r="124" spans="1:3" s="101" customFormat="1" ht="12" customHeight="1">
      <c r="A124" s="113"/>
      <c r="C124" s="98"/>
    </row>
    <row r="125" spans="1:3" s="101" customFormat="1" ht="12" customHeight="1">
      <c r="A125" s="113"/>
      <c r="C125" s="98"/>
    </row>
    <row r="126" spans="1:3" s="101" customFormat="1" ht="12" customHeight="1">
      <c r="A126" s="113"/>
      <c r="C126" s="98"/>
    </row>
    <row r="127" spans="1:3" s="101" customFormat="1" ht="12" customHeight="1">
      <c r="A127" s="113"/>
      <c r="C127" s="98"/>
    </row>
    <row r="128" spans="1:3" s="101" customFormat="1" ht="12" customHeight="1">
      <c r="A128" s="113"/>
      <c r="C128" s="98"/>
    </row>
    <row r="129" spans="1:3" s="101" customFormat="1" ht="12" customHeight="1">
      <c r="A129" s="113"/>
      <c r="C129" s="98"/>
    </row>
    <row r="130" spans="1:3" s="101" customFormat="1" ht="12" customHeight="1">
      <c r="A130" s="113"/>
      <c r="C130" s="98"/>
    </row>
    <row r="131" spans="1:3" s="101" customFormat="1" ht="12" customHeight="1">
      <c r="A131" s="113"/>
      <c r="C131" s="98"/>
    </row>
    <row r="132" spans="1:3" s="101" customFormat="1" ht="12" customHeight="1">
      <c r="A132" s="113"/>
      <c r="C132" s="98"/>
    </row>
    <row r="133" spans="1:3" s="101" customFormat="1" ht="12" customHeight="1">
      <c r="A133" s="113"/>
      <c r="C133" s="98"/>
    </row>
    <row r="134" spans="1:3" s="101" customFormat="1" ht="12" customHeight="1">
      <c r="A134" s="113"/>
      <c r="C134" s="98"/>
    </row>
    <row r="135" spans="1:3" s="101" customFormat="1" ht="12" customHeight="1">
      <c r="A135" s="113"/>
      <c r="C135" s="98"/>
    </row>
    <row r="136" spans="1:3" s="101" customFormat="1" ht="12" customHeight="1">
      <c r="A136" s="113"/>
      <c r="C136" s="98"/>
    </row>
    <row r="137" spans="1:3" s="101" customFormat="1" ht="12" customHeight="1">
      <c r="A137" s="113"/>
      <c r="C137" s="98"/>
    </row>
    <row r="138" spans="1:3" s="101" customFormat="1" ht="12" customHeight="1">
      <c r="A138" s="113"/>
      <c r="C138" s="98"/>
    </row>
    <row r="139" spans="1:3" s="101" customFormat="1" ht="12" customHeight="1">
      <c r="A139" s="113"/>
      <c r="C139" s="98"/>
    </row>
    <row r="140" spans="1:3" s="101" customFormat="1" ht="12" customHeight="1">
      <c r="A140" s="113"/>
      <c r="C140" s="98"/>
    </row>
    <row r="141" spans="1:3" s="101" customFormat="1" ht="12" customHeight="1">
      <c r="A141" s="113"/>
      <c r="C141" s="98"/>
    </row>
    <row r="142" spans="1:3" s="101" customFormat="1" ht="12" customHeight="1">
      <c r="A142" s="113"/>
      <c r="C142" s="98"/>
    </row>
    <row r="143" spans="1:3" s="101" customFormat="1" ht="12" customHeight="1">
      <c r="A143" s="113"/>
      <c r="C143" s="98"/>
    </row>
    <row r="144" spans="1:3" s="101" customFormat="1" ht="12" customHeight="1">
      <c r="A144" s="113"/>
      <c r="C144" s="98"/>
    </row>
    <row r="145" spans="1:3" s="101" customFormat="1" ht="12" customHeight="1">
      <c r="A145" s="113"/>
      <c r="C145" s="98"/>
    </row>
    <row r="146" spans="1:3" s="101" customFormat="1" ht="12" customHeight="1">
      <c r="A146" s="113"/>
      <c r="C146" s="98"/>
    </row>
    <row r="147" spans="1:3" s="101" customFormat="1" ht="12" customHeight="1">
      <c r="A147" s="113"/>
      <c r="C147" s="98"/>
    </row>
    <row r="148" spans="1:3" s="101" customFormat="1" ht="12" customHeight="1">
      <c r="A148" s="113"/>
      <c r="C148" s="98"/>
    </row>
    <row r="149" spans="1:3" s="101" customFormat="1" ht="12" customHeight="1">
      <c r="A149" s="113"/>
      <c r="C149" s="98"/>
    </row>
    <row r="150" spans="1:3" s="101" customFormat="1" ht="12" customHeight="1">
      <c r="A150" s="113"/>
      <c r="C150" s="98"/>
    </row>
    <row r="151" spans="1:3" s="101" customFormat="1" ht="12" customHeight="1">
      <c r="A151" s="113"/>
      <c r="C151" s="98"/>
    </row>
    <row r="152" spans="1:3" s="101" customFormat="1" ht="12" customHeight="1">
      <c r="A152" s="113"/>
      <c r="C152" s="98"/>
    </row>
    <row r="153" spans="1:3" s="101" customFormat="1" ht="12" customHeight="1">
      <c r="A153" s="113"/>
      <c r="C153" s="98"/>
    </row>
    <row r="154" spans="1:3" s="101" customFormat="1" ht="12" customHeight="1">
      <c r="A154" s="113"/>
      <c r="C154" s="98"/>
    </row>
    <row r="155" spans="1:3" s="101" customFormat="1" ht="12" customHeight="1">
      <c r="A155" s="113"/>
      <c r="C155" s="98"/>
    </row>
    <row r="156" spans="1:3" s="101" customFormat="1" ht="12" customHeight="1">
      <c r="A156" s="113"/>
      <c r="C156" s="98"/>
    </row>
    <row r="157" spans="1:3" s="101" customFormat="1" ht="12" customHeight="1">
      <c r="A157" s="113"/>
      <c r="C157" s="98"/>
    </row>
    <row r="158" spans="1:3" s="101" customFormat="1" ht="12" customHeight="1">
      <c r="A158" s="113"/>
      <c r="C158" s="98"/>
    </row>
    <row r="159" spans="1:3" s="101" customFormat="1" ht="12" customHeight="1">
      <c r="A159" s="113"/>
      <c r="C159" s="98"/>
    </row>
    <row r="160" spans="1:3" s="101" customFormat="1" ht="12" customHeight="1">
      <c r="A160" s="113"/>
      <c r="C160" s="98"/>
    </row>
    <row r="161" spans="1:3" s="101" customFormat="1" ht="12" customHeight="1">
      <c r="A161" s="113"/>
      <c r="C161" s="98"/>
    </row>
    <row r="162" spans="1:3" s="101" customFormat="1" ht="12" customHeight="1">
      <c r="A162" s="113"/>
      <c r="C162" s="98"/>
    </row>
    <row r="163" spans="1:3" s="101" customFormat="1" ht="12" customHeight="1">
      <c r="A163" s="113"/>
      <c r="C163" s="98"/>
    </row>
    <row r="164" spans="1:3" s="101" customFormat="1" ht="12" customHeight="1">
      <c r="A164" s="113"/>
      <c r="C164" s="98"/>
    </row>
    <row r="165" spans="1:3" s="101" customFormat="1" ht="12" customHeight="1">
      <c r="A165" s="113"/>
      <c r="C165" s="98"/>
    </row>
    <row r="166" spans="1:3" s="101" customFormat="1" ht="12" customHeight="1">
      <c r="A166" s="113"/>
      <c r="C166" s="98"/>
    </row>
    <row r="167" spans="1:3" s="101" customFormat="1" ht="12" customHeight="1">
      <c r="A167" s="113"/>
      <c r="C167" s="98"/>
    </row>
    <row r="168" spans="1:3" s="101" customFormat="1" ht="12" customHeight="1">
      <c r="A168" s="113"/>
      <c r="C168" s="98"/>
    </row>
    <row r="169" spans="1:3" s="101" customFormat="1" ht="12" customHeight="1">
      <c r="A169" s="113"/>
      <c r="C169" s="98"/>
    </row>
    <row r="170" spans="1:3" s="101" customFormat="1" ht="12" customHeight="1">
      <c r="A170" s="113"/>
      <c r="C170" s="98"/>
    </row>
    <row r="171" spans="1:3" s="101" customFormat="1" ht="12" customHeight="1">
      <c r="A171" s="113"/>
      <c r="C171" s="98"/>
    </row>
    <row r="172" spans="1:3" s="101" customFormat="1" ht="12" customHeight="1">
      <c r="A172" s="113"/>
      <c r="C172" s="98"/>
    </row>
    <row r="173" spans="1:3" s="101" customFormat="1" ht="12" customHeight="1">
      <c r="A173" s="113"/>
      <c r="C173" s="98"/>
    </row>
    <row r="174" spans="1:3" s="101" customFormat="1" ht="12" customHeight="1">
      <c r="A174" s="113"/>
      <c r="C174" s="98"/>
    </row>
    <row r="175" spans="1:3" s="101" customFormat="1" ht="12" customHeight="1">
      <c r="A175" s="113"/>
      <c r="C175" s="98"/>
    </row>
    <row r="176" spans="1:3" s="101" customFormat="1" ht="12" customHeight="1">
      <c r="A176" s="113"/>
      <c r="C176" s="98"/>
    </row>
    <row r="177" spans="1:3" s="101" customFormat="1" ht="12" customHeight="1">
      <c r="A177" s="113"/>
      <c r="C177" s="98"/>
    </row>
    <row r="178" spans="1:3" s="101" customFormat="1" ht="12" customHeight="1">
      <c r="A178" s="113"/>
      <c r="C178" s="98"/>
    </row>
    <row r="179" spans="1:3" s="101" customFormat="1" ht="12" customHeight="1">
      <c r="A179" s="113"/>
      <c r="C179" s="98"/>
    </row>
    <row r="180" spans="1:3" s="101" customFormat="1" ht="12" customHeight="1">
      <c r="A180" s="113"/>
      <c r="C180" s="98"/>
    </row>
    <row r="181" spans="1:3" s="101" customFormat="1" ht="12" customHeight="1">
      <c r="A181" s="113"/>
      <c r="C181" s="98"/>
    </row>
    <row r="182" spans="1:3" s="101" customFormat="1" ht="12" customHeight="1">
      <c r="A182" s="113"/>
      <c r="C182" s="98"/>
    </row>
    <row r="183" spans="1:3" s="101" customFormat="1" ht="12" customHeight="1">
      <c r="A183" s="113"/>
      <c r="C183" s="98"/>
    </row>
    <row r="184" spans="1:3" s="101" customFormat="1" ht="12" customHeight="1">
      <c r="A184" s="113"/>
      <c r="C184" s="98"/>
    </row>
    <row r="185" spans="1:3" s="101" customFormat="1" ht="12" customHeight="1">
      <c r="A185" s="113"/>
      <c r="C185" s="98"/>
    </row>
    <row r="186" spans="1:3" s="101" customFormat="1" ht="12" customHeight="1">
      <c r="A186" s="113"/>
      <c r="C186" s="98"/>
    </row>
    <row r="187" spans="1:3" s="101" customFormat="1" ht="12" customHeight="1">
      <c r="A187" s="113"/>
      <c r="C187" s="98"/>
    </row>
    <row r="188" spans="1:3" s="101" customFormat="1" ht="12" customHeight="1">
      <c r="A188" s="113"/>
      <c r="C188" s="98"/>
    </row>
    <row r="189" spans="1:3" s="101" customFormat="1" ht="12" customHeight="1">
      <c r="A189" s="113"/>
      <c r="C189" s="98"/>
    </row>
    <row r="190" spans="1:3" s="101" customFormat="1" ht="12" customHeight="1">
      <c r="A190" s="113"/>
      <c r="C190" s="98"/>
    </row>
    <row r="191" spans="1:3" s="101" customFormat="1" ht="12" customHeight="1">
      <c r="A191" s="113"/>
      <c r="C191" s="98"/>
    </row>
    <row r="192" spans="1:3" s="101" customFormat="1" ht="12" customHeight="1">
      <c r="A192" s="113"/>
      <c r="C192" s="98"/>
    </row>
    <row r="193" spans="1:3" s="101" customFormat="1" ht="12" customHeight="1">
      <c r="A193" s="113"/>
      <c r="C193" s="98"/>
    </row>
    <row r="194" spans="1:3" s="101" customFormat="1" ht="12" customHeight="1">
      <c r="A194" s="113"/>
      <c r="C194" s="98"/>
    </row>
    <row r="195" spans="1:3" s="101" customFormat="1" ht="12" customHeight="1">
      <c r="A195" s="113"/>
      <c r="C195" s="98"/>
    </row>
    <row r="196" spans="1:3" s="101" customFormat="1" ht="12" customHeight="1">
      <c r="A196" s="113"/>
      <c r="C196" s="98"/>
    </row>
    <row r="197" spans="1:3" s="101" customFormat="1" ht="12" customHeight="1">
      <c r="A197" s="113"/>
      <c r="C197" s="98"/>
    </row>
    <row r="198" spans="1:3" s="101" customFormat="1" ht="12" customHeight="1">
      <c r="A198" s="113"/>
      <c r="C198" s="98"/>
    </row>
    <row r="199" spans="1:3" s="101" customFormat="1" ht="12" customHeight="1">
      <c r="A199" s="113"/>
      <c r="C199" s="98"/>
    </row>
    <row r="200" spans="1:3" s="101" customFormat="1" ht="12" customHeight="1">
      <c r="A200" s="113"/>
      <c r="C200" s="98"/>
    </row>
    <row r="201" spans="1:3" s="101" customFormat="1" ht="12" customHeight="1">
      <c r="A201" s="113"/>
      <c r="C201" s="98"/>
    </row>
    <row r="202" spans="1:3" s="101" customFormat="1" ht="12" customHeight="1">
      <c r="A202" s="113"/>
      <c r="C202" s="98"/>
    </row>
    <row r="203" spans="1:3" s="101" customFormat="1" ht="12" customHeight="1">
      <c r="A203" s="113"/>
      <c r="C203" s="98"/>
    </row>
    <row r="204" spans="1:3" s="101" customFormat="1" ht="12" customHeight="1">
      <c r="A204" s="113"/>
      <c r="C204" s="98"/>
    </row>
    <row r="205" spans="1:3" s="101" customFormat="1" ht="12" customHeight="1">
      <c r="A205" s="113"/>
      <c r="C205" s="98"/>
    </row>
    <row r="206" spans="1:3" s="101" customFormat="1" ht="12" customHeight="1">
      <c r="A206" s="113"/>
      <c r="C206" s="98"/>
    </row>
    <row r="207" spans="1:3" s="101" customFormat="1" ht="12" customHeight="1">
      <c r="A207" s="113"/>
      <c r="C207" s="98"/>
    </row>
    <row r="208" spans="1:3" s="101" customFormat="1" ht="12" customHeight="1">
      <c r="A208" s="113"/>
      <c r="C208" s="98"/>
    </row>
    <row r="209" spans="1:3" s="101" customFormat="1" ht="12" customHeight="1">
      <c r="A209" s="113"/>
      <c r="C209" s="98"/>
    </row>
    <row r="210" spans="1:3" s="101" customFormat="1" ht="12" customHeight="1">
      <c r="A210" s="113"/>
      <c r="C210" s="98"/>
    </row>
    <row r="211" spans="1:3" s="101" customFormat="1" ht="12" customHeight="1">
      <c r="A211" s="113"/>
      <c r="C211" s="98"/>
    </row>
    <row r="212" spans="1:3" s="101" customFormat="1" ht="12" customHeight="1">
      <c r="A212" s="113"/>
      <c r="C212" s="98"/>
    </row>
    <row r="213" spans="1:3" s="101" customFormat="1" ht="12">
      <c r="A213" s="113"/>
      <c r="C213" s="98"/>
    </row>
    <row r="214" spans="1:3" s="101" customFormat="1" ht="12">
      <c r="A214" s="113"/>
      <c r="C214" s="98"/>
    </row>
    <row r="215" spans="1:3" s="101" customFormat="1" ht="12">
      <c r="A215" s="113"/>
      <c r="C215" s="98"/>
    </row>
    <row r="216" spans="1:3" s="101" customFormat="1" ht="12">
      <c r="A216" s="113"/>
      <c r="C216" s="98"/>
    </row>
    <row r="217" spans="1:3" s="101" customFormat="1" ht="12">
      <c r="A217" s="113"/>
      <c r="C217" s="98"/>
    </row>
    <row r="218" spans="1:3" s="101" customFormat="1" ht="12">
      <c r="A218" s="113"/>
      <c r="C218" s="98"/>
    </row>
    <row r="219" spans="1:3" s="101" customFormat="1" ht="12">
      <c r="A219" s="113"/>
      <c r="C219" s="98"/>
    </row>
    <row r="220" spans="1:3" s="101" customFormat="1" ht="12">
      <c r="A220" s="113"/>
      <c r="C220" s="98"/>
    </row>
    <row r="221" spans="1:3" s="101" customFormat="1" ht="12">
      <c r="A221" s="113"/>
      <c r="C221" s="98"/>
    </row>
    <row r="222" spans="1:3" s="101" customFormat="1" ht="12">
      <c r="A222" s="113"/>
      <c r="C222" s="98"/>
    </row>
    <row r="223" spans="1:3" s="101" customFormat="1" ht="12">
      <c r="A223" s="113"/>
      <c r="C223" s="98"/>
    </row>
    <row r="224" spans="1:3" s="101" customFormat="1" ht="12">
      <c r="A224" s="113"/>
      <c r="C224" s="98"/>
    </row>
    <row r="225" spans="1:3" s="101" customFormat="1" ht="12">
      <c r="A225" s="113"/>
      <c r="C225" s="98"/>
    </row>
    <row r="226" spans="1:3" s="101" customFormat="1" ht="12">
      <c r="A226" s="113"/>
      <c r="C226" s="98"/>
    </row>
    <row r="227" spans="1:3" s="101" customFormat="1" ht="12">
      <c r="A227" s="113"/>
      <c r="C227" s="98"/>
    </row>
    <row r="228" spans="1:3" s="101" customFormat="1" ht="12">
      <c r="A228" s="113"/>
      <c r="C228" s="98"/>
    </row>
    <row r="229" spans="1:3" s="101" customFormat="1" ht="12">
      <c r="A229" s="113"/>
      <c r="C229" s="98"/>
    </row>
    <row r="230" spans="1:3" s="101" customFormat="1" ht="12">
      <c r="A230" s="113"/>
      <c r="C230" s="98"/>
    </row>
    <row r="231" spans="1:3" s="101" customFormat="1" ht="12">
      <c r="A231" s="113"/>
      <c r="C231" s="98"/>
    </row>
    <row r="232" spans="1:3" s="101" customFormat="1" ht="12">
      <c r="A232" s="113"/>
      <c r="C232" s="98"/>
    </row>
    <row r="233" spans="1:3" s="101" customFormat="1" ht="12">
      <c r="A233" s="113"/>
      <c r="C233" s="98"/>
    </row>
    <row r="234" spans="1:3" s="101" customFormat="1" ht="12">
      <c r="A234" s="113"/>
      <c r="C234" s="98"/>
    </row>
    <row r="235" spans="1:3" s="101" customFormat="1" ht="12">
      <c r="A235" s="113"/>
      <c r="C235" s="98"/>
    </row>
    <row r="236" spans="1:3" s="101" customFormat="1" ht="12">
      <c r="A236" s="113"/>
      <c r="C236" s="98"/>
    </row>
    <row r="237" spans="1:3" s="101" customFormat="1" ht="12">
      <c r="A237" s="113"/>
      <c r="C237" s="98"/>
    </row>
    <row r="238" spans="1:3" s="101" customFormat="1" ht="12">
      <c r="A238" s="113"/>
      <c r="C238" s="98"/>
    </row>
    <row r="239" spans="1:3" s="101" customFormat="1" ht="12">
      <c r="A239" s="113"/>
      <c r="C239" s="98"/>
    </row>
    <row r="240" spans="1:3" s="101" customFormat="1" ht="12">
      <c r="A240" s="113"/>
      <c r="C240" s="98"/>
    </row>
    <row r="241" spans="1:3" s="101" customFormat="1" ht="12">
      <c r="A241" s="113"/>
      <c r="C241" s="98"/>
    </row>
    <row r="242" spans="1:3" s="101" customFormat="1" ht="12">
      <c r="A242" s="113"/>
      <c r="C242" s="98"/>
    </row>
    <row r="243" spans="1:3" s="101" customFormat="1" ht="12">
      <c r="A243" s="113"/>
      <c r="C243" s="98"/>
    </row>
    <row r="244" spans="1:3" s="101" customFormat="1" ht="12">
      <c r="A244" s="113"/>
      <c r="C244" s="98"/>
    </row>
    <row r="245" spans="1:3" s="101" customFormat="1" ht="12">
      <c r="A245" s="113"/>
      <c r="C245" s="98"/>
    </row>
    <row r="246" spans="1:3" s="101" customFormat="1" ht="12">
      <c r="A246" s="113"/>
      <c r="C246" s="98"/>
    </row>
    <row r="247" spans="1:3" s="101" customFormat="1" ht="12">
      <c r="A247" s="113"/>
      <c r="C247" s="98"/>
    </row>
    <row r="248" spans="1:3" s="101" customFormat="1" ht="12">
      <c r="A248" s="113"/>
      <c r="C248" s="98"/>
    </row>
    <row r="249" spans="1:3" s="101" customFormat="1" ht="12">
      <c r="A249" s="113"/>
      <c r="C249" s="98"/>
    </row>
    <row r="250" spans="1:3" s="101" customFormat="1" ht="12">
      <c r="A250" s="113"/>
      <c r="C250" s="98"/>
    </row>
    <row r="251" spans="1:3" s="101" customFormat="1" ht="12">
      <c r="A251" s="113"/>
      <c r="C251" s="98"/>
    </row>
    <row r="252" spans="1:3" s="101" customFormat="1" ht="12">
      <c r="A252" s="113"/>
      <c r="C252" s="98"/>
    </row>
    <row r="253" spans="1:3" s="101" customFormat="1" ht="12">
      <c r="A253" s="113"/>
      <c r="C253" s="98"/>
    </row>
    <row r="254" spans="1:3" s="101" customFormat="1" ht="12">
      <c r="A254" s="113"/>
      <c r="C254" s="98"/>
    </row>
    <row r="255" spans="1:3" s="101" customFormat="1" ht="12">
      <c r="A255" s="113"/>
      <c r="C255" s="98"/>
    </row>
    <row r="256" spans="1:3" s="101" customFormat="1" ht="12">
      <c r="A256" s="113"/>
      <c r="C256" s="98"/>
    </row>
    <row r="257" spans="1:3" s="101" customFormat="1" ht="12">
      <c r="A257" s="113"/>
      <c r="C257" s="98"/>
    </row>
    <row r="258" spans="1:3" s="101" customFormat="1" ht="12">
      <c r="A258" s="113"/>
      <c r="C258" s="98"/>
    </row>
    <row r="259" spans="1:3" s="101" customFormat="1" ht="12">
      <c r="A259" s="113"/>
      <c r="C259" s="98"/>
    </row>
    <row r="260" spans="1:3" s="101" customFormat="1" ht="12">
      <c r="A260" s="113"/>
      <c r="C260" s="98"/>
    </row>
    <row r="261" spans="1:3" s="101" customFormat="1" ht="12">
      <c r="A261" s="113"/>
      <c r="C261" s="98"/>
    </row>
    <row r="262" spans="1:3" s="101" customFormat="1" ht="12">
      <c r="A262" s="113"/>
      <c r="C262" s="98"/>
    </row>
    <row r="263" spans="1:3" s="101" customFormat="1" ht="12">
      <c r="A263" s="113"/>
      <c r="C263" s="98"/>
    </row>
    <row r="264" spans="1:3" s="101" customFormat="1" ht="12">
      <c r="A264" s="113"/>
      <c r="C264" s="98"/>
    </row>
    <row r="265" spans="1:3" s="101" customFormat="1" ht="12">
      <c r="A265" s="113"/>
      <c r="C265" s="98"/>
    </row>
    <row r="266" spans="1:3" s="101" customFormat="1" ht="12">
      <c r="A266" s="113"/>
      <c r="C266" s="98"/>
    </row>
    <row r="267" spans="1:3" s="101" customFormat="1" ht="12">
      <c r="A267" s="113"/>
      <c r="C267" s="98"/>
    </row>
    <row r="268" spans="1:3" s="101" customFormat="1" ht="12">
      <c r="A268" s="113"/>
      <c r="C268" s="98"/>
    </row>
    <row r="269" spans="1:3" s="101" customFormat="1" ht="12">
      <c r="A269" s="113"/>
      <c r="C269" s="98"/>
    </row>
    <row r="270" spans="1:3" s="101" customFormat="1" ht="12">
      <c r="A270" s="113"/>
      <c r="C270" s="98"/>
    </row>
    <row r="271" spans="1:3" s="101" customFormat="1" ht="12">
      <c r="A271" s="113"/>
      <c r="C271" s="98"/>
    </row>
    <row r="272" spans="1:3" s="101" customFormat="1" ht="12">
      <c r="A272" s="113"/>
      <c r="C272" s="98"/>
    </row>
    <row r="273" spans="1:3" s="101" customFormat="1" ht="12">
      <c r="A273" s="113"/>
      <c r="C273" s="98"/>
    </row>
    <row r="274" spans="1:3" s="101" customFormat="1" ht="12">
      <c r="A274" s="113"/>
      <c r="C274" s="98"/>
    </row>
    <row r="275" spans="1:3" s="101" customFormat="1" ht="12">
      <c r="A275" s="113"/>
      <c r="C275" s="98"/>
    </row>
    <row r="276" spans="1:3" s="101" customFormat="1" ht="12">
      <c r="A276" s="113"/>
      <c r="C276" s="98"/>
    </row>
    <row r="277" spans="1:3" s="101" customFormat="1" ht="12">
      <c r="A277" s="113"/>
      <c r="C277" s="98"/>
    </row>
    <row r="278" spans="1:3" s="101" customFormat="1" ht="12">
      <c r="A278" s="113"/>
      <c r="C278" s="98"/>
    </row>
    <row r="279" spans="1:3" s="101" customFormat="1" ht="12">
      <c r="A279" s="113"/>
      <c r="C279" s="98"/>
    </row>
    <row r="280" spans="1:3" s="101" customFormat="1" ht="12">
      <c r="A280" s="113"/>
      <c r="C280" s="98"/>
    </row>
    <row r="281" spans="1:3" s="101" customFormat="1" ht="12">
      <c r="A281" s="113"/>
      <c r="C281" s="98"/>
    </row>
    <row r="282" spans="1:3" s="101" customFormat="1" ht="12">
      <c r="A282" s="113"/>
      <c r="C282" s="98"/>
    </row>
    <row r="283" spans="1:3" s="101" customFormat="1" ht="12">
      <c r="A283" s="113"/>
      <c r="C283" s="98"/>
    </row>
    <row r="284" spans="1:3" s="101" customFormat="1" ht="12">
      <c r="A284" s="113"/>
      <c r="C284" s="98"/>
    </row>
    <row r="285" spans="1:3" s="101" customFormat="1" ht="12">
      <c r="A285" s="113"/>
      <c r="C285" s="98"/>
    </row>
    <row r="286" spans="1:3" s="101" customFormat="1" ht="12">
      <c r="A286" s="113"/>
      <c r="C286" s="98"/>
    </row>
    <row r="287" spans="1:3" s="101" customFormat="1" ht="12">
      <c r="A287" s="113"/>
      <c r="C287" s="98"/>
    </row>
    <row r="288" spans="1:3" s="101" customFormat="1" ht="12">
      <c r="A288" s="113"/>
      <c r="C288" s="98"/>
    </row>
    <row r="289" spans="1:3" s="101" customFormat="1" ht="12">
      <c r="A289" s="113"/>
      <c r="C289" s="98"/>
    </row>
    <row r="290" spans="1:3" s="101" customFormat="1" ht="12">
      <c r="A290" s="113"/>
      <c r="C290" s="98"/>
    </row>
    <row r="291" spans="1:3" s="101" customFormat="1" ht="12">
      <c r="A291" s="113"/>
      <c r="C291" s="98"/>
    </row>
    <row r="292" spans="1:3" s="101" customFormat="1" ht="12">
      <c r="A292" s="113"/>
      <c r="C292" s="98"/>
    </row>
    <row r="293" spans="1:3" s="101" customFormat="1" ht="12">
      <c r="A293" s="113"/>
      <c r="C293" s="98"/>
    </row>
    <row r="294" spans="1:3" s="101" customFormat="1" ht="12">
      <c r="A294" s="113"/>
      <c r="C294" s="98"/>
    </row>
    <row r="295" spans="1:3" s="101" customFormat="1" ht="12">
      <c r="A295" s="113"/>
      <c r="C295" s="98"/>
    </row>
    <row r="296" spans="1:3" s="101" customFormat="1" ht="12">
      <c r="A296" s="113"/>
      <c r="C296" s="98"/>
    </row>
    <row r="297" spans="1:3" s="101" customFormat="1" ht="12">
      <c r="A297" s="113"/>
      <c r="C297" s="98"/>
    </row>
    <row r="298" spans="1:3" s="101" customFormat="1" ht="12">
      <c r="A298" s="113"/>
      <c r="C298" s="98"/>
    </row>
    <row r="299" spans="1:3" s="101" customFormat="1" ht="12">
      <c r="A299" s="113"/>
      <c r="C299" s="98"/>
    </row>
    <row r="300" spans="1:3" s="101" customFormat="1" ht="12">
      <c r="A300" s="113"/>
      <c r="C300" s="98"/>
    </row>
    <row r="301" spans="1:3" s="101" customFormat="1" ht="12">
      <c r="A301" s="113"/>
      <c r="C301" s="98"/>
    </row>
    <row r="302" spans="1:3" s="101" customFormat="1" ht="12">
      <c r="A302" s="113"/>
      <c r="C302" s="98"/>
    </row>
    <row r="303" spans="1:3" s="101" customFormat="1" ht="12">
      <c r="A303" s="113"/>
      <c r="C303" s="98"/>
    </row>
    <row r="304" spans="1:3" s="101" customFormat="1" ht="12">
      <c r="A304" s="113"/>
      <c r="C304" s="98"/>
    </row>
    <row r="305" spans="1:3" s="101" customFormat="1" ht="12">
      <c r="A305" s="113"/>
      <c r="C305" s="98"/>
    </row>
    <row r="306" spans="1:3" s="101" customFormat="1" ht="12">
      <c r="A306" s="113"/>
      <c r="C306" s="98"/>
    </row>
    <row r="307" spans="1:3" s="101" customFormat="1" ht="12">
      <c r="A307" s="113"/>
      <c r="C307" s="98"/>
    </row>
    <row r="308" spans="1:3" s="101" customFormat="1" ht="12">
      <c r="A308" s="113"/>
      <c r="C308" s="98"/>
    </row>
    <row r="309" spans="1:3" s="101" customFormat="1" ht="12">
      <c r="A309" s="113"/>
      <c r="C309" s="98"/>
    </row>
    <row r="310" spans="1:3" s="101" customFormat="1" ht="12">
      <c r="A310" s="113"/>
      <c r="C310" s="98"/>
    </row>
    <row r="311" spans="1:3" s="101" customFormat="1" ht="12">
      <c r="A311" s="113"/>
      <c r="C311" s="98"/>
    </row>
    <row r="312" spans="1:3" s="101" customFormat="1" ht="12">
      <c r="A312" s="113"/>
      <c r="C312" s="98"/>
    </row>
    <row r="313" spans="1:3" s="101" customFormat="1" ht="12">
      <c r="A313" s="113"/>
      <c r="C313" s="98"/>
    </row>
    <row r="314" spans="1:3" s="101" customFormat="1" ht="12">
      <c r="A314" s="113"/>
      <c r="C314" s="98"/>
    </row>
    <row r="315" spans="1:3" s="101" customFormat="1" ht="12">
      <c r="A315" s="113"/>
      <c r="C315" s="98"/>
    </row>
    <row r="316" spans="1:3" s="101" customFormat="1" ht="12">
      <c r="A316" s="113"/>
      <c r="C316" s="98"/>
    </row>
    <row r="317" spans="1:3" s="101" customFormat="1" ht="12">
      <c r="A317" s="113"/>
      <c r="C317" s="98"/>
    </row>
    <row r="318" spans="1:3" s="101" customFormat="1" ht="12">
      <c r="A318" s="113"/>
      <c r="C318" s="98"/>
    </row>
    <row r="319" spans="1:3" s="101" customFormat="1" ht="12">
      <c r="A319" s="113"/>
      <c r="C319" s="98"/>
    </row>
    <row r="320" spans="1:3" s="101" customFormat="1" ht="12">
      <c r="A320" s="113"/>
      <c r="C320" s="98"/>
    </row>
    <row r="321" spans="1:3" s="101" customFormat="1" ht="12">
      <c r="A321" s="113"/>
      <c r="C321" s="98"/>
    </row>
    <row r="322" spans="1:3" s="101" customFormat="1" ht="12">
      <c r="A322" s="113"/>
      <c r="C322" s="98"/>
    </row>
    <row r="323" spans="1:3" s="101" customFormat="1" ht="12">
      <c r="A323" s="113"/>
      <c r="C323" s="98"/>
    </row>
    <row r="324" spans="1:3" s="101" customFormat="1" ht="12">
      <c r="A324" s="113"/>
      <c r="C324" s="98"/>
    </row>
    <row r="325" spans="1:3" s="101" customFormat="1" ht="12">
      <c r="A325" s="113"/>
      <c r="C325" s="98"/>
    </row>
    <row r="326" spans="1:3" s="101" customFormat="1" ht="12">
      <c r="A326" s="113"/>
      <c r="C326" s="98"/>
    </row>
    <row r="327" spans="1:3" s="101" customFormat="1" ht="12">
      <c r="A327" s="113"/>
      <c r="C327" s="98"/>
    </row>
    <row r="328" spans="1:3" s="101" customFormat="1" ht="12">
      <c r="A328" s="113"/>
      <c r="C328" s="98"/>
    </row>
    <row r="329" spans="1:3" s="101" customFormat="1" ht="12">
      <c r="A329" s="113"/>
      <c r="C329" s="98"/>
    </row>
    <row r="330" spans="1:3" s="101" customFormat="1" ht="12">
      <c r="A330" s="113"/>
      <c r="C330" s="98"/>
    </row>
    <row r="331" spans="1:3" s="101" customFormat="1" ht="12">
      <c r="A331" s="113"/>
      <c r="C331" s="98"/>
    </row>
    <row r="332" spans="1:3" s="101" customFormat="1" ht="12">
      <c r="A332" s="113"/>
      <c r="C332" s="98"/>
    </row>
    <row r="333" spans="1:3" s="101" customFormat="1" ht="12">
      <c r="A333" s="113"/>
      <c r="C333" s="98"/>
    </row>
    <row r="334" spans="1:3" s="101" customFormat="1" ht="12">
      <c r="A334" s="113"/>
      <c r="C334" s="98"/>
    </row>
    <row r="335" spans="1:3" s="101" customFormat="1" ht="12">
      <c r="A335" s="113"/>
      <c r="C335" s="98"/>
    </row>
    <row r="336" spans="1:3" s="101" customFormat="1" ht="12">
      <c r="A336" s="113"/>
      <c r="C336" s="98"/>
    </row>
    <row r="337" spans="1:3" s="101" customFormat="1" ht="12">
      <c r="A337" s="113"/>
      <c r="C337" s="98"/>
    </row>
    <row r="338" spans="1:3" s="101" customFormat="1" ht="12">
      <c r="A338" s="113"/>
      <c r="C338" s="98"/>
    </row>
    <row r="339" spans="1:3" s="101" customFormat="1" ht="12">
      <c r="A339" s="113"/>
      <c r="C339" s="98"/>
    </row>
    <row r="340" spans="1:3" s="101" customFormat="1" ht="12">
      <c r="A340" s="113"/>
      <c r="C340" s="98"/>
    </row>
    <row r="341" spans="1:3" s="101" customFormat="1" ht="12">
      <c r="A341" s="113"/>
      <c r="C341" s="98"/>
    </row>
    <row r="342" spans="1:3" s="101" customFormat="1" ht="12">
      <c r="A342" s="113"/>
      <c r="C342" s="98"/>
    </row>
    <row r="343" spans="1:3" s="101" customFormat="1" ht="12">
      <c r="A343" s="113"/>
      <c r="C343" s="98"/>
    </row>
    <row r="344" spans="1:3" s="101" customFormat="1" ht="12">
      <c r="A344" s="113"/>
      <c r="C344" s="98"/>
    </row>
    <row r="345" spans="1:3" s="101" customFormat="1" ht="12">
      <c r="A345" s="113"/>
      <c r="C345" s="98"/>
    </row>
    <row r="346" spans="1:3" s="101" customFormat="1" ht="12">
      <c r="A346" s="113"/>
      <c r="C346" s="98"/>
    </row>
    <row r="347" spans="1:3" s="101" customFormat="1" ht="12">
      <c r="A347" s="113"/>
      <c r="C347" s="98"/>
    </row>
    <row r="348" spans="1:3" s="101" customFormat="1" ht="12">
      <c r="A348" s="113"/>
      <c r="C348" s="98"/>
    </row>
    <row r="349" spans="1:3" s="101" customFormat="1" ht="12">
      <c r="A349" s="113"/>
      <c r="C349" s="98"/>
    </row>
    <row r="350" spans="1:3" s="101" customFormat="1" ht="12">
      <c r="A350" s="113"/>
      <c r="C350" s="98"/>
    </row>
    <row r="351" spans="1:3" s="101" customFormat="1" ht="12">
      <c r="A351" s="113"/>
      <c r="C351" s="98"/>
    </row>
    <row r="352" spans="1:3" s="101" customFormat="1" ht="12">
      <c r="A352" s="113"/>
      <c r="C352" s="98"/>
    </row>
    <row r="353" spans="1:3" s="101" customFormat="1" ht="12">
      <c r="A353" s="113"/>
      <c r="C353" s="98"/>
    </row>
    <row r="354" spans="1:3" s="101" customFormat="1" ht="12">
      <c r="A354" s="113"/>
      <c r="C354" s="98"/>
    </row>
    <row r="355" spans="1:3" s="101" customFormat="1" ht="12">
      <c r="A355" s="113"/>
      <c r="C355" s="98"/>
    </row>
    <row r="356" spans="1:3" s="101" customFormat="1" ht="12">
      <c r="A356" s="113"/>
      <c r="C356" s="98"/>
    </row>
    <row r="357" spans="1:3" s="101" customFormat="1" ht="12">
      <c r="A357" s="113"/>
      <c r="C357" s="98"/>
    </row>
    <row r="358" spans="1:3" s="101" customFormat="1" ht="12">
      <c r="A358" s="113"/>
      <c r="C358" s="98"/>
    </row>
    <row r="359" spans="1:3" s="101" customFormat="1" ht="12">
      <c r="A359" s="113"/>
      <c r="C359" s="98"/>
    </row>
    <row r="360" spans="1:3" s="101" customFormat="1" ht="12">
      <c r="A360" s="113"/>
      <c r="C360" s="98"/>
    </row>
    <row r="361" spans="1:3" s="101" customFormat="1" ht="12">
      <c r="A361" s="113"/>
      <c r="C361" s="98"/>
    </row>
    <row r="362" spans="1:3" s="101" customFormat="1" ht="12">
      <c r="A362" s="113"/>
      <c r="C362" s="98"/>
    </row>
    <row r="363" spans="1:3" s="101" customFormat="1" ht="12">
      <c r="A363" s="113"/>
      <c r="C363" s="98"/>
    </row>
    <row r="364" spans="1:3" s="101" customFormat="1" ht="12">
      <c r="A364" s="113"/>
      <c r="C364" s="98"/>
    </row>
    <row r="365" spans="1:3" s="101" customFormat="1" ht="12">
      <c r="A365" s="113"/>
      <c r="C365" s="98"/>
    </row>
    <row r="366" spans="1:3" s="101" customFormat="1" ht="12">
      <c r="A366" s="113"/>
      <c r="C366" s="98"/>
    </row>
    <row r="367" spans="1:3" s="101" customFormat="1" ht="12">
      <c r="A367" s="113"/>
      <c r="C367" s="98"/>
    </row>
    <row r="368" spans="1:3" s="101" customFormat="1" ht="12">
      <c r="A368" s="113"/>
      <c r="C368" s="98"/>
    </row>
    <row r="369" spans="1:3" s="101" customFormat="1" ht="12">
      <c r="A369" s="113"/>
      <c r="C369" s="98"/>
    </row>
    <row r="370" spans="1:3" s="101" customFormat="1" ht="12">
      <c r="A370" s="113"/>
      <c r="C370" s="98"/>
    </row>
    <row r="371" spans="1:3" s="101" customFormat="1" ht="12">
      <c r="A371" s="113"/>
      <c r="C371" s="98"/>
    </row>
    <row r="372" spans="1:3" s="101" customFormat="1" ht="12">
      <c r="A372" s="113"/>
      <c r="C372" s="98"/>
    </row>
    <row r="373" spans="1:3" s="101" customFormat="1" ht="12">
      <c r="A373" s="113"/>
      <c r="C373" s="98"/>
    </row>
    <row r="374" spans="1:3" s="101" customFormat="1" ht="12">
      <c r="A374" s="113"/>
      <c r="C374" s="98"/>
    </row>
    <row r="375" spans="1:3" s="101" customFormat="1" ht="12">
      <c r="A375" s="113"/>
      <c r="C375" s="98"/>
    </row>
    <row r="376" spans="1:3" s="101" customFormat="1" ht="12">
      <c r="A376" s="113"/>
      <c r="C376" s="98"/>
    </row>
    <row r="377" spans="1:3" s="101" customFormat="1" ht="12">
      <c r="A377" s="113"/>
      <c r="C377" s="98"/>
    </row>
    <row r="378" spans="1:3" s="101" customFormat="1" ht="12">
      <c r="A378" s="113"/>
      <c r="C378" s="98"/>
    </row>
    <row r="379" spans="1:3" s="101" customFormat="1" ht="12">
      <c r="A379" s="113"/>
      <c r="C379" s="98"/>
    </row>
    <row r="380" spans="1:3" s="101" customFormat="1" ht="12">
      <c r="A380" s="113"/>
      <c r="C380" s="98"/>
    </row>
    <row r="381" spans="1:3" s="101" customFormat="1" ht="12">
      <c r="A381" s="113"/>
      <c r="C381" s="98"/>
    </row>
    <row r="382" spans="1:3" s="101" customFormat="1" ht="12">
      <c r="A382" s="113"/>
      <c r="C382" s="98"/>
    </row>
    <row r="383" spans="1:3" s="101" customFormat="1" ht="12">
      <c r="A383" s="113"/>
      <c r="C383" s="98"/>
    </row>
    <row r="384" spans="1:3" s="101" customFormat="1" ht="12">
      <c r="A384" s="113"/>
      <c r="C384" s="98"/>
    </row>
    <row r="385" spans="1:3" s="101" customFormat="1" ht="12">
      <c r="A385" s="113"/>
      <c r="C385" s="98"/>
    </row>
    <row r="386" spans="1:3" s="101" customFormat="1" ht="12">
      <c r="A386" s="113"/>
      <c r="C386" s="98"/>
    </row>
    <row r="387" spans="1:3" s="101" customFormat="1" ht="12">
      <c r="A387" s="113"/>
      <c r="C387" s="98"/>
    </row>
    <row r="388" spans="1:3" s="101" customFormat="1" ht="12">
      <c r="A388" s="113"/>
      <c r="C388" s="98"/>
    </row>
    <row r="389" spans="1:3" s="101" customFormat="1" ht="12">
      <c r="A389" s="113"/>
      <c r="C389" s="98"/>
    </row>
    <row r="390" spans="1:3" s="101" customFormat="1" ht="12">
      <c r="A390" s="113"/>
      <c r="C390" s="98"/>
    </row>
    <row r="391" spans="1:3" s="101" customFormat="1" ht="12">
      <c r="A391" s="113"/>
      <c r="C391" s="98"/>
    </row>
    <row r="392" spans="1:3" s="101" customFormat="1" ht="12">
      <c r="A392" s="113"/>
      <c r="C392" s="98"/>
    </row>
    <row r="393" spans="1:3" s="101" customFormat="1" ht="12">
      <c r="A393" s="113"/>
      <c r="C393" s="98"/>
    </row>
    <row r="394" spans="1:3" s="101" customFormat="1" ht="12">
      <c r="A394" s="113"/>
      <c r="C394" s="98"/>
    </row>
    <row r="395" spans="1:3" s="101" customFormat="1" ht="12">
      <c r="A395" s="113"/>
      <c r="C395" s="98"/>
    </row>
    <row r="396" spans="1:3" s="101" customFormat="1" ht="12">
      <c r="A396" s="113"/>
      <c r="C396" s="98"/>
    </row>
    <row r="397" spans="1:3" s="101" customFormat="1" ht="12">
      <c r="A397" s="113"/>
      <c r="C397" s="98"/>
    </row>
    <row r="398" spans="1:3" s="101" customFormat="1" ht="12">
      <c r="A398" s="113"/>
      <c r="C398" s="98"/>
    </row>
    <row r="399" spans="1:3" s="101" customFormat="1" ht="12">
      <c r="A399" s="113"/>
      <c r="C399" s="98"/>
    </row>
    <row r="400" spans="1:3" s="101" customFormat="1" ht="12">
      <c r="A400" s="113"/>
      <c r="C400" s="98"/>
    </row>
    <row r="401" spans="1:3" s="101" customFormat="1" ht="12">
      <c r="A401" s="113"/>
      <c r="C401" s="98"/>
    </row>
    <row r="402" spans="1:3" s="101" customFormat="1" ht="12">
      <c r="A402" s="113"/>
      <c r="C402" s="98"/>
    </row>
    <row r="403" spans="1:3" s="101" customFormat="1" ht="12">
      <c r="A403" s="113"/>
      <c r="C403" s="98"/>
    </row>
    <row r="404" spans="1:3" s="101" customFormat="1" ht="12">
      <c r="A404" s="113"/>
      <c r="C404" s="98"/>
    </row>
    <row r="405" spans="1:3" s="101" customFormat="1" ht="12">
      <c r="A405" s="113"/>
      <c r="C405" s="98"/>
    </row>
    <row r="406" spans="1:3" s="101" customFormat="1" ht="12">
      <c r="A406" s="113"/>
      <c r="C406" s="98"/>
    </row>
    <row r="407" spans="1:3" s="101" customFormat="1" ht="12">
      <c r="A407" s="113"/>
      <c r="C407" s="98"/>
    </row>
    <row r="408" spans="1:3" s="101" customFormat="1" ht="12">
      <c r="A408" s="113"/>
      <c r="C408" s="98"/>
    </row>
    <row r="409" spans="1:3" s="101" customFormat="1" ht="12">
      <c r="A409" s="113"/>
      <c r="C409" s="98"/>
    </row>
    <row r="410" spans="1:3" s="101" customFormat="1" ht="12">
      <c r="A410" s="113"/>
      <c r="C410" s="98"/>
    </row>
    <row r="411" spans="1:3" s="101" customFormat="1" ht="12">
      <c r="A411" s="113"/>
      <c r="C411" s="98"/>
    </row>
    <row r="412" spans="1:3" s="101" customFormat="1" ht="12">
      <c r="A412" s="113"/>
      <c r="C412" s="98"/>
    </row>
    <row r="413" spans="1:3" s="101" customFormat="1" ht="12">
      <c r="A413" s="113"/>
      <c r="C413" s="98"/>
    </row>
    <row r="414" spans="1:3" s="101" customFormat="1" ht="12">
      <c r="A414" s="113"/>
      <c r="C414" s="98"/>
    </row>
    <row r="415" spans="1:3" s="101" customFormat="1" ht="12">
      <c r="A415" s="113"/>
      <c r="C415" s="98"/>
    </row>
    <row r="416" spans="1:3" s="101" customFormat="1" ht="12">
      <c r="A416" s="113"/>
      <c r="C416" s="98"/>
    </row>
    <row r="417" spans="1:3" s="101" customFormat="1" ht="12">
      <c r="A417" s="113"/>
      <c r="C417" s="98"/>
    </row>
    <row r="418" spans="1:3" s="101" customFormat="1" ht="12">
      <c r="A418" s="113"/>
      <c r="C418" s="98"/>
    </row>
    <row r="419" spans="1:3" s="101" customFormat="1" ht="12">
      <c r="A419" s="113"/>
      <c r="C419" s="98"/>
    </row>
    <row r="420" spans="1:3" s="101" customFormat="1" ht="12">
      <c r="A420" s="113"/>
      <c r="C420" s="98"/>
    </row>
    <row r="421" spans="1:3" s="101" customFormat="1" ht="12">
      <c r="A421" s="113"/>
      <c r="C421" s="98"/>
    </row>
    <row r="422" spans="1:3" s="101" customFormat="1" ht="12">
      <c r="A422" s="113"/>
      <c r="C422" s="98"/>
    </row>
    <row r="423" spans="1:3" s="101" customFormat="1" ht="12">
      <c r="A423" s="113"/>
      <c r="C423" s="98"/>
    </row>
    <row r="424" spans="1:3" s="101" customFormat="1" ht="12">
      <c r="A424" s="113"/>
      <c r="C424" s="98"/>
    </row>
    <row r="425" spans="1:3" s="101" customFormat="1" ht="12">
      <c r="A425" s="113"/>
      <c r="C425" s="98"/>
    </row>
    <row r="426" spans="1:3" s="101" customFormat="1" ht="12">
      <c r="A426" s="113"/>
      <c r="C426" s="98"/>
    </row>
    <row r="427" spans="1:3" s="101" customFormat="1" ht="12">
      <c r="A427" s="113"/>
      <c r="C427" s="98"/>
    </row>
    <row r="428" spans="1:3" s="101" customFormat="1" ht="12">
      <c r="A428" s="113"/>
      <c r="C428" s="98"/>
    </row>
    <row r="429" spans="1:3" s="101" customFormat="1" ht="12">
      <c r="A429" s="113"/>
      <c r="C429" s="98"/>
    </row>
    <row r="430" spans="1:3" s="101" customFormat="1" ht="12">
      <c r="A430" s="113"/>
      <c r="C430" s="98"/>
    </row>
    <row r="431" spans="1:3" s="101" customFormat="1" ht="12">
      <c r="A431" s="113"/>
      <c r="C431" s="98"/>
    </row>
    <row r="432" spans="1:3" s="101" customFormat="1" ht="12">
      <c r="A432" s="113"/>
      <c r="C432" s="98"/>
    </row>
    <row r="433" spans="1:3" s="101" customFormat="1" ht="12">
      <c r="A433" s="113"/>
      <c r="C433" s="98"/>
    </row>
    <row r="434" spans="1:3" s="101" customFormat="1" ht="12">
      <c r="A434" s="113"/>
      <c r="C434" s="98"/>
    </row>
    <row r="435" spans="1:3" s="101" customFormat="1" ht="12">
      <c r="A435" s="113"/>
      <c r="C435" s="98"/>
    </row>
    <row r="436" spans="1:3" s="101" customFormat="1" ht="12">
      <c r="A436" s="113"/>
      <c r="C436" s="98"/>
    </row>
    <row r="437" spans="1:3" s="101" customFormat="1" ht="12">
      <c r="A437" s="113"/>
      <c r="C437" s="98"/>
    </row>
    <row r="438" spans="1:3" s="101" customFormat="1" ht="12">
      <c r="A438" s="113"/>
      <c r="C438" s="98"/>
    </row>
    <row r="439" spans="1:3" s="101" customFormat="1" ht="12">
      <c r="A439" s="113"/>
      <c r="C439" s="98"/>
    </row>
    <row r="440" spans="1:3" s="101" customFormat="1" ht="12">
      <c r="A440" s="113"/>
      <c r="C440" s="98"/>
    </row>
    <row r="441" spans="1:3" s="101" customFormat="1" ht="12">
      <c r="A441" s="113"/>
      <c r="C441" s="98"/>
    </row>
    <row r="442" spans="1:3" s="101" customFormat="1" ht="12">
      <c r="A442" s="113"/>
      <c r="C442" s="98"/>
    </row>
    <row r="443" spans="1:3" s="101" customFormat="1" ht="12">
      <c r="A443" s="113"/>
      <c r="C443" s="98"/>
    </row>
    <row r="444" spans="1:3" s="101" customFormat="1" ht="12">
      <c r="A444" s="113"/>
      <c r="C444" s="98"/>
    </row>
    <row r="445" spans="1:3" s="101" customFormat="1" ht="12">
      <c r="A445" s="113"/>
      <c r="C445" s="98"/>
    </row>
    <row r="446" spans="1:3" s="101" customFormat="1" ht="12">
      <c r="A446" s="113"/>
      <c r="C446" s="98"/>
    </row>
    <row r="447" spans="1:3" s="101" customFormat="1" ht="12">
      <c r="A447" s="113"/>
      <c r="C447" s="98"/>
    </row>
    <row r="448" spans="1:3" s="101" customFormat="1" ht="12">
      <c r="A448" s="113"/>
      <c r="C448" s="98"/>
    </row>
    <row r="449" spans="1:3" s="101" customFormat="1" ht="12">
      <c r="A449" s="113"/>
      <c r="C449" s="98"/>
    </row>
    <row r="450" spans="1:3" s="101" customFormat="1" ht="12">
      <c r="A450" s="113"/>
      <c r="C450" s="98"/>
    </row>
    <row r="451" spans="1:3" s="101" customFormat="1" ht="12">
      <c r="A451" s="113"/>
      <c r="C451" s="98"/>
    </row>
    <row r="452" spans="1:3" s="101" customFormat="1" ht="12">
      <c r="A452" s="113"/>
      <c r="C452" s="98"/>
    </row>
    <row r="453" spans="1:3" s="101" customFormat="1" ht="12">
      <c r="A453" s="113"/>
      <c r="C453" s="98"/>
    </row>
    <row r="454" spans="1:3" s="101" customFormat="1" ht="12">
      <c r="A454" s="113"/>
      <c r="C454" s="98"/>
    </row>
    <row r="455" spans="1:3" s="101" customFormat="1" ht="12">
      <c r="A455" s="113"/>
      <c r="C455" s="98"/>
    </row>
    <row r="456" spans="1:3" s="101" customFormat="1" ht="12">
      <c r="A456" s="113"/>
      <c r="C456" s="98"/>
    </row>
    <row r="457" spans="1:3" s="101" customFormat="1" ht="12">
      <c r="A457" s="113"/>
      <c r="C457" s="98"/>
    </row>
    <row r="458" spans="1:3" s="101" customFormat="1" ht="12">
      <c r="A458" s="113"/>
      <c r="C458" s="98"/>
    </row>
  </sheetData>
  <mergeCells count="50">
    <mergeCell ref="D3:F3"/>
    <mergeCell ref="G3:I3"/>
    <mergeCell ref="J3:L3"/>
    <mergeCell ref="B5:C5"/>
    <mergeCell ref="B8:C8"/>
    <mergeCell ref="B10:C10"/>
    <mergeCell ref="B12:C12"/>
    <mergeCell ref="D12:F12"/>
    <mergeCell ref="D13:F13"/>
    <mergeCell ref="B14:C14"/>
    <mergeCell ref="D14:F14"/>
    <mergeCell ref="D15:F15"/>
    <mergeCell ref="B16:C16"/>
    <mergeCell ref="D16:F16"/>
    <mergeCell ref="D17:F17"/>
    <mergeCell ref="B18:C18"/>
    <mergeCell ref="B21:C21"/>
    <mergeCell ref="B23:C23"/>
    <mergeCell ref="B25:C25"/>
    <mergeCell ref="B28:C28"/>
    <mergeCell ref="B30:C30"/>
    <mergeCell ref="B32:C32"/>
    <mergeCell ref="B35:C35"/>
    <mergeCell ref="B37:C37"/>
    <mergeCell ref="B39:C39"/>
    <mergeCell ref="B42:C42"/>
    <mergeCell ref="B44:C44"/>
    <mergeCell ref="B46:C46"/>
    <mergeCell ref="B49:C49"/>
    <mergeCell ref="B51:C51"/>
    <mergeCell ref="B53:C53"/>
    <mergeCell ref="B56:C56"/>
    <mergeCell ref="B58:C58"/>
    <mergeCell ref="B60:C60"/>
    <mergeCell ref="B63:C63"/>
    <mergeCell ref="B65:C65"/>
    <mergeCell ref="B67:C67"/>
    <mergeCell ref="B70:C70"/>
    <mergeCell ref="B72:C72"/>
    <mergeCell ref="B74:C74"/>
    <mergeCell ref="B77:C77"/>
    <mergeCell ref="B79:C79"/>
    <mergeCell ref="B81:C81"/>
    <mergeCell ref="B84:C84"/>
    <mergeCell ref="B86:C86"/>
    <mergeCell ref="B88:C88"/>
    <mergeCell ref="B91:C91"/>
    <mergeCell ref="B93:C93"/>
    <mergeCell ref="A3:C4"/>
    <mergeCell ref="A13:A15"/>
  </mergeCells>
  <phoneticPr fontId="3"/>
  <pageMargins left="0.59055118110236227" right="0.19685039370078741" top="0.59055118110236227" bottom="0.39370078740157483" header="0.31496062992125984" footer="0.23622047244094488"/>
  <pageSetup paperSize="9" scale="83" firstPageNumber="6" fitToWidth="1" fitToHeight="2" orientation="portrait" usePrinterDefaults="1" useFirstPageNumber="1" r:id="rId1"/>
  <headerFooter>
    <oddFooter>&amp;C- &amp;P -</oddFooter>
  </headerFooter>
  <rowBreaks count="1" manualBreakCount="1">
    <brk id="52" max="11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0080"/>
    <pageSetUpPr fitToPage="1"/>
  </sheetPr>
  <dimension ref="A1:Q76"/>
  <sheetViews>
    <sheetView view="pageBreakPreview" zoomScale="110" zoomScaleSheetLayoutView="110" workbookViewId="0"/>
  </sheetViews>
  <sheetFormatPr defaultColWidth="9" defaultRowHeight="12"/>
  <cols>
    <col min="1" max="1" width="8.6640625" style="226" customWidth="1"/>
    <col min="2" max="2" width="4.6640625" style="226" customWidth="1"/>
    <col min="3" max="3" width="6.6640625" style="226" customWidth="1"/>
    <col min="4" max="15" width="7.6640625" style="227" customWidth="1"/>
    <col min="16" max="16" width="8.6640625" style="227" customWidth="1"/>
    <col min="17" max="29" width="7.88671875" style="227" customWidth="1"/>
    <col min="30" max="16384" width="9" style="227"/>
  </cols>
  <sheetData>
    <row r="1" spans="1:16" ht="20.100000000000001" customHeight="1">
      <c r="A1" s="229" t="s">
        <v>114</v>
      </c>
      <c r="B1" s="238"/>
      <c r="C1" s="238"/>
    </row>
    <row r="2" spans="1:16" s="228" customFormat="1" ht="20.100000000000001" customHeight="1">
      <c r="A2" s="230"/>
      <c r="B2" s="230"/>
      <c r="C2" s="230"/>
    </row>
    <row r="3" spans="1:16" s="228" customFormat="1" ht="20.100000000000001" customHeight="1">
      <c r="A3" s="231" t="s">
        <v>119</v>
      </c>
      <c r="B3" s="239"/>
      <c r="C3" s="245"/>
      <c r="D3" s="253" t="s">
        <v>116</v>
      </c>
      <c r="E3" s="253" t="s">
        <v>120</v>
      </c>
      <c r="F3" s="253" t="s">
        <v>121</v>
      </c>
      <c r="G3" s="253" t="s">
        <v>122</v>
      </c>
      <c r="H3" s="253" t="s">
        <v>124</v>
      </c>
      <c r="I3" s="253" t="s">
        <v>60</v>
      </c>
      <c r="J3" s="253" t="s">
        <v>125</v>
      </c>
      <c r="K3" s="253" t="s">
        <v>30</v>
      </c>
      <c r="L3" s="253" t="s">
        <v>129</v>
      </c>
      <c r="M3" s="253" t="s">
        <v>130</v>
      </c>
      <c r="N3" s="253" t="s">
        <v>132</v>
      </c>
      <c r="O3" s="284" t="s">
        <v>133</v>
      </c>
      <c r="P3" s="298" t="s">
        <v>67</v>
      </c>
    </row>
    <row r="4" spans="1:16" ht="20.100000000000001" customHeight="1">
      <c r="A4" s="232" t="s">
        <v>134</v>
      </c>
      <c r="B4" s="240" t="s">
        <v>210</v>
      </c>
      <c r="C4" s="246"/>
      <c r="D4" s="254">
        <v>109703.16</v>
      </c>
      <c r="E4" s="269">
        <v>103375.76</v>
      </c>
      <c r="F4" s="269">
        <v>103537.88</v>
      </c>
      <c r="G4" s="269">
        <v>112197.62</v>
      </c>
      <c r="H4" s="269">
        <v>113697.24</v>
      </c>
      <c r="I4" s="269">
        <v>104484.96</v>
      </c>
      <c r="J4" s="269">
        <v>98983.22</v>
      </c>
      <c r="K4" s="269">
        <v>90836.640000000014</v>
      </c>
      <c r="L4" s="269">
        <v>93497.56</v>
      </c>
      <c r="M4" s="269">
        <v>116820.12</v>
      </c>
      <c r="N4" s="269">
        <v>107708.46999999999</v>
      </c>
      <c r="O4" s="285">
        <v>127744.43800000001</v>
      </c>
      <c r="P4" s="299">
        <v>1282587.0680000002</v>
      </c>
    </row>
    <row r="5" spans="1:16" ht="20.100000000000001" customHeight="1">
      <c r="A5" s="233"/>
      <c r="B5" s="241"/>
      <c r="C5" s="247" t="s">
        <v>137</v>
      </c>
      <c r="D5" s="255">
        <v>101.27635925207208</v>
      </c>
      <c r="E5" s="270">
        <v>105.46136393314181</v>
      </c>
      <c r="F5" s="270">
        <v>107.13659833817945</v>
      </c>
      <c r="G5" s="270">
        <v>110.07158729146533</v>
      </c>
      <c r="H5" s="270">
        <v>113.03193403626257</v>
      </c>
      <c r="I5" s="270">
        <v>108.68509551622449</v>
      </c>
      <c r="J5" s="270">
        <v>103.17931644102354</v>
      </c>
      <c r="K5" s="270">
        <v>104.31628618447122</v>
      </c>
      <c r="L5" s="270">
        <v>94.108701910204857</v>
      </c>
      <c r="M5" s="270">
        <v>104.86799949370406</v>
      </c>
      <c r="N5" s="270">
        <v>90.344068921148477</v>
      </c>
      <c r="O5" s="286">
        <v>91.838331904594966</v>
      </c>
      <c r="P5" s="300">
        <v>102.30282487061785</v>
      </c>
    </row>
    <row r="6" spans="1:16" ht="20.100000000000001" customHeight="1">
      <c r="A6" s="233"/>
      <c r="B6" s="240" t="s">
        <v>211</v>
      </c>
      <c r="C6" s="248"/>
      <c r="D6" s="254">
        <v>712.71109236962729</v>
      </c>
      <c r="E6" s="269">
        <v>732.36802321936977</v>
      </c>
      <c r="F6" s="269">
        <v>714.49026192153053</v>
      </c>
      <c r="G6" s="269">
        <v>720.05738624402193</v>
      </c>
      <c r="H6" s="269">
        <v>729.70320123865804</v>
      </c>
      <c r="I6" s="269">
        <v>738.84218360230977</v>
      </c>
      <c r="J6" s="269">
        <v>709.33196555941504</v>
      </c>
      <c r="K6" s="269">
        <v>753.33554829857189</v>
      </c>
      <c r="L6" s="269">
        <v>747.50081178589051</v>
      </c>
      <c r="M6" s="269">
        <v>724.68222083661624</v>
      </c>
      <c r="N6" s="269">
        <v>722.3459120717248</v>
      </c>
      <c r="O6" s="285">
        <v>777.60459519967515</v>
      </c>
      <c r="P6" s="299">
        <v>732.23197428963931</v>
      </c>
    </row>
    <row r="7" spans="1:16" ht="20.100000000000001" customHeight="1">
      <c r="A7" s="233"/>
      <c r="B7" s="241"/>
      <c r="C7" s="247" t="s">
        <v>137</v>
      </c>
      <c r="D7" s="256">
        <v>95.834201901645756</v>
      </c>
      <c r="E7" s="271">
        <v>100.45178845242204</v>
      </c>
      <c r="F7" s="271">
        <v>99.790879098966371</v>
      </c>
      <c r="G7" s="271">
        <v>103.5152164280895</v>
      </c>
      <c r="H7" s="271">
        <v>104.96429457627288</v>
      </c>
      <c r="I7" s="271">
        <v>109.8060096033967</v>
      </c>
      <c r="J7" s="271">
        <v>109.3842601538131</v>
      </c>
      <c r="K7" s="271">
        <v>105.22795328357924</v>
      </c>
      <c r="L7" s="271">
        <v>109.31986337465504</v>
      </c>
      <c r="M7" s="271">
        <v>104.44701184740678</v>
      </c>
      <c r="N7" s="271">
        <v>103.41100893083718</v>
      </c>
      <c r="O7" s="287">
        <v>101.80819359924453</v>
      </c>
      <c r="P7" s="301">
        <v>103.60968032530305</v>
      </c>
    </row>
    <row r="8" spans="1:16" ht="20.100000000000001" customHeight="1">
      <c r="A8" s="233"/>
      <c r="B8" s="240" t="s">
        <v>212</v>
      </c>
      <c r="C8" s="246"/>
      <c r="D8" s="254">
        <v>78187</v>
      </c>
      <c r="E8" s="269">
        <v>75709</v>
      </c>
      <c r="F8" s="269">
        <v>73977</v>
      </c>
      <c r="G8" s="269">
        <v>80789</v>
      </c>
      <c r="H8" s="269">
        <v>82965</v>
      </c>
      <c r="I8" s="269">
        <v>77198</v>
      </c>
      <c r="J8" s="269">
        <v>70212</v>
      </c>
      <c r="K8" s="269">
        <v>68430</v>
      </c>
      <c r="L8" s="269">
        <v>69890</v>
      </c>
      <c r="M8" s="269">
        <v>84657</v>
      </c>
      <c r="N8" s="269">
        <v>77803</v>
      </c>
      <c r="O8" s="285">
        <v>99335</v>
      </c>
      <c r="P8" s="299">
        <v>939151</v>
      </c>
    </row>
    <row r="9" spans="1:16" ht="20.100000000000001" customHeight="1">
      <c r="A9" s="233"/>
      <c r="B9" s="242"/>
      <c r="C9" s="249" t="s">
        <v>137</v>
      </c>
      <c r="D9" s="257">
        <v>97.057390604266843</v>
      </c>
      <c r="E9" s="272">
        <v>105.93782619715853</v>
      </c>
      <c r="F9" s="272">
        <v>106.91255331839788</v>
      </c>
      <c r="G9" s="272">
        <v>113.94084181059382</v>
      </c>
      <c r="H9" s="272">
        <v>118.64317220708109</v>
      </c>
      <c r="I9" s="272">
        <v>119.34276642000638</v>
      </c>
      <c r="J9" s="272">
        <v>112.86193192077522</v>
      </c>
      <c r="K9" s="272">
        <v>109.76989289336019</v>
      </c>
      <c r="L9" s="272">
        <v>102.87950435189734</v>
      </c>
      <c r="M9" s="272">
        <v>109.53149185532757</v>
      </c>
      <c r="N9" s="272">
        <v>93.425713180530593</v>
      </c>
      <c r="O9" s="288">
        <v>93.498946743746785</v>
      </c>
      <c r="P9" s="302">
        <v>105.99562981220177</v>
      </c>
    </row>
    <row r="10" spans="1:16" ht="20.100000000000001" customHeight="1">
      <c r="A10" s="234" t="s">
        <v>99</v>
      </c>
      <c r="B10" s="243" t="s">
        <v>210</v>
      </c>
      <c r="C10" s="250"/>
      <c r="D10" s="258">
        <v>37495.4</v>
      </c>
      <c r="E10" s="273">
        <v>47859.14</v>
      </c>
      <c r="F10" s="273">
        <v>46983.66</v>
      </c>
      <c r="G10" s="273">
        <v>40416.9</v>
      </c>
      <c r="H10" s="273">
        <v>44059.3</v>
      </c>
      <c r="I10" s="273">
        <v>43444.02</v>
      </c>
      <c r="J10" s="273">
        <v>39377.339999999997</v>
      </c>
      <c r="K10" s="273">
        <v>36005.56</v>
      </c>
      <c r="L10" s="273">
        <v>41720.22</v>
      </c>
      <c r="M10" s="273">
        <v>51971.8</v>
      </c>
      <c r="N10" s="273">
        <v>46280.08</v>
      </c>
      <c r="O10" s="289">
        <v>49278.66</v>
      </c>
      <c r="P10" s="303">
        <v>524892.08000000007</v>
      </c>
    </row>
    <row r="11" spans="1:16" ht="20.100000000000001" customHeight="1">
      <c r="A11" s="233"/>
      <c r="B11" s="241"/>
      <c r="C11" s="247" t="s">
        <v>137</v>
      </c>
      <c r="D11" s="256">
        <v>78.818643169242918</v>
      </c>
      <c r="E11" s="271">
        <v>97.986992433204477</v>
      </c>
      <c r="F11" s="271">
        <v>93.013043380137148</v>
      </c>
      <c r="G11" s="271">
        <v>79.053050973764982</v>
      </c>
      <c r="H11" s="271">
        <v>98.283250313971564</v>
      </c>
      <c r="I11" s="271">
        <v>102.58124750300112</v>
      </c>
      <c r="J11" s="271">
        <v>101.4884605134766</v>
      </c>
      <c r="K11" s="271">
        <v>90.417069713854076</v>
      </c>
      <c r="L11" s="271">
        <v>101.97949665610699</v>
      </c>
      <c r="M11" s="271">
        <v>112.59201809382272</v>
      </c>
      <c r="N11" s="271">
        <v>103.83698070941985</v>
      </c>
      <c r="O11" s="287">
        <v>103.81676012114534</v>
      </c>
      <c r="P11" s="301">
        <v>96.672105114829009</v>
      </c>
    </row>
    <row r="12" spans="1:16" ht="20.100000000000001" customHeight="1">
      <c r="A12" s="233"/>
      <c r="B12" s="240" t="s">
        <v>211</v>
      </c>
      <c r="C12" s="248"/>
      <c r="D12" s="254">
        <v>353.74523274855045</v>
      </c>
      <c r="E12" s="269">
        <v>356.08922350046407</v>
      </c>
      <c r="F12" s="269">
        <v>359.00038438895564</v>
      </c>
      <c r="G12" s="269">
        <v>382.69219064302308</v>
      </c>
      <c r="H12" s="269">
        <v>357.51139940943233</v>
      </c>
      <c r="I12" s="269">
        <v>367.62606222904788</v>
      </c>
      <c r="J12" s="269">
        <v>371.72493114060018</v>
      </c>
      <c r="K12" s="269">
        <v>380.61224433115331</v>
      </c>
      <c r="L12" s="269">
        <v>376.41373894960282</v>
      </c>
      <c r="M12" s="269">
        <v>380.4591720894793</v>
      </c>
      <c r="N12" s="269">
        <v>377.96222478439967</v>
      </c>
      <c r="O12" s="285">
        <v>379.06245827301308</v>
      </c>
      <c r="P12" s="299">
        <v>370.27402470999368</v>
      </c>
    </row>
    <row r="13" spans="1:16" ht="20.100000000000001" customHeight="1">
      <c r="A13" s="233"/>
      <c r="B13" s="241"/>
      <c r="C13" s="247" t="s">
        <v>137</v>
      </c>
      <c r="D13" s="256">
        <v>91.507641064687789</v>
      </c>
      <c r="E13" s="271">
        <v>91.647639132651648</v>
      </c>
      <c r="F13" s="271">
        <v>92.568749951539615</v>
      </c>
      <c r="G13" s="271">
        <v>98.168263046032308</v>
      </c>
      <c r="H13" s="271">
        <v>91.274338104978199</v>
      </c>
      <c r="I13" s="271">
        <v>96.502046696977587</v>
      </c>
      <c r="J13" s="271">
        <v>93.876034125617153</v>
      </c>
      <c r="K13" s="271">
        <v>97.63691346005632</v>
      </c>
      <c r="L13" s="271">
        <v>97.624906805901674</v>
      </c>
      <c r="M13" s="271">
        <v>98.906551151461713</v>
      </c>
      <c r="N13" s="271">
        <v>101.65553020209211</v>
      </c>
      <c r="O13" s="287">
        <v>104.90788649054497</v>
      </c>
      <c r="P13" s="301">
        <v>96.322500427790217</v>
      </c>
    </row>
    <row r="14" spans="1:16" ht="20.100000000000001" customHeight="1">
      <c r="A14" s="233"/>
      <c r="B14" s="240" t="s">
        <v>212</v>
      </c>
      <c r="C14" s="246"/>
      <c r="D14" s="259">
        <v>13263819</v>
      </c>
      <c r="E14" s="274">
        <v>17042124</v>
      </c>
      <c r="F14" s="274">
        <v>16867152</v>
      </c>
      <c r="G14" s="274">
        <v>15467232</v>
      </c>
      <c r="H14" s="274">
        <v>15751702</v>
      </c>
      <c r="I14" s="274">
        <v>15971154</v>
      </c>
      <c r="J14" s="274">
        <v>14637539</v>
      </c>
      <c r="K14" s="274">
        <v>13704157</v>
      </c>
      <c r="L14" s="274">
        <v>15704064</v>
      </c>
      <c r="M14" s="274">
        <v>19773148</v>
      </c>
      <c r="N14" s="274">
        <v>17492122</v>
      </c>
      <c r="O14" s="290">
        <v>18679690</v>
      </c>
      <c r="P14" s="304">
        <v>194353903</v>
      </c>
    </row>
    <row r="15" spans="1:16" ht="20.100000000000001" customHeight="1">
      <c r="A15" s="235"/>
      <c r="B15" s="244"/>
      <c r="C15" s="251" t="s">
        <v>137</v>
      </c>
      <c r="D15" s="260">
        <v>72.125081083367874</v>
      </c>
      <c r="E15" s="275">
        <v>89.802765222121906</v>
      </c>
      <c r="F15" s="275">
        <v>86.101011548876215</v>
      </c>
      <c r="G15" s="275">
        <v>77.605007025839612</v>
      </c>
      <c r="H15" s="275">
        <v>89.70738619213644</v>
      </c>
      <c r="I15" s="275">
        <v>98.993003367688303</v>
      </c>
      <c r="J15" s="275">
        <v>95.273341825194791</v>
      </c>
      <c r="K15" s="275">
        <v>88.280436109634479</v>
      </c>
      <c r="L15" s="275">
        <v>99.557388571652083</v>
      </c>
      <c r="M15" s="275">
        <v>111.36088196842979</v>
      </c>
      <c r="N15" s="275">
        <v>105.55603328600482</v>
      </c>
      <c r="O15" s="291">
        <v>108.9119688660525</v>
      </c>
      <c r="P15" s="305">
        <v>93.116988862784979</v>
      </c>
    </row>
    <row r="16" spans="1:16" ht="20.100000000000001" customHeight="1">
      <c r="A16" s="233" t="s">
        <v>102</v>
      </c>
      <c r="B16" s="242" t="s">
        <v>210</v>
      </c>
      <c r="C16" s="252"/>
      <c r="D16" s="261">
        <v>115607.5</v>
      </c>
      <c r="E16" s="276">
        <v>114522.9</v>
      </c>
      <c r="F16" s="276">
        <v>85462</v>
      </c>
      <c r="G16" s="276">
        <v>51602.4</v>
      </c>
      <c r="H16" s="276">
        <v>51047.4</v>
      </c>
      <c r="I16" s="276">
        <v>55491.5</v>
      </c>
      <c r="J16" s="276">
        <v>55854.9</v>
      </c>
      <c r="K16" s="276">
        <v>66692.3</v>
      </c>
      <c r="L16" s="276">
        <v>84918.5</v>
      </c>
      <c r="M16" s="276">
        <v>111997.29399999999</v>
      </c>
      <c r="N16" s="276">
        <v>122206.20499999999</v>
      </c>
      <c r="O16" s="292">
        <v>155075.19999999998</v>
      </c>
      <c r="P16" s="306">
        <v>1070478.0990000002</v>
      </c>
    </row>
    <row r="17" spans="1:16" ht="20.100000000000001" customHeight="1">
      <c r="A17" s="233"/>
      <c r="B17" s="241"/>
      <c r="C17" s="247" t="s">
        <v>137</v>
      </c>
      <c r="D17" s="256">
        <v>76.317849824665174</v>
      </c>
      <c r="E17" s="271">
        <v>85.992872653877697</v>
      </c>
      <c r="F17" s="271">
        <v>83.378049042238302</v>
      </c>
      <c r="G17" s="271">
        <v>53.096427270538413</v>
      </c>
      <c r="H17" s="271">
        <v>72.235636298182953</v>
      </c>
      <c r="I17" s="271">
        <v>81.70487506809782</v>
      </c>
      <c r="J17" s="271">
        <v>90.348811253061228</v>
      </c>
      <c r="K17" s="271">
        <v>113.41533511553715</v>
      </c>
      <c r="L17" s="271">
        <v>117.81374776979574</v>
      </c>
      <c r="M17" s="271">
        <v>105.58391578725082</v>
      </c>
      <c r="N17" s="271">
        <v>82.333216329984467</v>
      </c>
      <c r="O17" s="287">
        <v>84.960422163588376</v>
      </c>
      <c r="P17" s="301">
        <v>85.456240484416625</v>
      </c>
    </row>
    <row r="18" spans="1:16" ht="20.100000000000001" customHeight="1">
      <c r="A18" s="233"/>
      <c r="B18" s="240" t="s">
        <v>211</v>
      </c>
      <c r="C18" s="248"/>
      <c r="D18" s="254">
        <v>291.78168371429189</v>
      </c>
      <c r="E18" s="269">
        <v>280.93101903636739</v>
      </c>
      <c r="F18" s="269">
        <v>272.3786010156561</v>
      </c>
      <c r="G18" s="269">
        <v>295.60613459839078</v>
      </c>
      <c r="H18" s="269">
        <v>301.29226953772377</v>
      </c>
      <c r="I18" s="269">
        <v>285.63360154257862</v>
      </c>
      <c r="J18" s="269">
        <v>279.98232921373057</v>
      </c>
      <c r="K18" s="269">
        <v>277.84298937058702</v>
      </c>
      <c r="L18" s="269">
        <v>282.72483616644195</v>
      </c>
      <c r="M18" s="269">
        <v>303.16711937700927</v>
      </c>
      <c r="N18" s="269">
        <v>312.45732571435309</v>
      </c>
      <c r="O18" s="285">
        <v>295.38195662491489</v>
      </c>
      <c r="P18" s="299">
        <v>291.2615356552007</v>
      </c>
    </row>
    <row r="19" spans="1:16" ht="20.100000000000001" customHeight="1">
      <c r="A19" s="233"/>
      <c r="B19" s="241"/>
      <c r="C19" s="247" t="s">
        <v>137</v>
      </c>
      <c r="D19" s="256">
        <v>110.65886750762128</v>
      </c>
      <c r="E19" s="271">
        <v>105.66172660772955</v>
      </c>
      <c r="F19" s="271">
        <v>105.11420195371369</v>
      </c>
      <c r="G19" s="271">
        <v>108.98011617798554</v>
      </c>
      <c r="H19" s="271">
        <v>101.32578224195569</v>
      </c>
      <c r="I19" s="271">
        <v>96.948053845114771</v>
      </c>
      <c r="J19" s="271">
        <v>96.111899172228604</v>
      </c>
      <c r="K19" s="271">
        <v>94.87396670579497</v>
      </c>
      <c r="L19" s="271">
        <v>99.017754598278231</v>
      </c>
      <c r="M19" s="271">
        <v>110.78343771953638</v>
      </c>
      <c r="N19" s="271">
        <v>116.28368988520323</v>
      </c>
      <c r="O19" s="287">
        <v>99.87861765209459</v>
      </c>
      <c r="P19" s="301">
        <v>104.84312116952515</v>
      </c>
    </row>
    <row r="20" spans="1:16" ht="20.100000000000001" customHeight="1">
      <c r="A20" s="233"/>
      <c r="B20" s="240" t="s">
        <v>212</v>
      </c>
      <c r="C20" s="246"/>
      <c r="D20" s="259">
        <v>33732151</v>
      </c>
      <c r="E20" s="274">
        <v>32173035</v>
      </c>
      <c r="F20" s="274">
        <v>23278020</v>
      </c>
      <c r="G20" s="274">
        <v>15253986</v>
      </c>
      <c r="H20" s="274">
        <v>15380187</v>
      </c>
      <c r="I20" s="274">
        <v>15850237</v>
      </c>
      <c r="J20" s="274">
        <v>15638385</v>
      </c>
      <c r="K20" s="274">
        <v>18529988</v>
      </c>
      <c r="L20" s="274">
        <v>24008569</v>
      </c>
      <c r="M20" s="274">
        <v>33953897</v>
      </c>
      <c r="N20" s="274">
        <v>38184224</v>
      </c>
      <c r="O20" s="290">
        <v>45806416</v>
      </c>
      <c r="P20" s="304">
        <v>311789095</v>
      </c>
    </row>
    <row r="21" spans="1:16" ht="20.100000000000001" customHeight="1">
      <c r="A21" s="233"/>
      <c r="B21" s="242"/>
      <c r="C21" s="249" t="s">
        <v>137</v>
      </c>
      <c r="D21" s="262">
        <v>84.452468322141613</v>
      </c>
      <c r="E21" s="277">
        <v>90.86155400567327</v>
      </c>
      <c r="F21" s="277">
        <v>87.642170855324807</v>
      </c>
      <c r="G21" s="277">
        <v>57.864548125792346</v>
      </c>
      <c r="H21" s="277">
        <v>73.193323536587968</v>
      </c>
      <c r="I21" s="277">
        <v>79.211286275103234</v>
      </c>
      <c r="J21" s="277">
        <v>86.835958374849355</v>
      </c>
      <c r="K21" s="277">
        <v>107.60162727678049</v>
      </c>
      <c r="L21" s="277">
        <v>116.65652764973085</v>
      </c>
      <c r="M21" s="277">
        <v>116.96949158801672</v>
      </c>
      <c r="N21" s="277">
        <v>95.740101949672649</v>
      </c>
      <c r="O21" s="293">
        <v>84.857295208375888</v>
      </c>
      <c r="P21" s="307">
        <v>89.594989757997709</v>
      </c>
    </row>
    <row r="22" spans="1:16" ht="20.100000000000001" customHeight="1">
      <c r="A22" s="234" t="s">
        <v>90</v>
      </c>
      <c r="B22" s="243" t="s">
        <v>210</v>
      </c>
      <c r="C22" s="250"/>
      <c r="D22" s="258">
        <v>1999.65</v>
      </c>
      <c r="E22" s="273">
        <v>1573.8000000000002</v>
      </c>
      <c r="F22" s="273">
        <v>1839.8</v>
      </c>
      <c r="G22" s="273">
        <v>1440.15</v>
      </c>
      <c r="H22" s="273">
        <v>1305.6600000000001</v>
      </c>
      <c r="I22" s="273">
        <v>964.95</v>
      </c>
      <c r="J22" s="273">
        <v>1103</v>
      </c>
      <c r="K22" s="273">
        <v>1716</v>
      </c>
      <c r="L22" s="273">
        <v>1057.8</v>
      </c>
      <c r="M22" s="273">
        <v>2172.4</v>
      </c>
      <c r="N22" s="273">
        <v>2738</v>
      </c>
      <c r="O22" s="289">
        <v>1881</v>
      </c>
      <c r="P22" s="303">
        <v>19792.21</v>
      </c>
    </row>
    <row r="23" spans="1:16" ht="20.100000000000001" customHeight="1">
      <c r="A23" s="233"/>
      <c r="B23" s="241"/>
      <c r="C23" s="247" t="s">
        <v>137</v>
      </c>
      <c r="D23" s="256">
        <v>76.732540291634692</v>
      </c>
      <c r="E23" s="271">
        <v>156.28599801390271</v>
      </c>
      <c r="F23" s="271">
        <v>197.40343347639484</v>
      </c>
      <c r="G23" s="271">
        <v>149.54828660436135</v>
      </c>
      <c r="H23" s="271">
        <v>95.793103448275858</v>
      </c>
      <c r="I23" s="271">
        <v>150.50534984558757</v>
      </c>
      <c r="J23" s="271">
        <v>153.31155743971087</v>
      </c>
      <c r="K23" s="271">
        <v>187.74617067833699</v>
      </c>
      <c r="L23" s="271">
        <v>162.33885819521177</v>
      </c>
      <c r="M23" s="271">
        <v>92.089868588384917</v>
      </c>
      <c r="N23" s="271">
        <v>211.91950464396285</v>
      </c>
      <c r="O23" s="287">
        <v>179.05759162303664</v>
      </c>
      <c r="P23" s="301">
        <v>136.51033300249884</v>
      </c>
    </row>
    <row r="24" spans="1:16" ht="20.100000000000001" customHeight="1">
      <c r="A24" s="233"/>
      <c r="B24" s="240" t="s">
        <v>211</v>
      </c>
      <c r="C24" s="248"/>
      <c r="D24" s="254">
        <v>850.79888980571593</v>
      </c>
      <c r="E24" s="269">
        <v>790.57059346803908</v>
      </c>
      <c r="F24" s="269">
        <v>946.026742037178</v>
      </c>
      <c r="G24" s="269">
        <v>748.51925146686119</v>
      </c>
      <c r="H24" s="269">
        <v>781.97846299955575</v>
      </c>
      <c r="I24" s="269">
        <v>808.02114099176117</v>
      </c>
      <c r="J24" s="269">
        <v>813.10063463281961</v>
      </c>
      <c r="K24" s="269">
        <v>808.37412587412587</v>
      </c>
      <c r="L24" s="269">
        <v>822.27264133106451</v>
      </c>
      <c r="M24" s="269">
        <v>999.78364941999632</v>
      </c>
      <c r="N24" s="269">
        <v>915.27392257121983</v>
      </c>
      <c r="O24" s="285">
        <v>822.07868155236577</v>
      </c>
      <c r="P24" s="299">
        <v>856.03265122995367</v>
      </c>
    </row>
    <row r="25" spans="1:16" ht="20.100000000000001" customHeight="1">
      <c r="A25" s="233"/>
      <c r="B25" s="241"/>
      <c r="C25" s="247" t="s">
        <v>137</v>
      </c>
      <c r="D25" s="256">
        <v>94.918484974985688</v>
      </c>
      <c r="E25" s="271">
        <v>89.289433335836179</v>
      </c>
      <c r="F25" s="271">
        <v>113.04676303031643</v>
      </c>
      <c r="G25" s="271">
        <v>89.75520348183133</v>
      </c>
      <c r="H25" s="271">
        <v>99.412077253753651</v>
      </c>
      <c r="I25" s="271">
        <v>109.32191152516624</v>
      </c>
      <c r="J25" s="271">
        <v>103.33785291854336</v>
      </c>
      <c r="K25" s="271">
        <v>100.34686283430003</v>
      </c>
      <c r="L25" s="271">
        <v>94.264671756696373</v>
      </c>
      <c r="M25" s="271">
        <v>122.24587306182404</v>
      </c>
      <c r="N25" s="271">
        <v>105.54531293729906</v>
      </c>
      <c r="O25" s="287">
        <v>82.302510165974795</v>
      </c>
      <c r="P25" s="301">
        <v>100.6898575881396</v>
      </c>
    </row>
    <row r="26" spans="1:16" ht="20.100000000000001" customHeight="1">
      <c r="A26" s="233"/>
      <c r="B26" s="240" t="s">
        <v>212</v>
      </c>
      <c r="C26" s="246"/>
      <c r="D26" s="259">
        <v>1701300</v>
      </c>
      <c r="E26" s="274">
        <v>1244200</v>
      </c>
      <c r="F26" s="274">
        <v>1740500</v>
      </c>
      <c r="G26" s="274">
        <v>1077980</v>
      </c>
      <c r="H26" s="274">
        <v>1020998</v>
      </c>
      <c r="I26" s="274">
        <v>779700</v>
      </c>
      <c r="J26" s="274">
        <v>896850</v>
      </c>
      <c r="K26" s="274">
        <v>1387170</v>
      </c>
      <c r="L26" s="274">
        <v>869800</v>
      </c>
      <c r="M26" s="274">
        <v>2171930</v>
      </c>
      <c r="N26" s="274">
        <v>2506020</v>
      </c>
      <c r="O26" s="290">
        <v>1546330</v>
      </c>
      <c r="P26" s="304">
        <v>16942778</v>
      </c>
    </row>
    <row r="27" spans="1:16" ht="20.100000000000001" customHeight="1">
      <c r="A27" s="235"/>
      <c r="B27" s="244"/>
      <c r="C27" s="251" t="s">
        <v>137</v>
      </c>
      <c r="D27" s="263">
        <v>72.833364727640117</v>
      </c>
      <c r="E27" s="278">
        <v>139.54688200986988</v>
      </c>
      <c r="F27" s="278">
        <v>223.15819165576838</v>
      </c>
      <c r="G27" s="278">
        <v>134.22736894533682</v>
      </c>
      <c r="H27" s="278">
        <v>95.229914003768172</v>
      </c>
      <c r="I27" s="278">
        <v>164.53532539883514</v>
      </c>
      <c r="J27" s="278">
        <v>158.42887173417654</v>
      </c>
      <c r="K27" s="278">
        <v>188.39739236724162</v>
      </c>
      <c r="L27" s="278">
        <v>153.02819181128518</v>
      </c>
      <c r="M27" s="278">
        <v>112.57606385735758</v>
      </c>
      <c r="N27" s="278">
        <v>223.67110435164457</v>
      </c>
      <c r="O27" s="294">
        <v>147.36889254849936</v>
      </c>
      <c r="P27" s="308">
        <v>137.4520598933112</v>
      </c>
    </row>
    <row r="28" spans="1:16" ht="20.100000000000001" customHeight="1">
      <c r="A28" s="233" t="s">
        <v>103</v>
      </c>
      <c r="B28" s="242" t="s">
        <v>210</v>
      </c>
      <c r="C28" s="252"/>
      <c r="D28" s="261">
        <v>1397.8</v>
      </c>
      <c r="E28" s="276">
        <v>1830.8</v>
      </c>
      <c r="F28" s="276">
        <v>1578.68</v>
      </c>
      <c r="G28" s="276">
        <v>1534.2</v>
      </c>
      <c r="H28" s="276">
        <v>1432.28</v>
      </c>
      <c r="I28" s="276">
        <v>1453.1999999999998</v>
      </c>
      <c r="J28" s="276">
        <v>1371.9999999999998</v>
      </c>
      <c r="K28" s="276">
        <v>1205.5000000000002</v>
      </c>
      <c r="L28" s="276">
        <v>1570.6</v>
      </c>
      <c r="M28" s="276">
        <v>2157.5</v>
      </c>
      <c r="N28" s="276">
        <v>1637.6</v>
      </c>
      <c r="O28" s="292">
        <v>1575.5</v>
      </c>
      <c r="P28" s="306">
        <v>18745.66</v>
      </c>
    </row>
    <row r="29" spans="1:16" ht="20.100000000000001" customHeight="1">
      <c r="A29" s="233"/>
      <c r="B29" s="241"/>
      <c r="C29" s="247" t="s">
        <v>137</v>
      </c>
      <c r="D29" s="256">
        <v>153.74631528003871</v>
      </c>
      <c r="E29" s="271">
        <v>157.96376186367559</v>
      </c>
      <c r="F29" s="271">
        <v>101.54568552407295</v>
      </c>
      <c r="G29" s="271">
        <v>107.96926021844386</v>
      </c>
      <c r="H29" s="271">
        <v>107.67403397985265</v>
      </c>
      <c r="I29" s="271">
        <v>109.83296802962737</v>
      </c>
      <c r="J29" s="271">
        <v>100.197181041408</v>
      </c>
      <c r="K29" s="271">
        <v>92.442774433495657</v>
      </c>
      <c r="L29" s="271">
        <v>110.23301516002246</v>
      </c>
      <c r="M29" s="271">
        <v>123.25754113345522</v>
      </c>
      <c r="N29" s="271">
        <v>114.82904664404117</v>
      </c>
      <c r="O29" s="287">
        <v>124.11375452969907</v>
      </c>
      <c r="P29" s="301">
        <v>115.42083868496917</v>
      </c>
    </row>
    <row r="30" spans="1:16" ht="20.100000000000001" customHeight="1">
      <c r="A30" s="233"/>
      <c r="B30" s="240" t="s">
        <v>211</v>
      </c>
      <c r="C30" s="248"/>
      <c r="D30" s="254">
        <v>1082.8015452854486</v>
      </c>
      <c r="E30" s="269">
        <v>1126.1716189643871</v>
      </c>
      <c r="F30" s="269">
        <v>1120.6381280563508</v>
      </c>
      <c r="G30" s="269">
        <v>1153.7009516360317</v>
      </c>
      <c r="H30" s="269">
        <v>1151.1436311335772</v>
      </c>
      <c r="I30" s="269">
        <v>1109.5100467932839</v>
      </c>
      <c r="J30" s="269">
        <v>1121.720116618076</v>
      </c>
      <c r="K30" s="269">
        <v>1133.7951057652424</v>
      </c>
      <c r="L30" s="269">
        <v>1174.6338978734243</v>
      </c>
      <c r="M30" s="269">
        <v>1182.4750869061413</v>
      </c>
      <c r="N30" s="269">
        <v>1137.0084269662923</v>
      </c>
      <c r="O30" s="285">
        <v>1174.8492542050142</v>
      </c>
      <c r="P30" s="299">
        <v>1141.0839629012796</v>
      </c>
    </row>
    <row r="31" spans="1:16" ht="20.100000000000001" customHeight="1">
      <c r="A31" s="233"/>
      <c r="B31" s="241"/>
      <c r="C31" s="247" t="s">
        <v>137</v>
      </c>
      <c r="D31" s="256">
        <v>93.436977953573688</v>
      </c>
      <c r="E31" s="271">
        <v>91.777558687057422</v>
      </c>
      <c r="F31" s="271">
        <v>98.812069669982066</v>
      </c>
      <c r="G31" s="271">
        <v>104.86151009599425</v>
      </c>
      <c r="H31" s="271">
        <v>110.92623479425396</v>
      </c>
      <c r="I31" s="271">
        <v>100.84341666550074</v>
      </c>
      <c r="J31" s="271">
        <v>106.26507651332879</v>
      </c>
      <c r="K31" s="271">
        <v>106.39415368801501</v>
      </c>
      <c r="L31" s="271">
        <v>99.477497902713012</v>
      </c>
      <c r="M31" s="271">
        <v>100.90085150429647</v>
      </c>
      <c r="N31" s="271">
        <v>93.216131711571009</v>
      </c>
      <c r="O31" s="287">
        <v>95.687060305628421</v>
      </c>
      <c r="P31" s="301">
        <v>100.14696536385389</v>
      </c>
    </row>
    <row r="32" spans="1:16" ht="20.100000000000001" customHeight="1">
      <c r="A32" s="233"/>
      <c r="B32" s="240" t="s">
        <v>212</v>
      </c>
      <c r="C32" s="246"/>
      <c r="D32" s="259">
        <v>1513540</v>
      </c>
      <c r="E32" s="274">
        <v>2061795</v>
      </c>
      <c r="F32" s="274">
        <v>1769129</v>
      </c>
      <c r="G32" s="274">
        <v>1770008</v>
      </c>
      <c r="H32" s="274">
        <v>1648760</v>
      </c>
      <c r="I32" s="274">
        <v>1612340</v>
      </c>
      <c r="J32" s="274">
        <v>1539000</v>
      </c>
      <c r="K32" s="274">
        <v>1366790</v>
      </c>
      <c r="L32" s="274">
        <v>1844880</v>
      </c>
      <c r="M32" s="274">
        <v>2551190</v>
      </c>
      <c r="N32" s="274">
        <v>1861965</v>
      </c>
      <c r="O32" s="290">
        <v>1850975</v>
      </c>
      <c r="P32" s="304">
        <v>21390372</v>
      </c>
    </row>
    <row r="33" spans="1:16" ht="20.100000000000001" customHeight="1">
      <c r="A33" s="233"/>
      <c r="B33" s="242"/>
      <c r="C33" s="249" t="s">
        <v>137</v>
      </c>
      <c r="D33" s="262">
        <v>143.65591071264168</v>
      </c>
      <c r="E33" s="277">
        <v>144.97528424871851</v>
      </c>
      <c r="F33" s="277">
        <v>100.33939352690788</v>
      </c>
      <c r="G33" s="277">
        <v>113.21819670453384</v>
      </c>
      <c r="H33" s="277">
        <v>119.43875174493614</v>
      </c>
      <c r="I33" s="277">
        <v>110.75931758620334</v>
      </c>
      <c r="J33" s="277">
        <v>106.4746110978508</v>
      </c>
      <c r="K33" s="277">
        <v>98.353707504238415</v>
      </c>
      <c r="L33" s="277">
        <v>109.65704534390865</v>
      </c>
      <c r="M33" s="277">
        <v>124.36790854691479</v>
      </c>
      <c r="N33" s="277">
        <v>107.03919536285072</v>
      </c>
      <c r="O33" s="293">
        <v>118.76080314441278</v>
      </c>
      <c r="P33" s="307">
        <v>115.59046734050575</v>
      </c>
    </row>
    <row r="34" spans="1:16" ht="20.100000000000001" customHeight="1">
      <c r="A34" s="234" t="s">
        <v>105</v>
      </c>
      <c r="B34" s="243" t="s">
        <v>210</v>
      </c>
      <c r="C34" s="250"/>
      <c r="D34" s="258">
        <v>61301.3</v>
      </c>
      <c r="E34" s="273">
        <v>65645.5</v>
      </c>
      <c r="F34" s="273">
        <v>74438.299999999988</v>
      </c>
      <c r="G34" s="273">
        <v>56951.599999999991</v>
      </c>
      <c r="H34" s="273">
        <v>54734.2</v>
      </c>
      <c r="I34" s="273">
        <v>65249.4</v>
      </c>
      <c r="J34" s="273">
        <v>70137.5</v>
      </c>
      <c r="K34" s="273">
        <v>56587</v>
      </c>
      <c r="L34" s="273">
        <v>91693.7</v>
      </c>
      <c r="M34" s="273">
        <v>96221.3</v>
      </c>
      <c r="N34" s="273">
        <v>71811.600000000006</v>
      </c>
      <c r="O34" s="289">
        <v>62427.6</v>
      </c>
      <c r="P34" s="303">
        <v>827199</v>
      </c>
    </row>
    <row r="35" spans="1:16" ht="20.100000000000001" customHeight="1">
      <c r="A35" s="233"/>
      <c r="B35" s="241"/>
      <c r="C35" s="247" t="s">
        <v>137</v>
      </c>
      <c r="D35" s="256">
        <v>88.955295180205397</v>
      </c>
      <c r="E35" s="271">
        <v>96.118001463612188</v>
      </c>
      <c r="F35" s="271">
        <v>113.90617430246175</v>
      </c>
      <c r="G35" s="271">
        <v>106.55856561793155</v>
      </c>
      <c r="H35" s="271">
        <v>98.282266269377956</v>
      </c>
      <c r="I35" s="271">
        <v>98.156830935827571</v>
      </c>
      <c r="J35" s="271">
        <v>119.89226063940714</v>
      </c>
      <c r="K35" s="271">
        <v>85.25037580550736</v>
      </c>
      <c r="L35" s="271">
        <v>135.98737025068186</v>
      </c>
      <c r="M35" s="271">
        <v>99.650224360142758</v>
      </c>
      <c r="N35" s="271">
        <v>88.409796685389779</v>
      </c>
      <c r="O35" s="287">
        <v>91.453695007561379</v>
      </c>
      <c r="P35" s="301">
        <v>101.30739357977332</v>
      </c>
    </row>
    <row r="36" spans="1:16" ht="20.100000000000001" customHeight="1">
      <c r="A36" s="233"/>
      <c r="B36" s="240" t="s">
        <v>211</v>
      </c>
      <c r="C36" s="248"/>
      <c r="D36" s="254">
        <v>791.34463706316171</v>
      </c>
      <c r="E36" s="269">
        <v>759.16999642016594</v>
      </c>
      <c r="F36" s="269">
        <v>727.77727325852425</v>
      </c>
      <c r="G36" s="269">
        <v>795.00600509906667</v>
      </c>
      <c r="H36" s="269">
        <v>657.00044944477133</v>
      </c>
      <c r="I36" s="269">
        <v>615.18872204188847</v>
      </c>
      <c r="J36" s="269">
        <v>668.72316521119228</v>
      </c>
      <c r="K36" s="269">
        <v>712.09028575467869</v>
      </c>
      <c r="L36" s="269">
        <v>639.87921743805737</v>
      </c>
      <c r="M36" s="269">
        <v>820.4215282894744</v>
      </c>
      <c r="N36" s="269">
        <v>865.31968372797701</v>
      </c>
      <c r="O36" s="285">
        <v>788.61617297477403</v>
      </c>
      <c r="P36" s="299">
        <v>737.52864062940114</v>
      </c>
    </row>
    <row r="37" spans="1:16" ht="20.100000000000001" customHeight="1">
      <c r="A37" s="233"/>
      <c r="B37" s="241"/>
      <c r="C37" s="247" t="s">
        <v>137</v>
      </c>
      <c r="D37" s="256">
        <v>98.128620148095351</v>
      </c>
      <c r="E37" s="271">
        <v>89.226927241566003</v>
      </c>
      <c r="F37" s="271">
        <v>82.082379621137804</v>
      </c>
      <c r="G37" s="271">
        <v>84.725319763920311</v>
      </c>
      <c r="H37" s="271">
        <v>79.902250693122994</v>
      </c>
      <c r="I37" s="271">
        <v>92.941618649125417</v>
      </c>
      <c r="J37" s="271">
        <v>95.052395501241577</v>
      </c>
      <c r="K37" s="271">
        <v>99.619789265286883</v>
      </c>
      <c r="L37" s="271">
        <v>85.0433504920682</v>
      </c>
      <c r="M37" s="271">
        <v>107.27623790430927</v>
      </c>
      <c r="N37" s="271">
        <v>100.84101013026654</v>
      </c>
      <c r="O37" s="287">
        <v>93.707840599921298</v>
      </c>
      <c r="P37" s="301">
        <v>92.377845323120638</v>
      </c>
    </row>
    <row r="38" spans="1:16" ht="20.100000000000001" customHeight="1">
      <c r="A38" s="233"/>
      <c r="B38" s="240" t="s">
        <v>212</v>
      </c>
      <c r="C38" s="246"/>
      <c r="D38" s="259">
        <v>48510455</v>
      </c>
      <c r="E38" s="274">
        <v>49836094</v>
      </c>
      <c r="F38" s="274">
        <v>54174503</v>
      </c>
      <c r="G38" s="274">
        <v>45276864</v>
      </c>
      <c r="H38" s="274">
        <v>35960394</v>
      </c>
      <c r="I38" s="274">
        <v>40140695</v>
      </c>
      <c r="J38" s="274">
        <v>46902571</v>
      </c>
      <c r="K38" s="274">
        <v>40295053</v>
      </c>
      <c r="L38" s="274">
        <v>58672893</v>
      </c>
      <c r="M38" s="274">
        <v>78942026</v>
      </c>
      <c r="N38" s="274">
        <v>62139991</v>
      </c>
      <c r="O38" s="290">
        <v>49231415</v>
      </c>
      <c r="P38" s="304">
        <v>610082954</v>
      </c>
    </row>
    <row r="39" spans="1:16" ht="20.100000000000001" customHeight="1">
      <c r="A39" s="235"/>
      <c r="B39" s="244"/>
      <c r="C39" s="251" t="s">
        <v>137</v>
      </c>
      <c r="D39" s="260">
        <v>87.29060370900072</v>
      </c>
      <c r="E39" s="275">
        <v>85.763139231984582</v>
      </c>
      <c r="F39" s="275">
        <v>93.496898402861589</v>
      </c>
      <c r="G39" s="275">
        <v>90.282085455639361</v>
      </c>
      <c r="H39" s="275">
        <v>78.52974278144103</v>
      </c>
      <c r="I39" s="275">
        <v>91.228547486443617</v>
      </c>
      <c r="J39" s="275">
        <v>113.96046575834869</v>
      </c>
      <c r="K39" s="275">
        <v>84.926244725311534</v>
      </c>
      <c r="L39" s="275">
        <v>115.64821590723385</v>
      </c>
      <c r="M39" s="275">
        <v>106.9010117567647</v>
      </c>
      <c r="N39" s="275">
        <v>89.153332031661975</v>
      </c>
      <c r="O39" s="291">
        <v>85.699282740423797</v>
      </c>
      <c r="P39" s="305">
        <v>93.585587342008054</v>
      </c>
    </row>
    <row r="40" spans="1:16" ht="20.100000000000001" customHeight="1">
      <c r="A40" s="236" t="s">
        <v>222</v>
      </c>
      <c r="B40" s="242" t="s">
        <v>210</v>
      </c>
      <c r="C40" s="252"/>
      <c r="D40" s="261">
        <v>112356.6</v>
      </c>
      <c r="E40" s="276">
        <v>114020.8</v>
      </c>
      <c r="F40" s="276">
        <v>121272.2</v>
      </c>
      <c r="G40" s="276">
        <v>90876.6</v>
      </c>
      <c r="H40" s="276">
        <v>70296.3</v>
      </c>
      <c r="I40" s="276">
        <v>85920.5</v>
      </c>
      <c r="J40" s="276">
        <v>102039.9</v>
      </c>
      <c r="K40" s="276">
        <v>75741.899999999994</v>
      </c>
      <c r="L40" s="276">
        <v>116608.3</v>
      </c>
      <c r="M40" s="276">
        <v>144101</v>
      </c>
      <c r="N40" s="276">
        <v>108578.8</v>
      </c>
      <c r="O40" s="292">
        <v>107661.4</v>
      </c>
      <c r="P40" s="306">
        <v>1249474.3</v>
      </c>
    </row>
    <row r="41" spans="1:16" ht="20.100000000000001" customHeight="1">
      <c r="A41" s="233"/>
      <c r="B41" s="241"/>
      <c r="C41" s="247" t="s">
        <v>137</v>
      </c>
      <c r="D41" s="256">
        <v>131.95587401097632</v>
      </c>
      <c r="E41" s="271">
        <v>124.54878417776204</v>
      </c>
      <c r="F41" s="271">
        <v>151.25427643846109</v>
      </c>
      <c r="G41" s="271">
        <v>107.40988070769308</v>
      </c>
      <c r="H41" s="271">
        <v>102.59103426837652</v>
      </c>
      <c r="I41" s="271">
        <v>104.62110382415186</v>
      </c>
      <c r="J41" s="271">
        <v>148.49683912729643</v>
      </c>
      <c r="K41" s="271">
        <v>85.088057302122436</v>
      </c>
      <c r="L41" s="271">
        <v>138.57607177872188</v>
      </c>
      <c r="M41" s="271">
        <v>108.45915310623053</v>
      </c>
      <c r="N41" s="271">
        <v>102.06721771164989</v>
      </c>
      <c r="O41" s="287">
        <v>91.405017616844248</v>
      </c>
      <c r="P41" s="301">
        <v>151.37887853506334</v>
      </c>
    </row>
    <row r="42" spans="1:16" ht="20.100000000000001" customHeight="1">
      <c r="A42" s="233"/>
      <c r="B42" s="240" t="s">
        <v>211</v>
      </c>
      <c r="C42" s="248"/>
      <c r="D42" s="254">
        <v>638.94958551611558</v>
      </c>
      <c r="E42" s="269">
        <v>572.90454022423978</v>
      </c>
      <c r="F42" s="269">
        <v>539.49699106637797</v>
      </c>
      <c r="G42" s="269">
        <v>669.06637132111007</v>
      </c>
      <c r="H42" s="269">
        <v>682.20560683848225</v>
      </c>
      <c r="I42" s="269">
        <v>527.57794705570848</v>
      </c>
      <c r="J42" s="269">
        <v>512.54265243301893</v>
      </c>
      <c r="K42" s="269">
        <v>587.09109488935451</v>
      </c>
      <c r="L42" s="269">
        <v>505.88562735242687</v>
      </c>
      <c r="M42" s="269">
        <v>640.95646109326094</v>
      </c>
      <c r="N42" s="269">
        <v>742.99902927643336</v>
      </c>
      <c r="O42" s="285">
        <v>680.22620920775694</v>
      </c>
      <c r="P42" s="299">
        <v>607.18028934248582</v>
      </c>
    </row>
    <row r="43" spans="1:16" ht="20.100000000000001" customHeight="1">
      <c r="A43" s="233"/>
      <c r="B43" s="241"/>
      <c r="C43" s="247" t="s">
        <v>137</v>
      </c>
      <c r="D43" s="264">
        <v>104.62471696153331</v>
      </c>
      <c r="E43" s="279">
        <v>102.94886918594865</v>
      </c>
      <c r="F43" s="279">
        <v>98.210568122515099</v>
      </c>
      <c r="G43" s="279">
        <v>118.67176109407589</v>
      </c>
      <c r="H43" s="279">
        <v>126.11093128300578</v>
      </c>
      <c r="I43" s="279">
        <v>111.26163378479627</v>
      </c>
      <c r="J43" s="279">
        <v>100.16833729826742</v>
      </c>
      <c r="K43" s="279">
        <v>123.48092911208226</v>
      </c>
      <c r="L43" s="279">
        <v>97.576077419851487</v>
      </c>
      <c r="M43" s="279">
        <v>122.60944954820772</v>
      </c>
      <c r="N43" s="279">
        <v>108.91744598489106</v>
      </c>
      <c r="O43" s="295">
        <v>100.15818837035073</v>
      </c>
      <c r="P43" s="309">
        <v>99.247514820634137</v>
      </c>
    </row>
    <row r="44" spans="1:16" ht="20.100000000000001" customHeight="1">
      <c r="A44" s="233"/>
      <c r="B44" s="240" t="s">
        <v>212</v>
      </c>
      <c r="C44" s="246"/>
      <c r="D44" s="259">
        <v>71790203</v>
      </c>
      <c r="E44" s="274">
        <v>65323034</v>
      </c>
      <c r="F44" s="274">
        <v>65425987</v>
      </c>
      <c r="G44" s="274">
        <v>60802477</v>
      </c>
      <c r="H44" s="274">
        <v>47956530</v>
      </c>
      <c r="I44" s="274">
        <v>45329761</v>
      </c>
      <c r="J44" s="274">
        <v>52299801</v>
      </c>
      <c r="K44" s="274">
        <v>44467395</v>
      </c>
      <c r="L44" s="274">
        <v>58990463</v>
      </c>
      <c r="M44" s="274">
        <v>92362467</v>
      </c>
      <c r="N44" s="274">
        <v>80673943</v>
      </c>
      <c r="O44" s="290">
        <v>73234106</v>
      </c>
      <c r="P44" s="304">
        <v>758656167</v>
      </c>
    </row>
    <row r="45" spans="1:16" ht="20.100000000000001" customHeight="1">
      <c r="A45" s="233"/>
      <c r="B45" s="242"/>
      <c r="C45" s="249" t="s">
        <v>137</v>
      </c>
      <c r="D45" s="262">
        <v>138.0584596981015</v>
      </c>
      <c r="E45" s="277">
        <v>128.22156489585376</v>
      </c>
      <c r="F45" s="277">
        <v>148.5476841998121</v>
      </c>
      <c r="G45" s="277">
        <v>127.46519702486547</v>
      </c>
      <c r="H45" s="277">
        <v>129.37850872871724</v>
      </c>
      <c r="I45" s="277">
        <v>116.40314939843933</v>
      </c>
      <c r="J45" s="277">
        <v>148.74681469429584</v>
      </c>
      <c r="K45" s="277">
        <v>105.06752372008175</v>
      </c>
      <c r="L45" s="277">
        <v>135.21709508419463</v>
      </c>
      <c r="M45" s="277">
        <v>132.98117060819709</v>
      </c>
      <c r="N45" s="277">
        <v>111.16900671936743</v>
      </c>
      <c r="O45" s="293">
        <v>91.549609724631139</v>
      </c>
      <c r="P45" s="307">
        <v>150.23977490939671</v>
      </c>
    </row>
    <row r="46" spans="1:16" ht="20.100000000000001" customHeight="1">
      <c r="A46" s="234" t="s">
        <v>109</v>
      </c>
      <c r="B46" s="243" t="s">
        <v>210</v>
      </c>
      <c r="C46" s="250"/>
      <c r="D46" s="258">
        <v>26395.199999999997</v>
      </c>
      <c r="E46" s="273">
        <v>19475.5</v>
      </c>
      <c r="F46" s="273">
        <v>22141.2</v>
      </c>
      <c r="G46" s="273">
        <v>21935.1</v>
      </c>
      <c r="H46" s="273">
        <v>17421</v>
      </c>
      <c r="I46" s="273">
        <v>20841.399999999998</v>
      </c>
      <c r="J46" s="273">
        <v>20961.800000000003</v>
      </c>
      <c r="K46" s="273">
        <v>18959.8</v>
      </c>
      <c r="L46" s="273">
        <v>26764.5</v>
      </c>
      <c r="M46" s="273">
        <v>28269.299999999996</v>
      </c>
      <c r="N46" s="273">
        <v>29057.75</v>
      </c>
      <c r="O46" s="289">
        <v>29834.800000000003</v>
      </c>
      <c r="P46" s="303">
        <v>282057.34999999998</v>
      </c>
    </row>
    <row r="47" spans="1:16" ht="20.100000000000001" customHeight="1">
      <c r="A47" s="233"/>
      <c r="B47" s="241"/>
      <c r="C47" s="247" t="s">
        <v>137</v>
      </c>
      <c r="D47" s="256">
        <v>125.90925157665617</v>
      </c>
      <c r="E47" s="271">
        <v>84.773392067416523</v>
      </c>
      <c r="F47" s="271">
        <v>109.78980408491141</v>
      </c>
      <c r="G47" s="271">
        <v>89.00353821433788</v>
      </c>
      <c r="H47" s="271">
        <v>79.321065227131143</v>
      </c>
      <c r="I47" s="271">
        <v>91.846160083625506</v>
      </c>
      <c r="J47" s="271">
        <v>96.294628911633382</v>
      </c>
      <c r="K47" s="271">
        <v>74.683929235442776</v>
      </c>
      <c r="L47" s="271">
        <v>132.90545237858774</v>
      </c>
      <c r="M47" s="271">
        <v>99.348787190823259</v>
      </c>
      <c r="N47" s="271">
        <v>84.028079002920677</v>
      </c>
      <c r="O47" s="287">
        <v>135.98049269615552</v>
      </c>
      <c r="P47" s="301">
        <v>98.734384542711382</v>
      </c>
    </row>
    <row r="48" spans="1:16" ht="20.100000000000001" customHeight="1">
      <c r="A48" s="233"/>
      <c r="B48" s="240" t="s">
        <v>211</v>
      </c>
      <c r="C48" s="248"/>
      <c r="D48" s="254">
        <v>661.37324210462521</v>
      </c>
      <c r="E48" s="269">
        <v>628.24779851608434</v>
      </c>
      <c r="F48" s="269">
        <v>588.14156414286492</v>
      </c>
      <c r="G48" s="269">
        <v>685.91289759335496</v>
      </c>
      <c r="H48" s="269">
        <v>717.77199931117616</v>
      </c>
      <c r="I48" s="269">
        <v>574.423551200975</v>
      </c>
      <c r="J48" s="269">
        <v>551.2040473623448</v>
      </c>
      <c r="K48" s="269">
        <v>637.38562643065859</v>
      </c>
      <c r="L48" s="269">
        <v>497.45756505819276</v>
      </c>
      <c r="M48" s="269">
        <v>609.57367179236849</v>
      </c>
      <c r="N48" s="269">
        <v>563.48075814541733</v>
      </c>
      <c r="O48" s="285">
        <v>490.24675881856081</v>
      </c>
      <c r="P48" s="299">
        <v>593.57289572492971</v>
      </c>
    </row>
    <row r="49" spans="1:17" ht="20.100000000000001" customHeight="1">
      <c r="A49" s="233"/>
      <c r="B49" s="241"/>
      <c r="C49" s="247" t="s">
        <v>137</v>
      </c>
      <c r="D49" s="256">
        <v>109.19188000047149</v>
      </c>
      <c r="E49" s="271">
        <v>110.47224406901681</v>
      </c>
      <c r="F49" s="271">
        <v>101.17482733403209</v>
      </c>
      <c r="G49" s="271">
        <v>116.72673660482738</v>
      </c>
      <c r="H49" s="271">
        <v>115.37450662592457</v>
      </c>
      <c r="I49" s="271">
        <v>106.81206238939247</v>
      </c>
      <c r="J49" s="271">
        <v>101.65827749859713</v>
      </c>
      <c r="K49" s="271">
        <v>119.94457754379064</v>
      </c>
      <c r="L49" s="271">
        <v>81.150678013259991</v>
      </c>
      <c r="M49" s="271">
        <v>105.40133074374869</v>
      </c>
      <c r="N49" s="271">
        <v>84.376856989782993</v>
      </c>
      <c r="O49" s="287">
        <v>67.012355194925092</v>
      </c>
      <c r="P49" s="301">
        <v>99.119385894894734</v>
      </c>
    </row>
    <row r="50" spans="1:17" ht="20.100000000000001" customHeight="1">
      <c r="A50" s="233"/>
      <c r="B50" s="240" t="s">
        <v>212</v>
      </c>
      <c r="C50" s="246"/>
      <c r="D50" s="259">
        <v>17457079</v>
      </c>
      <c r="E50" s="274">
        <v>12235440</v>
      </c>
      <c r="F50" s="274">
        <v>13022160</v>
      </c>
      <c r="G50" s="274">
        <v>15045568</v>
      </c>
      <c r="H50" s="274">
        <v>12504306</v>
      </c>
      <c r="I50" s="274">
        <v>11971791</v>
      </c>
      <c r="J50" s="274">
        <v>11554229</v>
      </c>
      <c r="K50" s="274">
        <v>12084704</v>
      </c>
      <c r="L50" s="274">
        <v>13314203</v>
      </c>
      <c r="M50" s="274">
        <v>17232221</v>
      </c>
      <c r="N50" s="274">
        <v>16373483</v>
      </c>
      <c r="O50" s="290">
        <v>14626414</v>
      </c>
      <c r="P50" s="304">
        <v>167421598</v>
      </c>
    </row>
    <row r="51" spans="1:17" ht="20.100000000000001" customHeight="1">
      <c r="A51" s="237"/>
      <c r="B51" s="241"/>
      <c r="C51" s="247" t="s">
        <v>137</v>
      </c>
      <c r="D51" s="256">
        <v>137.48267889107416</v>
      </c>
      <c r="E51" s="271">
        <v>93.651068590300909</v>
      </c>
      <c r="F51" s="271">
        <v>111.07964471328123</v>
      </c>
      <c r="G51" s="271">
        <v>103.89092562042705</v>
      </c>
      <c r="H51" s="271">
        <v>91.516287656230375</v>
      </c>
      <c r="I51" s="271">
        <v>98.10277781078338</v>
      </c>
      <c r="J51" s="271">
        <v>97.891461075232598</v>
      </c>
      <c r="K51" s="271">
        <v>89.57932341455539</v>
      </c>
      <c r="L51" s="271">
        <v>107.85367572181434</v>
      </c>
      <c r="M51" s="271">
        <v>104.71494377690267</v>
      </c>
      <c r="N51" s="271">
        <v>70.900252051556251</v>
      </c>
      <c r="O51" s="287">
        <v>91.123730761356896</v>
      </c>
      <c r="P51" s="301">
        <v>97.864915625839402</v>
      </c>
    </row>
    <row r="52" spans="1:17" s="228" customFormat="1" ht="20.100000000000001" customHeight="1">
      <c r="A52" s="231" t="s">
        <v>119</v>
      </c>
      <c r="B52" s="239"/>
      <c r="C52" s="245"/>
      <c r="D52" s="253" t="s">
        <v>116</v>
      </c>
      <c r="E52" s="253" t="s">
        <v>120</v>
      </c>
      <c r="F52" s="253" t="s">
        <v>121</v>
      </c>
      <c r="G52" s="253" t="s">
        <v>122</v>
      </c>
      <c r="H52" s="253" t="s">
        <v>124</v>
      </c>
      <c r="I52" s="253" t="s">
        <v>60</v>
      </c>
      <c r="J52" s="253" t="s">
        <v>125</v>
      </c>
      <c r="K52" s="253" t="s">
        <v>30</v>
      </c>
      <c r="L52" s="253" t="s">
        <v>129</v>
      </c>
      <c r="M52" s="253" t="s">
        <v>130</v>
      </c>
      <c r="N52" s="253" t="s">
        <v>132</v>
      </c>
      <c r="O52" s="284" t="s">
        <v>133</v>
      </c>
      <c r="P52" s="298" t="s">
        <v>67</v>
      </c>
    </row>
    <row r="53" spans="1:17" ht="20.100000000000001" customHeight="1">
      <c r="A53" s="232" t="s">
        <v>139</v>
      </c>
      <c r="B53" s="240" t="s">
        <v>210</v>
      </c>
      <c r="C53" s="246"/>
      <c r="D53" s="254">
        <v>1.25</v>
      </c>
      <c r="E53" s="269">
        <v>0</v>
      </c>
      <c r="F53" s="269">
        <v>7.25</v>
      </c>
      <c r="G53" s="269">
        <v>1.25</v>
      </c>
      <c r="H53" s="269">
        <v>6</v>
      </c>
      <c r="I53" s="269">
        <v>1.25</v>
      </c>
      <c r="J53" s="269">
        <v>11.45</v>
      </c>
      <c r="K53" s="269">
        <v>9.3000000000000007</v>
      </c>
      <c r="L53" s="269">
        <v>7.25</v>
      </c>
      <c r="M53" s="269">
        <v>6</v>
      </c>
      <c r="N53" s="269">
        <v>6</v>
      </c>
      <c r="O53" s="285">
        <v>7.2</v>
      </c>
      <c r="P53" s="299">
        <v>64.2</v>
      </c>
    </row>
    <row r="54" spans="1:17" ht="20.100000000000001" customHeight="1">
      <c r="A54" s="233"/>
      <c r="B54" s="241"/>
      <c r="C54" s="247" t="s">
        <v>137</v>
      </c>
      <c r="D54" s="265">
        <v>15.625</v>
      </c>
      <c r="E54" s="280">
        <v>0</v>
      </c>
      <c r="F54" s="280">
        <v>96.666666666666671</v>
      </c>
      <c r="G54" s="280">
        <v>125</v>
      </c>
      <c r="H54" s="280">
        <v>171.42857142857142</v>
      </c>
      <c r="I54" s="280">
        <v>125</v>
      </c>
      <c r="J54" s="280">
        <v>440.38461538461536</v>
      </c>
      <c r="K54" s="280">
        <v>0</v>
      </c>
      <c r="L54" s="280">
        <v>10.984848484848484</v>
      </c>
      <c r="M54" s="280">
        <v>600</v>
      </c>
      <c r="N54" s="280">
        <v>300</v>
      </c>
      <c r="O54" s="296">
        <v>90</v>
      </c>
      <c r="P54" s="310">
        <v>63.188976377952763</v>
      </c>
    </row>
    <row r="55" spans="1:17" ht="20.100000000000001" customHeight="1">
      <c r="A55" s="236"/>
      <c r="B55" s="240" t="s">
        <v>211</v>
      </c>
      <c r="C55" s="248"/>
      <c r="D55" s="266">
        <v>8000</v>
      </c>
      <c r="E55" s="269">
        <v>0</v>
      </c>
      <c r="F55" s="269">
        <v>3448.2758620689656</v>
      </c>
      <c r="G55" s="269">
        <v>8000</v>
      </c>
      <c r="H55" s="269">
        <v>2500</v>
      </c>
      <c r="I55" s="269">
        <v>8000</v>
      </c>
      <c r="J55" s="269">
        <v>2459.3886462882097</v>
      </c>
      <c r="K55" s="282">
        <v>1754.8387096774193</v>
      </c>
      <c r="L55" s="269">
        <v>3448.2758620689656</v>
      </c>
      <c r="M55" s="269">
        <v>2500</v>
      </c>
      <c r="N55" s="269">
        <v>2500</v>
      </c>
      <c r="O55" s="285">
        <v>3416.6666666666665</v>
      </c>
      <c r="P55" s="299">
        <v>3023.0529595015573</v>
      </c>
    </row>
    <row r="56" spans="1:17" ht="20.100000000000001" customHeight="1">
      <c r="A56" s="233"/>
      <c r="B56" s="241"/>
      <c r="C56" s="247" t="s">
        <v>137</v>
      </c>
      <c r="D56" s="265">
        <v>183.90804597701148</v>
      </c>
      <c r="E56" s="280">
        <v>0</v>
      </c>
      <c r="F56" s="280">
        <v>108.57291757144098</v>
      </c>
      <c r="G56" s="280">
        <v>100</v>
      </c>
      <c r="H56" s="280">
        <v>39.817974971558591</v>
      </c>
      <c r="I56" s="280">
        <v>80</v>
      </c>
      <c r="J56" s="280">
        <v>59.180106250341005</v>
      </c>
      <c r="K56" s="280">
        <v>0</v>
      </c>
      <c r="L56" s="280">
        <v>989.50524737631179</v>
      </c>
      <c r="M56" s="280">
        <v>25</v>
      </c>
      <c r="N56" s="280">
        <v>27.777777777777779</v>
      </c>
      <c r="O56" s="296">
        <v>82.828282828282823</v>
      </c>
      <c r="P56" s="310">
        <v>156.05232226671995</v>
      </c>
    </row>
    <row r="57" spans="1:17" ht="20.100000000000001" customHeight="1">
      <c r="A57" s="233"/>
      <c r="B57" s="240" t="s">
        <v>212</v>
      </c>
      <c r="C57" s="246"/>
      <c r="D57" s="267">
        <v>10000</v>
      </c>
      <c r="E57" s="274">
        <v>0</v>
      </c>
      <c r="F57" s="274">
        <v>25000</v>
      </c>
      <c r="G57" s="274">
        <v>10000</v>
      </c>
      <c r="H57" s="274">
        <v>15000</v>
      </c>
      <c r="I57" s="274">
        <v>10000</v>
      </c>
      <c r="J57" s="274">
        <v>28160</v>
      </c>
      <c r="K57" s="283">
        <v>16320</v>
      </c>
      <c r="L57" s="274">
        <v>25000</v>
      </c>
      <c r="M57" s="274">
        <v>15000</v>
      </c>
      <c r="N57" s="274">
        <v>15000</v>
      </c>
      <c r="O57" s="290">
        <v>24600</v>
      </c>
      <c r="P57" s="304">
        <v>194080</v>
      </c>
    </row>
    <row r="58" spans="1:17" ht="20.100000000000001" customHeight="1">
      <c r="A58" s="233"/>
      <c r="B58" s="242"/>
      <c r="C58" s="249" t="s">
        <v>137</v>
      </c>
      <c r="D58" s="265">
        <v>28.735632183908045</v>
      </c>
      <c r="E58" s="281">
        <v>0</v>
      </c>
      <c r="F58" s="281">
        <v>104.95382031905962</v>
      </c>
      <c r="G58" s="281">
        <v>125</v>
      </c>
      <c r="H58" s="281">
        <v>68.25938566552901</v>
      </c>
      <c r="I58" s="281">
        <v>100</v>
      </c>
      <c r="J58" s="281">
        <v>260.62008329477095</v>
      </c>
      <c r="K58" s="281" t="e">
        <v>#DIV/0!</v>
      </c>
      <c r="L58" s="281">
        <v>108.69565217391303</v>
      </c>
      <c r="M58" s="281">
        <v>150</v>
      </c>
      <c r="N58" s="281">
        <v>83.333333333333343</v>
      </c>
      <c r="O58" s="297">
        <v>74.545454545454547</v>
      </c>
      <c r="P58" s="310">
        <v>98.607865054364396</v>
      </c>
    </row>
    <row r="59" spans="1:17" ht="20.100000000000001" customHeight="1">
      <c r="A59" s="234" t="s">
        <v>5</v>
      </c>
      <c r="B59" s="243" t="s">
        <v>210</v>
      </c>
      <c r="C59" s="250"/>
      <c r="D59" s="258">
        <v>0</v>
      </c>
      <c r="E59" s="273">
        <v>0</v>
      </c>
      <c r="F59" s="273">
        <v>0</v>
      </c>
      <c r="G59" s="273">
        <v>0</v>
      </c>
      <c r="H59" s="273">
        <v>0</v>
      </c>
      <c r="I59" s="273">
        <v>0</v>
      </c>
      <c r="J59" s="273">
        <v>0</v>
      </c>
      <c r="K59" s="273">
        <v>0</v>
      </c>
      <c r="L59" s="273">
        <v>0</v>
      </c>
      <c r="M59" s="273">
        <v>0</v>
      </c>
      <c r="N59" s="273">
        <v>0</v>
      </c>
      <c r="O59" s="289">
        <v>0</v>
      </c>
      <c r="P59" s="303">
        <v>0</v>
      </c>
    </row>
    <row r="60" spans="1:17" ht="20.100000000000001" customHeight="1">
      <c r="A60" s="233"/>
      <c r="B60" s="241"/>
      <c r="C60" s="247" t="s">
        <v>137</v>
      </c>
      <c r="D60" s="265" t="s">
        <v>43</v>
      </c>
      <c r="E60" s="280" t="s">
        <v>43</v>
      </c>
      <c r="F60" s="280" t="s">
        <v>43</v>
      </c>
      <c r="G60" s="280" t="s">
        <v>43</v>
      </c>
      <c r="H60" s="280" t="s">
        <v>43</v>
      </c>
      <c r="I60" s="280" t="s">
        <v>43</v>
      </c>
      <c r="J60" s="280" t="s">
        <v>43</v>
      </c>
      <c r="K60" s="280" t="s">
        <v>43</v>
      </c>
      <c r="L60" s="280" t="s">
        <v>43</v>
      </c>
      <c r="M60" s="280" t="s">
        <v>43</v>
      </c>
      <c r="N60" s="280" t="s">
        <v>43</v>
      </c>
      <c r="O60" s="296" t="s">
        <v>43</v>
      </c>
      <c r="P60" s="310" t="s">
        <v>43</v>
      </c>
    </row>
    <row r="61" spans="1:17" ht="20.100000000000001" customHeight="1">
      <c r="A61" s="236" t="s">
        <v>234</v>
      </c>
      <c r="B61" s="240" t="s">
        <v>211</v>
      </c>
      <c r="C61" s="248"/>
      <c r="D61" s="254">
        <v>0</v>
      </c>
      <c r="E61" s="269">
        <v>0</v>
      </c>
      <c r="F61" s="269">
        <v>0</v>
      </c>
      <c r="G61" s="269">
        <v>0</v>
      </c>
      <c r="H61" s="269">
        <v>0</v>
      </c>
      <c r="I61" s="269">
        <v>0</v>
      </c>
      <c r="J61" s="269">
        <v>0</v>
      </c>
      <c r="K61" s="269">
        <v>0</v>
      </c>
      <c r="L61" s="269">
        <v>0</v>
      </c>
      <c r="M61" s="269">
        <v>0</v>
      </c>
      <c r="N61" s="269">
        <v>0</v>
      </c>
      <c r="O61" s="285">
        <v>0</v>
      </c>
      <c r="P61" s="299">
        <v>0</v>
      </c>
      <c r="Q61" s="312"/>
    </row>
    <row r="62" spans="1:17" ht="20.100000000000001" customHeight="1">
      <c r="A62" s="233"/>
      <c r="B62" s="241"/>
      <c r="C62" s="247" t="s">
        <v>137</v>
      </c>
      <c r="D62" s="265" t="s">
        <v>43</v>
      </c>
      <c r="E62" s="280" t="s">
        <v>43</v>
      </c>
      <c r="F62" s="280" t="s">
        <v>43</v>
      </c>
      <c r="G62" s="280" t="s">
        <v>43</v>
      </c>
      <c r="H62" s="280" t="s">
        <v>43</v>
      </c>
      <c r="I62" s="280" t="s">
        <v>43</v>
      </c>
      <c r="J62" s="280" t="s">
        <v>43</v>
      </c>
      <c r="K62" s="280" t="s">
        <v>43</v>
      </c>
      <c r="L62" s="280" t="s">
        <v>43</v>
      </c>
      <c r="M62" s="280" t="s">
        <v>43</v>
      </c>
      <c r="N62" s="280" t="s">
        <v>43</v>
      </c>
      <c r="O62" s="296" t="s">
        <v>43</v>
      </c>
      <c r="P62" s="310" t="s">
        <v>43</v>
      </c>
    </row>
    <row r="63" spans="1:17" ht="20.100000000000001" customHeight="1">
      <c r="A63" s="233"/>
      <c r="B63" s="240" t="s">
        <v>212</v>
      </c>
      <c r="C63" s="246"/>
      <c r="D63" s="254">
        <v>0</v>
      </c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  <c r="K63" s="269">
        <v>0</v>
      </c>
      <c r="L63" s="269">
        <v>0</v>
      </c>
      <c r="M63" s="269">
        <v>0</v>
      </c>
      <c r="N63" s="269">
        <v>0</v>
      </c>
      <c r="O63" s="285">
        <v>0</v>
      </c>
      <c r="P63" s="299">
        <v>0</v>
      </c>
    </row>
    <row r="64" spans="1:17" ht="20.100000000000001" customHeight="1">
      <c r="A64" s="235"/>
      <c r="B64" s="244"/>
      <c r="C64" s="251" t="s">
        <v>137</v>
      </c>
      <c r="D64" s="268" t="s">
        <v>43</v>
      </c>
      <c r="E64" s="281" t="s">
        <v>43</v>
      </c>
      <c r="F64" s="281" t="s">
        <v>43</v>
      </c>
      <c r="G64" s="281" t="s">
        <v>43</v>
      </c>
      <c r="H64" s="281" t="s">
        <v>43</v>
      </c>
      <c r="I64" s="281" t="s">
        <v>43</v>
      </c>
      <c r="J64" s="281" t="s">
        <v>43</v>
      </c>
      <c r="K64" s="281" t="s">
        <v>43</v>
      </c>
      <c r="L64" s="281" t="s">
        <v>43</v>
      </c>
      <c r="M64" s="281" t="s">
        <v>43</v>
      </c>
      <c r="N64" s="281" t="s">
        <v>43</v>
      </c>
      <c r="O64" s="297" t="s">
        <v>43</v>
      </c>
      <c r="P64" s="311" t="s">
        <v>43</v>
      </c>
    </row>
    <row r="65" spans="1:16" ht="20.100000000000001" customHeight="1">
      <c r="A65" s="233" t="s">
        <v>18</v>
      </c>
      <c r="B65" s="242" t="s">
        <v>210</v>
      </c>
      <c r="C65" s="252"/>
      <c r="D65" s="261">
        <v>249.6</v>
      </c>
      <c r="E65" s="276">
        <v>279</v>
      </c>
      <c r="F65" s="276">
        <v>439.5</v>
      </c>
      <c r="G65" s="276">
        <v>188.96</v>
      </c>
      <c r="H65" s="276">
        <v>209.8</v>
      </c>
      <c r="I65" s="276">
        <v>287.64</v>
      </c>
      <c r="J65" s="276">
        <v>310</v>
      </c>
      <c r="K65" s="276">
        <v>358.72</v>
      </c>
      <c r="L65" s="276">
        <v>366.2</v>
      </c>
      <c r="M65" s="276">
        <v>397.76</v>
      </c>
      <c r="N65" s="276">
        <v>391.1</v>
      </c>
      <c r="O65" s="292">
        <v>409.24</v>
      </c>
      <c r="P65" s="306">
        <v>3887.5200000000004</v>
      </c>
    </row>
    <row r="66" spans="1:16" ht="20.100000000000001" customHeight="1">
      <c r="A66" s="233"/>
      <c r="B66" s="241"/>
      <c r="C66" s="247" t="s">
        <v>137</v>
      </c>
      <c r="D66" s="256">
        <v>129.59501557632399</v>
      </c>
      <c r="E66" s="271">
        <v>169.00896535013328</v>
      </c>
      <c r="F66" s="271">
        <v>204.00111399925734</v>
      </c>
      <c r="G66" s="271">
        <v>76.502024291497989</v>
      </c>
      <c r="H66" s="271">
        <v>103.45167652859961</v>
      </c>
      <c r="I66" s="271">
        <v>133.73628417333083</v>
      </c>
      <c r="J66" s="271">
        <v>68.705673758865245</v>
      </c>
      <c r="K66" s="271">
        <v>94.152230971128617</v>
      </c>
      <c r="L66" s="271">
        <v>140.07037943696449</v>
      </c>
      <c r="M66" s="271">
        <v>206.4355407930247</v>
      </c>
      <c r="N66" s="271">
        <v>205.1941238195173</v>
      </c>
      <c r="O66" s="287">
        <v>198.23677581863981</v>
      </c>
      <c r="P66" s="301">
        <v>133.0722677109292</v>
      </c>
    </row>
    <row r="67" spans="1:16" ht="20.100000000000001" customHeight="1">
      <c r="A67" s="233"/>
      <c r="B67" s="240" t="s">
        <v>211</v>
      </c>
      <c r="C67" s="248"/>
      <c r="D67" s="254">
        <v>1535.9375</v>
      </c>
      <c r="E67" s="269">
        <v>1510.752688172043</v>
      </c>
      <c r="F67" s="269">
        <v>1143.0716723549488</v>
      </c>
      <c r="G67" s="269">
        <v>1537.9445385266722</v>
      </c>
      <c r="H67" s="269">
        <v>1537.6549094375596</v>
      </c>
      <c r="I67" s="269">
        <v>1558.2325128633015</v>
      </c>
      <c r="J67" s="269">
        <v>1530.1935483870968</v>
      </c>
      <c r="K67" s="269">
        <v>1431.7294826048171</v>
      </c>
      <c r="L67" s="269">
        <v>1487.4276351720371</v>
      </c>
      <c r="M67" s="269">
        <v>1510.9513274336284</v>
      </c>
      <c r="N67" s="269">
        <v>1520.9971874200971</v>
      </c>
      <c r="O67" s="285">
        <v>1510.6196852702569</v>
      </c>
      <c r="P67" s="299">
        <v>1470.1866485574349</v>
      </c>
    </row>
    <row r="68" spans="1:16" ht="20.100000000000001" customHeight="1">
      <c r="A68" s="233"/>
      <c r="B68" s="241"/>
      <c r="C68" s="247" t="s">
        <v>137</v>
      </c>
      <c r="D68" s="256">
        <v>104.28002062182742</v>
      </c>
      <c r="E68" s="271">
        <v>100.84717095165419</v>
      </c>
      <c r="F68" s="271">
        <v>76.14116225834033</v>
      </c>
      <c r="G68" s="271">
        <v>108.83657594364038</v>
      </c>
      <c r="H68" s="271">
        <v>105.37862112528286</v>
      </c>
      <c r="I68" s="271">
        <v>111.07435417977625</v>
      </c>
      <c r="J68" s="271">
        <v>143.61379699058929</v>
      </c>
      <c r="K68" s="271">
        <v>127.78806964003921</v>
      </c>
      <c r="L68" s="271">
        <v>115.72225953439393</v>
      </c>
      <c r="M68" s="271">
        <v>99.640667318061318</v>
      </c>
      <c r="N68" s="271">
        <v>105.96222958524453</v>
      </c>
      <c r="O68" s="287">
        <v>105.56950840460118</v>
      </c>
      <c r="P68" s="301">
        <v>109.95986778095165</v>
      </c>
    </row>
    <row r="69" spans="1:16" ht="20.100000000000001" customHeight="1">
      <c r="A69" s="233"/>
      <c r="B69" s="240" t="s">
        <v>212</v>
      </c>
      <c r="C69" s="246"/>
      <c r="D69" s="259">
        <v>383370</v>
      </c>
      <c r="E69" s="274">
        <v>421500</v>
      </c>
      <c r="F69" s="274">
        <v>502380</v>
      </c>
      <c r="G69" s="274">
        <v>290610</v>
      </c>
      <c r="H69" s="274">
        <v>322600</v>
      </c>
      <c r="I69" s="274">
        <v>448210</v>
      </c>
      <c r="J69" s="274">
        <v>474360</v>
      </c>
      <c r="K69" s="274">
        <v>513590</v>
      </c>
      <c r="L69" s="274">
        <v>544696</v>
      </c>
      <c r="M69" s="274">
        <v>600996</v>
      </c>
      <c r="N69" s="274">
        <v>594862</v>
      </c>
      <c r="O69" s="290">
        <v>618206</v>
      </c>
      <c r="P69" s="304">
        <v>5715380</v>
      </c>
    </row>
    <row r="70" spans="1:16" ht="20.100000000000001" customHeight="1">
      <c r="A70" s="233"/>
      <c r="B70" s="242"/>
      <c r="C70" s="249" t="s">
        <v>137</v>
      </c>
      <c r="D70" s="262">
        <v>135.14170896785109</v>
      </c>
      <c r="E70" s="277">
        <v>170.44076021027092</v>
      </c>
      <c r="F70" s="277">
        <v>155.32881921899639</v>
      </c>
      <c r="G70" s="277">
        <v>83.262183766438412</v>
      </c>
      <c r="H70" s="277">
        <v>109.01595025682617</v>
      </c>
      <c r="I70" s="277">
        <v>148.54671394955753</v>
      </c>
      <c r="J70" s="277">
        <v>98.67082683307332</v>
      </c>
      <c r="K70" s="277">
        <v>120.31531848103639</v>
      </c>
      <c r="L70" s="277">
        <v>162.09260802285442</v>
      </c>
      <c r="M70" s="277">
        <v>205.69375042781846</v>
      </c>
      <c r="N70" s="277">
        <v>217.42826857706788</v>
      </c>
      <c r="O70" s="293">
        <v>209.27758970886933</v>
      </c>
      <c r="P70" s="307">
        <v>146.32608962805179</v>
      </c>
    </row>
    <row r="71" spans="1:16" ht="20.100000000000001" customHeight="1">
      <c r="A71" s="234" t="s">
        <v>140</v>
      </c>
      <c r="B71" s="243" t="s">
        <v>210</v>
      </c>
      <c r="C71" s="250"/>
      <c r="D71" s="258">
        <v>424</v>
      </c>
      <c r="E71" s="273">
        <v>664</v>
      </c>
      <c r="F71" s="273">
        <v>478</v>
      </c>
      <c r="G71" s="273">
        <v>456</v>
      </c>
      <c r="H71" s="273">
        <v>129</v>
      </c>
      <c r="I71" s="273">
        <v>135</v>
      </c>
      <c r="J71" s="273">
        <v>117</v>
      </c>
      <c r="K71" s="273">
        <v>126</v>
      </c>
      <c r="L71" s="273">
        <v>108</v>
      </c>
      <c r="M71" s="273">
        <v>405</v>
      </c>
      <c r="N71" s="273">
        <v>678</v>
      </c>
      <c r="O71" s="289">
        <v>651</v>
      </c>
      <c r="P71" s="303">
        <v>4371</v>
      </c>
    </row>
    <row r="72" spans="1:16" ht="20.100000000000001" customHeight="1">
      <c r="A72" s="233"/>
      <c r="B72" s="241"/>
      <c r="C72" s="247" t="s">
        <v>137</v>
      </c>
      <c r="D72" s="256">
        <v>54.92227979274611</v>
      </c>
      <c r="E72" s="271">
        <v>74.774774774774784</v>
      </c>
      <c r="F72" s="271">
        <v>58.36385836385837</v>
      </c>
      <c r="G72" s="271">
        <v>78.620689655172413</v>
      </c>
      <c r="H72" s="271">
        <v>62.318840579710141</v>
      </c>
      <c r="I72" s="271">
        <v>76.271186440677965</v>
      </c>
      <c r="J72" s="271">
        <v>111.42857142857143</v>
      </c>
      <c r="K72" s="271">
        <v>123.52941176470588</v>
      </c>
      <c r="L72" s="271">
        <v>156.52173913043478</v>
      </c>
      <c r="M72" s="271">
        <v>141.6083916083916</v>
      </c>
      <c r="N72" s="271">
        <v>105.72275066271636</v>
      </c>
      <c r="O72" s="287">
        <v>119.23076923076923</v>
      </c>
      <c r="P72" s="301">
        <v>84.182346936810276</v>
      </c>
    </row>
    <row r="73" spans="1:16" ht="20.100000000000001" customHeight="1">
      <c r="A73" s="233"/>
      <c r="B73" s="240" t="s">
        <v>211</v>
      </c>
      <c r="C73" s="248"/>
      <c r="D73" s="254">
        <v>808.60849056603774</v>
      </c>
      <c r="E73" s="269">
        <v>808.2831325301205</v>
      </c>
      <c r="F73" s="269">
        <v>825</v>
      </c>
      <c r="G73" s="269">
        <v>825.21929824561403</v>
      </c>
      <c r="H73" s="269">
        <v>754.65116279069764</v>
      </c>
      <c r="I73" s="269">
        <v>753.33333333333337</v>
      </c>
      <c r="J73" s="269">
        <v>753.84615384615381</v>
      </c>
      <c r="K73" s="269">
        <v>752.38095238095241</v>
      </c>
      <c r="L73" s="269">
        <v>755.55555555555554</v>
      </c>
      <c r="M73" s="269">
        <v>753.33333333333337</v>
      </c>
      <c r="N73" s="269">
        <v>753.31858407079642</v>
      </c>
      <c r="O73" s="285">
        <v>756.22119815668202</v>
      </c>
      <c r="P73" s="299">
        <v>782.88721116449324</v>
      </c>
    </row>
    <row r="74" spans="1:16" ht="20.100000000000001" customHeight="1">
      <c r="A74" s="233"/>
      <c r="B74" s="241"/>
      <c r="C74" s="247" t="s">
        <v>137</v>
      </c>
      <c r="D74" s="256">
        <v>105.45582476847389</v>
      </c>
      <c r="E74" s="271">
        <v>113.14817083419987</v>
      </c>
      <c r="F74" s="271">
        <v>121.72131147540983</v>
      </c>
      <c r="G74" s="271">
        <v>111.4122888692868</v>
      </c>
      <c r="H74" s="271">
        <v>100.23278196835062</v>
      </c>
      <c r="I74" s="271">
        <v>100.33107599699022</v>
      </c>
      <c r="J74" s="271">
        <v>99.75279918569143</v>
      </c>
      <c r="K74" s="271">
        <v>99.150978220745657</v>
      </c>
      <c r="L74" s="271">
        <v>99.872286079182643</v>
      </c>
      <c r="M74" s="271">
        <v>95.650758416574178</v>
      </c>
      <c r="N74" s="271">
        <v>95.226525263069021</v>
      </c>
      <c r="O74" s="287">
        <v>95.093683600540857</v>
      </c>
      <c r="P74" s="301">
        <v>104.89012343094899</v>
      </c>
    </row>
    <row r="75" spans="1:16" ht="20.100000000000001" customHeight="1">
      <c r="A75" s="233"/>
      <c r="B75" s="240" t="s">
        <v>212</v>
      </c>
      <c r="C75" s="246"/>
      <c r="D75" s="259">
        <v>342850</v>
      </c>
      <c r="E75" s="274">
        <v>536700</v>
      </c>
      <c r="F75" s="274">
        <v>394350</v>
      </c>
      <c r="G75" s="274">
        <v>376300</v>
      </c>
      <c r="H75" s="274">
        <v>97350</v>
      </c>
      <c r="I75" s="274">
        <v>101700</v>
      </c>
      <c r="J75" s="274">
        <v>88200</v>
      </c>
      <c r="K75" s="274">
        <v>94800</v>
      </c>
      <c r="L75" s="274">
        <v>81600</v>
      </c>
      <c r="M75" s="274">
        <v>305100</v>
      </c>
      <c r="N75" s="274">
        <v>510750</v>
      </c>
      <c r="O75" s="290">
        <v>492300</v>
      </c>
      <c r="P75" s="304">
        <v>3422000</v>
      </c>
    </row>
    <row r="76" spans="1:16" ht="20.100000000000001" customHeight="1">
      <c r="A76" s="237"/>
      <c r="B76" s="241"/>
      <c r="C76" s="247" t="s">
        <v>137</v>
      </c>
      <c r="D76" s="256">
        <v>57.91874313708928</v>
      </c>
      <c r="E76" s="271">
        <v>84.606289903050367</v>
      </c>
      <c r="F76" s="271">
        <v>71.041253828139077</v>
      </c>
      <c r="G76" s="271">
        <v>87.593109869646185</v>
      </c>
      <c r="H76" s="271">
        <v>62.463907603464875</v>
      </c>
      <c r="I76" s="271">
        <v>76.52370203160271</v>
      </c>
      <c r="J76" s="271">
        <v>111.15311909262759</v>
      </c>
      <c r="K76" s="271">
        <v>122.48062015503875</v>
      </c>
      <c r="L76" s="271">
        <v>156.32183908045977</v>
      </c>
      <c r="M76" s="271">
        <v>135.44950055493896</v>
      </c>
      <c r="N76" s="271">
        <v>100.67610186864306</v>
      </c>
      <c r="O76" s="287">
        <v>113.38093044679871</v>
      </c>
      <c r="P76" s="301">
        <v>88.298967609089999</v>
      </c>
    </row>
  </sheetData>
  <mergeCells count="74">
    <mergeCell ref="A3:C3"/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38:C38"/>
    <mergeCell ref="B40:C40"/>
    <mergeCell ref="B42:C42"/>
    <mergeCell ref="B44:C44"/>
    <mergeCell ref="B46:C46"/>
    <mergeCell ref="B48:C48"/>
    <mergeCell ref="B50:C50"/>
    <mergeCell ref="A52:C52"/>
    <mergeCell ref="B53:C53"/>
    <mergeCell ref="B55:C55"/>
    <mergeCell ref="B57:C57"/>
    <mergeCell ref="B59:C59"/>
    <mergeCell ref="B61:C61"/>
    <mergeCell ref="B63:C63"/>
    <mergeCell ref="B65:C65"/>
    <mergeCell ref="B67:C67"/>
    <mergeCell ref="B69:C69"/>
    <mergeCell ref="B71:C71"/>
    <mergeCell ref="B73:C73"/>
    <mergeCell ref="B75:C7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</mergeCells>
  <phoneticPr fontId="3"/>
  <printOptions horizontalCentered="1"/>
  <pageMargins left="0.59055118110236227" right="0.19685039370078741" top="0.59055118110236227" bottom="0.39370078740157483" header="0.31496062992125984" footer="0.23622047244094488"/>
  <pageSetup paperSize="9" scale="74" firstPageNumber="8" fitToWidth="1" fitToHeight="0" orientation="portrait" usePrinterDefaults="1" useFirstPageNumber="1" r:id="rId1"/>
  <headerFooter>
    <oddFooter xml:space="preserve">&amp;C- &amp;P -
</oddFooter>
  </headerFooter>
  <rowBreaks count="1" manualBreakCount="1">
    <brk id="51" max="15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00FF"/>
  </sheetPr>
  <dimension ref="A1:L265"/>
  <sheetViews>
    <sheetView view="pageBreakPreview" zoomScale="110" zoomScaleNormal="120" zoomScaleSheetLayoutView="110" workbookViewId="0"/>
  </sheetViews>
  <sheetFormatPr defaultColWidth="9" defaultRowHeight="13.2"/>
  <cols>
    <col min="1" max="1" width="9.6640625" style="313" customWidth="1"/>
    <col min="2" max="2" width="3.6640625" style="313" customWidth="1"/>
    <col min="3" max="3" width="6.6640625" style="313" customWidth="1"/>
    <col min="4" max="12" width="8.6640625" style="313" customWidth="1"/>
    <col min="13" max="16384" width="9" style="313"/>
  </cols>
  <sheetData>
    <row r="1" spans="1:12" s="1" customFormat="1" ht="20.100000000000001" customHeight="1">
      <c r="A1" s="316" t="s">
        <v>108</v>
      </c>
      <c r="C1" s="338"/>
    </row>
    <row r="2" spans="1:12" s="314" customFormat="1" ht="20.100000000000001" customHeight="1">
      <c r="C2" s="339"/>
    </row>
    <row r="3" spans="1:12" s="314" customFormat="1" ht="15" customHeight="1">
      <c r="A3" s="317"/>
      <c r="B3" s="329"/>
      <c r="C3" s="329"/>
      <c r="D3" s="352" t="s">
        <v>92</v>
      </c>
      <c r="E3" s="370"/>
      <c r="F3" s="382"/>
      <c r="G3" s="393" t="s">
        <v>93</v>
      </c>
      <c r="H3" s="399"/>
      <c r="I3" s="399"/>
      <c r="J3" s="412" t="s">
        <v>94</v>
      </c>
      <c r="K3" s="370"/>
      <c r="L3" s="382"/>
    </row>
    <row r="4" spans="1:12" s="314" customFormat="1" ht="15" customHeight="1">
      <c r="A4" s="318"/>
      <c r="B4" s="330"/>
      <c r="C4" s="330"/>
      <c r="D4" s="353" t="s">
        <v>112</v>
      </c>
      <c r="E4" s="371" t="s">
        <v>246</v>
      </c>
      <c r="F4" s="383" t="s">
        <v>95</v>
      </c>
      <c r="G4" s="371" t="s">
        <v>112</v>
      </c>
      <c r="H4" s="371" t="s">
        <v>246</v>
      </c>
      <c r="I4" s="401" t="s">
        <v>95</v>
      </c>
      <c r="J4" s="371" t="s">
        <v>174</v>
      </c>
      <c r="K4" s="371" t="s">
        <v>246</v>
      </c>
      <c r="L4" s="426" t="s">
        <v>95</v>
      </c>
    </row>
    <row r="5" spans="1:12" s="314" customFormat="1" ht="15" customHeight="1">
      <c r="A5" s="319" t="s">
        <v>33</v>
      </c>
      <c r="B5" s="242" t="s">
        <v>253</v>
      </c>
      <c r="C5" s="340"/>
      <c r="D5" s="354">
        <v>22355</v>
      </c>
      <c r="E5" s="372">
        <v>10933</v>
      </c>
      <c r="F5" s="384">
        <f>+E5-D5</f>
        <v>-11422</v>
      </c>
      <c r="G5" s="361">
        <v>55200</v>
      </c>
      <c r="H5" s="378">
        <v>46195</v>
      </c>
      <c r="I5" s="402">
        <f>+H5-G5</f>
        <v>-9005</v>
      </c>
      <c r="J5" s="413">
        <f>+D5+G5</f>
        <v>77555</v>
      </c>
      <c r="K5" s="378">
        <f>+E5+H5</f>
        <v>57128</v>
      </c>
      <c r="L5" s="427">
        <f>+K5-J5</f>
        <v>-20427</v>
      </c>
    </row>
    <row r="6" spans="1:12" s="314" customFormat="1" ht="15" customHeight="1">
      <c r="A6" s="320" t="s">
        <v>224</v>
      </c>
      <c r="B6" s="331"/>
      <c r="C6" s="341" t="s">
        <v>100</v>
      </c>
      <c r="D6" s="355"/>
      <c r="E6" s="373">
        <f>E5/D5</f>
        <v>0.48906284947439049</v>
      </c>
      <c r="F6" s="385"/>
      <c r="G6" s="394"/>
      <c r="H6" s="373">
        <f>H5/G5</f>
        <v>0.83686594202898545</v>
      </c>
      <c r="I6" s="403"/>
      <c r="J6" s="414"/>
      <c r="K6" s="373">
        <f>K5/J5</f>
        <v>0.73661272645219522</v>
      </c>
      <c r="L6" s="428"/>
    </row>
    <row r="7" spans="1:12" s="314" customFormat="1" ht="15" customHeight="1">
      <c r="A7" s="319"/>
      <c r="B7" s="332"/>
      <c r="C7" s="342" t="s">
        <v>98</v>
      </c>
      <c r="D7" s="356">
        <f>+D5/J5</f>
        <v>0.2882470504803043</v>
      </c>
      <c r="E7" s="374">
        <f>+E5/K5</f>
        <v>0.19137725808710265</v>
      </c>
      <c r="F7" s="386"/>
      <c r="G7" s="356">
        <f>+G5/J5</f>
        <v>0.7117529495196957</v>
      </c>
      <c r="H7" s="374">
        <f>+H5/K5</f>
        <v>0.8086227419128974</v>
      </c>
      <c r="I7" s="404"/>
      <c r="J7" s="415"/>
      <c r="K7" s="424"/>
      <c r="L7" s="429"/>
    </row>
    <row r="8" spans="1:12" s="315" customFormat="1" ht="15" customHeight="1">
      <c r="A8" s="321"/>
      <c r="B8" s="240" t="s">
        <v>251</v>
      </c>
      <c r="C8" s="343"/>
      <c r="D8" s="357">
        <f>+D10*1000/D5</f>
        <v>732.18519346902258</v>
      </c>
      <c r="E8" s="375">
        <f>+E10*1000/E5</f>
        <v>736.57733467483763</v>
      </c>
      <c r="F8" s="387">
        <f>+E8-D8</f>
        <v>4.3921412058150509</v>
      </c>
      <c r="G8" s="363">
        <f>+G10*1000/G5</f>
        <v>560.54347826086962</v>
      </c>
      <c r="H8" s="375">
        <f>+H10*1000/H5</f>
        <v>369.58545297110078</v>
      </c>
      <c r="I8" s="405">
        <f>+H8-G8</f>
        <v>-190.95802528976884</v>
      </c>
      <c r="J8" s="363">
        <f>+J10*1000/J5</f>
        <v>610.01869640900009</v>
      </c>
      <c r="K8" s="375">
        <f>+K10*1000/K5</f>
        <v>439.81935303178824</v>
      </c>
      <c r="L8" s="430">
        <f>+K8-J8</f>
        <v>-170.19934337721185</v>
      </c>
    </row>
    <row r="9" spans="1:12" s="314" customFormat="1" ht="15" customHeight="1">
      <c r="A9" s="319"/>
      <c r="B9" s="333"/>
      <c r="C9" s="344" t="s">
        <v>100</v>
      </c>
      <c r="D9" s="358"/>
      <c r="E9" s="373">
        <f>E8/D8</f>
        <v>1.0059986752600192</v>
      </c>
      <c r="F9" s="386"/>
      <c r="G9" s="395"/>
      <c r="H9" s="373">
        <f>H8/G8</f>
        <v>0.65933414142604752</v>
      </c>
      <c r="I9" s="404"/>
      <c r="J9" s="416"/>
      <c r="K9" s="373">
        <f>K8/J8</f>
        <v>0.7209932345039175</v>
      </c>
      <c r="L9" s="428"/>
    </row>
    <row r="10" spans="1:12" s="315" customFormat="1" ht="15" customHeight="1">
      <c r="A10" s="321"/>
      <c r="B10" s="240" t="s">
        <v>41</v>
      </c>
      <c r="C10" s="343"/>
      <c r="D10" s="359">
        <v>16368</v>
      </c>
      <c r="E10" s="376">
        <v>8053</v>
      </c>
      <c r="F10" s="387">
        <f>+E10-D10</f>
        <v>-8315</v>
      </c>
      <c r="G10" s="364">
        <v>30942</v>
      </c>
      <c r="H10" s="376">
        <v>17073</v>
      </c>
      <c r="I10" s="405">
        <f>+H10-G10</f>
        <v>-13869</v>
      </c>
      <c r="J10" s="413">
        <f>+D10+G10</f>
        <v>47310</v>
      </c>
      <c r="K10" s="376">
        <f>+E10+H10</f>
        <v>25126</v>
      </c>
      <c r="L10" s="430">
        <f>+K10-J10</f>
        <v>-22184</v>
      </c>
    </row>
    <row r="11" spans="1:12" s="314" customFormat="1" ht="15" customHeight="1">
      <c r="A11" s="319"/>
      <c r="B11" s="334"/>
      <c r="C11" s="341" t="s">
        <v>100</v>
      </c>
      <c r="D11" s="360"/>
      <c r="E11" s="377">
        <f>E10/D10</f>
        <v>0.49199657869012714</v>
      </c>
      <c r="F11" s="388"/>
      <c r="G11" s="396"/>
      <c r="H11" s="377">
        <f>H10/G10</f>
        <v>0.55177428737638157</v>
      </c>
      <c r="I11" s="406"/>
      <c r="J11" s="417"/>
      <c r="K11" s="377">
        <f>K10/J10</f>
        <v>0.53109279222151762</v>
      </c>
      <c r="L11" s="431"/>
    </row>
    <row r="12" spans="1:12" s="315" customFormat="1" ht="15" customHeight="1">
      <c r="A12" s="322" t="s">
        <v>141</v>
      </c>
      <c r="B12" s="243" t="s">
        <v>253</v>
      </c>
      <c r="C12" s="250"/>
      <c r="D12" s="361">
        <v>16283</v>
      </c>
      <c r="E12" s="375">
        <v>40968</v>
      </c>
      <c r="F12" s="384">
        <f>+E12-D12</f>
        <v>24685</v>
      </c>
      <c r="G12" s="361">
        <v>1538</v>
      </c>
      <c r="H12" s="378">
        <v>1397</v>
      </c>
      <c r="I12" s="402">
        <f>+H12-G12</f>
        <v>-141</v>
      </c>
      <c r="J12" s="418">
        <f>+D12+G12</f>
        <v>17821</v>
      </c>
      <c r="K12" s="376">
        <f>+E12+H12</f>
        <v>42365</v>
      </c>
      <c r="L12" s="430">
        <f>+K12-J12</f>
        <v>24544</v>
      </c>
    </row>
    <row r="13" spans="1:12" s="314" customFormat="1" ht="15" customHeight="1">
      <c r="A13" s="319"/>
      <c r="B13" s="331"/>
      <c r="C13" s="345" t="s">
        <v>100</v>
      </c>
      <c r="D13" s="362"/>
      <c r="E13" s="373">
        <f>E12/D12</f>
        <v>2.5159982804151571</v>
      </c>
      <c r="F13" s="389"/>
      <c r="G13" s="397"/>
      <c r="H13" s="373">
        <f>H12/G12</f>
        <v>0.90832249674902465</v>
      </c>
      <c r="I13" s="407"/>
      <c r="J13" s="414"/>
      <c r="K13" s="373">
        <f>K12/J12</f>
        <v>2.3772515571516748</v>
      </c>
      <c r="L13" s="428"/>
    </row>
    <row r="14" spans="1:12" s="314" customFormat="1" ht="15" customHeight="1">
      <c r="A14" s="319"/>
      <c r="B14" s="332"/>
      <c r="C14" s="346" t="s">
        <v>98</v>
      </c>
      <c r="D14" s="356">
        <f>+D12/J12</f>
        <v>0.91369732338252607</v>
      </c>
      <c r="E14" s="374">
        <f>+E12/K12</f>
        <v>0.96702466658798525</v>
      </c>
      <c r="F14" s="386"/>
      <c r="G14" s="356">
        <f>+G12/J12</f>
        <v>8.6302676617473761e-002</v>
      </c>
      <c r="H14" s="374">
        <f>+H12/K12</f>
        <v>3.2975333412014633e-002</v>
      </c>
      <c r="I14" s="404"/>
      <c r="J14" s="415"/>
      <c r="K14" s="373"/>
      <c r="L14" s="429"/>
    </row>
    <row r="15" spans="1:12" s="315" customFormat="1" ht="15" customHeight="1">
      <c r="A15" s="321"/>
      <c r="B15" s="240" t="s">
        <v>251</v>
      </c>
      <c r="C15" s="347"/>
      <c r="D15" s="363">
        <f>+D17*1000/D12</f>
        <v>1329.8532211508937</v>
      </c>
      <c r="E15" s="375">
        <f>+E17*1000/E12</f>
        <v>919.32727982815857</v>
      </c>
      <c r="F15" s="387">
        <f>+E15-D15</f>
        <v>-410.52594132273509</v>
      </c>
      <c r="G15" s="363">
        <f>+G17*1000/G12</f>
        <v>7615.7347204161251</v>
      </c>
      <c r="H15" s="375">
        <v>6880</v>
      </c>
      <c r="I15" s="405">
        <f>+H15-G15</f>
        <v>-735.73472041612513</v>
      </c>
      <c r="J15" s="363">
        <f>+J17*1000/J12</f>
        <v>1872.3416194377419</v>
      </c>
      <c r="K15" s="425">
        <f>+K17*1000/K12</f>
        <v>1115.8031393839253</v>
      </c>
      <c r="L15" s="430">
        <f>+K15-J15</f>
        <v>-756.53848005381656</v>
      </c>
    </row>
    <row r="16" spans="1:12" s="314" customFormat="1" ht="15" customHeight="1">
      <c r="A16" s="319"/>
      <c r="B16" s="333"/>
      <c r="C16" s="348" t="s">
        <v>100</v>
      </c>
      <c r="D16" s="358"/>
      <c r="E16" s="373">
        <f>E15/D15</f>
        <v>0.6912998105404039</v>
      </c>
      <c r="F16" s="386"/>
      <c r="G16" s="395"/>
      <c r="H16" s="373">
        <f>H15/G15</f>
        <v>0.90339281140612993</v>
      </c>
      <c r="I16" s="404"/>
      <c r="J16" s="415"/>
      <c r="K16" s="373">
        <f>K15/J15</f>
        <v>0.59593993307642079</v>
      </c>
      <c r="L16" s="432"/>
    </row>
    <row r="17" spans="1:12" s="315" customFormat="1" ht="15" customHeight="1">
      <c r="A17" s="321"/>
      <c r="B17" s="240" t="s">
        <v>41</v>
      </c>
      <c r="C17" s="347"/>
      <c r="D17" s="364">
        <v>21654</v>
      </c>
      <c r="E17" s="376">
        <v>37663</v>
      </c>
      <c r="F17" s="387">
        <f>+E17-D17</f>
        <v>16009</v>
      </c>
      <c r="G17" s="364">
        <v>11713</v>
      </c>
      <c r="H17" s="376">
        <v>9608</v>
      </c>
      <c r="I17" s="405">
        <f>+H17-G17</f>
        <v>-2105</v>
      </c>
      <c r="J17" s="413">
        <f>+D17+G17</f>
        <v>33367</v>
      </c>
      <c r="K17" s="376">
        <f>+E17+H17</f>
        <v>47271</v>
      </c>
      <c r="L17" s="430">
        <f>+K17-J17</f>
        <v>13904</v>
      </c>
    </row>
    <row r="18" spans="1:12" s="314" customFormat="1" ht="15" customHeight="1">
      <c r="A18" s="323"/>
      <c r="B18" s="335"/>
      <c r="C18" s="349" t="s">
        <v>100</v>
      </c>
      <c r="D18" s="360"/>
      <c r="E18" s="377">
        <f>E17/D17</f>
        <v>1.7393091345709799</v>
      </c>
      <c r="F18" s="388"/>
      <c r="G18" s="396"/>
      <c r="H18" s="377">
        <f>H17/G17</f>
        <v>0.82028515324852724</v>
      </c>
      <c r="I18" s="406"/>
      <c r="J18" s="417"/>
      <c r="K18" s="377">
        <f>K17/J17</f>
        <v>1.4166991338747865</v>
      </c>
      <c r="L18" s="431"/>
    </row>
    <row r="19" spans="1:12" s="315" customFormat="1" ht="15" customHeight="1">
      <c r="A19" s="319" t="s">
        <v>142</v>
      </c>
      <c r="B19" s="242" t="s">
        <v>253</v>
      </c>
      <c r="C19" s="252"/>
      <c r="D19" s="361">
        <v>4363</v>
      </c>
      <c r="E19" s="378">
        <v>3041</v>
      </c>
      <c r="F19" s="384">
        <f>+E19-D19</f>
        <v>-1322</v>
      </c>
      <c r="G19" s="361">
        <v>94</v>
      </c>
      <c r="H19" s="378">
        <v>18</v>
      </c>
      <c r="I19" s="402">
        <f>+H19-G19</f>
        <v>-76</v>
      </c>
      <c r="J19" s="413">
        <f>+D19+G19</f>
        <v>4457</v>
      </c>
      <c r="K19" s="376">
        <f>+E19+H19</f>
        <v>3059</v>
      </c>
      <c r="L19" s="430">
        <f>+K19-J19</f>
        <v>-1398</v>
      </c>
    </row>
    <row r="20" spans="1:12" s="314" customFormat="1" ht="15" customHeight="1">
      <c r="A20" s="319"/>
      <c r="B20" s="331"/>
      <c r="C20" s="345" t="s">
        <v>100</v>
      </c>
      <c r="D20" s="362"/>
      <c r="E20" s="373">
        <f>E19/D19</f>
        <v>0.69699747879899154</v>
      </c>
      <c r="F20" s="389"/>
      <c r="G20" s="397"/>
      <c r="H20" s="373">
        <f>H19/G19</f>
        <v>0.19148936170212769</v>
      </c>
      <c r="I20" s="407"/>
      <c r="J20" s="419"/>
      <c r="K20" s="373">
        <f>K19/J19</f>
        <v>0.68633610051604221</v>
      </c>
      <c r="L20" s="433"/>
    </row>
    <row r="21" spans="1:12" s="314" customFormat="1" ht="15" customHeight="1">
      <c r="A21" s="319"/>
      <c r="B21" s="332"/>
      <c r="C21" s="346" t="s">
        <v>98</v>
      </c>
      <c r="D21" s="365">
        <f>+D19/J19</f>
        <v>0.97890958043527043</v>
      </c>
      <c r="E21" s="374">
        <f>+E19/K19</f>
        <v>0.99411572409284077</v>
      </c>
      <c r="F21" s="386"/>
      <c r="G21" s="356">
        <f>+G19/J19</f>
        <v>2.1090419564729637e-002</v>
      </c>
      <c r="H21" s="374">
        <v>31.5</v>
      </c>
      <c r="I21" s="404"/>
      <c r="J21" s="415"/>
      <c r="K21" s="424"/>
      <c r="L21" s="429"/>
    </row>
    <row r="22" spans="1:12" s="315" customFormat="1" ht="15" customHeight="1">
      <c r="A22" s="321"/>
      <c r="B22" s="240" t="s">
        <v>251</v>
      </c>
      <c r="C22" s="347"/>
      <c r="D22" s="363">
        <f>+D24*1000/D19</f>
        <v>491.40499656199864</v>
      </c>
      <c r="E22" s="375">
        <f>+E24*1000/E19</f>
        <v>542.25583689575797</v>
      </c>
      <c r="F22" s="384">
        <f>+E22-D22</f>
        <v>50.850840333759322</v>
      </c>
      <c r="G22" s="363">
        <f>+G24*1000/G19</f>
        <v>734.04255319148933</v>
      </c>
      <c r="H22" s="375">
        <v>3050</v>
      </c>
      <c r="I22" s="402">
        <f>+H22-G22</f>
        <v>2315.9574468085107</v>
      </c>
      <c r="J22" s="363">
        <f>+J24*1000/J19</f>
        <v>496.52232443347543</v>
      </c>
      <c r="K22" s="375">
        <f>+K24*1000/K19</f>
        <v>557.6985943118666</v>
      </c>
      <c r="L22" s="430">
        <f>+K22-J22</f>
        <v>61.176269878391167</v>
      </c>
    </row>
    <row r="23" spans="1:12" s="314" customFormat="1" ht="15" customHeight="1">
      <c r="A23" s="319"/>
      <c r="B23" s="333"/>
      <c r="C23" s="348" t="s">
        <v>100</v>
      </c>
      <c r="D23" s="358"/>
      <c r="E23" s="373">
        <f>E22/D22</f>
        <v>1.1034805113694925</v>
      </c>
      <c r="F23" s="386"/>
      <c r="G23" s="395"/>
      <c r="H23" s="373">
        <f>H22/G22</f>
        <v>4.155072463768116</v>
      </c>
      <c r="I23" s="404"/>
      <c r="J23" s="415"/>
      <c r="K23" s="373">
        <f>K22/J22</f>
        <v>1.1232095051278759</v>
      </c>
      <c r="L23" s="432"/>
    </row>
    <row r="24" spans="1:12" s="315" customFormat="1" ht="15" customHeight="1">
      <c r="A24" s="321"/>
      <c r="B24" s="240" t="s">
        <v>41</v>
      </c>
      <c r="C24" s="347"/>
      <c r="D24" s="364">
        <v>2144</v>
      </c>
      <c r="E24" s="376">
        <v>1649</v>
      </c>
      <c r="F24" s="387">
        <f>+E24-D24</f>
        <v>-495</v>
      </c>
      <c r="G24" s="364">
        <v>69</v>
      </c>
      <c r="H24" s="376">
        <v>57</v>
      </c>
      <c r="I24" s="405">
        <f>+H24-G24</f>
        <v>-12</v>
      </c>
      <c r="J24" s="413">
        <f>+D24+G24</f>
        <v>2213</v>
      </c>
      <c r="K24" s="376">
        <v>1706</v>
      </c>
      <c r="L24" s="430">
        <f>+K24-J24</f>
        <v>-507</v>
      </c>
    </row>
    <row r="25" spans="1:12" s="314" customFormat="1" ht="15" customHeight="1">
      <c r="A25" s="319"/>
      <c r="B25" s="334"/>
      <c r="C25" s="345" t="s">
        <v>100</v>
      </c>
      <c r="D25" s="362"/>
      <c r="E25" s="377">
        <f>E24/D24</f>
        <v>0.76912313432835822</v>
      </c>
      <c r="F25" s="388"/>
      <c r="G25" s="397"/>
      <c r="H25" s="377">
        <f>H24/G24</f>
        <v>0.82608695652173902</v>
      </c>
      <c r="I25" s="406"/>
      <c r="J25" s="417"/>
      <c r="K25" s="377">
        <f>K24/J24</f>
        <v>0.7708992318120198</v>
      </c>
      <c r="L25" s="431"/>
    </row>
    <row r="26" spans="1:12" s="315" customFormat="1" ht="15" customHeight="1">
      <c r="A26" s="322" t="s">
        <v>144</v>
      </c>
      <c r="B26" s="243" t="s">
        <v>253</v>
      </c>
      <c r="C26" s="250"/>
      <c r="D26" s="366">
        <v>70</v>
      </c>
      <c r="E26" s="379">
        <v>203</v>
      </c>
      <c r="F26" s="384">
        <f>+E26-D26</f>
        <v>133</v>
      </c>
      <c r="G26" s="367">
        <v>252</v>
      </c>
      <c r="H26" s="379">
        <v>26</v>
      </c>
      <c r="I26" s="408">
        <f>+H26-G26</f>
        <v>-226</v>
      </c>
      <c r="J26" s="413">
        <f>+D26+G26</f>
        <v>322</v>
      </c>
      <c r="K26" s="378">
        <f>+E26+H26</f>
        <v>229</v>
      </c>
      <c r="L26" s="427">
        <f>+K26-J26</f>
        <v>-93</v>
      </c>
    </row>
    <row r="27" spans="1:12" s="314" customFormat="1" ht="15" customHeight="1">
      <c r="A27" s="319"/>
      <c r="B27" s="331"/>
      <c r="C27" s="345" t="s">
        <v>100</v>
      </c>
      <c r="D27" s="362"/>
      <c r="E27" s="373">
        <f>E26/D26</f>
        <v>2.9</v>
      </c>
      <c r="F27" s="389"/>
      <c r="G27" s="397"/>
      <c r="H27" s="373">
        <f>H26/G26</f>
        <v>0.10317460317460315</v>
      </c>
      <c r="I27" s="407"/>
      <c r="J27" s="419"/>
      <c r="K27" s="373">
        <f>K26/J26</f>
        <v>0.71118012422360244</v>
      </c>
      <c r="L27" s="433"/>
    </row>
    <row r="28" spans="1:12" s="314" customFormat="1" ht="15" customHeight="1">
      <c r="A28" s="319"/>
      <c r="B28" s="332"/>
      <c r="C28" s="346" t="s">
        <v>98</v>
      </c>
      <c r="D28" s="356">
        <f>+D26/J26</f>
        <v>0.21739130434782608</v>
      </c>
      <c r="E28" s="374">
        <f>+E26/K26</f>
        <v>0.88646288209606972</v>
      </c>
      <c r="F28" s="386"/>
      <c r="G28" s="356">
        <f>+G26/J26</f>
        <v>0.78260869565217395</v>
      </c>
      <c r="H28" s="374">
        <f>+H26/K26</f>
        <v>0.11353711790393012</v>
      </c>
      <c r="I28" s="404"/>
      <c r="J28" s="415"/>
      <c r="K28" s="424"/>
      <c r="L28" s="429"/>
    </row>
    <row r="29" spans="1:12" s="315" customFormat="1" ht="15" customHeight="1">
      <c r="A29" s="321"/>
      <c r="B29" s="240" t="s">
        <v>251</v>
      </c>
      <c r="C29" s="347"/>
      <c r="D29" s="363">
        <f>+D31*1000/D26</f>
        <v>828.57142857142856</v>
      </c>
      <c r="E29" s="375">
        <f>+E31*1000/E26</f>
        <v>625.61576354679801</v>
      </c>
      <c r="F29" s="384">
        <f>+E29-D29</f>
        <v>-202.95566502463055</v>
      </c>
      <c r="G29" s="363">
        <f>+G31*1000/G26</f>
        <v>869.04761904761904</v>
      </c>
      <c r="H29" s="375">
        <v>680</v>
      </c>
      <c r="I29" s="402">
        <f>+H29-G29</f>
        <v>-189.04761904761904</v>
      </c>
      <c r="J29" s="363">
        <f>+J31*1000/J26</f>
        <v>860.2484472049689</v>
      </c>
      <c r="K29" s="375">
        <v>632</v>
      </c>
      <c r="L29" s="430">
        <f>+K29-J29</f>
        <v>-228.2484472049689</v>
      </c>
    </row>
    <row r="30" spans="1:12" s="314" customFormat="1" ht="15" customHeight="1">
      <c r="A30" s="319"/>
      <c r="B30" s="333"/>
      <c r="C30" s="348" t="s">
        <v>100</v>
      </c>
      <c r="D30" s="358"/>
      <c r="E30" s="373">
        <f>E29/D29</f>
        <v>0.75505350772889412</v>
      </c>
      <c r="F30" s="386"/>
      <c r="G30" s="395"/>
      <c r="H30" s="373">
        <f>H29/G29</f>
        <v>0.78246575342465741</v>
      </c>
      <c r="I30" s="404"/>
      <c r="J30" s="415"/>
      <c r="K30" s="373">
        <f>K29/J29</f>
        <v>0.73467148014440453</v>
      </c>
      <c r="L30" s="432"/>
    </row>
    <row r="31" spans="1:12" s="315" customFormat="1" ht="15" customHeight="1">
      <c r="A31" s="321"/>
      <c r="B31" s="240" t="s">
        <v>41</v>
      </c>
      <c r="C31" s="347"/>
      <c r="D31" s="364">
        <v>58</v>
      </c>
      <c r="E31" s="376">
        <v>127</v>
      </c>
      <c r="F31" s="387">
        <f>+E31-D31</f>
        <v>69</v>
      </c>
      <c r="G31" s="359">
        <v>219</v>
      </c>
      <c r="H31" s="376">
        <v>18</v>
      </c>
      <c r="I31" s="405">
        <f>+H31-G31</f>
        <v>-201</v>
      </c>
      <c r="J31" s="413">
        <f>+D31+G31</f>
        <v>277</v>
      </c>
      <c r="K31" s="376">
        <v>145</v>
      </c>
      <c r="L31" s="430">
        <f>+K31-J31</f>
        <v>-132</v>
      </c>
    </row>
    <row r="32" spans="1:12" s="314" customFormat="1" ht="15" customHeight="1">
      <c r="A32" s="323"/>
      <c r="B32" s="335"/>
      <c r="C32" s="349" t="s">
        <v>100</v>
      </c>
      <c r="D32" s="360"/>
      <c r="E32" s="377">
        <f>E31/D31</f>
        <v>2.1896551724137931</v>
      </c>
      <c r="F32" s="388"/>
      <c r="G32" s="396"/>
      <c r="H32" s="377">
        <f>H31/G31</f>
        <v>8.2191780821917804e-002</v>
      </c>
      <c r="I32" s="406"/>
      <c r="J32" s="417"/>
      <c r="K32" s="377">
        <f>K31/J31</f>
        <v>0.52346570397111913</v>
      </c>
      <c r="L32" s="431"/>
    </row>
    <row r="33" spans="1:12" s="315" customFormat="1" ht="15" customHeight="1">
      <c r="A33" s="319" t="s">
        <v>12</v>
      </c>
      <c r="B33" s="242" t="s">
        <v>253</v>
      </c>
      <c r="C33" s="252"/>
      <c r="D33" s="361">
        <v>4665</v>
      </c>
      <c r="E33" s="378">
        <v>3635</v>
      </c>
      <c r="F33" s="384">
        <f>+E33-D33</f>
        <v>-1030</v>
      </c>
      <c r="G33" s="361">
        <v>432</v>
      </c>
      <c r="H33" s="378">
        <v>468</v>
      </c>
      <c r="I33" s="408">
        <f>+H33-G33</f>
        <v>36</v>
      </c>
      <c r="J33" s="413">
        <f>+D33+G33</f>
        <v>5097</v>
      </c>
      <c r="K33" s="378">
        <f>+E33+H33</f>
        <v>4103</v>
      </c>
      <c r="L33" s="427">
        <f>+K33-J33</f>
        <v>-994</v>
      </c>
    </row>
    <row r="34" spans="1:12" s="314" customFormat="1" ht="15" customHeight="1">
      <c r="A34" s="319"/>
      <c r="B34" s="331"/>
      <c r="C34" s="345" t="s">
        <v>100</v>
      </c>
      <c r="D34" s="362"/>
      <c r="E34" s="373">
        <f>E33/D33</f>
        <v>0.77920685959271163</v>
      </c>
      <c r="F34" s="389"/>
      <c r="G34" s="397"/>
      <c r="H34" s="373">
        <f>H33/G33</f>
        <v>1.0833333333333333</v>
      </c>
      <c r="I34" s="407"/>
      <c r="J34" s="419"/>
      <c r="K34" s="373">
        <f>K33/J33</f>
        <v>0.80498332352364133</v>
      </c>
      <c r="L34" s="433"/>
    </row>
    <row r="35" spans="1:12" s="314" customFormat="1" ht="15" customHeight="1">
      <c r="A35" s="319"/>
      <c r="B35" s="332"/>
      <c r="C35" s="346" t="s">
        <v>98</v>
      </c>
      <c r="D35" s="356">
        <f>+D33/J33</f>
        <v>0.91524426133019421</v>
      </c>
      <c r="E35" s="374">
        <f>+E33/K33</f>
        <v>0.88593711918108686</v>
      </c>
      <c r="F35" s="386"/>
      <c r="G35" s="356">
        <f>+G33/J33</f>
        <v>8.4755738669805764e-002</v>
      </c>
      <c r="H35" s="374">
        <f>+H33/K33</f>
        <v>0.11406288081891298</v>
      </c>
      <c r="I35" s="404"/>
      <c r="J35" s="415"/>
      <c r="K35" s="424"/>
      <c r="L35" s="429"/>
    </row>
    <row r="36" spans="1:12" s="315" customFormat="1" ht="15" customHeight="1">
      <c r="A36" s="321"/>
      <c r="B36" s="240" t="s">
        <v>251</v>
      </c>
      <c r="C36" s="347"/>
      <c r="D36" s="363">
        <f>+D38*1000/D33</f>
        <v>3597.2132904608789</v>
      </c>
      <c r="E36" s="375">
        <f>+E38*1000/E33</f>
        <v>3264.0990371389271</v>
      </c>
      <c r="F36" s="384">
        <f>+E36-D36</f>
        <v>-333.11425332195176</v>
      </c>
      <c r="G36" s="363">
        <f>+G38*1000/G33</f>
        <v>5856.4814814814818</v>
      </c>
      <c r="H36" s="375">
        <v>3905</v>
      </c>
      <c r="I36" s="402">
        <f>+H36-G36</f>
        <v>-1951.4814814814818</v>
      </c>
      <c r="J36" s="363">
        <f>+J38*1000/J33</f>
        <v>3788.6992348440258</v>
      </c>
      <c r="K36" s="375">
        <f>+K38*1000/K33</f>
        <v>3337.0704362661468</v>
      </c>
      <c r="L36" s="430">
        <f>+K36-J36</f>
        <v>-451.62879857787902</v>
      </c>
    </row>
    <row r="37" spans="1:12" s="314" customFormat="1" ht="15" customHeight="1">
      <c r="A37" s="319"/>
      <c r="B37" s="333"/>
      <c r="C37" s="348" t="s">
        <v>100</v>
      </c>
      <c r="D37" s="358"/>
      <c r="E37" s="373">
        <f>E36/D36</f>
        <v>0.90739657995668288</v>
      </c>
      <c r="F37" s="386"/>
      <c r="G37" s="395"/>
      <c r="H37" s="373">
        <f>H36/G36</f>
        <v>0.66678260869565209</v>
      </c>
      <c r="I37" s="404"/>
      <c r="J37" s="415"/>
      <c r="K37" s="373">
        <f>K36/J36</f>
        <v>0.88079581656302364</v>
      </c>
      <c r="L37" s="432"/>
    </row>
    <row r="38" spans="1:12" s="315" customFormat="1" ht="15" customHeight="1">
      <c r="A38" s="321"/>
      <c r="B38" s="240" t="s">
        <v>41</v>
      </c>
      <c r="C38" s="347"/>
      <c r="D38" s="359">
        <v>16781</v>
      </c>
      <c r="E38" s="376">
        <v>11865</v>
      </c>
      <c r="F38" s="387">
        <f>+E38-D38</f>
        <v>-4916</v>
      </c>
      <c r="G38" s="359">
        <v>2530</v>
      </c>
      <c r="H38" s="376">
        <v>1827</v>
      </c>
      <c r="I38" s="405">
        <f>+H38-G38</f>
        <v>-703</v>
      </c>
      <c r="J38" s="413">
        <f>+D38+G38</f>
        <v>19311</v>
      </c>
      <c r="K38" s="376">
        <f>+E38+H38</f>
        <v>13692</v>
      </c>
      <c r="L38" s="430">
        <f>+K38-J38</f>
        <v>-5619</v>
      </c>
    </row>
    <row r="39" spans="1:12" s="314" customFormat="1" ht="15" customHeight="1">
      <c r="A39" s="319"/>
      <c r="B39" s="334"/>
      <c r="C39" s="345" t="s">
        <v>100</v>
      </c>
      <c r="D39" s="362"/>
      <c r="E39" s="377">
        <f>E38/D38</f>
        <v>0.70704963947321375</v>
      </c>
      <c r="F39" s="389"/>
      <c r="G39" s="397"/>
      <c r="H39" s="373">
        <f>H38/G38</f>
        <v>0.72213438735177871</v>
      </c>
      <c r="I39" s="407"/>
      <c r="J39" s="417"/>
      <c r="K39" s="377">
        <f>K38/J38</f>
        <v>0.70902594376262229</v>
      </c>
      <c r="L39" s="431"/>
    </row>
    <row r="40" spans="1:12" s="315" customFormat="1" ht="15" customHeight="1">
      <c r="A40" s="322" t="s">
        <v>146</v>
      </c>
      <c r="B40" s="243" t="s">
        <v>253</v>
      </c>
      <c r="C40" s="250"/>
      <c r="D40" s="367">
        <v>135777</v>
      </c>
      <c r="E40" s="379">
        <v>68433</v>
      </c>
      <c r="F40" s="390">
        <f>+E40-D40</f>
        <v>-67344</v>
      </c>
      <c r="G40" s="367">
        <v>2175</v>
      </c>
      <c r="H40" s="379">
        <v>1086</v>
      </c>
      <c r="I40" s="408">
        <f>+H40-G40</f>
        <v>-1089</v>
      </c>
      <c r="J40" s="413">
        <f>+D40+G40</f>
        <v>137952</v>
      </c>
      <c r="K40" s="378">
        <f>+E40+H40</f>
        <v>69519</v>
      </c>
      <c r="L40" s="427">
        <f>+K40-J40</f>
        <v>-68433</v>
      </c>
    </row>
    <row r="41" spans="1:12" s="314" customFormat="1" ht="15" customHeight="1">
      <c r="A41" s="319"/>
      <c r="B41" s="331"/>
      <c r="C41" s="345" t="s">
        <v>100</v>
      </c>
      <c r="D41" s="362"/>
      <c r="E41" s="373">
        <f>E40/D40</f>
        <v>0.50401025210455375</v>
      </c>
      <c r="F41" s="389"/>
      <c r="G41" s="397"/>
      <c r="H41" s="373">
        <f>H40/G40</f>
        <v>0.49931034482758618</v>
      </c>
      <c r="I41" s="407"/>
      <c r="J41" s="419"/>
      <c r="K41" s="373">
        <f>K40/J40</f>
        <v>0.50393615170494088</v>
      </c>
      <c r="L41" s="433"/>
    </row>
    <row r="42" spans="1:12" s="314" customFormat="1" ht="15" customHeight="1">
      <c r="A42" s="319"/>
      <c r="B42" s="332"/>
      <c r="C42" s="346" t="s">
        <v>98</v>
      </c>
      <c r="D42" s="356">
        <f>+D40/J40</f>
        <v>0.98423364648573419</v>
      </c>
      <c r="E42" s="374">
        <f>+E40/K40</f>
        <v>0.98437837138048589</v>
      </c>
      <c r="F42" s="386"/>
      <c r="G42" s="356">
        <f>+G40/J40</f>
        <v>1.5766353514265832e-002</v>
      </c>
      <c r="H42" s="374">
        <f>+H40/K40</f>
        <v>1.562162861951409e-002</v>
      </c>
      <c r="I42" s="404"/>
      <c r="J42" s="415"/>
      <c r="K42" s="424"/>
      <c r="L42" s="429"/>
    </row>
    <row r="43" spans="1:12" s="315" customFormat="1" ht="15" customHeight="1">
      <c r="A43" s="321"/>
      <c r="B43" s="240" t="s">
        <v>251</v>
      </c>
      <c r="C43" s="347"/>
      <c r="D43" s="363">
        <f>+D45*1000/D40</f>
        <v>248.11271422995057</v>
      </c>
      <c r="E43" s="375">
        <f>+E45*1000/E40</f>
        <v>274.03445706019028</v>
      </c>
      <c r="F43" s="384">
        <f>+E43-D43</f>
        <v>25.921742830239708</v>
      </c>
      <c r="G43" s="363">
        <f>+G45*1000/G40</f>
        <v>380.68965517241378</v>
      </c>
      <c r="H43" s="375">
        <f>+H45*1000/H40</f>
        <v>465.93001841620628</v>
      </c>
      <c r="I43" s="409">
        <f>+H43-G43</f>
        <v>85.240363243792501</v>
      </c>
      <c r="J43" s="420">
        <f>+J45*1000/J40</f>
        <v>250.20296914868939</v>
      </c>
      <c r="K43" s="375">
        <f>+K45*1000/K40</f>
        <v>277.03217825342711</v>
      </c>
      <c r="L43" s="384">
        <f>+K43-J43</f>
        <v>26.829209104737714</v>
      </c>
    </row>
    <row r="44" spans="1:12" s="314" customFormat="1" ht="15" customHeight="1">
      <c r="A44" s="319"/>
      <c r="B44" s="333"/>
      <c r="C44" s="348" t="s">
        <v>100</v>
      </c>
      <c r="D44" s="358"/>
      <c r="E44" s="373">
        <f>E43/D43</f>
        <v>1.1044756731257854</v>
      </c>
      <c r="F44" s="386"/>
      <c r="G44" s="395"/>
      <c r="H44" s="373">
        <f>H43/G43</f>
        <v>1.2239103744628608</v>
      </c>
      <c r="I44" s="404"/>
      <c r="J44" s="415"/>
      <c r="K44" s="373">
        <f>K43/J43</f>
        <v>1.1072297790710621</v>
      </c>
      <c r="L44" s="432"/>
    </row>
    <row r="45" spans="1:12" s="315" customFormat="1" ht="15" customHeight="1">
      <c r="A45" s="321"/>
      <c r="B45" s="240" t="s">
        <v>41</v>
      </c>
      <c r="C45" s="347"/>
      <c r="D45" s="359">
        <v>33688</v>
      </c>
      <c r="E45" s="376">
        <v>18753</v>
      </c>
      <c r="F45" s="387">
        <f>+E45-D45</f>
        <v>-14935</v>
      </c>
      <c r="G45" s="359">
        <v>828</v>
      </c>
      <c r="H45" s="376">
        <v>506</v>
      </c>
      <c r="I45" s="405">
        <f>+H45-G45</f>
        <v>-322</v>
      </c>
      <c r="J45" s="413">
        <f>+D45+G45</f>
        <v>34516</v>
      </c>
      <c r="K45" s="376">
        <f>+E45+H45</f>
        <v>19259</v>
      </c>
      <c r="L45" s="387">
        <f>+K45-J45</f>
        <v>-15257</v>
      </c>
    </row>
    <row r="46" spans="1:12" s="314" customFormat="1" ht="15" customHeight="1">
      <c r="A46" s="319"/>
      <c r="B46" s="334"/>
      <c r="C46" s="345" t="s">
        <v>100</v>
      </c>
      <c r="D46" s="362"/>
      <c r="E46" s="373">
        <f>E45/D45</f>
        <v>0.5566670624554737</v>
      </c>
      <c r="F46" s="389"/>
      <c r="G46" s="397"/>
      <c r="H46" s="373">
        <f>H45/G45</f>
        <v>0.61111111111111116</v>
      </c>
      <c r="I46" s="407"/>
      <c r="J46" s="419"/>
      <c r="K46" s="373">
        <f>K45/J45</f>
        <v>0.55797311391818283</v>
      </c>
      <c r="L46" s="433"/>
    </row>
    <row r="47" spans="1:12" s="315" customFormat="1" ht="15" customHeight="1">
      <c r="A47" s="322" t="s">
        <v>147</v>
      </c>
      <c r="B47" s="243" t="s">
        <v>253</v>
      </c>
      <c r="C47" s="250"/>
      <c r="D47" s="367">
        <v>68158</v>
      </c>
      <c r="E47" s="379">
        <v>56109</v>
      </c>
      <c r="F47" s="390">
        <f>+E47-D47</f>
        <v>-12049</v>
      </c>
      <c r="G47" s="367">
        <v>19846</v>
      </c>
      <c r="H47" s="379">
        <v>21053</v>
      </c>
      <c r="I47" s="408">
        <f>+H47-G47</f>
        <v>1207</v>
      </c>
      <c r="J47" s="421">
        <f>+D47+G47</f>
        <v>88004</v>
      </c>
      <c r="K47" s="379">
        <f>+E47+H47</f>
        <v>77162</v>
      </c>
      <c r="L47" s="390">
        <f>+K47-J47</f>
        <v>-10842</v>
      </c>
    </row>
    <row r="48" spans="1:12" s="314" customFormat="1" ht="15" customHeight="1">
      <c r="A48" s="319"/>
      <c r="B48" s="331"/>
      <c r="C48" s="345" t="s">
        <v>100</v>
      </c>
      <c r="D48" s="362"/>
      <c r="E48" s="373">
        <f>E47/D47</f>
        <v>0.82321957803926171</v>
      </c>
      <c r="F48" s="389"/>
      <c r="G48" s="397"/>
      <c r="H48" s="373">
        <f>H47/G47</f>
        <v>1.0608183009170613</v>
      </c>
      <c r="I48" s="407"/>
      <c r="J48" s="419"/>
      <c r="K48" s="373">
        <f>K47/J47</f>
        <v>0.87680105449752288</v>
      </c>
      <c r="L48" s="433"/>
    </row>
    <row r="49" spans="1:12" s="314" customFormat="1" ht="15" customHeight="1">
      <c r="A49" s="319"/>
      <c r="B49" s="332"/>
      <c r="C49" s="346" t="s">
        <v>98</v>
      </c>
      <c r="D49" s="356">
        <f>+D47/J47</f>
        <v>0.77448752329439563</v>
      </c>
      <c r="E49" s="374">
        <f>+E47/K47</f>
        <v>0.72715844586713663</v>
      </c>
      <c r="F49" s="386"/>
      <c r="G49" s="356">
        <f>+G47/J47</f>
        <v>0.22551247670560429</v>
      </c>
      <c r="H49" s="374">
        <f>+H47/K47</f>
        <v>0.27284155413286326</v>
      </c>
      <c r="I49" s="404"/>
      <c r="J49" s="415"/>
      <c r="K49" s="424"/>
      <c r="L49" s="429"/>
    </row>
    <row r="50" spans="1:12" s="315" customFormat="1" ht="15" customHeight="1">
      <c r="A50" s="321"/>
      <c r="B50" s="240" t="s">
        <v>251</v>
      </c>
      <c r="C50" s="347"/>
      <c r="D50" s="363">
        <f>+D52*1000/D47</f>
        <v>497.32973385369291</v>
      </c>
      <c r="E50" s="375">
        <f>+E52*1000/E47</f>
        <v>493.20073428505231</v>
      </c>
      <c r="F50" s="384">
        <f>+E50-D50</f>
        <v>-4.1289995686406087</v>
      </c>
      <c r="G50" s="363">
        <f>+G52*1000/G47</f>
        <v>677.66804393832513</v>
      </c>
      <c r="H50" s="375">
        <f>+H52*1000/H47</f>
        <v>560.91768394053099</v>
      </c>
      <c r="I50" s="409">
        <f>+H50-G50</f>
        <v>-116.75035999779413</v>
      </c>
      <c r="J50" s="420">
        <f>+J52*1000/J47</f>
        <v>537.99827280578154</v>
      </c>
      <c r="K50" s="375">
        <f>+K52*1000/K47</f>
        <v>511.67673207018998</v>
      </c>
      <c r="L50" s="384">
        <f>+K50-J50</f>
        <v>-26.321540735591554</v>
      </c>
    </row>
    <row r="51" spans="1:12" s="314" customFormat="1" ht="15" customHeight="1">
      <c r="A51" s="319"/>
      <c r="B51" s="333"/>
      <c r="C51" s="348" t="s">
        <v>100</v>
      </c>
      <c r="D51" s="358"/>
      <c r="E51" s="373">
        <f>E50/D50</f>
        <v>0.99169766195830289</v>
      </c>
      <c r="F51" s="386"/>
      <c r="G51" s="395"/>
      <c r="H51" s="373">
        <f>H50/G50</f>
        <v>0.82771747754359259</v>
      </c>
      <c r="I51" s="404"/>
      <c r="J51" s="415"/>
      <c r="K51" s="373">
        <f>K50/J50</f>
        <v>0.95107504602511295</v>
      </c>
      <c r="L51" s="432"/>
    </row>
    <row r="52" spans="1:12" s="315" customFormat="1" ht="15" customHeight="1">
      <c r="A52" s="321"/>
      <c r="B52" s="240" t="s">
        <v>41</v>
      </c>
      <c r="C52" s="347"/>
      <c r="D52" s="359">
        <v>33897</v>
      </c>
      <c r="E52" s="376">
        <v>27673</v>
      </c>
      <c r="F52" s="387">
        <f>+E52-D52</f>
        <v>-6224</v>
      </c>
      <c r="G52" s="359">
        <v>13449</v>
      </c>
      <c r="H52" s="376">
        <v>11809</v>
      </c>
      <c r="I52" s="405">
        <f>+H52-G52</f>
        <v>-1640</v>
      </c>
      <c r="J52" s="413">
        <f>+D52+G52</f>
        <v>47346</v>
      </c>
      <c r="K52" s="376">
        <f>+E52+H52</f>
        <v>39482</v>
      </c>
      <c r="L52" s="387">
        <f>+K52-J52</f>
        <v>-7864</v>
      </c>
    </row>
    <row r="53" spans="1:12" s="314" customFormat="1" ht="15" customHeight="1">
      <c r="A53" s="324"/>
      <c r="B53" s="336"/>
      <c r="C53" s="350" t="s">
        <v>100</v>
      </c>
      <c r="D53" s="368"/>
      <c r="E53" s="380">
        <f>E52/D52</f>
        <v>0.81638493081983643</v>
      </c>
      <c r="F53" s="391"/>
      <c r="G53" s="398"/>
      <c r="H53" s="380">
        <f>H52/G52</f>
        <v>0.87805784816714993</v>
      </c>
      <c r="I53" s="410"/>
      <c r="J53" s="422"/>
      <c r="K53" s="380">
        <f>K52/J52</f>
        <v>0.83390360326109902</v>
      </c>
      <c r="L53" s="434"/>
    </row>
    <row r="54" spans="1:12" s="315" customFormat="1" ht="15" customHeight="1">
      <c r="A54" s="325" t="s">
        <v>225</v>
      </c>
      <c r="B54" s="337" t="s">
        <v>253</v>
      </c>
      <c r="C54" s="351"/>
      <c r="D54" s="369">
        <v>21610</v>
      </c>
      <c r="E54" s="381">
        <v>22285</v>
      </c>
      <c r="F54" s="392">
        <f>+E54-D54</f>
        <v>675</v>
      </c>
      <c r="G54" s="369">
        <v>14</v>
      </c>
      <c r="H54" s="381">
        <v>47</v>
      </c>
      <c r="I54" s="411">
        <f>+H54-G54</f>
        <v>33</v>
      </c>
      <c r="J54" s="423">
        <f>+D54+G54</f>
        <v>21624</v>
      </c>
      <c r="K54" s="381">
        <f>+E54+H54</f>
        <v>22332</v>
      </c>
      <c r="L54" s="392">
        <f>+K54-J54</f>
        <v>708</v>
      </c>
    </row>
    <row r="55" spans="1:12" s="314" customFormat="1" ht="15" customHeight="1">
      <c r="A55" s="326" t="s">
        <v>227</v>
      </c>
      <c r="B55" s="331"/>
      <c r="C55" s="345" t="s">
        <v>100</v>
      </c>
      <c r="D55" s="362"/>
      <c r="E55" s="373">
        <f>E54/D54</f>
        <v>1.0312355391022674</v>
      </c>
      <c r="F55" s="389"/>
      <c r="G55" s="397"/>
      <c r="H55" s="373">
        <f>H54/G54</f>
        <v>3.3571428571428572</v>
      </c>
      <c r="I55" s="407"/>
      <c r="J55" s="419"/>
      <c r="K55" s="373">
        <f>K54/J54</f>
        <v>1.0327413984461709</v>
      </c>
      <c r="L55" s="433"/>
    </row>
    <row r="56" spans="1:12" s="314" customFormat="1" ht="15" customHeight="1">
      <c r="A56" s="327" t="s">
        <v>59</v>
      </c>
      <c r="B56" s="332"/>
      <c r="C56" s="346" t="s">
        <v>98</v>
      </c>
      <c r="D56" s="356">
        <f>+D54/J54</f>
        <v>0.99935257121716603</v>
      </c>
      <c r="E56" s="374">
        <f>+E54/K54</f>
        <v>0.99789539674010386</v>
      </c>
      <c r="F56" s="386"/>
      <c r="G56" s="356">
        <f>+G54/J54</f>
        <v>6.4742878283388823e-004</v>
      </c>
      <c r="H56" s="374">
        <f>+H54/K54</f>
        <v>2.1046032598961133e-003</v>
      </c>
      <c r="I56" s="404"/>
      <c r="J56" s="415"/>
      <c r="K56" s="424"/>
      <c r="L56" s="429"/>
    </row>
    <row r="57" spans="1:12" s="315" customFormat="1" ht="15" customHeight="1">
      <c r="A57" s="328" t="s">
        <v>36</v>
      </c>
      <c r="B57" s="240" t="s">
        <v>251</v>
      </c>
      <c r="C57" s="347"/>
      <c r="D57" s="363">
        <f>+D59*1000/D54</f>
        <v>2570.9856547894492</v>
      </c>
      <c r="E57" s="375">
        <f>+E59*1000/E54</f>
        <v>2447.0271483060355</v>
      </c>
      <c r="F57" s="384">
        <f>+E57-D57</f>
        <v>-123.95850648341366</v>
      </c>
      <c r="G57" s="363">
        <f>+G59*1000/G54</f>
        <v>3928.5714285714284</v>
      </c>
      <c r="H57" s="375">
        <v>4443</v>
      </c>
      <c r="I57" s="409">
        <f>+H57-G57</f>
        <v>514.42857142857156</v>
      </c>
      <c r="J57" s="420">
        <f>+J59*1000/J54</f>
        <v>2571.8645948945614</v>
      </c>
      <c r="K57" s="375">
        <f>+K59*1000/K54</f>
        <v>2451.1911158875155</v>
      </c>
      <c r="L57" s="384">
        <f>+K57-J57</f>
        <v>-120.6734790070459</v>
      </c>
    </row>
    <row r="58" spans="1:12" s="314" customFormat="1" ht="15" customHeight="1">
      <c r="A58" s="319"/>
      <c r="B58" s="333"/>
      <c r="C58" s="348" t="s">
        <v>100</v>
      </c>
      <c r="D58" s="358"/>
      <c r="E58" s="373">
        <f>E57/D57</f>
        <v>0.95178560944029633</v>
      </c>
      <c r="F58" s="386"/>
      <c r="G58" s="395"/>
      <c r="H58" s="373">
        <f>H57/G57</f>
        <v>1.1309454545454545</v>
      </c>
      <c r="I58" s="404"/>
      <c r="J58" s="415"/>
      <c r="K58" s="373">
        <f>K57/J57</f>
        <v>0.95307938091041156</v>
      </c>
      <c r="L58" s="432"/>
    </row>
    <row r="59" spans="1:12" s="315" customFormat="1" ht="15" customHeight="1">
      <c r="A59" s="321"/>
      <c r="B59" s="240" t="s">
        <v>41</v>
      </c>
      <c r="C59" s="347"/>
      <c r="D59" s="359">
        <v>55559</v>
      </c>
      <c r="E59" s="376">
        <v>54532</v>
      </c>
      <c r="F59" s="387">
        <f>+E59-D59</f>
        <v>-1027</v>
      </c>
      <c r="G59" s="359">
        <v>55</v>
      </c>
      <c r="H59" s="376">
        <v>208</v>
      </c>
      <c r="I59" s="405">
        <f>+H59-G59</f>
        <v>153</v>
      </c>
      <c r="J59" s="413">
        <f>+D59+G59</f>
        <v>55614</v>
      </c>
      <c r="K59" s="376">
        <f>+E59+H59</f>
        <v>54740</v>
      </c>
      <c r="L59" s="387">
        <f>+K59-J59</f>
        <v>-874</v>
      </c>
    </row>
    <row r="60" spans="1:12" s="314" customFormat="1" ht="15" customHeight="1">
      <c r="A60" s="319"/>
      <c r="B60" s="334"/>
      <c r="C60" s="345" t="s">
        <v>100</v>
      </c>
      <c r="D60" s="362"/>
      <c r="E60" s="377">
        <f>E59/D59</f>
        <v>0.98151514606094414</v>
      </c>
      <c r="F60" s="389"/>
      <c r="G60" s="397"/>
      <c r="H60" s="400">
        <f>H59/G59</f>
        <v>3.7818181818181817</v>
      </c>
      <c r="I60" s="407"/>
      <c r="J60" s="419"/>
      <c r="K60" s="373">
        <f>K59/J59</f>
        <v>0.98428453267162941</v>
      </c>
      <c r="L60" s="388"/>
    </row>
    <row r="61" spans="1:12" s="315" customFormat="1" ht="15" customHeight="1">
      <c r="A61" s="322" t="s">
        <v>138</v>
      </c>
      <c r="B61" s="243" t="s">
        <v>253</v>
      </c>
      <c r="C61" s="250"/>
      <c r="D61" s="367">
        <v>1133</v>
      </c>
      <c r="E61" s="379">
        <v>1567</v>
      </c>
      <c r="F61" s="390">
        <f>+E61-D61</f>
        <v>434</v>
      </c>
      <c r="G61" s="367">
        <v>358</v>
      </c>
      <c r="H61" s="379">
        <v>421</v>
      </c>
      <c r="I61" s="408">
        <f>+H61-G61</f>
        <v>63</v>
      </c>
      <c r="J61" s="421">
        <f>+D61+G61</f>
        <v>1491</v>
      </c>
      <c r="K61" s="379">
        <f>+E61+H61</f>
        <v>1988</v>
      </c>
      <c r="L61" s="427">
        <f>+K61-J61</f>
        <v>497</v>
      </c>
    </row>
    <row r="62" spans="1:12" s="314" customFormat="1" ht="15" customHeight="1">
      <c r="A62" s="319"/>
      <c r="B62" s="331"/>
      <c r="C62" s="345" t="s">
        <v>100</v>
      </c>
      <c r="D62" s="362"/>
      <c r="E62" s="373">
        <f>E61/D61</f>
        <v>1.3830538393645189</v>
      </c>
      <c r="F62" s="389"/>
      <c r="G62" s="397"/>
      <c r="H62" s="373">
        <f>H61/G61</f>
        <v>1.1759776536312849</v>
      </c>
      <c r="I62" s="407"/>
      <c r="J62" s="419"/>
      <c r="K62" s="373">
        <f>K61/J61</f>
        <v>1.3333333333333333</v>
      </c>
      <c r="L62" s="433"/>
    </row>
    <row r="63" spans="1:12" s="314" customFormat="1" ht="15" customHeight="1">
      <c r="A63" s="319"/>
      <c r="B63" s="332"/>
      <c r="C63" s="346" t="s">
        <v>98</v>
      </c>
      <c r="D63" s="356">
        <f>+D61/J61</f>
        <v>0.7598926894701542</v>
      </c>
      <c r="E63" s="374">
        <f>+E61/K61</f>
        <v>0.7882293762575453</v>
      </c>
      <c r="F63" s="386"/>
      <c r="G63" s="356">
        <f>+G61/J61</f>
        <v>0.24010731052984571</v>
      </c>
      <c r="H63" s="374">
        <f>+H61/K61</f>
        <v>0.21177062374245476</v>
      </c>
      <c r="I63" s="404"/>
      <c r="J63" s="415"/>
      <c r="K63" s="424"/>
      <c r="L63" s="429"/>
    </row>
    <row r="64" spans="1:12" s="315" customFormat="1" ht="15" customHeight="1">
      <c r="A64" s="321"/>
      <c r="B64" s="240" t="s">
        <v>251</v>
      </c>
      <c r="C64" s="347"/>
      <c r="D64" s="363">
        <f>+D66*1000/D61</f>
        <v>3015.8870255957636</v>
      </c>
      <c r="E64" s="375">
        <f>+E66*1000/E61</f>
        <v>1788.7683471601788</v>
      </c>
      <c r="F64" s="384">
        <f>+E64-D64</f>
        <v>-1227.1186784355848</v>
      </c>
      <c r="G64" s="363">
        <f>+G66*1000/G61</f>
        <v>3519.5530726256984</v>
      </c>
      <c r="H64" s="375">
        <v>3186</v>
      </c>
      <c r="I64" s="405">
        <f>+H64-G64</f>
        <v>-333.55307262569841</v>
      </c>
      <c r="J64" s="420">
        <f>+J66*1000/J61</f>
        <v>3136.8209255533197</v>
      </c>
      <c r="K64" s="375">
        <f>+K66*1000/K61</f>
        <v>2084.0040241448692</v>
      </c>
      <c r="L64" s="384">
        <f>+K64-J64</f>
        <v>-1052.8169014084506</v>
      </c>
    </row>
    <row r="65" spans="1:12" s="314" customFormat="1" ht="15" customHeight="1">
      <c r="A65" s="319"/>
      <c r="B65" s="333"/>
      <c r="C65" s="348" t="s">
        <v>100</v>
      </c>
      <c r="D65" s="358"/>
      <c r="E65" s="373">
        <f>E64/D64</f>
        <v>0.59311517042214879</v>
      </c>
      <c r="F65" s="386"/>
      <c r="G65" s="395"/>
      <c r="H65" s="373">
        <f>H64/G64</f>
        <v>0.90522857142857116</v>
      </c>
      <c r="I65" s="404"/>
      <c r="J65" s="415"/>
      <c r="K65" s="373">
        <f>K64/J64</f>
        <v>0.66436818473380377</v>
      </c>
      <c r="L65" s="432"/>
    </row>
    <row r="66" spans="1:12" s="315" customFormat="1" ht="15" customHeight="1">
      <c r="A66" s="321"/>
      <c r="B66" s="240" t="s">
        <v>41</v>
      </c>
      <c r="C66" s="347"/>
      <c r="D66" s="359">
        <v>3417</v>
      </c>
      <c r="E66" s="376">
        <v>2803</v>
      </c>
      <c r="F66" s="387">
        <f>+E66-D66</f>
        <v>-614</v>
      </c>
      <c r="G66" s="364">
        <v>1260</v>
      </c>
      <c r="H66" s="376">
        <v>1340</v>
      </c>
      <c r="I66" s="405">
        <f>+H66-G66</f>
        <v>80</v>
      </c>
      <c r="J66" s="413">
        <f>+D66+G66</f>
        <v>4677</v>
      </c>
      <c r="K66" s="376">
        <f>+E66+H66</f>
        <v>4143</v>
      </c>
      <c r="L66" s="387">
        <f>+K66-J66</f>
        <v>-534</v>
      </c>
    </row>
    <row r="67" spans="1:12" s="314" customFormat="1" ht="15" customHeight="1">
      <c r="A67" s="323"/>
      <c r="B67" s="335"/>
      <c r="C67" s="349" t="s">
        <v>100</v>
      </c>
      <c r="D67" s="360"/>
      <c r="E67" s="377">
        <f>E66/D66</f>
        <v>0.82031021363769374</v>
      </c>
      <c r="F67" s="388"/>
      <c r="G67" s="396"/>
      <c r="H67" s="377">
        <f>H66/G66</f>
        <v>1.0634920634920635</v>
      </c>
      <c r="I67" s="406"/>
      <c r="J67" s="417"/>
      <c r="K67" s="377">
        <f>K66/J66</f>
        <v>0.88582424631173828</v>
      </c>
      <c r="L67" s="431"/>
    </row>
    <row r="68" spans="1:12" s="315" customFormat="1" ht="10.199999999999999"/>
    <row r="69" spans="1:12" s="315" customFormat="1" ht="9.6"/>
    <row r="70" spans="1:12" s="315" customFormat="1" ht="9.6"/>
    <row r="71" spans="1:12" s="315" customFormat="1" ht="9.6"/>
    <row r="72" spans="1:12" s="315" customFormat="1" ht="9.6"/>
    <row r="73" spans="1:12" s="315" customFormat="1" ht="9.6"/>
    <row r="74" spans="1:12" s="315" customFormat="1" ht="9.6"/>
    <row r="75" spans="1:12" s="315" customFormat="1" ht="9.6"/>
    <row r="76" spans="1:12" s="315" customFormat="1" ht="9.6"/>
    <row r="77" spans="1:12" s="315" customFormat="1" ht="9.6"/>
    <row r="78" spans="1:12" s="315" customFormat="1" ht="9.6"/>
    <row r="79" spans="1:12" s="315" customFormat="1" ht="9.6"/>
    <row r="80" spans="1:12" s="315" customFormat="1" ht="9.6"/>
    <row r="81" s="315" customFormat="1" ht="9.6"/>
    <row r="82" s="315" customFormat="1" ht="9.6"/>
    <row r="83" s="315" customFormat="1" ht="9.6"/>
    <row r="84" s="315" customFormat="1" ht="9.6"/>
    <row r="85" s="315" customFormat="1" ht="9.6"/>
    <row r="86" s="315" customFormat="1" ht="9.6"/>
    <row r="87" s="315" customFormat="1" ht="9.6"/>
    <row r="88" s="315" customFormat="1" ht="9.6"/>
    <row r="89" s="315" customFormat="1" ht="9.6"/>
    <row r="90" s="315" customFormat="1" ht="9.6"/>
    <row r="91" s="315" customFormat="1" ht="9.6"/>
    <row r="92" s="315" customFormat="1" ht="9.6"/>
    <row r="93" s="315" customFormat="1" ht="9.6"/>
    <row r="94" s="315" customFormat="1" ht="9.6"/>
    <row r="95" s="315" customFormat="1" ht="9.6"/>
    <row r="96" s="315" customFormat="1" ht="9.6"/>
    <row r="97" s="315" customFormat="1" ht="9.6"/>
    <row r="98" s="315" customFormat="1" ht="9.6"/>
    <row r="99" s="315" customFormat="1" ht="9.6"/>
    <row r="100" s="315" customFormat="1" ht="9.6"/>
    <row r="101" s="315" customFormat="1" ht="9.6"/>
    <row r="102" s="315" customFormat="1" ht="9.6"/>
    <row r="103" s="315" customFormat="1" ht="9.6"/>
    <row r="104" s="315" customFormat="1" ht="9.6"/>
    <row r="105" s="315" customFormat="1" ht="9.6"/>
    <row r="106" s="315" customFormat="1" ht="9.6"/>
    <row r="107" s="315" customFormat="1" ht="9.6"/>
    <row r="108" s="315" customFormat="1" ht="9.6"/>
    <row r="109" s="315" customFormat="1" ht="9.6"/>
    <row r="110" s="315" customFormat="1" ht="9.6"/>
    <row r="111" s="315" customFormat="1" ht="9.6"/>
    <row r="112" s="315" customFormat="1" ht="9.6"/>
    <row r="113" s="315" customFormat="1" ht="9.6"/>
    <row r="114" s="315" customFormat="1" ht="9.6"/>
    <row r="115" s="315" customFormat="1" ht="9.6"/>
    <row r="116" s="315" customFormat="1" ht="9.6"/>
    <row r="117" s="315" customFormat="1" ht="9.6"/>
    <row r="118" s="315" customFormat="1" ht="9.6"/>
    <row r="119" s="315" customFormat="1" ht="9.6"/>
    <row r="120" s="315" customFormat="1" ht="9.6"/>
    <row r="121" s="315" customFormat="1" ht="9.6"/>
    <row r="122" s="315" customFormat="1" ht="9.6"/>
    <row r="123" s="315" customFormat="1" ht="9.6"/>
    <row r="124" s="315" customFormat="1" ht="9.6"/>
    <row r="125" s="315" customFormat="1" ht="9.6"/>
    <row r="126" s="315" customFormat="1" ht="9.6"/>
    <row r="127" s="315" customFormat="1" ht="9.6"/>
    <row r="128" s="315" customFormat="1" ht="9.6"/>
    <row r="129" s="315" customFormat="1" ht="9.6"/>
    <row r="130" s="315" customFormat="1" ht="9.6"/>
    <row r="131" s="315" customFormat="1" ht="9.6"/>
    <row r="132" s="315" customFormat="1" ht="9.6"/>
    <row r="133" s="315" customFormat="1" ht="9.6"/>
    <row r="134" s="315" customFormat="1" ht="9.6"/>
    <row r="135" s="315" customFormat="1" ht="9.6"/>
    <row r="136" s="315" customFormat="1" ht="9.6"/>
    <row r="137" s="315" customFormat="1" ht="9.6"/>
    <row r="138" s="315" customFormat="1" ht="9.6"/>
    <row r="139" s="315" customFormat="1" ht="9.6"/>
    <row r="140" s="315" customFormat="1" ht="9.6"/>
    <row r="141" s="315" customFormat="1" ht="9.6"/>
    <row r="142" s="315" customFormat="1" ht="9.6"/>
    <row r="143" s="315" customFormat="1" ht="9.6"/>
    <row r="144" s="315" customFormat="1" ht="9.6"/>
    <row r="145" s="315" customFormat="1" ht="9.6"/>
    <row r="146" s="315" customFormat="1" ht="9.6"/>
    <row r="147" s="315" customFormat="1" ht="9.6"/>
    <row r="148" s="315" customFormat="1" ht="9.6"/>
    <row r="149" s="315" customFormat="1" ht="9.6"/>
    <row r="150" s="315" customFormat="1" ht="9.6"/>
    <row r="151" s="315" customFormat="1" ht="9.6"/>
    <row r="152" s="315" customFormat="1" ht="9.6"/>
    <row r="153" s="315" customFormat="1" ht="9.6"/>
    <row r="154" s="315" customFormat="1" ht="9.6"/>
    <row r="155" s="315" customFormat="1" ht="9.6"/>
    <row r="156" s="315" customFormat="1" ht="9.6"/>
    <row r="157" s="315" customFormat="1" ht="9.6"/>
    <row r="158" s="315" customFormat="1" ht="9.6"/>
    <row r="159" s="315" customFormat="1" ht="9.6"/>
    <row r="160" s="315" customFormat="1" ht="9.6"/>
    <row r="161" s="315" customFormat="1" ht="9.6"/>
    <row r="162" s="315" customFormat="1" ht="9.6"/>
    <row r="163" s="315" customFormat="1" ht="9.6"/>
    <row r="164" s="315" customFormat="1" ht="9.6"/>
    <row r="165" s="315" customFormat="1" ht="9.6"/>
    <row r="166" s="315" customFormat="1" ht="9.6"/>
    <row r="167" s="315" customFormat="1" ht="9.6"/>
    <row r="168" s="315" customFormat="1" ht="9.6"/>
    <row r="169" s="315" customFormat="1" ht="9.6"/>
    <row r="170" s="315" customFormat="1" ht="9.6"/>
    <row r="171" s="315" customFormat="1" ht="9.6"/>
    <row r="172" s="315" customFormat="1" ht="9.6"/>
    <row r="173" s="315" customFormat="1" ht="9.6"/>
    <row r="174" s="315" customFormat="1" ht="9.6"/>
    <row r="175" s="315" customFormat="1" ht="9.6"/>
    <row r="176" s="315" customFormat="1" ht="9.6"/>
    <row r="177" s="315" customFormat="1" ht="9.6"/>
    <row r="178" s="315" customFormat="1" ht="9.6"/>
    <row r="179" s="315" customFormat="1" ht="9.6"/>
    <row r="180" s="315" customFormat="1" ht="9.6"/>
    <row r="181" s="315" customFormat="1" ht="9.6"/>
    <row r="182" s="315" customFormat="1" ht="9.6"/>
    <row r="183" s="315" customFormat="1" ht="9.6"/>
    <row r="184" s="315" customFormat="1" ht="9.6"/>
    <row r="185" s="315" customFormat="1" ht="9.6"/>
    <row r="186" s="315" customFormat="1" ht="9.6"/>
    <row r="187" s="315" customFormat="1" ht="9.6"/>
    <row r="188" s="315" customFormat="1" ht="9.6"/>
    <row r="189" s="315" customFormat="1" ht="9.6"/>
    <row r="190" s="315" customFormat="1" ht="9.6"/>
    <row r="191" s="315" customFormat="1" ht="9.6"/>
    <row r="192" s="315" customFormat="1" ht="9.6"/>
    <row r="193" s="315" customFormat="1" ht="9.6"/>
    <row r="194" s="315" customFormat="1" ht="9.6"/>
    <row r="195" s="315" customFormat="1" ht="9.6"/>
    <row r="196" s="315" customFormat="1" ht="9.6"/>
    <row r="197" s="315" customFormat="1" ht="9.6"/>
    <row r="198" s="315" customFormat="1" ht="9.6"/>
    <row r="199" s="315" customFormat="1" ht="9.6"/>
    <row r="200" s="315" customFormat="1" ht="9.6"/>
    <row r="201" s="315" customFormat="1" ht="9.6"/>
    <row r="202" s="315" customFormat="1" ht="9.6"/>
    <row r="203" s="315" customFormat="1" ht="9.6"/>
    <row r="204" s="315" customFormat="1" ht="9.6"/>
    <row r="205" s="315" customFormat="1" ht="9.6"/>
    <row r="206" s="315" customFormat="1" ht="9.6"/>
    <row r="207" s="315" customFormat="1" ht="9.6"/>
    <row r="208" s="315" customFormat="1" ht="9.6"/>
    <row r="209" s="315" customFormat="1" ht="9.6"/>
    <row r="210" s="315" customFormat="1" ht="9.6"/>
    <row r="211" s="315" customFormat="1" ht="9.6"/>
    <row r="212" s="315" customFormat="1" ht="9.6"/>
    <row r="213" s="315" customFormat="1" ht="9.6"/>
    <row r="214" s="315" customFormat="1" ht="9.6"/>
    <row r="215" s="315" customFormat="1" ht="9.6"/>
    <row r="216" s="315" customFormat="1" ht="9.6"/>
    <row r="217" s="315" customFormat="1" ht="9.6"/>
    <row r="218" s="315" customFormat="1" ht="9.6"/>
    <row r="219" s="315" customFormat="1" ht="9.6"/>
    <row r="220" s="315" customFormat="1" ht="9.6"/>
    <row r="221" s="315" customFormat="1" ht="9.6"/>
    <row r="222" s="315" customFormat="1" ht="9.6"/>
    <row r="223" s="315" customFormat="1" ht="9.6"/>
    <row r="224" s="315" customFormat="1" ht="9.6"/>
    <row r="225" s="315" customFormat="1" ht="9.6"/>
    <row r="226" s="315" customFormat="1" ht="9.6"/>
    <row r="227" s="315" customFormat="1" ht="9.6"/>
    <row r="228" s="315" customFormat="1" ht="9.6"/>
    <row r="229" s="315" customFormat="1" ht="9.6"/>
    <row r="230" s="315" customFormat="1" ht="9.6"/>
    <row r="231" s="315" customFormat="1" ht="9.6"/>
    <row r="232" s="315" customFormat="1" ht="9.6"/>
    <row r="233" s="315" customFormat="1" ht="9.6"/>
    <row r="234" s="315" customFormat="1" ht="9.6"/>
    <row r="235" s="315" customFormat="1" ht="9.6"/>
    <row r="236" s="315" customFormat="1" ht="9.6"/>
    <row r="237" s="315" customFormat="1" ht="9.6"/>
    <row r="238" s="315" customFormat="1" ht="9.6"/>
    <row r="239" s="315" customFormat="1" ht="9.6"/>
    <row r="240" s="315" customFormat="1" ht="9.6"/>
    <row r="241" s="315" customFormat="1" ht="9.6"/>
    <row r="242" s="315" customFormat="1" ht="9.6"/>
    <row r="243" s="315" customFormat="1" ht="9.6"/>
    <row r="244" s="315" customFormat="1" ht="9.6"/>
    <row r="245" s="315" customFormat="1" ht="9.6"/>
    <row r="246" s="315" customFormat="1" ht="9.6"/>
    <row r="247" s="315" customFormat="1" ht="9.6"/>
    <row r="248" s="315" customFormat="1" ht="9.6"/>
    <row r="249" s="315" customFormat="1" ht="9.6"/>
    <row r="250" s="315" customFormat="1" ht="9.6"/>
    <row r="251" s="315" customFormat="1" ht="9.6"/>
    <row r="252" s="315" customFormat="1" ht="9.6"/>
    <row r="253" s="315" customFormat="1" ht="9.6"/>
    <row r="254" s="315" customFormat="1" ht="9.6"/>
    <row r="255" s="315" customFormat="1" ht="9.6"/>
    <row r="256" s="315" customFormat="1" ht="9.6"/>
    <row r="257" s="315" customFormat="1" ht="9.6"/>
    <row r="258" s="315" customFormat="1" ht="9.6"/>
    <row r="259" s="315" customFormat="1" ht="9.6"/>
    <row r="260" s="315" customFormat="1" ht="9.6"/>
    <row r="261" s="315" customFormat="1" ht="9.6"/>
    <row r="262" s="315" customFormat="1" ht="9.6"/>
    <row r="263" s="315" customFormat="1" ht="9.6"/>
    <row r="264" s="315" customFormat="1" ht="9.6"/>
    <row r="265" s="315" customFormat="1" ht="9.6"/>
  </sheetData>
  <mergeCells count="31">
    <mergeCell ref="D3:F3"/>
    <mergeCell ref="G3:I3"/>
    <mergeCell ref="J3:L3"/>
    <mergeCell ref="B5:C5"/>
    <mergeCell ref="B8:C8"/>
    <mergeCell ref="B10:C10"/>
    <mergeCell ref="B12:C12"/>
    <mergeCell ref="B15:C15"/>
    <mergeCell ref="B17:C17"/>
    <mergeCell ref="B19:C19"/>
    <mergeCell ref="B22:C22"/>
    <mergeCell ref="B24:C24"/>
    <mergeCell ref="B26:C26"/>
    <mergeCell ref="B29:C29"/>
    <mergeCell ref="B31:C31"/>
    <mergeCell ref="B33:C33"/>
    <mergeCell ref="B36:C36"/>
    <mergeCell ref="B38:C38"/>
    <mergeCell ref="B40:C40"/>
    <mergeCell ref="B43:C43"/>
    <mergeCell ref="B45:C45"/>
    <mergeCell ref="B47:C47"/>
    <mergeCell ref="B50:C50"/>
    <mergeCell ref="B52:C52"/>
    <mergeCell ref="B54:C54"/>
    <mergeCell ref="B57:C57"/>
    <mergeCell ref="B59:C59"/>
    <mergeCell ref="B61:C61"/>
    <mergeCell ref="B64:C64"/>
    <mergeCell ref="B66:C66"/>
    <mergeCell ref="A3:C4"/>
  </mergeCells>
  <phoneticPr fontId="3"/>
  <printOptions horizontalCentered="1"/>
  <pageMargins left="0.59055118110236227" right="0.19685039370078741" top="0.59055118110236227" bottom="0.39370078740157483" header="0.31496062992125984" footer="0.23622047244094488"/>
  <pageSetup paperSize="9" scale="94" firstPageNumber="10" fitToWidth="1" fitToHeight="2" orientation="portrait" usePrinterDefaults="1" useFirstPageNumber="1" r:id="rId1"/>
  <headerFooter>
    <oddFooter xml:space="preserve">&amp;C- &amp;P -
 </oddFooter>
  </headerFooter>
  <rowBreaks count="1" manualBreakCount="1">
    <brk id="53" max="11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00FF"/>
  </sheetPr>
  <dimension ref="A1:Q447"/>
  <sheetViews>
    <sheetView view="pageBreakPreview" zoomScaleSheetLayoutView="100" workbookViewId="0"/>
  </sheetViews>
  <sheetFormatPr defaultColWidth="9" defaultRowHeight="14.4"/>
  <cols>
    <col min="1" max="1" width="2.6640625" style="435" customWidth="1"/>
    <col min="2" max="2" width="2.6640625" style="83" customWidth="1"/>
    <col min="3" max="3" width="12.6640625" style="1" customWidth="1"/>
    <col min="4" max="15" width="9.6640625" style="1" customWidth="1"/>
    <col min="16" max="16" width="8.6640625" style="1" customWidth="1"/>
    <col min="17" max="17" width="9" style="1"/>
    <col min="18" max="18" width="9.21875" style="1" bestFit="1" customWidth="1"/>
    <col min="19" max="16384" width="9" style="1"/>
  </cols>
  <sheetData>
    <row r="1" spans="1:15" ht="15" customHeight="1">
      <c r="A1" s="435" t="s">
        <v>148</v>
      </c>
      <c r="E1" s="450"/>
    </row>
    <row r="2" spans="1:15" ht="15" customHeight="1">
      <c r="B2" s="83" t="s">
        <v>143</v>
      </c>
      <c r="O2" s="458" t="s">
        <v>24</v>
      </c>
    </row>
    <row r="3" spans="1:15" ht="15" customHeight="1">
      <c r="C3" s="436" t="s">
        <v>149</v>
      </c>
      <c r="D3" s="441">
        <v>1</v>
      </c>
      <c r="E3" s="441">
        <v>2</v>
      </c>
      <c r="F3" s="441">
        <v>3</v>
      </c>
      <c r="G3" s="441">
        <v>4</v>
      </c>
      <c r="H3" s="441">
        <v>5</v>
      </c>
      <c r="I3" s="441">
        <v>6</v>
      </c>
      <c r="J3" s="441">
        <v>7</v>
      </c>
      <c r="K3" s="441">
        <v>8</v>
      </c>
      <c r="L3" s="441">
        <v>9</v>
      </c>
      <c r="M3" s="441">
        <v>10</v>
      </c>
      <c r="N3" s="441">
        <v>11</v>
      </c>
      <c r="O3" s="441">
        <v>12</v>
      </c>
    </row>
    <row r="4" spans="1:15" ht="15" customHeight="1">
      <c r="C4" s="437" t="s">
        <v>31</v>
      </c>
      <c r="D4" s="442">
        <v>768.25480623976341</v>
      </c>
      <c r="E4" s="442">
        <v>772.98185993810876</v>
      </c>
      <c r="F4" s="442">
        <v>757.13769744108788</v>
      </c>
      <c r="G4" s="442">
        <v>753.56404541838424</v>
      </c>
      <c r="H4" s="442">
        <v>745.04269640841869</v>
      </c>
      <c r="I4" s="442">
        <v>707.80208046075415</v>
      </c>
      <c r="J4" s="442">
        <v>663.96925995575975</v>
      </c>
      <c r="K4" s="442">
        <v>699.60593494894908</v>
      </c>
      <c r="L4" s="442">
        <v>767.55118141659477</v>
      </c>
      <c r="M4" s="442">
        <v>756.24491014287935</v>
      </c>
      <c r="N4" s="442">
        <v>777.55261153809522</v>
      </c>
      <c r="O4" s="442">
        <v>809.18181080175339</v>
      </c>
    </row>
    <row r="5" spans="1:15" ht="15" customHeight="1">
      <c r="C5" s="437" t="s">
        <v>208</v>
      </c>
      <c r="D5" s="443">
        <v>777.11697795618238</v>
      </c>
      <c r="E5" s="442">
        <v>755.44256136533636</v>
      </c>
      <c r="F5" s="442">
        <v>706.24659066406787</v>
      </c>
      <c r="G5" s="443">
        <v>699.88101174373446</v>
      </c>
      <c r="H5" s="443">
        <v>697.45287435443379</v>
      </c>
      <c r="I5" s="443">
        <v>678.86112880505618</v>
      </c>
      <c r="J5" s="443">
        <v>676.76088969777879</v>
      </c>
      <c r="K5" s="443">
        <v>685.25952146823568</v>
      </c>
      <c r="L5" s="443">
        <v>717.96384913192139</v>
      </c>
      <c r="M5" s="443">
        <v>728.53872113319107</v>
      </c>
      <c r="N5" s="443">
        <v>738.11032629320698</v>
      </c>
      <c r="O5" s="443">
        <v>781.58953142470773</v>
      </c>
    </row>
    <row r="6" spans="1:15" ht="15" customHeight="1">
      <c r="C6" s="437" t="s">
        <v>230</v>
      </c>
      <c r="D6" s="443">
        <v>763.1134414119316</v>
      </c>
      <c r="E6" s="442">
        <v>738.33837746878658</v>
      </c>
      <c r="F6" s="442">
        <v>739.91965720871201</v>
      </c>
      <c r="G6" s="443">
        <v>728.71989632382929</v>
      </c>
      <c r="H6" s="443">
        <v>619.04944376388107</v>
      </c>
      <c r="I6" s="443">
        <v>669.81170046816283</v>
      </c>
      <c r="J6" s="443">
        <v>671.62840505123086</v>
      </c>
      <c r="K6" s="443">
        <v>697.27916586251774</v>
      </c>
      <c r="L6" s="443">
        <v>758.23002790532303</v>
      </c>
      <c r="M6" s="443">
        <v>756.32123268806379</v>
      </c>
      <c r="N6" s="443">
        <v>754.38532802089401</v>
      </c>
      <c r="O6" s="443">
        <v>799.73329348097354</v>
      </c>
    </row>
    <row r="7" spans="1:15" ht="15" customHeight="1">
      <c r="C7" s="437" t="s">
        <v>84</v>
      </c>
      <c r="D7" s="443">
        <v>743.69179085049382</v>
      </c>
      <c r="E7" s="442">
        <v>729.07415039827629</v>
      </c>
      <c r="F7" s="442">
        <v>715.98754151964488</v>
      </c>
      <c r="G7" s="443">
        <v>695.60535261425571</v>
      </c>
      <c r="H7" s="443">
        <v>695.19183088342027</v>
      </c>
      <c r="I7" s="443">
        <v>672.86133634297425</v>
      </c>
      <c r="J7" s="443">
        <v>648.47717995438484</v>
      </c>
      <c r="K7" s="443">
        <v>715.9082019474472</v>
      </c>
      <c r="L7" s="443">
        <v>683.77400841061853</v>
      </c>
      <c r="M7" s="443">
        <v>693.82762418837797</v>
      </c>
      <c r="N7" s="443">
        <v>698.51935450590213</v>
      </c>
      <c r="O7" s="443">
        <v>763.79372593587141</v>
      </c>
    </row>
    <row r="8" spans="1:15" ht="15" customHeight="1">
      <c r="C8" s="437" t="s">
        <v>249</v>
      </c>
      <c r="D8" s="443">
        <v>712.71109236962729</v>
      </c>
      <c r="E8" s="442">
        <v>732.36802321936977</v>
      </c>
      <c r="F8" s="442">
        <v>714.49026192153053</v>
      </c>
      <c r="G8" s="443">
        <v>720.05738624402193</v>
      </c>
      <c r="H8" s="443">
        <v>729.70320123865804</v>
      </c>
      <c r="I8" s="443">
        <v>738.84218360230977</v>
      </c>
      <c r="J8" s="443">
        <v>709.33196555941504</v>
      </c>
      <c r="K8" s="443">
        <v>753.33554829857189</v>
      </c>
      <c r="L8" s="443">
        <v>747.50081178589051</v>
      </c>
      <c r="M8" s="443">
        <v>724.68222083661624</v>
      </c>
      <c r="N8" s="443">
        <v>722.3459120717248</v>
      </c>
      <c r="O8" s="443">
        <v>777.60459519967515</v>
      </c>
    </row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spans="2:8" ht="15" customHeight="1"/>
    <row r="18" spans="2:8" ht="15" customHeight="1"/>
    <row r="19" spans="2:8" ht="15" customHeight="1"/>
    <row r="20" spans="2:8" ht="15" customHeight="1"/>
    <row r="21" spans="2:8" ht="15" customHeight="1"/>
    <row r="22" spans="2:8" ht="15" customHeight="1"/>
    <row r="23" spans="2:8" ht="15" customHeight="1">
      <c r="B23" s="83" t="s">
        <v>128</v>
      </c>
      <c r="H23" s="456"/>
    </row>
    <row r="24" spans="2:8" ht="15" customHeight="1">
      <c r="C24" s="438" t="s">
        <v>150</v>
      </c>
      <c r="D24" s="444" t="s">
        <v>205</v>
      </c>
      <c r="E24" s="451" t="s">
        <v>207</v>
      </c>
      <c r="F24" s="451" t="s">
        <v>228</v>
      </c>
      <c r="G24" s="451" t="s">
        <v>229</v>
      </c>
      <c r="H24" s="451" t="s">
        <v>249</v>
      </c>
    </row>
    <row r="25" spans="2:8" ht="15" customHeight="1">
      <c r="C25" s="439" t="s">
        <v>152</v>
      </c>
      <c r="D25" s="445">
        <v>1416.8</v>
      </c>
      <c r="E25" s="452">
        <v>1350</v>
      </c>
      <c r="F25" s="452">
        <v>1339</v>
      </c>
      <c r="G25" s="452">
        <v>1254</v>
      </c>
      <c r="H25" s="452">
        <v>1283</v>
      </c>
    </row>
    <row r="26" spans="2:8" ht="15" customHeight="1">
      <c r="C26" s="439" t="s">
        <v>151</v>
      </c>
      <c r="D26" s="445">
        <v>751</v>
      </c>
      <c r="E26" s="452">
        <v>724</v>
      </c>
      <c r="F26" s="452">
        <v>726</v>
      </c>
      <c r="G26" s="452">
        <v>707</v>
      </c>
      <c r="H26" s="452">
        <v>732</v>
      </c>
    </row>
    <row r="27" spans="2:8" ht="15" customHeight="1"/>
    <row r="28" spans="2:8" ht="15" customHeight="1"/>
    <row r="29" spans="2:8" ht="15" customHeight="1"/>
    <row r="30" spans="2:8" ht="15" customHeight="1"/>
    <row r="31" spans="2:8" ht="15" customHeight="1"/>
    <row r="32" spans="2:8" ht="15" customHeight="1"/>
    <row r="33" spans="1:15" ht="15" customHeight="1"/>
    <row r="34" spans="1:15" ht="15" customHeight="1"/>
    <row r="35" spans="1:15" ht="15" customHeight="1"/>
    <row r="36" spans="1:15" ht="15" customHeight="1"/>
    <row r="37" spans="1:15" ht="15" customHeight="1"/>
    <row r="38" spans="1:15" ht="15" customHeight="1"/>
    <row r="39" spans="1:15" ht="15" customHeight="1"/>
    <row r="40" spans="1:15" ht="15" customHeight="1">
      <c r="A40" s="435" t="s">
        <v>153</v>
      </c>
      <c r="F40" s="450"/>
    </row>
    <row r="41" spans="1:15" ht="15" customHeight="1">
      <c r="B41" s="83" t="s">
        <v>143</v>
      </c>
      <c r="O41" s="456" t="s">
        <v>24</v>
      </c>
    </row>
    <row r="42" spans="1:15" ht="15" customHeight="1">
      <c r="C42" s="436" t="s">
        <v>149</v>
      </c>
      <c r="D42" s="441">
        <v>1</v>
      </c>
      <c r="E42" s="441">
        <v>2</v>
      </c>
      <c r="F42" s="441">
        <v>3</v>
      </c>
      <c r="G42" s="441">
        <v>4</v>
      </c>
      <c r="H42" s="441">
        <v>5</v>
      </c>
      <c r="I42" s="441">
        <v>6</v>
      </c>
      <c r="J42" s="441">
        <v>7</v>
      </c>
      <c r="K42" s="441">
        <v>8</v>
      </c>
      <c r="L42" s="441">
        <v>9</v>
      </c>
      <c r="M42" s="441">
        <v>10</v>
      </c>
      <c r="N42" s="441">
        <v>11</v>
      </c>
      <c r="O42" s="441">
        <v>12</v>
      </c>
    </row>
    <row r="43" spans="1:15" ht="15" customHeight="1">
      <c r="C43" s="437" t="s">
        <v>31</v>
      </c>
      <c r="D43" s="442">
        <v>349.78009192524735</v>
      </c>
      <c r="E43" s="442">
        <v>369.97335301086696</v>
      </c>
      <c r="F43" s="442">
        <v>370.74301103356464</v>
      </c>
      <c r="G43" s="442">
        <v>371.44175788447961</v>
      </c>
      <c r="H43" s="442">
        <v>377.57923753558589</v>
      </c>
      <c r="I43" s="442">
        <v>376.64533148925545</v>
      </c>
      <c r="J43" s="442">
        <v>385.5056827751169</v>
      </c>
      <c r="K43" s="442">
        <v>386.02443352862457</v>
      </c>
      <c r="L43" s="442">
        <v>397.55593389493038</v>
      </c>
      <c r="M43" s="442">
        <v>409.48392619438334</v>
      </c>
      <c r="N43" s="442">
        <v>414.49058378948752</v>
      </c>
      <c r="O43" s="442">
        <v>397.72560424906402</v>
      </c>
    </row>
    <row r="44" spans="1:15" ht="15" customHeight="1">
      <c r="C44" s="437" t="s">
        <v>208</v>
      </c>
      <c r="D44" s="443">
        <v>365.23052764358101</v>
      </c>
      <c r="E44" s="442">
        <v>365.56552677015975</v>
      </c>
      <c r="F44" s="442">
        <v>356.17143936976225</v>
      </c>
      <c r="G44" s="443">
        <v>385.30402779385264</v>
      </c>
      <c r="H44" s="443">
        <v>400.38479764024112</v>
      </c>
      <c r="I44" s="443">
        <v>389.33756264963961</v>
      </c>
      <c r="J44" s="443">
        <v>373.71679182151502</v>
      </c>
      <c r="K44" s="443">
        <v>370.93050186467946</v>
      </c>
      <c r="L44" s="443">
        <v>383.92837292235453</v>
      </c>
      <c r="M44" s="443">
        <v>373.15152886726224</v>
      </c>
      <c r="N44" s="443">
        <v>390.40935547482115</v>
      </c>
      <c r="O44" s="443">
        <v>425.37295023362265</v>
      </c>
    </row>
    <row r="45" spans="1:15" ht="15" customHeight="1">
      <c r="C45" s="437" t="s">
        <v>230</v>
      </c>
      <c r="D45" s="443">
        <v>385.47895278508457</v>
      </c>
      <c r="E45" s="442">
        <v>403.83037381369792</v>
      </c>
      <c r="F45" s="442">
        <v>401.24184840542864</v>
      </c>
      <c r="G45" s="443">
        <v>401.31536445449382</v>
      </c>
      <c r="H45" s="443">
        <v>405.27333221015721</v>
      </c>
      <c r="I45" s="443">
        <v>378.3309505475861</v>
      </c>
      <c r="J45" s="443">
        <v>404.86190971289079</v>
      </c>
      <c r="K45" s="443">
        <v>409.32214038884428</v>
      </c>
      <c r="L45" s="443">
        <v>401.09666076406484</v>
      </c>
      <c r="M45" s="443">
        <v>385.54426512738615</v>
      </c>
      <c r="N45" s="443">
        <v>393.44477659636379</v>
      </c>
      <c r="O45" s="443">
        <v>400.4447563117252</v>
      </c>
    </row>
    <row r="46" spans="1:15" ht="15" customHeight="1">
      <c r="C46" s="437" t="s">
        <v>84</v>
      </c>
      <c r="D46" s="443">
        <v>385.80305125045294</v>
      </c>
      <c r="E46" s="442">
        <v>387.91539371469423</v>
      </c>
      <c r="F46" s="442">
        <v>387.2632658306743</v>
      </c>
      <c r="G46" s="443">
        <v>389.03980555933299</v>
      </c>
      <c r="H46" s="443">
        <v>390.9486830937206</v>
      </c>
      <c r="I46" s="443">
        <v>380.50911843561886</v>
      </c>
      <c r="J46" s="443">
        <v>395.0450774680109</v>
      </c>
      <c r="K46" s="443">
        <v>389.0394734001527</v>
      </c>
      <c r="L46" s="443">
        <v>384.59700918789628</v>
      </c>
      <c r="M46" s="443">
        <v>383.8035894427162</v>
      </c>
      <c r="N46" s="443">
        <v>370.79829461352801</v>
      </c>
      <c r="O46" s="443">
        <v>360.73610883142089</v>
      </c>
    </row>
    <row r="47" spans="1:15" ht="15" customHeight="1">
      <c r="C47" s="437" t="s">
        <v>249</v>
      </c>
      <c r="D47" s="443">
        <v>353.74523274855045</v>
      </c>
      <c r="E47" s="442">
        <v>356.08922350046407</v>
      </c>
      <c r="F47" s="442">
        <v>359.00038438895564</v>
      </c>
      <c r="G47" s="443">
        <v>382.69219064302308</v>
      </c>
      <c r="H47" s="443">
        <v>357.51139940943233</v>
      </c>
      <c r="I47" s="443">
        <v>367.62606222904788</v>
      </c>
      <c r="J47" s="443">
        <v>371.72493114060018</v>
      </c>
      <c r="K47" s="443">
        <v>380.61224433115331</v>
      </c>
      <c r="L47" s="443">
        <v>376.41373894960282</v>
      </c>
      <c r="M47" s="443">
        <v>380.4591720894793</v>
      </c>
      <c r="N47" s="443">
        <v>377.96222478439967</v>
      </c>
      <c r="O47" s="443">
        <v>379.06245827301308</v>
      </c>
    </row>
    <row r="48" spans="1:15" ht="15" customHeight="1"/>
    <row r="49" spans="2:8" ht="15" customHeight="1"/>
    <row r="50" spans="2:8" ht="15" customHeight="1"/>
    <row r="51" spans="2:8" ht="15" customHeight="1"/>
    <row r="52" spans="2:8" ht="15" customHeight="1"/>
    <row r="53" spans="2:8" ht="15" customHeight="1"/>
    <row r="54" spans="2:8" ht="15" customHeight="1"/>
    <row r="55" spans="2:8" ht="15" customHeight="1"/>
    <row r="56" spans="2:8" ht="15" customHeight="1"/>
    <row r="57" spans="2:8" ht="15" customHeight="1"/>
    <row r="58" spans="2:8" ht="15" customHeight="1"/>
    <row r="59" spans="2:8" ht="15" customHeight="1"/>
    <row r="60" spans="2:8" ht="15" customHeight="1"/>
    <row r="61" spans="2:8" ht="15" customHeight="1"/>
    <row r="62" spans="2:8" ht="15" customHeight="1">
      <c r="B62" s="83" t="s">
        <v>128</v>
      </c>
      <c r="H62" s="456"/>
    </row>
    <row r="63" spans="2:8" ht="15" customHeight="1">
      <c r="C63" s="438" t="s">
        <v>150</v>
      </c>
      <c r="D63" s="444" t="s">
        <v>205</v>
      </c>
      <c r="E63" s="451" t="s">
        <v>207</v>
      </c>
      <c r="F63" s="451" t="s">
        <v>228</v>
      </c>
      <c r="G63" s="451" t="s">
        <v>229</v>
      </c>
      <c r="H63" s="451" t="s">
        <v>249</v>
      </c>
    </row>
    <row r="64" spans="2:8" ht="15" customHeight="1">
      <c r="C64" s="439" t="s">
        <v>152</v>
      </c>
      <c r="D64" s="445">
        <v>700.5</v>
      </c>
      <c r="E64" s="452">
        <v>676</v>
      </c>
      <c r="F64" s="452">
        <v>592</v>
      </c>
      <c r="G64" s="452">
        <v>557</v>
      </c>
      <c r="H64" s="452">
        <v>525</v>
      </c>
    </row>
    <row r="65" spans="1:15" ht="15" customHeight="1">
      <c r="C65" s="439" t="s">
        <v>151</v>
      </c>
      <c r="D65" s="445">
        <v>384</v>
      </c>
      <c r="E65" s="452">
        <v>381</v>
      </c>
      <c r="F65" s="452">
        <v>397</v>
      </c>
      <c r="G65" s="452">
        <v>384</v>
      </c>
      <c r="H65" s="452">
        <v>370</v>
      </c>
    </row>
    <row r="66" spans="1:15" ht="15" customHeight="1"/>
    <row r="67" spans="1:15" ht="15" customHeight="1"/>
    <row r="68" spans="1:15" ht="15" customHeight="1"/>
    <row r="69" spans="1:15" ht="15" customHeight="1"/>
    <row r="70" spans="1:15" ht="15" customHeight="1"/>
    <row r="71" spans="1:15" ht="15" customHeight="1"/>
    <row r="72" spans="1:15" ht="15" customHeight="1"/>
    <row r="73" spans="1:15" ht="15" customHeight="1"/>
    <row r="74" spans="1:15" ht="15" customHeight="1"/>
    <row r="75" spans="1:15" ht="15" customHeight="1"/>
    <row r="76" spans="1:15" ht="15" customHeight="1"/>
    <row r="77" spans="1:15" ht="15" customHeight="1"/>
    <row r="78" spans="1:15" ht="15" customHeight="1">
      <c r="A78" s="435" t="s">
        <v>157</v>
      </c>
      <c r="E78" s="450"/>
    </row>
    <row r="79" spans="1:15" ht="15" customHeight="1">
      <c r="B79" s="83" t="s">
        <v>143</v>
      </c>
      <c r="O79" s="458" t="s">
        <v>24</v>
      </c>
    </row>
    <row r="80" spans="1:15" ht="15" customHeight="1">
      <c r="C80" s="436" t="s">
        <v>149</v>
      </c>
      <c r="D80" s="441">
        <v>1</v>
      </c>
      <c r="E80" s="441">
        <v>2</v>
      </c>
      <c r="F80" s="441">
        <v>3</v>
      </c>
      <c r="G80" s="441">
        <v>4</v>
      </c>
      <c r="H80" s="441">
        <v>5</v>
      </c>
      <c r="I80" s="441">
        <v>6</v>
      </c>
      <c r="J80" s="441">
        <v>7</v>
      </c>
      <c r="K80" s="441">
        <v>8</v>
      </c>
      <c r="L80" s="441">
        <v>9</v>
      </c>
      <c r="M80" s="441">
        <v>10</v>
      </c>
      <c r="N80" s="441">
        <v>11</v>
      </c>
      <c r="O80" s="441">
        <v>12</v>
      </c>
    </row>
    <row r="81" spans="3:15" ht="15" customHeight="1">
      <c r="C81" s="437" t="s">
        <v>31</v>
      </c>
      <c r="D81" s="442">
        <v>301.72093750409658</v>
      </c>
      <c r="E81" s="442">
        <v>307.67485799615991</v>
      </c>
      <c r="F81" s="442">
        <v>319.32923276376931</v>
      </c>
      <c r="G81" s="442">
        <v>336.38986461745571</v>
      </c>
      <c r="H81" s="442">
        <v>336.19429492496573</v>
      </c>
      <c r="I81" s="442">
        <v>340.27868429440957</v>
      </c>
      <c r="J81" s="442">
        <v>320.91626193267462</v>
      </c>
      <c r="K81" s="442">
        <v>310.1346054736473</v>
      </c>
      <c r="L81" s="442">
        <v>306.47087034779929</v>
      </c>
      <c r="M81" s="442">
        <v>302.76237041879807</v>
      </c>
      <c r="N81" s="442">
        <v>330.29545645866023</v>
      </c>
      <c r="O81" s="442">
        <v>329.30579083238945</v>
      </c>
    </row>
    <row r="82" spans="3:15" ht="15" customHeight="1">
      <c r="C82" s="437" t="s">
        <v>208</v>
      </c>
      <c r="D82" s="442">
        <v>310.62812092959115</v>
      </c>
      <c r="E82" s="442">
        <v>293.90610801788353</v>
      </c>
      <c r="F82" s="442">
        <v>285.81018412752627</v>
      </c>
      <c r="G82" s="442">
        <v>286.60052275738798</v>
      </c>
      <c r="H82" s="442">
        <v>300.39865299729604</v>
      </c>
      <c r="I82" s="442">
        <v>298.96059308557352</v>
      </c>
      <c r="J82" s="442">
        <v>298.84936368868711</v>
      </c>
      <c r="K82" s="442">
        <v>290.5492111992549</v>
      </c>
      <c r="L82" s="442">
        <v>297.01388028086853</v>
      </c>
      <c r="M82" s="442">
        <v>288.46292746660288</v>
      </c>
      <c r="N82" s="442">
        <v>286.69953760020286</v>
      </c>
      <c r="O82" s="442">
        <v>293.42155456457868</v>
      </c>
    </row>
    <row r="83" spans="3:15" ht="15" customHeight="1">
      <c r="C83" s="437" t="s">
        <v>230</v>
      </c>
      <c r="D83" s="443">
        <v>285.39189590073954</v>
      </c>
      <c r="E83" s="442">
        <v>285.30731401030579</v>
      </c>
      <c r="F83" s="442">
        <v>281.53846957666661</v>
      </c>
      <c r="G83" s="443">
        <v>254.25093079536464</v>
      </c>
      <c r="H83" s="443">
        <v>282.02594931707523</v>
      </c>
      <c r="I83" s="443">
        <v>294.22726785535235</v>
      </c>
      <c r="J83" s="443">
        <v>300.23396744116957</v>
      </c>
      <c r="K83" s="443">
        <v>299.18909630527804</v>
      </c>
      <c r="L83" s="443">
        <v>308.10082871404842</v>
      </c>
      <c r="M83" s="443">
        <v>285.81391162512995</v>
      </c>
      <c r="N83" s="443">
        <v>287.66277471728313</v>
      </c>
      <c r="O83" s="443">
        <v>273.73394308918347</v>
      </c>
    </row>
    <row r="84" spans="3:15" ht="15" customHeight="1">
      <c r="C84" s="437" t="s">
        <v>84</v>
      </c>
      <c r="D84" s="443">
        <v>263.67673037517426</v>
      </c>
      <c r="E84" s="442">
        <v>265.87774784272381</v>
      </c>
      <c r="F84" s="442">
        <v>259.1263558615953</v>
      </c>
      <c r="G84" s="443">
        <v>271.24776974508728</v>
      </c>
      <c r="H84" s="443">
        <v>297.35005530800481</v>
      </c>
      <c r="I84" s="443">
        <v>294.62541042743351</v>
      </c>
      <c r="J84" s="443">
        <v>291.30870539974831</v>
      </c>
      <c r="K84" s="443">
        <v>292.85482521478275</v>
      </c>
      <c r="L84" s="443">
        <v>285.52943592134142</v>
      </c>
      <c r="M84" s="443">
        <v>273.65743979214551</v>
      </c>
      <c r="N84" s="443">
        <v>268.70262374956883</v>
      </c>
      <c r="O84" s="443">
        <v>295.74093391421735</v>
      </c>
    </row>
    <row r="85" spans="3:15" ht="15" customHeight="1">
      <c r="C85" s="437" t="s">
        <v>249</v>
      </c>
      <c r="D85" s="443">
        <v>291.78168371429189</v>
      </c>
      <c r="E85" s="442">
        <v>280.93101903636739</v>
      </c>
      <c r="F85" s="442">
        <v>272.3786010156561</v>
      </c>
      <c r="G85" s="443">
        <v>295.60613459839078</v>
      </c>
      <c r="H85" s="443">
        <v>301.29226953772377</v>
      </c>
      <c r="I85" s="443">
        <v>285.63360154257862</v>
      </c>
      <c r="J85" s="443">
        <v>279.98232921373057</v>
      </c>
      <c r="K85" s="443">
        <v>277.84298937058702</v>
      </c>
      <c r="L85" s="443">
        <v>282.72483616644195</v>
      </c>
      <c r="M85" s="443">
        <v>303.16711937700927</v>
      </c>
      <c r="N85" s="443">
        <v>312.45732571435309</v>
      </c>
      <c r="O85" s="443">
        <v>295.38195662491489</v>
      </c>
    </row>
    <row r="86" spans="3:15" ht="15" customHeight="1"/>
    <row r="87" spans="3:15" ht="15" customHeight="1"/>
    <row r="88" spans="3:15" ht="15" customHeight="1"/>
    <row r="89" spans="3:15" ht="15" customHeight="1"/>
    <row r="90" spans="3:15" ht="15" customHeight="1"/>
    <row r="91" spans="3:15" ht="15" customHeight="1"/>
    <row r="92" spans="3:15" ht="15" customHeight="1"/>
    <row r="93" spans="3:15" ht="15" customHeight="1"/>
    <row r="94" spans="3:15" ht="15" customHeight="1"/>
    <row r="95" spans="3:15" ht="15" customHeight="1"/>
    <row r="96" spans="3:15" ht="15" customHeight="1"/>
    <row r="97" spans="2:8" ht="15" customHeight="1"/>
    <row r="98" spans="2:8" ht="15" customHeight="1"/>
    <row r="99" spans="2:8" ht="15" customHeight="1"/>
    <row r="100" spans="2:8" ht="15" customHeight="1">
      <c r="B100" s="83" t="s">
        <v>128</v>
      </c>
      <c r="H100" s="456"/>
    </row>
    <row r="101" spans="2:8" ht="15" customHeight="1">
      <c r="C101" s="438" t="s">
        <v>150</v>
      </c>
      <c r="D101" s="444" t="s">
        <v>205</v>
      </c>
      <c r="E101" s="444" t="s">
        <v>207</v>
      </c>
      <c r="F101" s="451" t="s">
        <v>228</v>
      </c>
      <c r="G101" s="451" t="s">
        <v>229</v>
      </c>
      <c r="H101" s="451" t="s">
        <v>249</v>
      </c>
    </row>
    <row r="102" spans="2:8" ht="15" customHeight="1">
      <c r="C102" s="439" t="s">
        <v>152</v>
      </c>
      <c r="D102" s="445">
        <v>1781.1</v>
      </c>
      <c r="E102" s="445">
        <v>1295</v>
      </c>
      <c r="F102" s="452">
        <v>1326</v>
      </c>
      <c r="G102" s="452">
        <v>1253</v>
      </c>
      <c r="H102" s="452">
        <v>1070</v>
      </c>
    </row>
    <row r="103" spans="2:8" ht="15" customHeight="1">
      <c r="C103" s="439" t="s">
        <v>151</v>
      </c>
      <c r="D103" s="445">
        <v>317.76454361266133</v>
      </c>
      <c r="E103" s="445">
        <v>294</v>
      </c>
      <c r="F103" s="452">
        <v>285</v>
      </c>
      <c r="G103" s="452">
        <v>278</v>
      </c>
      <c r="H103" s="452">
        <v>291</v>
      </c>
    </row>
    <row r="104" spans="2:8" ht="15" customHeight="1"/>
    <row r="105" spans="2:8" ht="15" customHeight="1"/>
    <row r="106" spans="2:8" ht="15" customHeight="1"/>
    <row r="107" spans="2:8" ht="15" customHeight="1"/>
    <row r="108" spans="2:8" ht="15" customHeight="1"/>
    <row r="109" spans="2:8" ht="15" customHeight="1"/>
    <row r="110" spans="2:8" ht="15" customHeight="1"/>
    <row r="111" spans="2:8" ht="15" customHeight="1"/>
    <row r="112" spans="2:8" ht="15" customHeight="1"/>
    <row r="113" spans="1:15" ht="15" customHeight="1"/>
    <row r="114" spans="1:15" ht="15" customHeight="1"/>
    <row r="115" spans="1:15" ht="15" customHeight="1"/>
    <row r="116" spans="1:15" ht="15" customHeight="1"/>
    <row r="117" spans="1:15" ht="15" customHeight="1">
      <c r="A117" s="435" t="s">
        <v>158</v>
      </c>
      <c r="F117" s="450"/>
    </row>
    <row r="118" spans="1:15" ht="15" customHeight="1">
      <c r="B118" s="83" t="s">
        <v>143</v>
      </c>
      <c r="O118" s="456" t="s">
        <v>24</v>
      </c>
    </row>
    <row r="119" spans="1:15" ht="15" customHeight="1">
      <c r="C119" s="436" t="s">
        <v>149</v>
      </c>
      <c r="D119" s="441">
        <v>1</v>
      </c>
      <c r="E119" s="441">
        <v>2</v>
      </c>
      <c r="F119" s="441">
        <v>3</v>
      </c>
      <c r="G119" s="441">
        <v>4</v>
      </c>
      <c r="H119" s="441">
        <v>5</v>
      </c>
      <c r="I119" s="441">
        <v>6</v>
      </c>
      <c r="J119" s="441">
        <v>7</v>
      </c>
      <c r="K119" s="441">
        <v>8</v>
      </c>
      <c r="L119" s="441">
        <v>9</v>
      </c>
      <c r="M119" s="441">
        <v>10</v>
      </c>
      <c r="N119" s="441">
        <v>11</v>
      </c>
      <c r="O119" s="441">
        <v>12</v>
      </c>
    </row>
    <row r="120" spans="1:15" ht="15" customHeight="1">
      <c r="C120" s="437" t="s">
        <v>31</v>
      </c>
      <c r="D120" s="442">
        <v>872.01058201058197</v>
      </c>
      <c r="E120" s="442">
        <v>841.27884615384619</v>
      </c>
      <c r="F120" s="442">
        <v>869.70157068062827</v>
      </c>
      <c r="G120" s="442">
        <v>1015.4545454545455</v>
      </c>
      <c r="H120" s="442">
        <v>1224</v>
      </c>
      <c r="I120" s="457">
        <v>1137.8924731182797</v>
      </c>
      <c r="J120" s="457">
        <v>1038.7323943661972</v>
      </c>
      <c r="K120" s="457">
        <v>982.5</v>
      </c>
      <c r="L120" s="442">
        <v>1196.5492957746478</v>
      </c>
      <c r="M120" s="442">
        <v>940</v>
      </c>
      <c r="N120" s="442">
        <v>971.70439414114514</v>
      </c>
      <c r="O120" s="442">
        <v>923.9489489489489</v>
      </c>
    </row>
    <row r="121" spans="1:15" ht="15" customHeight="1">
      <c r="C121" s="437" t="s">
        <v>208</v>
      </c>
      <c r="D121" s="442">
        <v>913.80897250361795</v>
      </c>
      <c r="E121" s="442">
        <v>981.75672514619885</v>
      </c>
      <c r="F121" s="442">
        <v>937.34039735099338</v>
      </c>
      <c r="G121" s="442">
        <v>862.35398230088492</v>
      </c>
      <c r="H121" s="442">
        <v>713.62403100775191</v>
      </c>
      <c r="I121" s="442">
        <v>798.51957295373666</v>
      </c>
      <c r="J121" s="442">
        <v>878.01333333333332</v>
      </c>
      <c r="K121" s="442">
        <v>901.51633986928107</v>
      </c>
      <c r="L121" s="442">
        <v>862.28546787408368</v>
      </c>
      <c r="M121" s="442">
        <v>834.31983805668017</v>
      </c>
      <c r="N121" s="442">
        <v>842.68438538205976</v>
      </c>
      <c r="O121" s="442">
        <v>953.19069500287196</v>
      </c>
    </row>
    <row r="122" spans="1:15" ht="15" customHeight="1">
      <c r="C122" s="437" t="s">
        <v>230</v>
      </c>
      <c r="D122" s="442">
        <v>961.84300341296932</v>
      </c>
      <c r="E122" s="442">
        <v>924.29077117572695</v>
      </c>
      <c r="F122" s="442">
        <v>866.4749034749035</v>
      </c>
      <c r="G122" s="442">
        <v>773.63430127041738</v>
      </c>
      <c r="H122" s="442">
        <v>726.75741710296688</v>
      </c>
      <c r="I122" s="442">
        <v>690.91250000000002</v>
      </c>
      <c r="J122" s="442">
        <v>737.64928909952607</v>
      </c>
      <c r="K122" s="442">
        <v>888.92485549132948</v>
      </c>
      <c r="L122" s="442">
        <v>1028.4735935706085</v>
      </c>
      <c r="M122" s="442">
        <v>1015.4580040971614</v>
      </c>
      <c r="N122" s="442">
        <v>1136.7757575757576</v>
      </c>
      <c r="O122" s="442">
        <v>1106.5184277335202</v>
      </c>
    </row>
    <row r="123" spans="1:15" ht="15" customHeight="1">
      <c r="C123" s="437" t="s">
        <v>84</v>
      </c>
      <c r="D123" s="443">
        <v>896.3468917881811</v>
      </c>
      <c r="E123" s="442">
        <v>885.40218470705065</v>
      </c>
      <c r="F123" s="442">
        <v>836.84549356223181</v>
      </c>
      <c r="G123" s="443">
        <v>833.95638629283485</v>
      </c>
      <c r="H123" s="443">
        <v>786.60308143800444</v>
      </c>
      <c r="I123" s="443">
        <v>739.12094082415695</v>
      </c>
      <c r="J123" s="443">
        <v>786.83716728056152</v>
      </c>
      <c r="K123" s="443">
        <v>805.5798687089715</v>
      </c>
      <c r="L123" s="443">
        <v>872.3020257826887</v>
      </c>
      <c r="M123" s="443">
        <v>817.84654514624845</v>
      </c>
      <c r="N123" s="443">
        <v>867.18575851393189</v>
      </c>
      <c r="O123" s="443">
        <v>998.850071394574</v>
      </c>
    </row>
    <row r="124" spans="1:15" ht="15" customHeight="1">
      <c r="C124" s="437" t="s">
        <v>249</v>
      </c>
      <c r="D124" s="443">
        <v>850.79888980571593</v>
      </c>
      <c r="E124" s="442">
        <v>790.57059346803908</v>
      </c>
      <c r="F124" s="442">
        <v>946.026742037178</v>
      </c>
      <c r="G124" s="443">
        <v>748.51925146686119</v>
      </c>
      <c r="H124" s="443">
        <v>781.97846299955575</v>
      </c>
      <c r="I124" s="443">
        <v>808.02114099176117</v>
      </c>
      <c r="J124" s="443">
        <v>813.10063463281961</v>
      </c>
      <c r="K124" s="443">
        <v>808.37412587412587</v>
      </c>
      <c r="L124" s="443">
        <v>822.27264133106451</v>
      </c>
      <c r="M124" s="443">
        <v>999.78364941999632</v>
      </c>
      <c r="N124" s="443">
        <v>915.27392257121983</v>
      </c>
      <c r="O124" s="443">
        <v>822.07868155236577</v>
      </c>
    </row>
    <row r="125" spans="1:15" ht="15" customHeight="1"/>
    <row r="126" spans="1:15" ht="15" customHeight="1"/>
    <row r="127" spans="1:15" ht="15" customHeight="1"/>
    <row r="128" spans="1:15" ht="15" customHeight="1"/>
    <row r="129" spans="2:8" ht="15" customHeight="1"/>
    <row r="130" spans="2:8" ht="15" customHeight="1"/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>
      <c r="B138" s="83" t="s">
        <v>128</v>
      </c>
      <c r="H138" s="456"/>
    </row>
    <row r="139" spans="2:8" ht="15" customHeight="1">
      <c r="C139" s="440" t="s">
        <v>150</v>
      </c>
      <c r="D139" s="444" t="s">
        <v>205</v>
      </c>
      <c r="E139" s="444" t="s">
        <v>207</v>
      </c>
      <c r="F139" s="451" t="s">
        <v>228</v>
      </c>
      <c r="G139" s="451" t="s">
        <v>198</v>
      </c>
      <c r="H139" s="451" t="s">
        <v>249</v>
      </c>
    </row>
    <row r="140" spans="2:8" ht="15" customHeight="1">
      <c r="C140" s="439" t="s">
        <v>159</v>
      </c>
      <c r="D140" s="445">
        <v>4348</v>
      </c>
      <c r="E140" s="445">
        <v>10347</v>
      </c>
      <c r="F140" s="452">
        <v>15814</v>
      </c>
      <c r="G140" s="452">
        <v>14499</v>
      </c>
      <c r="H140" s="452">
        <v>19792</v>
      </c>
    </row>
    <row r="141" spans="2:8" ht="15" customHeight="1">
      <c r="C141" s="439" t="s">
        <v>151</v>
      </c>
      <c r="D141" s="445">
        <v>963.95032198712056</v>
      </c>
      <c r="E141" s="445">
        <v>897</v>
      </c>
      <c r="F141" s="452">
        <v>973</v>
      </c>
      <c r="G141" s="452">
        <v>850</v>
      </c>
      <c r="H141" s="452">
        <v>856</v>
      </c>
    </row>
    <row r="142" spans="2:8" ht="15" customHeight="1"/>
    <row r="143" spans="2:8" ht="15" customHeight="1"/>
    <row r="144" spans="2:8" ht="15" customHeight="1"/>
    <row r="145" spans="1:15" ht="15" customHeight="1"/>
    <row r="146" spans="1:15" ht="15" customHeight="1"/>
    <row r="147" spans="1:15" ht="15" customHeight="1"/>
    <row r="148" spans="1:15" ht="15" customHeight="1"/>
    <row r="149" spans="1:15" ht="15" customHeight="1"/>
    <row r="150" spans="1:15" ht="15" customHeight="1"/>
    <row r="151" spans="1:15" ht="15" customHeight="1"/>
    <row r="152" spans="1:15" ht="15" customHeight="1"/>
    <row r="153" spans="1:15" ht="15" customHeight="1"/>
    <row r="154" spans="1:15" ht="15" customHeight="1">
      <c r="A154" s="435" t="s">
        <v>161</v>
      </c>
      <c r="E154" s="450"/>
    </row>
    <row r="155" spans="1:15" ht="15" customHeight="1">
      <c r="B155" s="83" t="s">
        <v>143</v>
      </c>
      <c r="O155" s="458" t="s">
        <v>24</v>
      </c>
    </row>
    <row r="156" spans="1:15" ht="15" customHeight="1">
      <c r="C156" s="436" t="s">
        <v>149</v>
      </c>
      <c r="D156" s="441">
        <v>1</v>
      </c>
      <c r="E156" s="441">
        <v>2</v>
      </c>
      <c r="F156" s="441">
        <v>3</v>
      </c>
      <c r="G156" s="441">
        <v>4</v>
      </c>
      <c r="H156" s="441">
        <v>5</v>
      </c>
      <c r="I156" s="441">
        <v>6</v>
      </c>
      <c r="J156" s="441">
        <v>7</v>
      </c>
      <c r="K156" s="441">
        <v>8</v>
      </c>
      <c r="L156" s="441">
        <v>9</v>
      </c>
      <c r="M156" s="441">
        <v>10</v>
      </c>
      <c r="N156" s="441">
        <v>11</v>
      </c>
      <c r="O156" s="441">
        <v>12</v>
      </c>
    </row>
    <row r="157" spans="1:15" ht="15" customHeight="1">
      <c r="C157" s="437" t="s">
        <v>31</v>
      </c>
      <c r="D157" s="442">
        <v>1152.8492654623267</v>
      </c>
      <c r="E157" s="442">
        <v>1146.6269300836591</v>
      </c>
      <c r="F157" s="442">
        <v>1117.0032244008714</v>
      </c>
      <c r="G157" s="442">
        <v>1145.1754781260704</v>
      </c>
      <c r="H157" s="442">
        <v>1105.4394942210806</v>
      </c>
      <c r="I157" s="442">
        <v>1165.0204793028322</v>
      </c>
      <c r="J157" s="442">
        <v>1102.7367697872253</v>
      </c>
      <c r="K157" s="442">
        <v>938.44653627191258</v>
      </c>
      <c r="L157" s="442">
        <v>935.16670564430035</v>
      </c>
      <c r="M157" s="442">
        <v>1309.3881469215353</v>
      </c>
      <c r="N157" s="442">
        <v>1298.3868980241004</v>
      </c>
      <c r="O157" s="442">
        <v>1306.436954598862</v>
      </c>
    </row>
    <row r="158" spans="1:15" ht="15" customHeight="1">
      <c r="C158" s="437" t="s">
        <v>208</v>
      </c>
      <c r="D158" s="442">
        <v>1233.2319168090542</v>
      </c>
      <c r="E158" s="442">
        <v>1251.1407224272393</v>
      </c>
      <c r="F158" s="442">
        <v>1252.8949294302142</v>
      </c>
      <c r="G158" s="442">
        <v>1293.0764848312208</v>
      </c>
      <c r="H158" s="442">
        <v>1291.3723723135395</v>
      </c>
      <c r="I158" s="442">
        <v>1287.2279830280452</v>
      </c>
      <c r="J158" s="442">
        <v>1254.8957212690864</v>
      </c>
      <c r="K158" s="442">
        <v>1237.1600519214883</v>
      </c>
      <c r="L158" s="442">
        <v>1164.2751392739945</v>
      </c>
      <c r="M158" s="442">
        <v>1344.8381749978191</v>
      </c>
      <c r="N158" s="442">
        <v>1316.4321115126484</v>
      </c>
      <c r="O158" s="442">
        <v>1337.1633640193479</v>
      </c>
    </row>
    <row r="159" spans="1:15" ht="15" customHeight="1">
      <c r="C159" s="437" t="s">
        <v>230</v>
      </c>
      <c r="D159" s="442">
        <v>1156.8704318936877</v>
      </c>
      <c r="E159" s="442">
        <v>1118.6036895674301</v>
      </c>
      <c r="F159" s="442">
        <v>1104.963472281908</v>
      </c>
      <c r="G159" s="442">
        <v>1080.6586826347307</v>
      </c>
      <c r="H159" s="442">
        <v>1001.1588490342924</v>
      </c>
      <c r="I159" s="442">
        <v>1010.999203821656</v>
      </c>
      <c r="J159" s="442">
        <v>986.06634304207125</v>
      </c>
      <c r="K159" s="442">
        <v>995.93519790235985</v>
      </c>
      <c r="L159" s="442">
        <v>1055.1909940052976</v>
      </c>
      <c r="M159" s="442">
        <v>1114.7811824349512</v>
      </c>
      <c r="N159" s="442">
        <v>1104.1992572821166</v>
      </c>
      <c r="O159" s="442">
        <v>1130.064561158611</v>
      </c>
    </row>
    <row r="160" spans="1:15" ht="15" customHeight="1">
      <c r="C160" s="437" t="s">
        <v>231</v>
      </c>
      <c r="D160" s="443">
        <v>1158.8576268203617</v>
      </c>
      <c r="E160" s="442">
        <v>1227.0664365832615</v>
      </c>
      <c r="F160" s="442">
        <v>1134.1105715112728</v>
      </c>
      <c r="G160" s="443">
        <v>1100.2139398716361</v>
      </c>
      <c r="H160" s="443">
        <v>1038.1482872596152</v>
      </c>
      <c r="I160" s="443">
        <v>1100.5777509251566</v>
      </c>
      <c r="J160" s="443">
        <v>1055.9549003867767</v>
      </c>
      <c r="K160" s="443">
        <v>1066.1580214823591</v>
      </c>
      <c r="L160" s="443">
        <v>1180.9413493840987</v>
      </c>
      <c r="M160" s="443">
        <v>1172.5661949326638</v>
      </c>
      <c r="N160" s="443">
        <v>1220.0213818547711</v>
      </c>
      <c r="O160" s="443">
        <v>1227.8036867811563</v>
      </c>
    </row>
    <row r="161" spans="2:15" ht="15" customHeight="1">
      <c r="C161" s="437" t="s">
        <v>249</v>
      </c>
      <c r="D161" s="443">
        <v>1082.8015452854486</v>
      </c>
      <c r="E161" s="442">
        <v>1126.1716189643871</v>
      </c>
      <c r="F161" s="442">
        <v>1120.6381280563508</v>
      </c>
      <c r="G161" s="443">
        <v>1153.7009516360317</v>
      </c>
      <c r="H161" s="443">
        <v>1151.1436311335772</v>
      </c>
      <c r="I161" s="443">
        <v>1109.5100467932839</v>
      </c>
      <c r="J161" s="443">
        <v>1121.720116618076</v>
      </c>
      <c r="K161" s="443">
        <v>1133.7951057652424</v>
      </c>
      <c r="L161" s="443">
        <v>1174.6338978734243</v>
      </c>
      <c r="M161" s="443">
        <v>1182.4750869061413</v>
      </c>
      <c r="N161" s="443">
        <v>1137.0084269662923</v>
      </c>
      <c r="O161" s="443">
        <v>1174.8492542050142</v>
      </c>
    </row>
    <row r="162" spans="2:15" ht="15" customHeight="1"/>
    <row r="163" spans="2:15" ht="15" customHeight="1"/>
    <row r="164" spans="2:15" ht="15" customHeight="1"/>
    <row r="165" spans="2:15" ht="15" customHeight="1"/>
    <row r="166" spans="2:15" ht="15" customHeight="1"/>
    <row r="167" spans="2:15" ht="15" customHeight="1"/>
    <row r="168" spans="2:15" ht="15" customHeight="1"/>
    <row r="169" spans="2:15" ht="15" customHeight="1"/>
    <row r="170" spans="2:15" ht="15" customHeight="1"/>
    <row r="171" spans="2:15" ht="15" customHeight="1"/>
    <row r="172" spans="2:15" ht="15" customHeight="1"/>
    <row r="173" spans="2:15" ht="15" customHeight="1"/>
    <row r="174" spans="2:15" ht="15" customHeight="1"/>
    <row r="175" spans="2:15" ht="15" customHeight="1"/>
    <row r="176" spans="2:15" ht="15" customHeight="1">
      <c r="B176" s="83" t="s">
        <v>128</v>
      </c>
      <c r="H176" s="456"/>
    </row>
    <row r="177" spans="3:8" ht="15" customHeight="1">
      <c r="C177" s="440" t="s">
        <v>150</v>
      </c>
      <c r="D177" s="444" t="s">
        <v>205</v>
      </c>
      <c r="E177" s="444" t="s">
        <v>207</v>
      </c>
      <c r="F177" s="451" t="s">
        <v>228</v>
      </c>
      <c r="G177" s="451" t="s">
        <v>229</v>
      </c>
      <c r="H177" s="451" t="s">
        <v>249</v>
      </c>
    </row>
    <row r="178" spans="3:8" ht="15" customHeight="1">
      <c r="C178" s="439" t="s">
        <v>152</v>
      </c>
      <c r="D178" s="445">
        <v>38.1</v>
      </c>
      <c r="E178" s="445">
        <v>31</v>
      </c>
      <c r="F178" s="452">
        <v>14</v>
      </c>
      <c r="G178" s="452">
        <v>16</v>
      </c>
      <c r="H178" s="452">
        <v>19</v>
      </c>
    </row>
    <row r="179" spans="3:8" ht="15" customHeight="1">
      <c r="C179" s="439" t="s">
        <v>151</v>
      </c>
      <c r="D179" s="445">
        <v>1141.1171857677225</v>
      </c>
      <c r="E179" s="445">
        <v>1264</v>
      </c>
      <c r="F179" s="452">
        <v>1068</v>
      </c>
      <c r="G179" s="452">
        <v>1140</v>
      </c>
      <c r="H179" s="452">
        <v>1141</v>
      </c>
    </row>
    <row r="180" spans="3:8" ht="15" customHeight="1"/>
    <row r="181" spans="3:8" ht="15" customHeight="1"/>
    <row r="182" spans="3:8" ht="15" customHeight="1"/>
    <row r="183" spans="3:8" ht="15" customHeight="1"/>
    <row r="184" spans="3:8" ht="15" customHeight="1"/>
    <row r="185" spans="3:8" ht="15" customHeight="1"/>
    <row r="186" spans="3:8" ht="15" customHeight="1"/>
    <row r="187" spans="3:8" ht="15" customHeight="1"/>
    <row r="188" spans="3:8" ht="15" customHeight="1"/>
    <row r="189" spans="3:8" ht="15" customHeight="1"/>
    <row r="190" spans="3:8" ht="15" customHeight="1"/>
    <row r="191" spans="3:8" ht="15" customHeight="1"/>
    <row r="192" spans="3:8" ht="15" customHeight="1"/>
    <row r="193" spans="1:17" ht="15" customHeight="1">
      <c r="A193" s="435" t="s">
        <v>65</v>
      </c>
      <c r="F193" s="450"/>
    </row>
    <row r="194" spans="1:17" ht="15" customHeight="1">
      <c r="B194" s="83" t="s">
        <v>143</v>
      </c>
      <c r="O194" s="456" t="s">
        <v>24</v>
      </c>
    </row>
    <row r="195" spans="1:17" ht="15" customHeight="1">
      <c r="C195" s="436" t="s">
        <v>149</v>
      </c>
      <c r="D195" s="441">
        <v>1</v>
      </c>
      <c r="E195" s="441">
        <v>2</v>
      </c>
      <c r="F195" s="441">
        <v>3</v>
      </c>
      <c r="G195" s="441">
        <v>4</v>
      </c>
      <c r="H195" s="441">
        <v>5</v>
      </c>
      <c r="I195" s="441">
        <v>6</v>
      </c>
      <c r="J195" s="441">
        <v>7</v>
      </c>
      <c r="K195" s="441">
        <v>8</v>
      </c>
      <c r="L195" s="441">
        <v>9</v>
      </c>
      <c r="M195" s="441">
        <v>10</v>
      </c>
      <c r="N195" s="441">
        <v>11</v>
      </c>
      <c r="O195" s="441">
        <v>12</v>
      </c>
    </row>
    <row r="196" spans="1:17" ht="15" customHeight="1">
      <c r="C196" s="437" t="s">
        <v>31</v>
      </c>
      <c r="D196" s="442">
        <v>586.33076674789993</v>
      </c>
      <c r="E196" s="442">
        <v>622.84571648569943</v>
      </c>
      <c r="F196" s="442">
        <v>602.68289680377006</v>
      </c>
      <c r="G196" s="442">
        <v>560.68527301315783</v>
      </c>
      <c r="H196" s="442">
        <v>545.98457782110734</v>
      </c>
      <c r="I196" s="442">
        <v>481.70482169896036</v>
      </c>
      <c r="J196" s="442">
        <v>493.0505080706904</v>
      </c>
      <c r="K196" s="442">
        <v>482.82473466461369</v>
      </c>
      <c r="L196" s="442">
        <v>616.94156658510417</v>
      </c>
      <c r="M196" s="442">
        <v>654.90167637262255</v>
      </c>
      <c r="N196" s="442">
        <v>887.42819224690516</v>
      </c>
      <c r="O196" s="442">
        <v>889.29146262300344</v>
      </c>
    </row>
    <row r="197" spans="1:17" ht="15" customHeight="1">
      <c r="C197" s="437" t="s">
        <v>208</v>
      </c>
      <c r="D197" s="442">
        <v>677.11993391370652</v>
      </c>
      <c r="E197" s="442">
        <v>649.39961292930138</v>
      </c>
      <c r="F197" s="442">
        <v>640.70200717736793</v>
      </c>
      <c r="G197" s="442">
        <v>574.6688155000935</v>
      </c>
      <c r="H197" s="442">
        <v>566.73252801920887</v>
      </c>
      <c r="I197" s="442">
        <v>496.07381432921716</v>
      </c>
      <c r="J197" s="442">
        <v>481.32446726264669</v>
      </c>
      <c r="K197" s="442">
        <v>482.35708930950096</v>
      </c>
      <c r="L197" s="442">
        <v>641.40984195714282</v>
      </c>
      <c r="M197" s="442">
        <v>719.45659710287259</v>
      </c>
      <c r="N197" s="442">
        <v>854.98260603341384</v>
      </c>
      <c r="O197" s="442">
        <v>836.95387506727548</v>
      </c>
    </row>
    <row r="198" spans="1:17" ht="15" customHeight="1">
      <c r="C198" s="437" t="s">
        <v>230</v>
      </c>
      <c r="D198" s="443">
        <v>783.63484915823221</v>
      </c>
      <c r="E198" s="442">
        <v>792.92579922807761</v>
      </c>
      <c r="F198" s="442">
        <v>685.49199004007096</v>
      </c>
      <c r="G198" s="443">
        <v>629.5520507631428</v>
      </c>
      <c r="H198" s="443">
        <v>629.90352338263983</v>
      </c>
      <c r="I198" s="443">
        <v>584.9389643024316</v>
      </c>
      <c r="J198" s="443">
        <v>571.973548691975</v>
      </c>
      <c r="K198" s="443">
        <v>661.62228146655514</v>
      </c>
      <c r="L198" s="443">
        <v>999.46756343625805</v>
      </c>
      <c r="M198" s="443">
        <v>1049.6980850632235</v>
      </c>
      <c r="N198" s="443">
        <v>965.10126219724157</v>
      </c>
      <c r="O198" s="443">
        <v>894.1669925230766</v>
      </c>
    </row>
    <row r="199" spans="1:17" ht="15" customHeight="1">
      <c r="C199" s="437" t="s">
        <v>231</v>
      </c>
      <c r="D199" s="443">
        <v>809.29752289065766</v>
      </c>
      <c r="E199" s="442">
        <v>854.40915489348959</v>
      </c>
      <c r="F199" s="442">
        <v>889.61883629647684</v>
      </c>
      <c r="G199" s="443">
        <v>943.33529321302115</v>
      </c>
      <c r="H199" s="443">
        <v>827.09868587673145</v>
      </c>
      <c r="I199" s="443">
        <v>666.91182394527232</v>
      </c>
      <c r="J199" s="443">
        <v>706.99322896029821</v>
      </c>
      <c r="K199" s="443">
        <v>720.22257979115795</v>
      </c>
      <c r="L199" s="443">
        <v>757.825972321417</v>
      </c>
      <c r="M199" s="443">
        <v>769.2745521568296</v>
      </c>
      <c r="N199" s="443">
        <v>861.38296809817496</v>
      </c>
      <c r="O199" s="443">
        <v>846.20988349048025</v>
      </c>
    </row>
    <row r="200" spans="1:17" ht="15" customHeight="1">
      <c r="C200" s="437" t="s">
        <v>249</v>
      </c>
      <c r="D200" s="443">
        <v>791.34463706316171</v>
      </c>
      <c r="E200" s="442">
        <v>759.16999642016594</v>
      </c>
      <c r="F200" s="442">
        <v>727.77727325852425</v>
      </c>
      <c r="G200" s="443">
        <v>795.00600509906667</v>
      </c>
      <c r="H200" s="443">
        <v>657.00044944477133</v>
      </c>
      <c r="I200" s="443">
        <v>615.18872204188847</v>
      </c>
      <c r="J200" s="443">
        <v>668.72316521119228</v>
      </c>
      <c r="K200" s="443">
        <v>712.09028575467869</v>
      </c>
      <c r="L200" s="443">
        <v>639.87921743805737</v>
      </c>
      <c r="M200" s="443">
        <v>820.4215282894744</v>
      </c>
      <c r="N200" s="443">
        <v>865.31968372797701</v>
      </c>
      <c r="O200" s="443">
        <v>788.61617297477403</v>
      </c>
    </row>
    <row r="201" spans="1:17" ht="15" customHeight="1"/>
    <row r="202" spans="1:17" ht="15" customHeight="1"/>
    <row r="203" spans="1:17" ht="15" customHeight="1"/>
    <row r="204" spans="1:17" ht="15" customHeight="1"/>
    <row r="205" spans="1:17" ht="15" customHeight="1">
      <c r="Q205" s="459"/>
    </row>
    <row r="206" spans="1:17" ht="15" customHeight="1"/>
    <row r="207" spans="1:17" ht="15" customHeight="1"/>
    <row r="208" spans="1:17" ht="15" customHeight="1"/>
    <row r="209" spans="2:16" ht="15" customHeight="1"/>
    <row r="210" spans="2:16" ht="15" customHeight="1"/>
    <row r="211" spans="2:16" ht="15" customHeight="1"/>
    <row r="212" spans="2:16" ht="15" customHeight="1"/>
    <row r="213" spans="2:16" ht="15" customHeight="1"/>
    <row r="214" spans="2:16" ht="15" customHeight="1"/>
    <row r="215" spans="2:16" ht="15" customHeight="1">
      <c r="B215" s="83" t="s">
        <v>128</v>
      </c>
      <c r="H215" s="456"/>
    </row>
    <row r="216" spans="2:16" ht="15" customHeight="1">
      <c r="C216" s="440" t="s">
        <v>150</v>
      </c>
      <c r="D216" s="444" t="s">
        <v>205</v>
      </c>
      <c r="E216" s="444" t="s">
        <v>232</v>
      </c>
      <c r="F216" s="451" t="s">
        <v>235</v>
      </c>
      <c r="G216" s="451" t="s">
        <v>229</v>
      </c>
      <c r="H216" s="451" t="s">
        <v>249</v>
      </c>
    </row>
    <row r="217" spans="2:16" ht="15" customHeight="1">
      <c r="C217" s="439" t="s">
        <v>152</v>
      </c>
      <c r="D217" s="446">
        <v>973.8</v>
      </c>
      <c r="E217" s="446">
        <v>1000</v>
      </c>
      <c r="F217" s="454">
        <v>792</v>
      </c>
      <c r="G217" s="454">
        <v>835</v>
      </c>
      <c r="H217" s="454">
        <v>827</v>
      </c>
    </row>
    <row r="218" spans="2:16" ht="15" customHeight="1">
      <c r="C218" s="439" t="s">
        <v>151</v>
      </c>
      <c r="D218" s="446">
        <v>622.50829424486358</v>
      </c>
      <c r="E218" s="446">
        <v>648</v>
      </c>
      <c r="F218" s="454">
        <v>768.65538432030985</v>
      </c>
      <c r="G218" s="454">
        <v>803</v>
      </c>
      <c r="H218" s="454">
        <v>738</v>
      </c>
    </row>
    <row r="219" spans="2:16" ht="15" customHeight="1"/>
    <row r="220" spans="2:16" ht="15" customHeight="1"/>
    <row r="221" spans="2:16" ht="15" customHeight="1">
      <c r="P221" s="459"/>
    </row>
    <row r="222" spans="2:16" ht="15" customHeight="1"/>
    <row r="223" spans="2:16" ht="15" customHeight="1"/>
    <row r="224" spans="2:16" ht="15" customHeight="1"/>
    <row r="225" spans="1:15" ht="15" customHeight="1"/>
    <row r="226" spans="1:15" ht="15" customHeight="1"/>
    <row r="227" spans="1:15" ht="15" customHeight="1"/>
    <row r="228" spans="1:15" ht="15" customHeight="1"/>
    <row r="229" spans="1:15" ht="15" customHeight="1"/>
    <row r="230" spans="1:15" ht="15" customHeight="1"/>
    <row r="231" spans="1:15" ht="15" customHeight="1">
      <c r="A231" s="435" t="s">
        <v>162</v>
      </c>
      <c r="E231" s="450"/>
    </row>
    <row r="232" spans="1:15" ht="15" customHeight="1">
      <c r="B232" s="83" t="s">
        <v>143</v>
      </c>
      <c r="O232" s="458" t="s">
        <v>24</v>
      </c>
    </row>
    <row r="233" spans="1:15" ht="15" customHeight="1">
      <c r="C233" s="436" t="s">
        <v>149</v>
      </c>
      <c r="D233" s="441">
        <v>1</v>
      </c>
      <c r="E233" s="441">
        <v>2</v>
      </c>
      <c r="F233" s="441">
        <v>3</v>
      </c>
      <c r="G233" s="441">
        <v>4</v>
      </c>
      <c r="H233" s="441">
        <v>5</v>
      </c>
      <c r="I233" s="441">
        <v>6</v>
      </c>
      <c r="J233" s="441">
        <v>7</v>
      </c>
      <c r="K233" s="441">
        <v>8</v>
      </c>
      <c r="L233" s="441">
        <v>9</v>
      </c>
      <c r="M233" s="441">
        <v>10</v>
      </c>
      <c r="N233" s="441">
        <v>11</v>
      </c>
      <c r="O233" s="441">
        <v>12</v>
      </c>
    </row>
    <row r="234" spans="1:15" ht="15" customHeight="1">
      <c r="C234" s="437" t="s">
        <v>31</v>
      </c>
      <c r="D234" s="442">
        <v>790.43196224820394</v>
      </c>
      <c r="E234" s="442">
        <v>777.36536541661337</v>
      </c>
      <c r="F234" s="442">
        <v>690.17092439882356</v>
      </c>
      <c r="G234" s="442">
        <v>566.80196684217401</v>
      </c>
      <c r="H234" s="442">
        <v>513.80765841155869</v>
      </c>
      <c r="I234" s="442">
        <v>436.69046383072941</v>
      </c>
      <c r="J234" s="442">
        <v>468.32083979312875</v>
      </c>
      <c r="K234" s="442">
        <v>472.76218280106019</v>
      </c>
      <c r="L234" s="442">
        <v>573.18562578192461</v>
      </c>
      <c r="M234" s="442">
        <v>605.57945858539279</v>
      </c>
      <c r="N234" s="442">
        <v>761.36391731279923</v>
      </c>
      <c r="O234" s="442">
        <v>756.85572098684793</v>
      </c>
    </row>
    <row r="235" spans="1:15" ht="15" customHeight="1">
      <c r="C235" s="437" t="s">
        <v>208</v>
      </c>
      <c r="D235" s="442">
        <v>600.47289860157389</v>
      </c>
      <c r="E235" s="442">
        <v>549.61623369471147</v>
      </c>
      <c r="F235" s="442">
        <v>565.71313325573158</v>
      </c>
      <c r="G235" s="442">
        <v>527.52276927896412</v>
      </c>
      <c r="H235" s="442">
        <v>527.42618277638041</v>
      </c>
      <c r="I235" s="442">
        <v>495.88808494433368</v>
      </c>
      <c r="J235" s="442">
        <v>406.42288945213494</v>
      </c>
      <c r="K235" s="442">
        <v>394.0937560242125</v>
      </c>
      <c r="L235" s="442">
        <v>562.7718430436089</v>
      </c>
      <c r="M235" s="442">
        <v>572.32448549145465</v>
      </c>
      <c r="N235" s="442">
        <v>730.31649303823622</v>
      </c>
      <c r="O235" s="442">
        <v>784.61834794687036</v>
      </c>
    </row>
    <row r="236" spans="1:15" ht="15" customHeight="1">
      <c r="C236" s="437" t="s">
        <v>230</v>
      </c>
      <c r="D236" s="443">
        <v>727.13312571386314</v>
      </c>
      <c r="E236" s="442">
        <v>702.28934028672472</v>
      </c>
      <c r="F236" s="442">
        <v>643.43605787095294</v>
      </c>
      <c r="G236" s="443">
        <v>504.89719704598861</v>
      </c>
      <c r="H236" s="443">
        <v>458.66325318477863</v>
      </c>
      <c r="I236" s="443">
        <v>440.16101342805871</v>
      </c>
      <c r="J236" s="443">
        <v>475.44060148143751</v>
      </c>
      <c r="K236" s="443">
        <v>524.02106266469809</v>
      </c>
      <c r="L236" s="443">
        <v>708.00052927873742</v>
      </c>
      <c r="M236" s="443">
        <v>740.85907796505808</v>
      </c>
      <c r="N236" s="443">
        <v>858.59958821412863</v>
      </c>
      <c r="O236" s="443">
        <v>743.54642283675287</v>
      </c>
    </row>
    <row r="237" spans="1:15" ht="15" customHeight="1">
      <c r="C237" s="437" t="s">
        <v>231</v>
      </c>
      <c r="D237" s="443">
        <v>615.77465839267416</v>
      </c>
      <c r="E237" s="442">
        <v>559.52288148359617</v>
      </c>
      <c r="F237" s="442">
        <v>552.22211514484957</v>
      </c>
      <c r="G237" s="443">
        <v>565.96416092995764</v>
      </c>
      <c r="H237" s="443">
        <v>543.70585103904421</v>
      </c>
      <c r="I237" s="443">
        <v>478.42452404519656</v>
      </c>
      <c r="J237" s="443">
        <v>515.21353653020003</v>
      </c>
      <c r="K237" s="443">
        <v>479.32081612819559</v>
      </c>
      <c r="L237" s="443">
        <v>522.95041725775786</v>
      </c>
      <c r="M237" s="443">
        <v>526.91706000852855</v>
      </c>
      <c r="N237" s="443">
        <v>684.54798332273447</v>
      </c>
      <c r="O237" s="443">
        <v>681.23564050347181</v>
      </c>
    </row>
    <row r="238" spans="1:15" ht="15" customHeight="1">
      <c r="C238" s="437" t="s">
        <v>249</v>
      </c>
      <c r="D238" s="443">
        <v>638.94958551611558</v>
      </c>
      <c r="E238" s="442">
        <v>572.90454022423978</v>
      </c>
      <c r="F238" s="442">
        <v>539.49699106637797</v>
      </c>
      <c r="G238" s="443">
        <v>669.06637132111007</v>
      </c>
      <c r="H238" s="443">
        <v>682.20560683848225</v>
      </c>
      <c r="I238" s="443">
        <v>527.57794705570848</v>
      </c>
      <c r="J238" s="443">
        <v>512.54265243301893</v>
      </c>
      <c r="K238" s="443">
        <v>587.09109488935451</v>
      </c>
      <c r="L238" s="443">
        <v>505.88562735242687</v>
      </c>
      <c r="M238" s="443">
        <v>640.95646109326094</v>
      </c>
      <c r="N238" s="443">
        <v>742.99902927643336</v>
      </c>
      <c r="O238" s="443">
        <v>680.22620920775694</v>
      </c>
    </row>
    <row r="239" spans="1:15" ht="15" customHeight="1"/>
    <row r="240" spans="1:15" ht="15" customHeight="1"/>
    <row r="241" spans="2:8" ht="15" customHeight="1"/>
    <row r="242" spans="2:8" ht="15" customHeight="1"/>
    <row r="243" spans="2:8" ht="15" customHeight="1"/>
    <row r="244" spans="2:8" ht="15" customHeight="1"/>
    <row r="245" spans="2:8" ht="15" customHeight="1"/>
    <row r="246" spans="2:8" ht="15" customHeight="1"/>
    <row r="247" spans="2:8" ht="15" customHeight="1"/>
    <row r="248" spans="2:8" ht="15" customHeight="1"/>
    <row r="249" spans="2:8" ht="15" customHeight="1"/>
    <row r="250" spans="2:8" ht="15" customHeight="1"/>
    <row r="251" spans="2:8" ht="15" customHeight="1"/>
    <row r="252" spans="2:8" ht="15" customHeight="1"/>
    <row r="253" spans="2:8" ht="15" customHeight="1">
      <c r="B253" s="83" t="s">
        <v>128</v>
      </c>
      <c r="H253" s="456"/>
    </row>
    <row r="254" spans="2:8" ht="15" customHeight="1">
      <c r="C254" s="440" t="s">
        <v>150</v>
      </c>
      <c r="D254" s="444" t="s">
        <v>205</v>
      </c>
      <c r="E254" s="444" t="s">
        <v>207</v>
      </c>
      <c r="F254" s="451" t="s">
        <v>228</v>
      </c>
      <c r="G254" s="451" t="s">
        <v>74</v>
      </c>
      <c r="H254" s="451" t="s">
        <v>249</v>
      </c>
    </row>
    <row r="255" spans="2:8" ht="15" customHeight="1">
      <c r="C255" s="439" t="s">
        <v>152</v>
      </c>
      <c r="D255" s="445">
        <v>909.7</v>
      </c>
      <c r="E255" s="445">
        <v>1324</v>
      </c>
      <c r="F255" s="452">
        <v>825</v>
      </c>
      <c r="G255" s="452">
        <v>1128</v>
      </c>
      <c r="H255" s="452">
        <v>1249</v>
      </c>
    </row>
    <row r="256" spans="2:8" ht="15" customHeight="1">
      <c r="C256" s="439" t="s">
        <v>151</v>
      </c>
      <c r="D256" s="445">
        <v>595.68536170208085</v>
      </c>
      <c r="E256" s="445">
        <v>574</v>
      </c>
      <c r="F256" s="452">
        <v>612</v>
      </c>
      <c r="G256" s="452">
        <v>566</v>
      </c>
      <c r="H256" s="452">
        <v>607</v>
      </c>
    </row>
    <row r="257" spans="1:15" ht="15" customHeight="1"/>
    <row r="258" spans="1:15" ht="15" customHeight="1"/>
    <row r="259" spans="1:15" ht="15" customHeight="1"/>
    <row r="260" spans="1:15" ht="15" customHeight="1"/>
    <row r="261" spans="1:15" ht="15" customHeight="1"/>
    <row r="262" spans="1:15" ht="15" customHeight="1"/>
    <row r="263" spans="1:15" ht="15" customHeight="1"/>
    <row r="264" spans="1:15" ht="15" customHeight="1"/>
    <row r="265" spans="1:15" ht="15" customHeight="1"/>
    <row r="266" spans="1:15" ht="15" customHeight="1"/>
    <row r="267" spans="1:15" ht="15" customHeight="1"/>
    <row r="268" spans="1:15" ht="15" customHeight="1"/>
    <row r="269" spans="1:15" ht="15" customHeight="1">
      <c r="A269" s="435" t="s">
        <v>163</v>
      </c>
      <c r="F269" s="450"/>
    </row>
    <row r="270" spans="1:15" ht="15" customHeight="1">
      <c r="B270" s="83" t="s">
        <v>143</v>
      </c>
      <c r="O270" s="456" t="s">
        <v>24</v>
      </c>
    </row>
    <row r="271" spans="1:15" ht="15" customHeight="1">
      <c r="C271" s="436" t="s">
        <v>149</v>
      </c>
      <c r="D271" s="441">
        <v>1</v>
      </c>
      <c r="E271" s="441">
        <v>2</v>
      </c>
      <c r="F271" s="441">
        <v>3</v>
      </c>
      <c r="G271" s="441">
        <v>4</v>
      </c>
      <c r="H271" s="441">
        <v>5</v>
      </c>
      <c r="I271" s="441">
        <v>6</v>
      </c>
      <c r="J271" s="441">
        <v>7</v>
      </c>
      <c r="K271" s="441">
        <v>8</v>
      </c>
      <c r="L271" s="441">
        <v>9</v>
      </c>
      <c r="M271" s="441">
        <v>10</v>
      </c>
      <c r="N271" s="441">
        <v>11</v>
      </c>
      <c r="O271" s="441">
        <v>12</v>
      </c>
    </row>
    <row r="272" spans="1:15" ht="15" customHeight="1">
      <c r="C272" s="437" t="s">
        <v>31</v>
      </c>
      <c r="D272" s="442">
        <v>547.66856140469247</v>
      </c>
      <c r="E272" s="442">
        <v>601.06719074639818</v>
      </c>
      <c r="F272" s="442">
        <v>612.74885605434497</v>
      </c>
      <c r="G272" s="442">
        <v>576.45845386468454</v>
      </c>
      <c r="H272" s="442">
        <v>566.54079275486197</v>
      </c>
      <c r="I272" s="442">
        <v>527.84662416470553</v>
      </c>
      <c r="J272" s="442">
        <v>575.18217719479526</v>
      </c>
      <c r="K272" s="442">
        <v>568.74620588933954</v>
      </c>
      <c r="L272" s="442">
        <v>603.42680817765142</v>
      </c>
      <c r="M272" s="442">
        <v>634.32633240944779</v>
      </c>
      <c r="N272" s="442">
        <v>735.21760871693732</v>
      </c>
      <c r="O272" s="442">
        <v>723.97197362611291</v>
      </c>
    </row>
    <row r="273" spans="3:15" ht="15" customHeight="1">
      <c r="C273" s="437" t="s">
        <v>208</v>
      </c>
      <c r="D273" s="442">
        <v>582.22984343923713</v>
      </c>
      <c r="E273" s="442">
        <v>544.50547828841275</v>
      </c>
      <c r="F273" s="442">
        <v>580.66454642198562</v>
      </c>
      <c r="G273" s="442">
        <v>570.98574328209327</v>
      </c>
      <c r="H273" s="442">
        <v>563.59479509152607</v>
      </c>
      <c r="I273" s="442">
        <v>561.69844706274205</v>
      </c>
      <c r="J273" s="442">
        <v>540.45151647523357</v>
      </c>
      <c r="K273" s="442">
        <v>560.18252244850055</v>
      </c>
      <c r="L273" s="442">
        <v>629.89513200596434</v>
      </c>
      <c r="M273" s="442">
        <v>564.67000096181596</v>
      </c>
      <c r="N273" s="442">
        <v>654.2560104846998</v>
      </c>
      <c r="O273" s="442">
        <v>761.24025351119565</v>
      </c>
    </row>
    <row r="274" spans="3:15" ht="15" customHeight="1">
      <c r="C274" s="437" t="s">
        <v>230</v>
      </c>
      <c r="D274" s="442">
        <v>704.15279532677755</v>
      </c>
      <c r="E274" s="442">
        <v>716.55721309104922</v>
      </c>
      <c r="F274" s="442">
        <v>655.24985959910146</v>
      </c>
      <c r="G274" s="442">
        <v>566.50793479200911</v>
      </c>
      <c r="H274" s="442">
        <v>539.7207713941342</v>
      </c>
      <c r="I274" s="442">
        <v>523.70349715450004</v>
      </c>
      <c r="J274" s="442">
        <v>537.76717297189634</v>
      </c>
      <c r="K274" s="442">
        <v>653.53627417091957</v>
      </c>
      <c r="L274" s="442">
        <v>726.14356605905766</v>
      </c>
      <c r="M274" s="442">
        <v>676.61022198582032</v>
      </c>
      <c r="N274" s="442">
        <v>669.72488215895157</v>
      </c>
      <c r="O274" s="442">
        <v>657.07999223585739</v>
      </c>
    </row>
    <row r="275" spans="3:15" ht="15" customHeight="1">
      <c r="C275" s="437" t="s">
        <v>231</v>
      </c>
      <c r="D275" s="443">
        <v>603.516678831793</v>
      </c>
      <c r="E275" s="442">
        <v>569.99742657001036</v>
      </c>
      <c r="F275" s="442">
        <v>583.07554520621557</v>
      </c>
      <c r="G275" s="443">
        <v>590.37868364900601</v>
      </c>
      <c r="H275" s="443">
        <v>612.60709217840326</v>
      </c>
      <c r="I275" s="443">
        <v>538.95181142632805</v>
      </c>
      <c r="J275" s="443">
        <v>543.68932752568412</v>
      </c>
      <c r="K275" s="443">
        <v>535.0730423636237</v>
      </c>
      <c r="L275" s="443">
        <v>608.60135530421212</v>
      </c>
      <c r="M275" s="443">
        <v>581.37666493928486</v>
      </c>
      <c r="N275" s="443">
        <v>673.84528312952705</v>
      </c>
      <c r="O275" s="443">
        <v>726.38659735306805</v>
      </c>
    </row>
    <row r="276" spans="3:15" ht="15" customHeight="1">
      <c r="C276" s="437" t="s">
        <v>249</v>
      </c>
      <c r="D276" s="443">
        <v>661.37324210462521</v>
      </c>
      <c r="E276" s="442">
        <v>628.24779851608434</v>
      </c>
      <c r="F276" s="442">
        <v>588.14156414286492</v>
      </c>
      <c r="G276" s="443">
        <v>685.91289759335496</v>
      </c>
      <c r="H276" s="443">
        <v>717.77199931117616</v>
      </c>
      <c r="I276" s="443">
        <v>574.423551200975</v>
      </c>
      <c r="J276" s="443">
        <v>551.2040473623448</v>
      </c>
      <c r="K276" s="443">
        <v>637.38562643065859</v>
      </c>
      <c r="L276" s="443">
        <v>497.45756505819276</v>
      </c>
      <c r="M276" s="443">
        <v>609.57367179236849</v>
      </c>
      <c r="N276" s="443">
        <v>563.48075814541733</v>
      </c>
      <c r="O276" s="443">
        <v>490.24675881856081</v>
      </c>
    </row>
    <row r="277" spans="3:15" ht="15" customHeight="1"/>
    <row r="278" spans="3:15" ht="15" customHeight="1"/>
    <row r="279" spans="3:15" ht="15" customHeight="1"/>
    <row r="280" spans="3:15" ht="15" customHeight="1"/>
    <row r="281" spans="3:15" ht="15" customHeight="1"/>
    <row r="282" spans="3:15" ht="15" customHeight="1"/>
    <row r="283" spans="3:15" ht="15" customHeight="1"/>
    <row r="284" spans="3:15" ht="15" customHeight="1"/>
    <row r="285" spans="3:15" ht="15" customHeight="1"/>
    <row r="286" spans="3:15" ht="15" customHeight="1"/>
    <row r="287" spans="3:15" ht="15" customHeight="1"/>
    <row r="288" spans="3:15" ht="15" customHeight="1"/>
    <row r="289" spans="2:8" ht="15" customHeight="1"/>
    <row r="290" spans="2:8" ht="15" customHeight="1"/>
    <row r="291" spans="2:8" ht="15" customHeight="1">
      <c r="B291" s="83" t="s">
        <v>128</v>
      </c>
      <c r="H291" s="456"/>
    </row>
    <row r="292" spans="2:8" ht="15" customHeight="1">
      <c r="C292" s="440" t="s">
        <v>150</v>
      </c>
      <c r="D292" s="444" t="s">
        <v>205</v>
      </c>
      <c r="E292" s="444" t="s">
        <v>207</v>
      </c>
      <c r="F292" s="451" t="s">
        <v>228</v>
      </c>
      <c r="G292" s="451" t="s">
        <v>229</v>
      </c>
      <c r="H292" s="451" t="s">
        <v>249</v>
      </c>
    </row>
    <row r="293" spans="2:8" ht="15" customHeight="1">
      <c r="C293" s="439" t="s">
        <v>152</v>
      </c>
      <c r="D293" s="445">
        <v>336.4</v>
      </c>
      <c r="E293" s="445">
        <v>323</v>
      </c>
      <c r="F293" s="452">
        <v>252</v>
      </c>
      <c r="G293" s="452">
        <v>286</v>
      </c>
      <c r="H293" s="452">
        <v>282</v>
      </c>
    </row>
    <row r="294" spans="2:8" ht="15" customHeight="1">
      <c r="C294" s="439" t="s">
        <v>151</v>
      </c>
      <c r="D294" s="445">
        <v>607.10096179310722</v>
      </c>
      <c r="E294" s="445">
        <v>594</v>
      </c>
      <c r="F294" s="452">
        <v>634</v>
      </c>
      <c r="G294" s="452">
        <v>599</v>
      </c>
      <c r="H294" s="452">
        <v>594</v>
      </c>
    </row>
    <row r="295" spans="2:8" ht="15" customHeight="1"/>
    <row r="296" spans="2:8" ht="15" customHeight="1"/>
    <row r="297" spans="2:8" ht="15" customHeight="1"/>
    <row r="298" spans="2:8" ht="15" customHeight="1"/>
    <row r="299" spans="2:8" ht="15" customHeight="1"/>
    <row r="300" spans="2:8" ht="15" customHeight="1"/>
    <row r="301" spans="2:8" ht="15" customHeight="1"/>
    <row r="302" spans="2:8" ht="15" customHeight="1"/>
    <row r="303" spans="2:8" ht="15" customHeight="1"/>
    <row r="304" spans="2:8" ht="15" customHeight="1"/>
    <row r="305" spans="1:15" ht="15" customHeight="1"/>
    <row r="306" spans="1:15" ht="15" customHeight="1"/>
    <row r="307" spans="1:15" ht="15" customHeight="1">
      <c r="A307" s="435" t="s">
        <v>165</v>
      </c>
      <c r="E307" s="450"/>
    </row>
    <row r="308" spans="1:15" ht="15" customHeight="1">
      <c r="B308" s="83" t="s">
        <v>143</v>
      </c>
      <c r="O308" s="458" t="s">
        <v>24</v>
      </c>
    </row>
    <row r="309" spans="1:15" ht="15" customHeight="1">
      <c r="C309" s="436" t="s">
        <v>149</v>
      </c>
      <c r="D309" s="441">
        <v>1</v>
      </c>
      <c r="E309" s="441">
        <v>2</v>
      </c>
      <c r="F309" s="441">
        <v>3</v>
      </c>
      <c r="G309" s="441">
        <v>4</v>
      </c>
      <c r="H309" s="441">
        <v>5</v>
      </c>
      <c r="I309" s="441">
        <v>6</v>
      </c>
      <c r="J309" s="441">
        <v>7</v>
      </c>
      <c r="K309" s="441">
        <v>8</v>
      </c>
      <c r="L309" s="441">
        <v>9</v>
      </c>
      <c r="M309" s="441">
        <v>10</v>
      </c>
      <c r="N309" s="441">
        <v>11</v>
      </c>
      <c r="O309" s="441">
        <v>12</v>
      </c>
    </row>
    <row r="310" spans="1:15" ht="15" customHeight="1">
      <c r="C310" s="437" t="s">
        <v>31</v>
      </c>
      <c r="D310" s="442">
        <v>10800</v>
      </c>
      <c r="E310" s="442">
        <v>10800</v>
      </c>
      <c r="F310" s="442">
        <v>10800</v>
      </c>
      <c r="G310" s="442">
        <v>10800</v>
      </c>
      <c r="H310" s="442">
        <v>5058.8235294117649</v>
      </c>
      <c r="I310" s="442">
        <v>7200</v>
      </c>
      <c r="J310" s="453" t="s">
        <v>237</v>
      </c>
      <c r="K310" s="442">
        <v>9936</v>
      </c>
      <c r="L310" s="442">
        <v>2333.3333333333335</v>
      </c>
      <c r="M310" s="442">
        <v>2338.0995475113123</v>
      </c>
      <c r="N310" s="442">
        <v>3137.9310344827591</v>
      </c>
      <c r="O310" s="442">
        <v>3006.8337129840543</v>
      </c>
    </row>
    <row r="311" spans="1:15" ht="15" customHeight="1">
      <c r="C311" s="437" t="s">
        <v>208</v>
      </c>
      <c r="D311" s="447" t="s">
        <v>237</v>
      </c>
      <c r="E311" s="442">
        <v>2142.8571428571431</v>
      </c>
      <c r="F311" s="453" t="s">
        <v>237</v>
      </c>
      <c r="G311" s="448" t="s">
        <v>237</v>
      </c>
      <c r="H311" s="443">
        <v>2142.8571428571427</v>
      </c>
      <c r="I311" s="447" t="s">
        <v>237</v>
      </c>
      <c r="J311" s="448">
        <v>2293.3333333333335</v>
      </c>
      <c r="K311" s="448" t="s">
        <v>237</v>
      </c>
      <c r="L311" s="448" t="s">
        <v>237</v>
      </c>
      <c r="M311" s="443">
        <v>2333.3333333333335</v>
      </c>
      <c r="N311" s="443">
        <v>2288.8888888888887</v>
      </c>
      <c r="O311" s="443">
        <v>2320.8333333333335</v>
      </c>
    </row>
    <row r="312" spans="1:15" ht="15" customHeight="1">
      <c r="C312" s="437" t="s">
        <v>230</v>
      </c>
      <c r="D312" s="448" t="s">
        <v>237</v>
      </c>
      <c r="E312" s="453" t="s">
        <v>237</v>
      </c>
      <c r="F312" s="448" t="s">
        <v>237</v>
      </c>
      <c r="G312" s="448" t="s">
        <v>237</v>
      </c>
      <c r="H312" s="448" t="s">
        <v>237</v>
      </c>
      <c r="I312" s="447" t="s">
        <v>237</v>
      </c>
      <c r="J312" s="448" t="s">
        <v>237</v>
      </c>
      <c r="K312" s="448" t="s">
        <v>237</v>
      </c>
      <c r="L312" s="448" t="s">
        <v>237</v>
      </c>
      <c r="M312" s="448" t="s">
        <v>237</v>
      </c>
      <c r="N312" s="448" t="s">
        <v>237</v>
      </c>
      <c r="O312" s="448" t="s">
        <v>237</v>
      </c>
    </row>
    <row r="313" spans="1:15" ht="15" customHeight="1">
      <c r="C313" s="437" t="s">
        <v>231</v>
      </c>
      <c r="D313" s="448">
        <v>4350</v>
      </c>
      <c r="E313" s="448">
        <v>3420</v>
      </c>
      <c r="F313" s="448">
        <v>3176</v>
      </c>
      <c r="G313" s="448">
        <v>8000</v>
      </c>
      <c r="H313" s="448">
        <v>6278.5714285714284</v>
      </c>
      <c r="I313" s="448">
        <v>10000</v>
      </c>
      <c r="J313" s="448">
        <v>4155.7692307692305</v>
      </c>
      <c r="K313" s="448" t="s">
        <v>43</v>
      </c>
      <c r="L313" s="448">
        <v>348.4848484848485</v>
      </c>
      <c r="M313" s="448">
        <v>10000</v>
      </c>
      <c r="N313" s="448">
        <v>9000</v>
      </c>
      <c r="O313" s="448">
        <v>4125</v>
      </c>
    </row>
    <row r="314" spans="1:15" ht="15" customHeight="1">
      <c r="C314" s="437" t="s">
        <v>249</v>
      </c>
      <c r="D314" s="448">
        <v>8000</v>
      </c>
      <c r="E314" s="448">
        <v>0</v>
      </c>
      <c r="F314" s="448">
        <v>3448.2758620689656</v>
      </c>
      <c r="G314" s="448">
        <v>8000</v>
      </c>
      <c r="H314" s="448">
        <v>2500</v>
      </c>
      <c r="I314" s="448">
        <v>8000</v>
      </c>
      <c r="J314" s="448">
        <v>2459.3886462882097</v>
      </c>
      <c r="K314" s="448">
        <v>1754.8387096774193</v>
      </c>
      <c r="L314" s="448">
        <v>3448.2758620689656</v>
      </c>
      <c r="M314" s="448">
        <v>2500</v>
      </c>
      <c r="N314" s="448">
        <v>2500</v>
      </c>
      <c r="O314" s="448">
        <v>3416.6666666666665</v>
      </c>
    </row>
    <row r="315" spans="1:15" ht="15" customHeight="1"/>
    <row r="316" spans="1:15" ht="15" customHeight="1"/>
    <row r="317" spans="1:15" ht="15" customHeight="1"/>
    <row r="318" spans="1:15" ht="15" customHeight="1"/>
    <row r="319" spans="1:15" ht="15" customHeight="1"/>
    <row r="320" spans="1:15" ht="15" customHeight="1"/>
    <row r="321" spans="2:8" ht="15" customHeight="1"/>
    <row r="322" spans="2:8" ht="15" customHeight="1"/>
    <row r="323" spans="2:8" ht="15" customHeight="1"/>
    <row r="324" spans="2:8" ht="15" customHeight="1"/>
    <row r="325" spans="2:8" ht="15" customHeight="1"/>
    <row r="326" spans="2:8" ht="15" customHeight="1"/>
    <row r="327" spans="2:8" ht="15" customHeight="1"/>
    <row r="328" spans="2:8" ht="15" customHeight="1"/>
    <row r="329" spans="2:8" ht="15" customHeight="1">
      <c r="B329" s="83" t="s">
        <v>128</v>
      </c>
      <c r="H329" s="456"/>
    </row>
    <row r="330" spans="2:8" ht="15" customHeight="1">
      <c r="C330" s="440" t="s">
        <v>150</v>
      </c>
      <c r="D330" s="444" t="s">
        <v>205</v>
      </c>
      <c r="E330" s="444" t="s">
        <v>207</v>
      </c>
      <c r="F330" s="451" t="s">
        <v>228</v>
      </c>
      <c r="G330" s="451" t="s">
        <v>229</v>
      </c>
      <c r="H330" s="451" t="s">
        <v>249</v>
      </c>
    </row>
    <row r="331" spans="2:8" ht="15" customHeight="1">
      <c r="C331" s="439" t="s">
        <v>159</v>
      </c>
      <c r="D331" s="446">
        <v>126.41000000000001</v>
      </c>
      <c r="E331" s="446">
        <v>85</v>
      </c>
      <c r="F331" s="454" t="s">
        <v>237</v>
      </c>
      <c r="G331" s="455">
        <v>102</v>
      </c>
      <c r="H331" s="449">
        <v>64</v>
      </c>
    </row>
    <row r="332" spans="2:8" ht="15" customHeight="1">
      <c r="C332" s="439" t="s">
        <v>151</v>
      </c>
      <c r="D332" s="446">
        <v>3000.7910766553277</v>
      </c>
      <c r="E332" s="446">
        <v>2284</v>
      </c>
      <c r="F332" s="454" t="s">
        <v>237</v>
      </c>
      <c r="G332" s="455">
        <v>1937</v>
      </c>
      <c r="H332" s="449">
        <v>3023</v>
      </c>
    </row>
    <row r="333" spans="2:8" ht="15" customHeight="1"/>
    <row r="334" spans="2:8" ht="15" customHeight="1"/>
    <row r="335" spans="2:8" ht="15" customHeight="1"/>
    <row r="336" spans="2:8" ht="15" customHeight="1"/>
    <row r="337" spans="1:15" ht="15" customHeight="1"/>
    <row r="338" spans="1:15" ht="15" customHeight="1"/>
    <row r="339" spans="1:15" ht="15" customHeight="1"/>
    <row r="340" spans="1:15" ht="15" customHeight="1"/>
    <row r="341" spans="1:15" ht="15" customHeight="1"/>
    <row r="342" spans="1:15" ht="15" customHeight="1"/>
    <row r="343" spans="1:15" ht="15" customHeight="1"/>
    <row r="344" spans="1:15" ht="15" customHeight="1"/>
    <row r="345" spans="1:15" ht="15" customHeight="1"/>
    <row r="346" spans="1:15" ht="15" customHeight="1">
      <c r="A346" s="435" t="s">
        <v>166</v>
      </c>
      <c r="F346" s="450"/>
    </row>
    <row r="347" spans="1:15" ht="15" customHeight="1">
      <c r="B347" s="83" t="s">
        <v>143</v>
      </c>
      <c r="O347" s="456" t="s">
        <v>24</v>
      </c>
    </row>
    <row r="348" spans="1:15" ht="15" customHeight="1">
      <c r="C348" s="436" t="s">
        <v>149</v>
      </c>
      <c r="D348" s="441">
        <v>1</v>
      </c>
      <c r="E348" s="441">
        <v>2</v>
      </c>
      <c r="F348" s="441">
        <v>3</v>
      </c>
      <c r="G348" s="441">
        <v>4</v>
      </c>
      <c r="H348" s="441">
        <v>5</v>
      </c>
      <c r="I348" s="441">
        <v>6</v>
      </c>
      <c r="J348" s="441">
        <v>7</v>
      </c>
      <c r="K348" s="441">
        <v>8</v>
      </c>
      <c r="L348" s="441">
        <v>9</v>
      </c>
      <c r="M348" s="441">
        <v>10</v>
      </c>
      <c r="N348" s="441">
        <v>11</v>
      </c>
      <c r="O348" s="441">
        <v>12</v>
      </c>
    </row>
    <row r="349" spans="1:15" ht="15" customHeight="1">
      <c r="C349" s="437" t="s">
        <v>31</v>
      </c>
      <c r="D349" s="442">
        <v>9863.934426229509</v>
      </c>
      <c r="E349" s="442">
        <v>14067.777777777779</v>
      </c>
      <c r="F349" s="442">
        <v>12231</v>
      </c>
      <c r="G349" s="442">
        <v>10136.25</v>
      </c>
      <c r="H349" s="442">
        <v>12504.188481675394</v>
      </c>
      <c r="I349" s="442">
        <v>9964.5833333333339</v>
      </c>
      <c r="J349" s="442">
        <v>9750</v>
      </c>
      <c r="K349" s="442">
        <v>10368</v>
      </c>
      <c r="L349" s="442">
        <v>9750</v>
      </c>
      <c r="M349" s="442">
        <v>10030.90909090909</v>
      </c>
      <c r="N349" s="442">
        <v>9750</v>
      </c>
      <c r="O349" s="442">
        <v>9926.5714285714294</v>
      </c>
    </row>
    <row r="350" spans="1:15" ht="15" customHeight="1">
      <c r="C350" s="437" t="s">
        <v>208</v>
      </c>
      <c r="D350" s="443">
        <v>10368</v>
      </c>
      <c r="E350" s="442">
        <v>9621.8181818181802</v>
      </c>
      <c r="F350" s="442">
        <v>9909</v>
      </c>
      <c r="G350" s="443">
        <v>13723.972602739726</v>
      </c>
      <c r="H350" s="443">
        <v>14743.636363636362</v>
      </c>
      <c r="I350" s="443">
        <v>10059</v>
      </c>
      <c r="J350" s="443">
        <v>10368</v>
      </c>
      <c r="K350" s="443">
        <v>10079.245283018867</v>
      </c>
      <c r="L350" s="443">
        <v>10368</v>
      </c>
      <c r="M350" s="443">
        <v>20736</v>
      </c>
      <c r="N350" s="443">
        <v>9818.125</v>
      </c>
      <c r="O350" s="443">
        <v>15228</v>
      </c>
    </row>
    <row r="351" spans="1:15" ht="15" customHeight="1">
      <c r="C351" s="437" t="s">
        <v>230</v>
      </c>
      <c r="D351" s="448" t="s">
        <v>237</v>
      </c>
      <c r="E351" s="453" t="s">
        <v>237</v>
      </c>
      <c r="F351" s="453" t="s">
        <v>237</v>
      </c>
      <c r="G351" s="448" t="s">
        <v>237</v>
      </c>
      <c r="H351" s="448" t="s">
        <v>237</v>
      </c>
      <c r="I351" s="448" t="s">
        <v>237</v>
      </c>
      <c r="J351" s="448" t="s">
        <v>237</v>
      </c>
      <c r="K351" s="448" t="s">
        <v>237</v>
      </c>
      <c r="L351" s="448" t="s">
        <v>237</v>
      </c>
      <c r="M351" s="448" t="s">
        <v>237</v>
      </c>
      <c r="N351" s="448" t="s">
        <v>237</v>
      </c>
      <c r="O351" s="448" t="s">
        <v>237</v>
      </c>
    </row>
    <row r="352" spans="1:15" ht="15" customHeight="1">
      <c r="C352" s="437" t="s">
        <v>231</v>
      </c>
      <c r="D352" s="449">
        <v>13909.090909090908</v>
      </c>
      <c r="E352" s="449">
        <v>19200</v>
      </c>
      <c r="F352" s="449">
        <v>9545.4545454545441</v>
      </c>
      <c r="G352" s="449">
        <v>16312.5</v>
      </c>
      <c r="H352" s="449">
        <v>18057.692307692309</v>
      </c>
      <c r="I352" s="449">
        <v>14400</v>
      </c>
      <c r="J352" s="449">
        <v>13440</v>
      </c>
      <c r="K352" s="449">
        <v>11343.75</v>
      </c>
      <c r="L352" s="449">
        <v>20100</v>
      </c>
      <c r="M352" s="449">
        <v>9600</v>
      </c>
      <c r="N352" s="449">
        <v>14250</v>
      </c>
      <c r="O352" s="449">
        <v>14250</v>
      </c>
    </row>
    <row r="353" spans="2:15" ht="15" customHeight="1">
      <c r="C353" s="437" t="s">
        <v>249</v>
      </c>
      <c r="D353" s="448" t="s">
        <v>237</v>
      </c>
      <c r="E353" s="453" t="s">
        <v>237</v>
      </c>
      <c r="F353" s="453" t="s">
        <v>237</v>
      </c>
      <c r="G353" s="448" t="s">
        <v>237</v>
      </c>
      <c r="H353" s="448" t="s">
        <v>237</v>
      </c>
      <c r="I353" s="448" t="s">
        <v>237</v>
      </c>
      <c r="J353" s="448" t="s">
        <v>237</v>
      </c>
      <c r="K353" s="448" t="s">
        <v>237</v>
      </c>
      <c r="L353" s="448" t="s">
        <v>237</v>
      </c>
      <c r="M353" s="448" t="s">
        <v>237</v>
      </c>
      <c r="N353" s="448" t="s">
        <v>237</v>
      </c>
      <c r="O353" s="448" t="s">
        <v>237</v>
      </c>
    </row>
    <row r="354" spans="2:15" ht="15" customHeight="1"/>
    <row r="355" spans="2:15" ht="15" customHeight="1"/>
    <row r="356" spans="2:15" ht="15" customHeight="1"/>
    <row r="357" spans="2:15" ht="15" customHeight="1"/>
    <row r="358" spans="2:15" ht="15" customHeight="1"/>
    <row r="359" spans="2:15" ht="15" customHeight="1"/>
    <row r="360" spans="2:15" ht="15" customHeight="1"/>
    <row r="361" spans="2:15" ht="15" customHeight="1"/>
    <row r="362" spans="2:15" ht="15" customHeight="1"/>
    <row r="363" spans="2:15" ht="15" customHeight="1"/>
    <row r="364" spans="2:15" ht="15" customHeight="1"/>
    <row r="365" spans="2:15" ht="15" customHeight="1"/>
    <row r="366" spans="2:15" ht="15" customHeight="1"/>
    <row r="367" spans="2:15" ht="15" customHeight="1">
      <c r="B367" s="83" t="s">
        <v>128</v>
      </c>
      <c r="H367" s="456"/>
    </row>
    <row r="368" spans="2:15" ht="15" customHeight="1">
      <c r="C368" s="440" t="s">
        <v>150</v>
      </c>
      <c r="D368" s="444" t="s">
        <v>205</v>
      </c>
      <c r="E368" s="451" t="s">
        <v>207</v>
      </c>
      <c r="F368" s="451" t="s">
        <v>228</v>
      </c>
      <c r="G368" s="451" t="s">
        <v>229</v>
      </c>
      <c r="H368" s="451" t="s">
        <v>249</v>
      </c>
    </row>
    <row r="369" spans="1:15" ht="15" customHeight="1">
      <c r="C369" s="439" t="s">
        <v>159</v>
      </c>
      <c r="D369" s="446">
        <v>22.82</v>
      </c>
      <c r="E369" s="454">
        <v>22.64</v>
      </c>
      <c r="F369" s="455" t="s">
        <v>237</v>
      </c>
      <c r="G369" s="449">
        <v>18</v>
      </c>
      <c r="H369" s="449" t="s">
        <v>237</v>
      </c>
    </row>
    <row r="370" spans="1:15" ht="15" customHeight="1">
      <c r="C370" s="439" t="s">
        <v>151</v>
      </c>
      <c r="D370" s="446">
        <v>11019.281332164768</v>
      </c>
      <c r="E370" s="454">
        <v>11868.197879858657</v>
      </c>
      <c r="F370" s="455" t="s">
        <v>237</v>
      </c>
      <c r="G370" s="449">
        <v>14458</v>
      </c>
      <c r="H370" s="449" t="s">
        <v>237</v>
      </c>
    </row>
    <row r="371" spans="1:15" ht="15" customHeight="1"/>
    <row r="372" spans="1:15" ht="15" customHeight="1"/>
    <row r="373" spans="1:15" ht="15" customHeight="1"/>
    <row r="374" spans="1:15" ht="15" customHeight="1"/>
    <row r="375" spans="1:15" ht="15" customHeight="1"/>
    <row r="376" spans="1:15" ht="15" customHeight="1"/>
    <row r="377" spans="1:15" ht="15" customHeight="1"/>
    <row r="378" spans="1:15" ht="15" customHeight="1"/>
    <row r="379" spans="1:15" ht="15" customHeight="1"/>
    <row r="380" spans="1:15" ht="15" customHeight="1"/>
    <row r="381" spans="1:15" ht="15" customHeight="1"/>
    <row r="382" spans="1:15" ht="15" customHeight="1"/>
    <row r="383" spans="1:15" ht="15" customHeight="1">
      <c r="A383" s="435" t="s">
        <v>168</v>
      </c>
      <c r="E383" s="450"/>
    </row>
    <row r="384" spans="1:15" ht="15" customHeight="1">
      <c r="B384" s="83" t="s">
        <v>143</v>
      </c>
      <c r="O384" s="458" t="s">
        <v>24</v>
      </c>
    </row>
    <row r="385" spans="3:15" ht="15" customHeight="1">
      <c r="C385" s="436" t="s">
        <v>149</v>
      </c>
      <c r="D385" s="441">
        <v>1</v>
      </c>
      <c r="E385" s="441">
        <v>2</v>
      </c>
      <c r="F385" s="441">
        <v>3</v>
      </c>
      <c r="G385" s="441">
        <v>4</v>
      </c>
      <c r="H385" s="441">
        <v>5</v>
      </c>
      <c r="I385" s="441">
        <v>6</v>
      </c>
      <c r="J385" s="441">
        <v>7</v>
      </c>
      <c r="K385" s="441">
        <v>8</v>
      </c>
      <c r="L385" s="441">
        <v>9</v>
      </c>
      <c r="M385" s="441">
        <v>10</v>
      </c>
      <c r="N385" s="441">
        <v>11</v>
      </c>
      <c r="O385" s="441">
        <v>12</v>
      </c>
    </row>
    <row r="386" spans="3:15" ht="15" customHeight="1">
      <c r="C386" s="437" t="s">
        <v>31</v>
      </c>
      <c r="D386" s="442">
        <v>1520.7958115183246</v>
      </c>
      <c r="E386" s="442">
        <v>1546.9451476793249</v>
      </c>
      <c r="F386" s="442">
        <v>1543.7843137254902</v>
      </c>
      <c r="G386" s="442">
        <v>1561.3646209386281</v>
      </c>
      <c r="H386" s="442">
        <v>1561.06</v>
      </c>
      <c r="I386" s="442">
        <v>1591.4901960784314</v>
      </c>
      <c r="J386" s="442">
        <v>1588.5666555295688</v>
      </c>
      <c r="K386" s="442">
        <v>1547.1914893617022</v>
      </c>
      <c r="L386" s="442">
        <v>1491.1533052039383</v>
      </c>
      <c r="M386" s="442">
        <v>1601.0463576158941</v>
      </c>
      <c r="N386" s="442">
        <v>1534.0550458715597</v>
      </c>
      <c r="O386" s="442">
        <v>1543.9267605633802</v>
      </c>
    </row>
    <row r="387" spans="3:15" ht="15" customHeight="1">
      <c r="C387" s="437" t="s">
        <v>208</v>
      </c>
      <c r="D387" s="442">
        <v>1560.4272445820434</v>
      </c>
      <c r="E387" s="442">
        <v>1577.4782608695652</v>
      </c>
      <c r="F387" s="442">
        <v>1568.7704081632653</v>
      </c>
      <c r="G387" s="442">
        <v>1564.538860103627</v>
      </c>
      <c r="H387" s="442">
        <v>1561.0392670157069</v>
      </c>
      <c r="I387" s="442">
        <v>1465.3604531410917</v>
      </c>
      <c r="J387" s="442">
        <v>1355.5835486649441</v>
      </c>
      <c r="K387" s="442">
        <v>1480.058659217877</v>
      </c>
      <c r="L387" s="442">
        <v>1553.2520775623268</v>
      </c>
      <c r="M387" s="442">
        <v>1565.0227920227919</v>
      </c>
      <c r="N387" s="442">
        <v>1516.7912621359224</v>
      </c>
      <c r="O387" s="442">
        <v>1586.484962406015</v>
      </c>
    </row>
    <row r="388" spans="3:15" ht="15" customHeight="1">
      <c r="C388" s="437" t="s">
        <v>230</v>
      </c>
      <c r="D388" s="442">
        <v>1487.3111888111889</v>
      </c>
      <c r="E388" s="442">
        <v>1541.1469194312797</v>
      </c>
      <c r="F388" s="442">
        <v>1524.6294820717133</v>
      </c>
      <c r="G388" s="442">
        <v>1504.8669527896996</v>
      </c>
      <c r="H388" s="442">
        <v>1506.9539007092199</v>
      </c>
      <c r="I388" s="442">
        <v>1223.5932584269663</v>
      </c>
      <c r="J388" s="442">
        <v>1273.6073619631902</v>
      </c>
      <c r="K388" s="442">
        <v>1505.8928571428571</v>
      </c>
      <c r="L388" s="442">
        <v>1520.7327188940092</v>
      </c>
      <c r="M388" s="442">
        <v>1572.9188191881919</v>
      </c>
      <c r="N388" s="442">
        <v>1581.0428571428572</v>
      </c>
      <c r="O388" s="442">
        <v>1507.5645161290322</v>
      </c>
    </row>
    <row r="389" spans="3:15" ht="15" customHeight="1">
      <c r="C389" s="437" t="s">
        <v>231</v>
      </c>
      <c r="D389" s="443">
        <v>1472.8971962616822</v>
      </c>
      <c r="E389" s="442">
        <v>1498.0615459171313</v>
      </c>
      <c r="F389" s="442">
        <v>1501.2532491645006</v>
      </c>
      <c r="G389" s="443">
        <v>1413.0769230769231</v>
      </c>
      <c r="H389" s="443">
        <v>1459.1715976331361</v>
      </c>
      <c r="I389" s="443">
        <v>1402.8733494513669</v>
      </c>
      <c r="J389" s="443">
        <v>1065.4920212765958</v>
      </c>
      <c r="K389" s="443">
        <v>1120.3937007874015</v>
      </c>
      <c r="L389" s="443">
        <v>1285.3427172582619</v>
      </c>
      <c r="M389" s="443">
        <v>1516.400249117708</v>
      </c>
      <c r="N389" s="443">
        <v>1435.4144805876181</v>
      </c>
      <c r="O389" s="443">
        <v>1430.9242394884711</v>
      </c>
    </row>
    <row r="390" spans="3:15" ht="15" customHeight="1">
      <c r="C390" s="437" t="s">
        <v>249</v>
      </c>
      <c r="D390" s="443">
        <v>1535.9375</v>
      </c>
      <c r="E390" s="442">
        <v>1510.752688172043</v>
      </c>
      <c r="F390" s="442">
        <v>1143.0716723549488</v>
      </c>
      <c r="G390" s="443">
        <v>1537.9445385266722</v>
      </c>
      <c r="H390" s="443">
        <v>1537.6549094375596</v>
      </c>
      <c r="I390" s="443">
        <v>1558.2325128633015</v>
      </c>
      <c r="J390" s="443">
        <v>1530.1935483870968</v>
      </c>
      <c r="K390" s="443">
        <v>1431.7294826048171</v>
      </c>
      <c r="L390" s="443">
        <v>1487.4276351720371</v>
      </c>
      <c r="M390" s="443">
        <v>1510.9513274336284</v>
      </c>
      <c r="N390" s="443">
        <v>1520.9971874200971</v>
      </c>
      <c r="O390" s="443">
        <v>1510.6196852702569</v>
      </c>
    </row>
    <row r="391" spans="3:15" ht="15" customHeight="1"/>
    <row r="392" spans="3:15" ht="15" customHeight="1"/>
    <row r="393" spans="3:15" ht="15" customHeight="1"/>
    <row r="394" spans="3:15" ht="15" customHeight="1"/>
    <row r="395" spans="3:15" ht="15" customHeight="1"/>
    <row r="396" spans="3:15" ht="15" customHeight="1"/>
    <row r="397" spans="3:15" ht="15" customHeight="1"/>
    <row r="398" spans="3:15" ht="15" customHeight="1"/>
    <row r="399" spans="3:15" ht="15" customHeight="1"/>
    <row r="400" spans="3:15" ht="15" customHeight="1"/>
    <row r="401" spans="2:8" ht="15" customHeight="1"/>
    <row r="402" spans="2:8" ht="15" customHeight="1"/>
    <row r="403" spans="2:8" ht="15" customHeight="1"/>
    <row r="404" spans="2:8" ht="15" customHeight="1"/>
    <row r="405" spans="2:8" ht="15" customHeight="1">
      <c r="B405" s="83" t="s">
        <v>128</v>
      </c>
      <c r="H405" s="456"/>
    </row>
    <row r="406" spans="2:8" ht="15" customHeight="1">
      <c r="C406" s="440" t="s">
        <v>150</v>
      </c>
      <c r="D406" s="444" t="s">
        <v>207</v>
      </c>
      <c r="E406" s="444" t="s">
        <v>228</v>
      </c>
      <c r="F406" s="451" t="s">
        <v>229</v>
      </c>
      <c r="G406" s="451" t="s">
        <v>229</v>
      </c>
      <c r="H406" s="451" t="s">
        <v>249</v>
      </c>
    </row>
    <row r="407" spans="2:8" ht="15" customHeight="1">
      <c r="C407" s="439" t="s">
        <v>159</v>
      </c>
      <c r="D407" s="446">
        <v>4695</v>
      </c>
      <c r="E407" s="446">
        <v>3204</v>
      </c>
      <c r="F407" s="454">
        <v>2921</v>
      </c>
      <c r="G407" s="454">
        <v>2921</v>
      </c>
      <c r="H407" s="454">
        <v>3888</v>
      </c>
    </row>
    <row r="408" spans="2:8" ht="15" customHeight="1">
      <c r="C408" s="439" t="s">
        <v>151</v>
      </c>
      <c r="D408" s="446">
        <v>1527</v>
      </c>
      <c r="E408" s="446">
        <v>1457</v>
      </c>
      <c r="F408" s="454">
        <v>1337</v>
      </c>
      <c r="G408" s="454">
        <v>1337</v>
      </c>
      <c r="H408" s="454">
        <v>1470</v>
      </c>
    </row>
    <row r="409" spans="2:8" ht="15" customHeight="1"/>
    <row r="410" spans="2:8" ht="15" customHeight="1"/>
    <row r="411" spans="2:8" ht="15" customHeight="1"/>
    <row r="412" spans="2:8" ht="15" customHeight="1"/>
    <row r="413" spans="2:8" ht="15" customHeight="1"/>
    <row r="414" spans="2:8" ht="15" customHeight="1"/>
    <row r="415" spans="2:8" ht="15" customHeight="1"/>
    <row r="416" spans="2:8" ht="15" customHeight="1"/>
    <row r="417" spans="1:15" ht="15" customHeight="1"/>
    <row r="418" spans="1:15" ht="15" customHeight="1"/>
    <row r="419" spans="1:15" ht="15" customHeight="1"/>
    <row r="420" spans="1:15" ht="15" customHeight="1"/>
    <row r="421" spans="1:15" ht="15" customHeight="1">
      <c r="A421" s="435" t="s">
        <v>169</v>
      </c>
      <c r="F421" s="450"/>
    </row>
    <row r="422" spans="1:15" ht="15" customHeight="1">
      <c r="B422" s="83" t="s">
        <v>143</v>
      </c>
      <c r="O422" s="456" t="s">
        <v>24</v>
      </c>
    </row>
    <row r="423" spans="1:15" ht="15" customHeight="1">
      <c r="C423" s="436" t="s">
        <v>149</v>
      </c>
      <c r="D423" s="441">
        <v>1</v>
      </c>
      <c r="E423" s="441">
        <v>2</v>
      </c>
      <c r="F423" s="441">
        <v>3</v>
      </c>
      <c r="G423" s="441">
        <v>4</v>
      </c>
      <c r="H423" s="441">
        <v>5</v>
      </c>
      <c r="I423" s="441">
        <v>6</v>
      </c>
      <c r="J423" s="441">
        <v>7</v>
      </c>
      <c r="K423" s="441">
        <v>8</v>
      </c>
      <c r="L423" s="441">
        <v>9</v>
      </c>
      <c r="M423" s="441">
        <v>10</v>
      </c>
      <c r="N423" s="441">
        <v>11</v>
      </c>
      <c r="O423" s="441">
        <v>12</v>
      </c>
    </row>
    <row r="424" spans="1:15" ht="15" customHeight="1">
      <c r="C424" s="437" t="s">
        <v>31</v>
      </c>
      <c r="D424" s="442">
        <v>744.85981308411215</v>
      </c>
      <c r="E424" s="442">
        <v>741.34751773049641</v>
      </c>
      <c r="F424" s="442">
        <v>744.1322314049587</v>
      </c>
      <c r="G424" s="442">
        <v>730.1351351351351</v>
      </c>
      <c r="H424" s="442">
        <v>805.33333333333337</v>
      </c>
      <c r="I424" s="442">
        <v>806.17142857142858</v>
      </c>
      <c r="J424" s="442">
        <v>808.06451612903231</v>
      </c>
      <c r="K424" s="442">
        <v>805.56756756756761</v>
      </c>
      <c r="L424" s="442">
        <v>807.29166666666663</v>
      </c>
      <c r="M424" s="442">
        <v>808.07692307692309</v>
      </c>
      <c r="N424" s="442">
        <v>801.10701107011073</v>
      </c>
      <c r="O424" s="442">
        <v>797.03435804701633</v>
      </c>
    </row>
    <row r="425" spans="1:15" ht="15" customHeight="1">
      <c r="C425" s="437" t="s">
        <v>208</v>
      </c>
      <c r="D425" s="442">
        <v>755.14018691588785</v>
      </c>
      <c r="E425" s="442">
        <v>750.87209302325584</v>
      </c>
      <c r="F425" s="442">
        <v>753.62493958434027</v>
      </c>
      <c r="G425" s="442">
        <v>755.04587155963304</v>
      </c>
      <c r="H425" s="442">
        <v>782.35294117647061</v>
      </c>
      <c r="I425" s="442">
        <v>800</v>
      </c>
      <c r="J425" s="442">
        <v>800</v>
      </c>
      <c r="K425" s="442">
        <v>800</v>
      </c>
      <c r="L425" s="442">
        <v>800</v>
      </c>
      <c r="M425" s="442">
        <v>743.75</v>
      </c>
      <c r="N425" s="442">
        <v>726.07526881720435</v>
      </c>
      <c r="O425" s="442">
        <v>751.02909865152583</v>
      </c>
    </row>
    <row r="426" spans="1:15" ht="15" customHeight="1">
      <c r="C426" s="437" t="s">
        <v>230</v>
      </c>
      <c r="D426" s="443">
        <v>754.601226993865</v>
      </c>
      <c r="E426" s="442">
        <v>752.74725274725279</v>
      </c>
      <c r="F426" s="442">
        <v>752.38095238095241</v>
      </c>
      <c r="G426" s="443">
        <v>751.20481927710841</v>
      </c>
      <c r="H426" s="443">
        <v>766.66666666666663</v>
      </c>
      <c r="I426" s="443">
        <v>800</v>
      </c>
      <c r="J426" s="443">
        <v>800</v>
      </c>
      <c r="K426" s="443">
        <v>800</v>
      </c>
      <c r="L426" s="443">
        <v>800</v>
      </c>
      <c r="M426" s="443">
        <v>738.969696969697</v>
      </c>
      <c r="N426" s="443">
        <v>740.65864471184295</v>
      </c>
      <c r="O426" s="443">
        <v>727.25490196078431</v>
      </c>
    </row>
    <row r="427" spans="1:15" ht="15" customHeight="1">
      <c r="C427" s="437" t="s">
        <v>231</v>
      </c>
      <c r="D427" s="443">
        <v>766.77461139896377</v>
      </c>
      <c r="E427" s="442">
        <v>714.35810810810813</v>
      </c>
      <c r="F427" s="442">
        <v>677.77777777777783</v>
      </c>
      <c r="G427" s="443">
        <v>740.68965517241384</v>
      </c>
      <c r="H427" s="443">
        <v>752.89855072463763</v>
      </c>
      <c r="I427" s="443">
        <v>750.84745762711862</v>
      </c>
      <c r="J427" s="443">
        <v>755.71428571428567</v>
      </c>
      <c r="K427" s="443">
        <v>758.82352941176475</v>
      </c>
      <c r="L427" s="443">
        <v>756.52173913043475</v>
      </c>
      <c r="M427" s="443">
        <v>787.58741258741259</v>
      </c>
      <c r="N427" s="443">
        <v>791.08061749571186</v>
      </c>
      <c r="O427" s="443">
        <v>795.23809523809518</v>
      </c>
    </row>
    <row r="428" spans="1:15" ht="15" customHeight="1">
      <c r="C428" s="437" t="s">
        <v>249</v>
      </c>
      <c r="D428" s="443">
        <v>808.60849056603774</v>
      </c>
      <c r="E428" s="442">
        <v>808.2831325301205</v>
      </c>
      <c r="F428" s="442">
        <v>825</v>
      </c>
      <c r="G428" s="443">
        <v>825.21929824561403</v>
      </c>
      <c r="H428" s="443">
        <v>754.65116279069764</v>
      </c>
      <c r="I428" s="443">
        <v>753.33333333333337</v>
      </c>
      <c r="J428" s="443">
        <v>753.84615384615381</v>
      </c>
      <c r="K428" s="443">
        <v>752.38095238095241</v>
      </c>
      <c r="L428" s="443">
        <v>755.55555555555554</v>
      </c>
      <c r="M428" s="443">
        <v>753.33333333333337</v>
      </c>
      <c r="N428" s="443">
        <v>753.31858407079642</v>
      </c>
      <c r="O428" s="443">
        <v>756.22119815668202</v>
      </c>
    </row>
    <row r="429" spans="1:15" ht="15" customHeight="1"/>
    <row r="430" spans="1:15" ht="15" customHeight="1"/>
    <row r="431" spans="1:15" ht="15" customHeight="1"/>
    <row r="432" spans="1:15" ht="15" customHeight="1"/>
    <row r="433" spans="2:8" ht="15" customHeight="1"/>
    <row r="434" spans="2:8" ht="15" customHeight="1"/>
    <row r="435" spans="2:8" ht="15" customHeight="1"/>
    <row r="436" spans="2:8" ht="15" customHeight="1"/>
    <row r="437" spans="2:8" ht="15" customHeight="1"/>
    <row r="438" spans="2:8" ht="15" customHeight="1"/>
    <row r="439" spans="2:8" ht="15" customHeight="1"/>
    <row r="440" spans="2:8" ht="15" customHeight="1"/>
    <row r="441" spans="2:8" ht="15" customHeight="1"/>
    <row r="442" spans="2:8" ht="15" customHeight="1"/>
    <row r="443" spans="2:8" ht="33" customHeight="1">
      <c r="B443" s="83" t="s">
        <v>128</v>
      </c>
      <c r="H443" s="456"/>
    </row>
    <row r="444" spans="2:8" ht="15" customHeight="1">
      <c r="C444" s="440" t="s">
        <v>150</v>
      </c>
      <c r="D444" s="444" t="s">
        <v>205</v>
      </c>
      <c r="E444" s="444" t="s">
        <v>207</v>
      </c>
      <c r="F444" s="444" t="s">
        <v>228</v>
      </c>
      <c r="G444" s="451" t="s">
        <v>229</v>
      </c>
      <c r="H444" s="451" t="s">
        <v>249</v>
      </c>
    </row>
    <row r="445" spans="2:8" ht="15" customHeight="1">
      <c r="C445" s="439" t="s">
        <v>159</v>
      </c>
      <c r="D445" s="446">
        <v>2951.2</v>
      </c>
      <c r="E445" s="446">
        <v>3064</v>
      </c>
      <c r="F445" s="446">
        <v>4151</v>
      </c>
      <c r="G445" s="454">
        <v>5192</v>
      </c>
      <c r="H445" s="454">
        <v>4371</v>
      </c>
    </row>
    <row r="446" spans="2:8" ht="15" customHeight="1">
      <c r="C446" s="439" t="s">
        <v>151</v>
      </c>
      <c r="D446" s="446">
        <v>774.74451070750888</v>
      </c>
      <c r="E446" s="446">
        <v>750</v>
      </c>
      <c r="F446" s="446">
        <v>746</v>
      </c>
      <c r="G446" s="454">
        <v>746</v>
      </c>
      <c r="H446" s="454">
        <v>783</v>
      </c>
    </row>
    <row r="447" spans="2:8" ht="15" customHeight="1">
      <c r="H447" s="1"/>
    </row>
    <row r="448" spans="2: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</sheetData>
  <phoneticPr fontId="3"/>
  <printOptions horizontalCentered="1"/>
  <pageMargins left="0.59055118110236227" right="0.19685039370078741" top="0.59055118110236227" bottom="0.39370078740157483" header="0.31496062992125984" footer="0.23622047244094488"/>
  <pageSetup paperSize="9" scale="71" firstPageNumber="12" fitToWidth="1" fitToHeight="6" orientation="portrait" usePrinterDefaults="1" useFirstPageNumber="1" r:id="rId1"/>
  <headerFooter>
    <oddHeader>&amp;L&amp;14 ４　道内産きのこ類の流通状況</oddHeader>
    <oddFooter>&amp;C－&amp;P  －</oddFooter>
  </headerFooter>
  <rowBreaks count="5" manualBreakCount="5">
    <brk id="77" max="14" man="1"/>
    <brk id="153" max="14" man="1"/>
    <brk id="230" max="14" man="1"/>
    <brk id="306" max="14" man="1"/>
    <brk id="382" max="14" man="1"/>
  </rowBreaks>
  <drawing r:id="rId2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0080"/>
    <pageSetUpPr fitToPage="1"/>
  </sheetPr>
  <dimension ref="A1:U99"/>
  <sheetViews>
    <sheetView view="pageBreakPreview" zoomScale="60" workbookViewId="0">
      <pane xSplit="5" ySplit="4" topLeftCell="F5" activePane="bottomRight" state="frozen"/>
      <selection pane="topRight"/>
      <selection pane="bottomLeft"/>
      <selection pane="bottomRight" activeCell="F5" sqref="F5"/>
    </sheetView>
  </sheetViews>
  <sheetFormatPr defaultColWidth="9" defaultRowHeight="13.2"/>
  <cols>
    <col min="1" max="1" width="9.88671875" style="460" bestFit="1" customWidth="1"/>
    <col min="2" max="2" width="8.6640625" style="460" customWidth="1"/>
    <col min="3" max="3" width="12.6640625" style="460" customWidth="1"/>
    <col min="4" max="4" width="10.21875" style="460" customWidth="1"/>
    <col min="5" max="5" width="13.6640625" style="460" customWidth="1"/>
    <col min="6" max="8" width="12.6640625" style="460" customWidth="1"/>
    <col min="9" max="9" width="13.6640625" style="460" customWidth="1"/>
    <col min="10" max="12" width="12.6640625" style="460" customWidth="1"/>
    <col min="13" max="13" width="13.6640625" style="460" customWidth="1"/>
    <col min="14" max="15" width="10.6640625" style="460" customWidth="1"/>
    <col min="16" max="19" width="12.6640625" style="460" customWidth="1"/>
    <col min="20" max="20" width="11.6640625" style="460" customWidth="1"/>
    <col min="21" max="21" width="5.44140625" style="460" customWidth="1"/>
    <col min="22" max="16384" width="9" style="460"/>
  </cols>
  <sheetData>
    <row r="1" spans="1:21" ht="23.25" customHeight="1">
      <c r="A1" s="462"/>
      <c r="B1" s="469"/>
      <c r="C1" s="473" t="s">
        <v>28</v>
      </c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</row>
    <row r="2" spans="1:21" ht="18.75" customHeight="1">
      <c r="A2" s="462"/>
      <c r="B2" s="470"/>
      <c r="C2" s="474" t="s">
        <v>186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501"/>
    </row>
    <row r="3" spans="1:21" ht="15" customHeight="1">
      <c r="A3" s="462"/>
      <c r="B3" s="470"/>
      <c r="C3" s="475"/>
      <c r="D3" s="482" t="s">
        <v>156</v>
      </c>
      <c r="E3" s="486" t="s">
        <v>170</v>
      </c>
      <c r="F3" s="491" t="s">
        <v>171</v>
      </c>
      <c r="G3" s="496" t="s">
        <v>172</v>
      </c>
      <c r="H3" s="496" t="s">
        <v>173</v>
      </c>
      <c r="I3" s="496" t="s">
        <v>115</v>
      </c>
      <c r="J3" s="496" t="s">
        <v>21</v>
      </c>
      <c r="K3" s="496" t="s">
        <v>37</v>
      </c>
      <c r="L3" s="496" t="s">
        <v>11</v>
      </c>
      <c r="M3" s="496" t="s">
        <v>175</v>
      </c>
      <c r="N3" s="496" t="s">
        <v>177</v>
      </c>
      <c r="O3" s="496" t="s">
        <v>101</v>
      </c>
      <c r="P3" s="496" t="s">
        <v>52</v>
      </c>
      <c r="Q3" s="496" t="s">
        <v>179</v>
      </c>
      <c r="R3" s="496" t="s">
        <v>180</v>
      </c>
      <c r="S3" s="496" t="s">
        <v>78</v>
      </c>
      <c r="T3" s="496" t="s">
        <v>88</v>
      </c>
    </row>
    <row r="4" spans="1:21" ht="18" customHeight="1">
      <c r="A4" s="462"/>
      <c r="B4" s="470"/>
      <c r="C4" s="476" t="s">
        <v>54</v>
      </c>
      <c r="D4" s="483"/>
      <c r="E4" s="487"/>
      <c r="F4" s="492"/>
      <c r="G4" s="497"/>
      <c r="H4" s="497"/>
      <c r="I4" s="497"/>
      <c r="J4" s="497"/>
      <c r="K4" s="497"/>
      <c r="L4" s="497"/>
      <c r="M4" s="500"/>
      <c r="N4" s="500"/>
      <c r="O4" s="500"/>
      <c r="P4" s="500"/>
      <c r="Q4" s="500"/>
      <c r="R4" s="500"/>
      <c r="S4" s="500"/>
      <c r="T4" s="500"/>
    </row>
    <row r="5" spans="1:21" s="461" customFormat="1" ht="24.9" customHeight="1">
      <c r="A5" s="463"/>
      <c r="B5" s="470"/>
      <c r="C5" s="477" t="s">
        <v>134</v>
      </c>
      <c r="D5" s="484" t="s">
        <v>6</v>
      </c>
      <c r="E5" s="488">
        <v>1282587</v>
      </c>
      <c r="F5" s="493">
        <v>72697</v>
      </c>
      <c r="G5" s="494">
        <v>100401.5</v>
      </c>
      <c r="H5" s="494">
        <v>12912</v>
      </c>
      <c r="I5" s="494">
        <v>472629</v>
      </c>
      <c r="J5" s="494"/>
      <c r="K5" s="494">
        <v>81535.899999999994</v>
      </c>
      <c r="L5" s="494">
        <v>6280</v>
      </c>
      <c r="M5" s="494">
        <v>38195</v>
      </c>
      <c r="N5" s="494"/>
      <c r="O5" s="494">
        <v>60</v>
      </c>
      <c r="P5" s="494">
        <v>34267</v>
      </c>
      <c r="Q5" s="494">
        <v>38566.657999999996</v>
      </c>
      <c r="R5" s="494">
        <v>50192</v>
      </c>
      <c r="S5" s="494">
        <v>374850.66</v>
      </c>
      <c r="T5" s="494" t="s">
        <v>201</v>
      </c>
    </row>
    <row r="6" spans="1:21" s="461" customFormat="1" ht="24.9" customHeight="1">
      <c r="A6" s="464"/>
      <c r="B6" s="470"/>
      <c r="C6" s="478"/>
      <c r="D6" s="484" t="s">
        <v>247</v>
      </c>
      <c r="E6" s="488">
        <v>939151</v>
      </c>
      <c r="F6" s="493">
        <v>43052</v>
      </c>
      <c r="G6" s="494">
        <v>72994</v>
      </c>
      <c r="H6" s="494">
        <v>8106</v>
      </c>
      <c r="I6" s="494">
        <v>337612</v>
      </c>
      <c r="J6" s="494"/>
      <c r="K6" s="494">
        <v>59207</v>
      </c>
      <c r="L6" s="494">
        <v>3366</v>
      </c>
      <c r="M6" s="494">
        <v>27063</v>
      </c>
      <c r="N6" s="494"/>
      <c r="O6" s="494">
        <v>49</v>
      </c>
      <c r="P6" s="494">
        <v>34520</v>
      </c>
      <c r="Q6" s="494">
        <v>26507</v>
      </c>
      <c r="R6" s="494">
        <v>34135</v>
      </c>
      <c r="S6" s="494">
        <v>292540</v>
      </c>
      <c r="T6" s="494" t="s">
        <v>201</v>
      </c>
    </row>
    <row r="7" spans="1:21" s="461" customFormat="1" ht="24.9" customHeight="1">
      <c r="A7" s="465"/>
      <c r="B7" s="470"/>
      <c r="C7" s="478"/>
      <c r="D7" s="484" t="s">
        <v>46</v>
      </c>
      <c r="E7" s="488">
        <v>732.21982919134962</v>
      </c>
      <c r="F7" s="493">
        <v>592.21412162812771</v>
      </c>
      <c r="G7" s="494">
        <v>727.01863019974803</v>
      </c>
      <c r="H7" s="494">
        <v>627.81644981412637</v>
      </c>
      <c r="I7" s="494">
        <v>714</v>
      </c>
      <c r="J7" s="494"/>
      <c r="K7" s="494">
        <v>726.15062812822327</v>
      </c>
      <c r="L7" s="494">
        <v>535.9633757961783</v>
      </c>
      <c r="M7" s="494">
        <v>709</v>
      </c>
      <c r="N7" s="494"/>
      <c r="O7" s="494">
        <v>812.66666666666663</v>
      </c>
      <c r="P7" s="494">
        <v>1007.3901713018356</v>
      </c>
      <c r="Q7" s="494">
        <v>687.31350795290598</v>
      </c>
      <c r="R7" s="494">
        <v>680.08437599617469</v>
      </c>
      <c r="S7" s="494">
        <v>780.41763351837244</v>
      </c>
      <c r="T7" s="494" t="s">
        <v>201</v>
      </c>
    </row>
    <row r="8" spans="1:21" ht="24.9" customHeight="1">
      <c r="A8" s="466"/>
      <c r="B8" s="470"/>
      <c r="C8" s="479" t="s">
        <v>99</v>
      </c>
      <c r="D8" s="484" t="s">
        <v>6</v>
      </c>
      <c r="E8" s="488">
        <v>524892</v>
      </c>
      <c r="F8" s="493">
        <v>12</v>
      </c>
      <c r="G8" s="494">
        <v>51528</v>
      </c>
      <c r="H8" s="494">
        <v>13</v>
      </c>
      <c r="I8" s="494">
        <v>44</v>
      </c>
      <c r="J8" s="494"/>
      <c r="K8" s="494">
        <v>70214</v>
      </c>
      <c r="L8" s="494">
        <v>15</v>
      </c>
      <c r="M8" s="494">
        <v>402863</v>
      </c>
      <c r="N8" s="498"/>
      <c r="O8" s="498"/>
      <c r="P8" s="498"/>
      <c r="Q8" s="498">
        <v>204</v>
      </c>
      <c r="R8" s="498"/>
      <c r="S8" s="498"/>
      <c r="T8" s="498"/>
    </row>
    <row r="9" spans="1:21" ht="24.9" customHeight="1">
      <c r="A9" s="467"/>
      <c r="B9" s="470"/>
      <c r="C9" s="480"/>
      <c r="D9" s="484" t="s">
        <v>247</v>
      </c>
      <c r="E9" s="488">
        <v>194354</v>
      </c>
      <c r="F9" s="493">
        <v>5</v>
      </c>
      <c r="G9" s="494">
        <v>15522</v>
      </c>
      <c r="H9" s="494">
        <v>23</v>
      </c>
      <c r="I9" s="494">
        <v>47978</v>
      </c>
      <c r="J9" s="494"/>
      <c r="K9" s="494">
        <v>34650</v>
      </c>
      <c r="L9" s="494">
        <v>15</v>
      </c>
      <c r="M9" s="494">
        <v>143955</v>
      </c>
      <c r="N9" s="498"/>
      <c r="O9" s="498"/>
      <c r="P9" s="498"/>
      <c r="Q9" s="498">
        <v>137</v>
      </c>
      <c r="R9" s="498"/>
      <c r="S9" s="498"/>
      <c r="T9" s="498"/>
    </row>
    <row r="10" spans="1:21" ht="24.9" customHeight="1">
      <c r="A10" s="466"/>
      <c r="B10" s="470"/>
      <c r="C10" s="480"/>
      <c r="D10" s="484" t="s">
        <v>46</v>
      </c>
      <c r="E10" s="488">
        <v>369.81564794459069</v>
      </c>
      <c r="F10" s="493">
        <v>410.41666666666669</v>
      </c>
      <c r="G10" s="494">
        <v>301</v>
      </c>
      <c r="H10" s="494">
        <v>1753.8461538461538</v>
      </c>
      <c r="I10" s="494">
        <v>1090</v>
      </c>
      <c r="J10" s="494"/>
      <c r="K10" s="494">
        <v>493.4502740798747</v>
      </c>
      <c r="L10" s="494">
        <v>966.66666666666663</v>
      </c>
      <c r="M10" s="494">
        <v>357.1739818450672</v>
      </c>
      <c r="N10" s="498"/>
      <c r="O10" s="498"/>
      <c r="P10" s="498"/>
      <c r="Q10" s="498">
        <v>672</v>
      </c>
      <c r="R10" s="498"/>
      <c r="S10" s="498"/>
      <c r="T10" s="498"/>
    </row>
    <row r="11" spans="1:21" ht="24.9" customHeight="1">
      <c r="A11" s="466"/>
      <c r="B11" s="470"/>
      <c r="C11" s="479" t="s">
        <v>102</v>
      </c>
      <c r="D11" s="484" t="s">
        <v>6</v>
      </c>
      <c r="E11" s="489">
        <v>1101103.3</v>
      </c>
      <c r="F11" s="493">
        <v>40</v>
      </c>
      <c r="G11" s="494">
        <v>226</v>
      </c>
      <c r="H11" s="494"/>
      <c r="I11" s="499">
        <v>0.3</v>
      </c>
      <c r="J11" s="494"/>
      <c r="K11" s="494"/>
      <c r="L11" s="494"/>
      <c r="M11" s="494">
        <v>1100781</v>
      </c>
      <c r="N11" s="498"/>
      <c r="O11" s="498"/>
      <c r="P11" s="498"/>
      <c r="Q11" s="498">
        <v>54.5</v>
      </c>
      <c r="R11" s="498"/>
      <c r="S11" s="498"/>
      <c r="T11" s="498" t="s">
        <v>201</v>
      </c>
    </row>
    <row r="12" spans="1:21" ht="24.9" customHeight="1">
      <c r="A12" s="467"/>
      <c r="B12" s="470"/>
      <c r="C12" s="480"/>
      <c r="D12" s="484" t="s">
        <v>247</v>
      </c>
      <c r="E12" s="489">
        <v>320213.3</v>
      </c>
      <c r="F12" s="493">
        <v>19</v>
      </c>
      <c r="G12" s="494">
        <v>72</v>
      </c>
      <c r="H12" s="494"/>
      <c r="I12" s="499">
        <v>0.3</v>
      </c>
      <c r="J12" s="494"/>
      <c r="K12" s="494"/>
      <c r="L12" s="494"/>
      <c r="M12" s="494">
        <v>320112</v>
      </c>
      <c r="N12" s="498"/>
      <c r="O12" s="498"/>
      <c r="P12" s="498"/>
      <c r="Q12" s="498">
        <v>17</v>
      </c>
      <c r="R12" s="498"/>
      <c r="S12" s="498"/>
      <c r="T12" s="498" t="s">
        <v>201</v>
      </c>
    </row>
    <row r="13" spans="1:21" ht="24.9" customHeight="1">
      <c r="A13" s="466"/>
      <c r="B13" s="470"/>
      <c r="C13" s="480"/>
      <c r="D13" s="484" t="s">
        <v>46</v>
      </c>
      <c r="E13" s="488">
        <v>290.87848198356818</v>
      </c>
      <c r="F13" s="493">
        <v>297</v>
      </c>
      <c r="G13" s="494">
        <v>319</v>
      </c>
      <c r="H13" s="494"/>
      <c r="I13" s="494">
        <v>863.33333333333337</v>
      </c>
      <c r="J13" s="494"/>
      <c r="K13" s="494"/>
      <c r="L13" s="494"/>
      <c r="M13" s="494">
        <v>290.87126280001621</v>
      </c>
      <c r="N13" s="498"/>
      <c r="O13" s="498"/>
      <c r="P13" s="498"/>
      <c r="Q13" s="498">
        <v>311.00917431192659</v>
      </c>
      <c r="R13" s="498"/>
      <c r="S13" s="498"/>
      <c r="T13" s="498" t="s">
        <v>201</v>
      </c>
    </row>
    <row r="14" spans="1:21" ht="24.9" customHeight="1">
      <c r="A14" s="466"/>
      <c r="B14" s="470"/>
      <c r="C14" s="479" t="s">
        <v>90</v>
      </c>
      <c r="D14" s="484" t="s">
        <v>6</v>
      </c>
      <c r="E14" s="488">
        <v>19792.21</v>
      </c>
      <c r="F14" s="493"/>
      <c r="G14" s="494"/>
      <c r="H14" s="494"/>
      <c r="I14" s="494">
        <v>16928</v>
      </c>
      <c r="J14" s="494"/>
      <c r="K14" s="494">
        <v>126</v>
      </c>
      <c r="L14" s="494"/>
      <c r="M14" s="494">
        <v>762.2</v>
      </c>
      <c r="N14" s="498"/>
      <c r="O14" s="498"/>
      <c r="P14" s="498"/>
      <c r="Q14" s="498">
        <v>1976.01</v>
      </c>
      <c r="R14" s="498"/>
      <c r="S14" s="498"/>
      <c r="T14" s="498" t="s">
        <v>201</v>
      </c>
    </row>
    <row r="15" spans="1:21" ht="24.9" customHeight="1">
      <c r="A15" s="467"/>
      <c r="B15" s="470"/>
      <c r="C15" s="480"/>
      <c r="D15" s="484" t="s">
        <v>247</v>
      </c>
      <c r="E15" s="488">
        <v>16943</v>
      </c>
      <c r="F15" s="493"/>
      <c r="G15" s="494"/>
      <c r="H15" s="494"/>
      <c r="I15" s="494">
        <v>14842</v>
      </c>
      <c r="J15" s="494"/>
      <c r="K15" s="494">
        <v>102</v>
      </c>
      <c r="L15" s="494"/>
      <c r="M15" s="494">
        <v>512</v>
      </c>
      <c r="N15" s="498"/>
      <c r="O15" s="498"/>
      <c r="P15" s="498"/>
      <c r="Q15" s="498">
        <v>1487</v>
      </c>
      <c r="R15" s="498"/>
      <c r="S15" s="498"/>
      <c r="T15" s="498" t="s">
        <v>201</v>
      </c>
    </row>
    <row r="16" spans="1:21" ht="24.9" customHeight="1">
      <c r="A16" s="466"/>
      <c r="B16" s="470"/>
      <c r="C16" s="480"/>
      <c r="D16" s="484" t="s">
        <v>46</v>
      </c>
      <c r="E16" s="488">
        <v>856.03265122995367</v>
      </c>
      <c r="F16" s="493"/>
      <c r="G16" s="494"/>
      <c r="H16" s="494"/>
      <c r="I16" s="494">
        <v>876.76323251417773</v>
      </c>
      <c r="J16" s="494"/>
      <c r="K16" s="494">
        <v>809.52380952380952</v>
      </c>
      <c r="L16" s="494"/>
      <c r="M16" s="494">
        <v>672.29073733928101</v>
      </c>
      <c r="N16" s="498"/>
      <c r="O16" s="498"/>
      <c r="P16" s="498"/>
      <c r="Q16" s="498">
        <v>752.2785815861256</v>
      </c>
      <c r="R16" s="498"/>
      <c r="S16" s="498"/>
      <c r="T16" s="498" t="s">
        <v>201</v>
      </c>
    </row>
    <row r="17" spans="1:20" ht="24.9" customHeight="1">
      <c r="A17" s="468"/>
      <c r="B17" s="470"/>
      <c r="C17" s="479" t="s">
        <v>103</v>
      </c>
      <c r="D17" s="484" t="s">
        <v>6</v>
      </c>
      <c r="E17" s="488">
        <v>18746</v>
      </c>
      <c r="F17" s="494">
        <v>7959.4</v>
      </c>
      <c r="G17" s="494">
        <v>5.3</v>
      </c>
      <c r="H17" s="494"/>
      <c r="I17" s="494">
        <v>174.1</v>
      </c>
      <c r="J17" s="494"/>
      <c r="K17" s="494">
        <v>6649.98</v>
      </c>
      <c r="L17" s="494"/>
      <c r="M17" s="494">
        <v>3108</v>
      </c>
      <c r="N17" s="498"/>
      <c r="O17" s="498"/>
      <c r="P17" s="498"/>
      <c r="Q17" s="498">
        <v>821.67999999999984</v>
      </c>
      <c r="R17" s="498"/>
      <c r="S17" s="498"/>
      <c r="T17" s="498">
        <v>27</v>
      </c>
    </row>
    <row r="18" spans="1:20" ht="24.9" customHeight="1">
      <c r="A18" s="467"/>
      <c r="B18" s="470"/>
      <c r="C18" s="480"/>
      <c r="D18" s="484" t="s">
        <v>247</v>
      </c>
      <c r="E18" s="488">
        <v>21390</v>
      </c>
      <c r="F18" s="494">
        <v>10500</v>
      </c>
      <c r="G18" s="494">
        <v>6</v>
      </c>
      <c r="H18" s="494"/>
      <c r="I18" s="494">
        <v>176</v>
      </c>
      <c r="J18" s="494"/>
      <c r="K18" s="494">
        <v>7010</v>
      </c>
      <c r="L18" s="494"/>
      <c r="M18" s="494">
        <v>2898</v>
      </c>
      <c r="N18" s="498"/>
      <c r="O18" s="498"/>
      <c r="P18" s="498"/>
      <c r="Q18" s="498">
        <v>769</v>
      </c>
      <c r="R18" s="498"/>
      <c r="S18" s="498"/>
      <c r="T18" s="498">
        <v>32</v>
      </c>
    </row>
    <row r="19" spans="1:20" ht="24.9" customHeight="1">
      <c r="A19" s="468"/>
      <c r="B19" s="470"/>
      <c r="C19" s="480"/>
      <c r="D19" s="484" t="s">
        <v>46</v>
      </c>
      <c r="E19" s="488">
        <v>1141.2939693002324</v>
      </c>
      <c r="F19" s="494">
        <v>1319.1521974018142</v>
      </c>
      <c r="G19" s="494">
        <v>1064.1509433962265</v>
      </c>
      <c r="H19" s="494"/>
      <c r="I19" s="494">
        <v>1008.4721424468696</v>
      </c>
      <c r="J19" s="494"/>
      <c r="K19" s="494">
        <v>1054.1291853509299</v>
      </c>
      <c r="L19" s="494"/>
      <c r="M19" s="494">
        <v>932</v>
      </c>
      <c r="N19" s="498"/>
      <c r="O19" s="498"/>
      <c r="P19" s="498"/>
      <c r="Q19" s="498">
        <v>935.83876935059891</v>
      </c>
      <c r="R19" s="498"/>
      <c r="S19" s="498"/>
      <c r="T19" s="498">
        <v>1198.8888888888889</v>
      </c>
    </row>
    <row r="20" spans="1:20" ht="24.9" customHeight="1">
      <c r="A20" s="466"/>
      <c r="B20" s="470"/>
      <c r="C20" s="479" t="s">
        <v>105</v>
      </c>
      <c r="D20" s="484" t="s">
        <v>6</v>
      </c>
      <c r="E20" s="488">
        <v>827199</v>
      </c>
      <c r="F20" s="493">
        <v>56</v>
      </c>
      <c r="G20" s="494">
        <v>341.8</v>
      </c>
      <c r="H20" s="494">
        <v>408.5</v>
      </c>
      <c r="I20" s="494">
        <v>571990</v>
      </c>
      <c r="J20" s="494"/>
      <c r="K20" s="494">
        <v>5961.2</v>
      </c>
      <c r="L20" s="494">
        <v>1297.5999999999999</v>
      </c>
      <c r="M20" s="494">
        <v>246857</v>
      </c>
      <c r="N20" s="498"/>
      <c r="O20" s="498"/>
      <c r="P20" s="498"/>
      <c r="Q20" s="498">
        <v>286</v>
      </c>
      <c r="R20" s="498"/>
      <c r="S20" s="498"/>
      <c r="T20" s="498" t="s">
        <v>201</v>
      </c>
    </row>
    <row r="21" spans="1:20" ht="24.9" customHeight="1">
      <c r="A21" s="467"/>
      <c r="B21" s="470"/>
      <c r="C21" s="480"/>
      <c r="D21" s="484" t="s">
        <v>247</v>
      </c>
      <c r="E21" s="488">
        <v>610083</v>
      </c>
      <c r="F21" s="493">
        <v>110</v>
      </c>
      <c r="G21" s="494">
        <v>512</v>
      </c>
      <c r="H21" s="494">
        <v>574</v>
      </c>
      <c r="I21" s="494">
        <v>445504</v>
      </c>
      <c r="J21" s="494"/>
      <c r="K21" s="494">
        <v>5302</v>
      </c>
      <c r="L21" s="494">
        <v>893</v>
      </c>
      <c r="M21" s="494">
        <v>156793</v>
      </c>
      <c r="N21" s="498"/>
      <c r="O21" s="498"/>
      <c r="P21" s="498"/>
      <c r="Q21" s="498">
        <v>394300</v>
      </c>
      <c r="R21" s="498"/>
      <c r="S21" s="498"/>
      <c r="T21" s="498" t="s">
        <v>201</v>
      </c>
    </row>
    <row r="22" spans="1:20" ht="24.9" customHeight="1">
      <c r="A22" s="466"/>
      <c r="B22" s="470"/>
      <c r="C22" s="480"/>
      <c r="D22" s="484" t="s">
        <v>46</v>
      </c>
      <c r="E22" s="488">
        <v>738</v>
      </c>
      <c r="F22" s="493">
        <v>1966.875</v>
      </c>
      <c r="G22" s="494">
        <v>1497.3259215915739</v>
      </c>
      <c r="H22" s="494">
        <v>1405.3512851897185</v>
      </c>
      <c r="I22" s="494">
        <v>779</v>
      </c>
      <c r="J22" s="494"/>
      <c r="K22" s="494">
        <v>889.40146279272631</v>
      </c>
      <c r="L22" s="494">
        <v>688.50184956843395</v>
      </c>
      <c r="M22" s="494">
        <v>635</v>
      </c>
      <c r="N22" s="498"/>
      <c r="O22" s="498"/>
      <c r="P22" s="498"/>
      <c r="Q22" s="498">
        <v>1377</v>
      </c>
      <c r="R22" s="498"/>
      <c r="S22" s="498"/>
      <c r="T22" s="498" t="s">
        <v>201</v>
      </c>
    </row>
    <row r="23" spans="1:20" ht="24.9" customHeight="1">
      <c r="A23" s="466"/>
      <c r="B23" s="470"/>
      <c r="C23" s="479" t="s">
        <v>106</v>
      </c>
      <c r="D23" s="484" t="s">
        <v>6</v>
      </c>
      <c r="E23" s="488">
        <v>1249474</v>
      </c>
      <c r="F23" s="493">
        <v>25.5</v>
      </c>
      <c r="G23" s="494">
        <v>2</v>
      </c>
      <c r="H23" s="494">
        <v>71.5</v>
      </c>
      <c r="I23" s="494">
        <v>1249225</v>
      </c>
      <c r="J23" s="494"/>
      <c r="K23" s="494">
        <v>14.4</v>
      </c>
      <c r="L23" s="494">
        <v>2.4</v>
      </c>
      <c r="M23" s="494">
        <v>131</v>
      </c>
      <c r="N23" s="498"/>
      <c r="O23" s="498"/>
      <c r="P23" s="498">
        <v>2.5</v>
      </c>
      <c r="Q23" s="498"/>
      <c r="R23" s="498"/>
      <c r="S23" s="498"/>
      <c r="T23" s="498" t="s">
        <v>201</v>
      </c>
    </row>
    <row r="24" spans="1:20" ht="24.9" customHeight="1">
      <c r="A24" s="467"/>
      <c r="B24" s="470"/>
      <c r="C24" s="480"/>
      <c r="D24" s="484" t="s">
        <v>247</v>
      </c>
      <c r="E24" s="488">
        <v>758656</v>
      </c>
      <c r="F24" s="493">
        <v>14</v>
      </c>
      <c r="G24" s="494">
        <v>3</v>
      </c>
      <c r="H24" s="494">
        <v>119</v>
      </c>
      <c r="I24" s="494">
        <v>758456</v>
      </c>
      <c r="J24" s="494"/>
      <c r="K24" s="494">
        <v>7</v>
      </c>
      <c r="L24" s="494">
        <v>4</v>
      </c>
      <c r="M24" s="494">
        <v>48</v>
      </c>
      <c r="N24" s="498"/>
      <c r="O24" s="498"/>
      <c r="P24" s="498">
        <v>5</v>
      </c>
      <c r="Q24" s="498"/>
      <c r="R24" s="498"/>
      <c r="S24" s="498"/>
      <c r="T24" s="498" t="s">
        <v>201</v>
      </c>
    </row>
    <row r="25" spans="1:20" ht="24.9" customHeight="1">
      <c r="A25" s="466"/>
      <c r="B25" s="470"/>
      <c r="C25" s="480"/>
      <c r="D25" s="484" t="s">
        <v>46</v>
      </c>
      <c r="E25" s="488">
        <v>607</v>
      </c>
      <c r="F25" s="493">
        <v>538.82352941176475</v>
      </c>
      <c r="G25" s="494">
        <v>1700</v>
      </c>
      <c r="H25" s="494">
        <v>1658.041958041958</v>
      </c>
      <c r="I25" s="494">
        <v>607</v>
      </c>
      <c r="J25" s="494"/>
      <c r="K25" s="494">
        <v>500</v>
      </c>
      <c r="L25" s="494">
        <v>1833.3333333333335</v>
      </c>
      <c r="M25" s="494">
        <v>364.8854961832061</v>
      </c>
      <c r="N25" s="498"/>
      <c r="O25" s="498"/>
      <c r="P25" s="498">
        <v>2000</v>
      </c>
      <c r="Q25" s="498"/>
      <c r="R25" s="498"/>
      <c r="S25" s="498"/>
      <c r="T25" s="498" t="s">
        <v>201</v>
      </c>
    </row>
    <row r="26" spans="1:20" ht="24.9" customHeight="1">
      <c r="A26" s="466"/>
      <c r="B26" s="470"/>
      <c r="C26" s="479" t="s">
        <v>109</v>
      </c>
      <c r="D26" s="485" t="s">
        <v>6</v>
      </c>
      <c r="E26" s="490">
        <v>282057.34999999998</v>
      </c>
      <c r="F26" s="495"/>
      <c r="G26" s="498">
        <v>54.5</v>
      </c>
      <c r="H26" s="498"/>
      <c r="I26" s="498">
        <v>281846.64999999997</v>
      </c>
      <c r="J26" s="498">
        <v>0.5</v>
      </c>
      <c r="K26" s="498"/>
      <c r="L26" s="498"/>
      <c r="M26" s="498">
        <v>155.69999999999999</v>
      </c>
      <c r="N26" s="498"/>
      <c r="O26" s="498"/>
      <c r="P26" s="498"/>
      <c r="Q26" s="498"/>
      <c r="R26" s="498"/>
      <c r="S26" s="498"/>
      <c r="T26" s="498" t="s">
        <v>201</v>
      </c>
    </row>
    <row r="27" spans="1:20" ht="24.9" customHeight="1">
      <c r="A27" s="467"/>
      <c r="B27" s="470"/>
      <c r="C27" s="480"/>
      <c r="D27" s="485" t="s">
        <v>247</v>
      </c>
      <c r="E27" s="490">
        <v>167422</v>
      </c>
      <c r="F27" s="495"/>
      <c r="G27" s="498">
        <v>35</v>
      </c>
      <c r="H27" s="498"/>
      <c r="I27" s="498">
        <v>167320</v>
      </c>
      <c r="J27" s="498">
        <v>0.5</v>
      </c>
      <c r="K27" s="498"/>
      <c r="L27" s="498"/>
      <c r="M27" s="498">
        <v>66</v>
      </c>
      <c r="N27" s="498"/>
      <c r="O27" s="498"/>
      <c r="P27" s="498"/>
      <c r="Q27" s="498"/>
      <c r="R27" s="498"/>
      <c r="S27" s="498"/>
      <c r="T27" s="498" t="s">
        <v>201</v>
      </c>
    </row>
    <row r="28" spans="1:20" ht="24.9" customHeight="1">
      <c r="A28" s="466"/>
      <c r="B28" s="470"/>
      <c r="C28" s="480"/>
      <c r="D28" s="485" t="s">
        <v>46</v>
      </c>
      <c r="E28" s="490">
        <v>593.57289572492971</v>
      </c>
      <c r="F28" s="495"/>
      <c r="G28" s="498">
        <v>646.58715596330273</v>
      </c>
      <c r="H28" s="498"/>
      <c r="I28" s="498">
        <v>593.65651143982029</v>
      </c>
      <c r="J28" s="498">
        <v>1000</v>
      </c>
      <c r="K28" s="498"/>
      <c r="L28" s="498"/>
      <c r="M28" s="498">
        <v>422.35067437379581</v>
      </c>
      <c r="N28" s="498"/>
      <c r="O28" s="498"/>
      <c r="P28" s="498"/>
      <c r="Q28" s="498"/>
      <c r="R28" s="498"/>
      <c r="S28" s="498"/>
      <c r="T28" s="498" t="s">
        <v>201</v>
      </c>
    </row>
    <row r="29" spans="1:20" ht="24.9" customHeight="1">
      <c r="A29" s="466"/>
      <c r="B29" s="470"/>
      <c r="C29" s="479" t="s">
        <v>182</v>
      </c>
      <c r="D29" s="485" t="s">
        <v>6</v>
      </c>
      <c r="E29" s="490">
        <v>64.2</v>
      </c>
      <c r="F29" s="495"/>
      <c r="G29" s="498">
        <v>48</v>
      </c>
      <c r="H29" s="498"/>
      <c r="I29" s="498">
        <v>7.5</v>
      </c>
      <c r="J29" s="498"/>
      <c r="K29" s="498"/>
      <c r="L29" s="498"/>
      <c r="M29" s="498"/>
      <c r="N29" s="498"/>
      <c r="O29" s="498"/>
      <c r="P29" s="498"/>
      <c r="Q29" s="498"/>
      <c r="R29" s="498"/>
      <c r="S29" s="498">
        <v>8.6999999999999993</v>
      </c>
      <c r="T29" s="498" t="s">
        <v>201</v>
      </c>
    </row>
    <row r="30" spans="1:20" ht="24.9" customHeight="1">
      <c r="A30" s="467"/>
      <c r="B30" s="470"/>
      <c r="C30" s="480"/>
      <c r="D30" s="485" t="s">
        <v>247</v>
      </c>
      <c r="E30" s="490">
        <v>194</v>
      </c>
      <c r="F30" s="495"/>
      <c r="G30" s="498">
        <v>120</v>
      </c>
      <c r="H30" s="498"/>
      <c r="I30" s="498">
        <v>4</v>
      </c>
      <c r="J30" s="498"/>
      <c r="K30" s="498"/>
      <c r="L30" s="498"/>
      <c r="M30" s="498"/>
      <c r="N30" s="498"/>
      <c r="O30" s="498"/>
      <c r="P30" s="498"/>
      <c r="Q30" s="498"/>
      <c r="R30" s="498"/>
      <c r="S30" s="498">
        <v>70</v>
      </c>
      <c r="T30" s="498" t="s">
        <v>201</v>
      </c>
    </row>
    <row r="31" spans="1:20" ht="24.9" customHeight="1">
      <c r="A31" s="466"/>
      <c r="B31" s="470"/>
      <c r="C31" s="480"/>
      <c r="D31" s="485" t="s">
        <v>46</v>
      </c>
      <c r="E31" s="490">
        <v>3023.0529595015573</v>
      </c>
      <c r="F31" s="495"/>
      <c r="G31" s="498">
        <v>2500</v>
      </c>
      <c r="H31" s="498"/>
      <c r="I31" s="498">
        <v>597.33333333333337</v>
      </c>
      <c r="J31" s="498"/>
      <c r="K31" s="498"/>
      <c r="L31" s="498"/>
      <c r="M31" s="498"/>
      <c r="N31" s="498"/>
      <c r="O31" s="498"/>
      <c r="P31" s="498"/>
      <c r="Q31" s="498"/>
      <c r="R31" s="498"/>
      <c r="S31" s="498">
        <v>8000.0000000000009</v>
      </c>
      <c r="T31" s="498" t="s">
        <v>201</v>
      </c>
    </row>
    <row r="32" spans="1:20" ht="24.9" customHeight="1">
      <c r="A32" s="466"/>
      <c r="B32" s="470"/>
      <c r="C32" s="479" t="s">
        <v>131</v>
      </c>
      <c r="D32" s="485" t="s">
        <v>6</v>
      </c>
      <c r="E32" s="490"/>
      <c r="F32" s="495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 t="s">
        <v>201</v>
      </c>
    </row>
    <row r="33" spans="1:20" ht="24.9" customHeight="1">
      <c r="A33" s="467"/>
      <c r="B33" s="470"/>
      <c r="C33" s="480"/>
      <c r="D33" s="485" t="s">
        <v>247</v>
      </c>
      <c r="E33" s="490"/>
      <c r="F33" s="495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 t="s">
        <v>201</v>
      </c>
    </row>
    <row r="34" spans="1:20" ht="24.9" customHeight="1">
      <c r="A34" s="466"/>
      <c r="B34" s="470"/>
      <c r="C34" s="480"/>
      <c r="D34" s="485" t="s">
        <v>46</v>
      </c>
      <c r="E34" s="490"/>
      <c r="F34" s="495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 t="s">
        <v>201</v>
      </c>
    </row>
    <row r="35" spans="1:20" ht="24.9" customHeight="1">
      <c r="A35" s="466"/>
      <c r="B35" s="470"/>
      <c r="C35" s="479" t="s">
        <v>18</v>
      </c>
      <c r="D35" s="485" t="s">
        <v>6</v>
      </c>
      <c r="E35" s="490">
        <v>3887.5199999999995</v>
      </c>
      <c r="F35" s="495"/>
      <c r="G35" s="498">
        <v>1039.2</v>
      </c>
      <c r="H35" s="498"/>
      <c r="I35" s="498">
        <v>396.24</v>
      </c>
      <c r="J35" s="498"/>
      <c r="K35" s="498"/>
      <c r="L35" s="498"/>
      <c r="M35" s="498">
        <v>2400</v>
      </c>
      <c r="N35" s="498"/>
      <c r="O35" s="498"/>
      <c r="P35" s="498"/>
      <c r="Q35" s="498">
        <v>42</v>
      </c>
      <c r="R35" s="498"/>
      <c r="S35" s="498">
        <v>10.08</v>
      </c>
      <c r="T35" s="498" t="s">
        <v>201</v>
      </c>
    </row>
    <row r="36" spans="1:20" ht="24.9" customHeight="1">
      <c r="A36" s="467"/>
      <c r="B36" s="470"/>
      <c r="C36" s="480"/>
      <c r="D36" s="485" t="s">
        <v>247</v>
      </c>
      <c r="E36" s="490">
        <v>5715</v>
      </c>
      <c r="F36" s="495"/>
      <c r="G36" s="498">
        <v>1559</v>
      </c>
      <c r="H36" s="498"/>
      <c r="I36" s="498">
        <v>640</v>
      </c>
      <c r="J36" s="498"/>
      <c r="K36" s="498"/>
      <c r="L36" s="498"/>
      <c r="M36" s="498">
        <v>3489</v>
      </c>
      <c r="N36" s="498"/>
      <c r="O36" s="498"/>
      <c r="P36" s="498"/>
      <c r="Q36" s="498">
        <v>21</v>
      </c>
      <c r="R36" s="498"/>
      <c r="S36" s="498">
        <v>7</v>
      </c>
      <c r="T36" s="498" t="s">
        <v>201</v>
      </c>
    </row>
    <row r="37" spans="1:20" ht="24.9" customHeight="1">
      <c r="A37" s="466"/>
      <c r="B37" s="470"/>
      <c r="C37" s="480"/>
      <c r="D37" s="485" t="s">
        <v>46</v>
      </c>
      <c r="E37" s="490">
        <v>1470.1866485574353</v>
      </c>
      <c r="F37" s="495"/>
      <c r="G37" s="498">
        <v>1500.57736720554</v>
      </c>
      <c r="H37" s="498"/>
      <c r="I37" s="498">
        <v>1614.4003634161113</v>
      </c>
      <c r="J37" s="498"/>
      <c r="K37" s="498"/>
      <c r="L37" s="498"/>
      <c r="M37" s="498">
        <v>1453.5708333333334</v>
      </c>
      <c r="N37" s="498"/>
      <c r="O37" s="498"/>
      <c r="P37" s="498"/>
      <c r="Q37" s="498">
        <v>500</v>
      </c>
      <c r="R37" s="498"/>
      <c r="S37" s="498">
        <v>666.66666666666663</v>
      </c>
      <c r="T37" s="498" t="s">
        <v>201</v>
      </c>
    </row>
    <row r="38" spans="1:20" ht="24.9" customHeight="1">
      <c r="A38" s="466"/>
      <c r="B38" s="470"/>
      <c r="C38" s="479" t="s">
        <v>140</v>
      </c>
      <c r="D38" s="485" t="s">
        <v>6</v>
      </c>
      <c r="E38" s="490">
        <v>4371</v>
      </c>
      <c r="F38" s="495"/>
      <c r="G38" s="498"/>
      <c r="H38" s="498"/>
      <c r="I38" s="498"/>
      <c r="J38" s="498"/>
      <c r="K38" s="498"/>
      <c r="L38" s="498"/>
      <c r="M38" s="498">
        <v>4371</v>
      </c>
      <c r="N38" s="498"/>
      <c r="O38" s="498"/>
      <c r="P38" s="498"/>
      <c r="Q38" s="498"/>
      <c r="R38" s="498"/>
      <c r="S38" s="498"/>
      <c r="T38" s="498" t="s">
        <v>201</v>
      </c>
    </row>
    <row r="39" spans="1:20" ht="24.9" customHeight="1">
      <c r="A39" s="467"/>
      <c r="B39" s="470"/>
      <c r="C39" s="480"/>
      <c r="D39" s="485" t="s">
        <v>247</v>
      </c>
      <c r="E39" s="490">
        <v>3422</v>
      </c>
      <c r="F39" s="495"/>
      <c r="G39" s="498"/>
      <c r="H39" s="498"/>
      <c r="I39" s="498"/>
      <c r="J39" s="498"/>
      <c r="K39" s="498"/>
      <c r="L39" s="498"/>
      <c r="M39" s="498">
        <v>3422</v>
      </c>
      <c r="N39" s="498"/>
      <c r="O39" s="498"/>
      <c r="P39" s="498"/>
      <c r="Q39" s="498"/>
      <c r="R39" s="498"/>
      <c r="S39" s="498"/>
      <c r="T39" s="498" t="s">
        <v>201</v>
      </c>
    </row>
    <row r="40" spans="1:20" ht="24.9" customHeight="1">
      <c r="A40" s="466"/>
      <c r="B40" s="470"/>
      <c r="C40" s="481"/>
      <c r="D40" s="485" t="s">
        <v>46</v>
      </c>
      <c r="E40" s="490">
        <v>782.88721116449324</v>
      </c>
      <c r="F40" s="495"/>
      <c r="G40" s="498"/>
      <c r="H40" s="498"/>
      <c r="I40" s="498"/>
      <c r="J40" s="498"/>
      <c r="K40" s="498"/>
      <c r="L40" s="498"/>
      <c r="M40" s="498">
        <v>782.88721116449324</v>
      </c>
      <c r="N40" s="498"/>
      <c r="O40" s="498"/>
      <c r="P40" s="498"/>
      <c r="Q40" s="498"/>
      <c r="R40" s="498"/>
      <c r="S40" s="498"/>
      <c r="T40" s="498" t="s">
        <v>201</v>
      </c>
    </row>
    <row r="41" spans="1:20" ht="20.100000000000001" customHeight="1">
      <c r="C41" s="460" t="s">
        <v>209</v>
      </c>
    </row>
    <row r="42" spans="1:20" ht="20.100000000000001" customHeight="1"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</row>
    <row r="43" spans="1:20" ht="20.100000000000001" customHeight="1"/>
    <row r="44" spans="1:20" ht="20.100000000000001" customHeight="1"/>
    <row r="45" spans="1:20" ht="20.100000000000001" customHeight="1"/>
    <row r="46" spans="1:20" ht="20.100000000000001" customHeight="1"/>
    <row r="47" spans="1:20" ht="20.100000000000001" customHeight="1"/>
    <row r="48" spans="1:20" ht="20.100000000000001" customHeight="1"/>
    <row r="49" spans="2:20" ht="20.100000000000001" customHeight="1"/>
    <row r="63" spans="2:20" ht="16.2"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</row>
    <row r="99" spans="2:20" ht="23.4">
      <c r="B99" s="472" t="s">
        <v>254</v>
      </c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</row>
  </sheetData>
  <mergeCells count="34">
    <mergeCell ref="C1:T1"/>
    <mergeCell ref="C2:T2"/>
    <mergeCell ref="B42:T42"/>
    <mergeCell ref="B63:T63"/>
    <mergeCell ref="B99:T99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B1:B40"/>
  </mergeCells>
  <phoneticPr fontId="3"/>
  <printOptions horizontalCentered="1" verticalCentered="1"/>
  <pageMargins left="0.11811023622047244" right="0.19685039370078741" top="0.39370078740157483" bottom="0.19685039370078741" header="0.31496062992125984" footer="0.19685039370078741"/>
  <pageSetup paperSize="9" scale="44" fitToWidth="1" fitToHeight="1" orientation="portrait" usePrinterDefaults="1" r:id="rId1"/>
  <rowBreaks count="1" manualBreakCount="1">
    <brk id="34" max="16383" man="1"/>
  </rowBreaks>
  <drawing r:id="rId2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3304FC"/>
    <pageSetUpPr fitToPage="1"/>
  </sheetPr>
  <dimension ref="A1:O49"/>
  <sheetViews>
    <sheetView view="pageBreakPreview" zoomScale="85" zoomScaleSheetLayoutView="85" workbookViewId="0">
      <pane xSplit="3" ySplit="4" topLeftCell="E5" activePane="bottomRight" state="frozen"/>
      <selection pane="topRight"/>
      <selection pane="bottomLeft"/>
      <selection pane="bottomRight" activeCell="D5" sqref="D5"/>
    </sheetView>
  </sheetViews>
  <sheetFormatPr defaultColWidth="9" defaultRowHeight="13.2"/>
  <cols>
    <col min="1" max="1" width="19.109375" style="34" bestFit="1" customWidth="1"/>
    <col min="2" max="2" width="12.6640625" style="34" customWidth="1"/>
    <col min="3" max="3" width="10" style="34" customWidth="1"/>
    <col min="4" max="4" width="15.33203125" style="34" customWidth="1"/>
    <col min="5" max="5" width="12.6640625" style="34" customWidth="1"/>
    <col min="6" max="6" width="12.88671875" style="34" customWidth="1"/>
    <col min="7" max="13" width="10.6640625" style="34" customWidth="1"/>
    <col min="14" max="14" width="10.77734375" style="34" customWidth="1"/>
    <col min="15" max="15" width="13.44140625" style="502" customWidth="1"/>
    <col min="16" max="16384" width="9" style="34"/>
  </cols>
  <sheetData>
    <row r="1" spans="1:15" ht="42.75" customHeight="1">
      <c r="B1" s="506" t="s">
        <v>145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34"/>
    </row>
    <row r="2" spans="1:15" ht="16.5" customHeight="1">
      <c r="B2" s="507"/>
      <c r="C2" s="518"/>
      <c r="D2" s="34"/>
      <c r="E2" s="34"/>
      <c r="F2" s="34"/>
      <c r="G2" s="34"/>
      <c r="H2" s="533" t="s">
        <v>241</v>
      </c>
      <c r="I2" s="533"/>
      <c r="J2" s="533"/>
      <c r="K2" s="533"/>
      <c r="L2" s="533"/>
      <c r="M2" s="522"/>
      <c r="N2" s="34"/>
    </row>
    <row r="3" spans="1:15" ht="20.100000000000001" customHeight="1">
      <c r="B3" s="508"/>
      <c r="C3" s="519" t="s">
        <v>183</v>
      </c>
      <c r="D3" s="525" t="s">
        <v>170</v>
      </c>
      <c r="E3" s="525" t="s">
        <v>187</v>
      </c>
      <c r="F3" s="525" t="s">
        <v>189</v>
      </c>
      <c r="G3" s="531" t="s">
        <v>191</v>
      </c>
      <c r="H3" s="525" t="s">
        <v>193</v>
      </c>
      <c r="I3" s="525" t="s">
        <v>63</v>
      </c>
      <c r="J3" s="525" t="s">
        <v>195</v>
      </c>
      <c r="K3" s="525" t="s">
        <v>196</v>
      </c>
      <c r="L3" s="525" t="s">
        <v>199</v>
      </c>
      <c r="M3" s="525" t="s">
        <v>136</v>
      </c>
      <c r="N3" s="531" t="s">
        <v>238</v>
      </c>
    </row>
    <row r="4" spans="1:15" ht="32.25" customHeight="1">
      <c r="B4" s="509" t="s">
        <v>54</v>
      </c>
      <c r="C4" s="520"/>
      <c r="D4" s="526"/>
      <c r="E4" s="526"/>
      <c r="F4" s="526"/>
      <c r="G4" s="532"/>
      <c r="H4" s="526"/>
      <c r="I4" s="526"/>
      <c r="J4" s="526"/>
      <c r="K4" s="526"/>
      <c r="L4" s="534"/>
      <c r="M4" s="526"/>
      <c r="N4" s="526"/>
    </row>
    <row r="5" spans="1:15" ht="24.9" customHeight="1">
      <c r="A5" s="504"/>
      <c r="B5" s="510" t="s">
        <v>134</v>
      </c>
      <c r="C5" s="484" t="s">
        <v>6</v>
      </c>
      <c r="D5" s="494">
        <f>SUM(E5:N5)</f>
        <v>1851</v>
      </c>
      <c r="E5" s="494">
        <v>120</v>
      </c>
      <c r="F5" s="494">
        <v>9</v>
      </c>
      <c r="G5" s="494">
        <v>13</v>
      </c>
      <c r="H5" s="494"/>
      <c r="I5" s="494">
        <v>1564</v>
      </c>
      <c r="J5" s="494">
        <v>91</v>
      </c>
      <c r="K5" s="494"/>
      <c r="L5" s="494">
        <v>54</v>
      </c>
      <c r="M5" s="494"/>
      <c r="N5" s="494"/>
      <c r="O5" s="504"/>
    </row>
    <row r="6" spans="1:15" ht="24.9" customHeight="1">
      <c r="A6" s="505"/>
      <c r="B6" s="511"/>
      <c r="C6" s="484" t="s">
        <v>46</v>
      </c>
      <c r="D6" s="494">
        <f>D7/D5</f>
        <v>1650.3068611561318</v>
      </c>
      <c r="E6" s="494">
        <v>1378</v>
      </c>
      <c r="F6" s="494">
        <v>5041</v>
      </c>
      <c r="G6" s="494">
        <v>3133</v>
      </c>
      <c r="H6" s="494"/>
      <c r="I6" s="494">
        <v>1735</v>
      </c>
      <c r="J6" s="494">
        <v>2195</v>
      </c>
      <c r="K6" s="494"/>
      <c r="L6" s="494">
        <v>1119</v>
      </c>
      <c r="M6" s="494"/>
      <c r="N6" s="494"/>
      <c r="O6" s="505"/>
    </row>
    <row r="7" spans="1:15" ht="24.9" customHeight="1">
      <c r="A7" s="504"/>
      <c r="B7" s="511"/>
      <c r="C7" s="484" t="s">
        <v>181</v>
      </c>
      <c r="D7" s="494">
        <f>SUM(E7:N7)</f>
        <v>3054718</v>
      </c>
      <c r="E7" s="494">
        <v>165300</v>
      </c>
      <c r="F7" s="494">
        <v>45370</v>
      </c>
      <c r="G7" s="494">
        <v>13400</v>
      </c>
      <c r="H7" s="494"/>
      <c r="I7" s="494">
        <v>2713408</v>
      </c>
      <c r="J7" s="494">
        <v>56840</v>
      </c>
      <c r="K7" s="494"/>
      <c r="L7" s="494">
        <v>60400</v>
      </c>
      <c r="M7" s="494"/>
      <c r="N7" s="494"/>
      <c r="O7" s="504"/>
    </row>
    <row r="8" spans="1:15" ht="24.9" customHeight="1">
      <c r="A8" s="504"/>
      <c r="B8" s="510" t="s">
        <v>139</v>
      </c>
      <c r="C8" s="484" t="s">
        <v>6</v>
      </c>
      <c r="D8" s="494">
        <f>SUM(E8:N8)</f>
        <v>38</v>
      </c>
      <c r="E8" s="494"/>
      <c r="F8" s="494"/>
      <c r="G8" s="494"/>
      <c r="H8" s="494"/>
      <c r="I8" s="494"/>
      <c r="J8" s="494"/>
      <c r="K8" s="494"/>
      <c r="L8" s="494"/>
      <c r="M8" s="494">
        <v>14</v>
      </c>
      <c r="N8" s="494">
        <v>24</v>
      </c>
      <c r="O8" s="504"/>
    </row>
    <row r="9" spans="1:15" ht="24.9" customHeight="1">
      <c r="A9" s="505"/>
      <c r="B9" s="511"/>
      <c r="C9" s="484" t="s">
        <v>46</v>
      </c>
      <c r="D9" s="494">
        <f>D10/D8</f>
        <v>4736.8421052631575</v>
      </c>
      <c r="E9" s="494"/>
      <c r="F9" s="494"/>
      <c r="G9" s="494"/>
      <c r="H9" s="494"/>
      <c r="I9" s="494"/>
      <c r="J9" s="494"/>
      <c r="K9" s="494"/>
      <c r="L9" s="494"/>
      <c r="M9" s="494">
        <v>8571</v>
      </c>
      <c r="N9" s="494">
        <v>2500</v>
      </c>
      <c r="O9" s="505"/>
    </row>
    <row r="10" spans="1:15" ht="24.9" customHeight="1">
      <c r="A10" s="504"/>
      <c r="B10" s="511"/>
      <c r="C10" s="484" t="s">
        <v>181</v>
      </c>
      <c r="D10" s="494">
        <f>SUM(E10:N10)</f>
        <v>180000</v>
      </c>
      <c r="E10" s="494"/>
      <c r="F10" s="494"/>
      <c r="G10" s="494"/>
      <c r="H10" s="494"/>
      <c r="I10" s="494"/>
      <c r="J10" s="494"/>
      <c r="K10" s="494"/>
      <c r="L10" s="494"/>
      <c r="M10" s="535">
        <v>120000</v>
      </c>
      <c r="N10" s="494">
        <v>60000</v>
      </c>
      <c r="O10" s="504"/>
    </row>
    <row r="11" spans="1:15" ht="24.9" customHeight="1">
      <c r="A11" s="504"/>
      <c r="B11" s="510" t="s">
        <v>99</v>
      </c>
      <c r="C11" s="484" t="s">
        <v>6</v>
      </c>
      <c r="D11" s="494">
        <f>SUM(E11:N11)</f>
        <v>5422</v>
      </c>
      <c r="E11" s="494">
        <v>3128</v>
      </c>
      <c r="F11" s="494"/>
      <c r="G11" s="494">
        <v>1790</v>
      </c>
      <c r="H11" s="494">
        <v>144</v>
      </c>
      <c r="I11" s="494">
        <v>360</v>
      </c>
      <c r="J11" s="494"/>
      <c r="K11" s="494"/>
      <c r="L11" s="494"/>
      <c r="M11" s="494"/>
      <c r="N11" s="494"/>
      <c r="O11" s="504"/>
    </row>
    <row r="12" spans="1:15" ht="24.9" customHeight="1">
      <c r="A12" s="505"/>
      <c r="B12" s="511"/>
      <c r="C12" s="484" t="s">
        <v>46</v>
      </c>
      <c r="D12" s="494">
        <f>D13/D11</f>
        <v>545.46108447067502</v>
      </c>
      <c r="E12" s="494">
        <v>1645</v>
      </c>
      <c r="F12" s="494"/>
      <c r="G12" s="494">
        <v>499</v>
      </c>
      <c r="H12" s="494">
        <v>245</v>
      </c>
      <c r="I12" s="494">
        <v>689</v>
      </c>
      <c r="J12" s="494"/>
      <c r="K12" s="494"/>
      <c r="L12" s="494"/>
      <c r="M12" s="494"/>
      <c r="N12" s="494"/>
      <c r="O12" s="505"/>
    </row>
    <row r="13" spans="1:15" ht="24.9" customHeight="1">
      <c r="A13" s="504"/>
      <c r="B13" s="511"/>
      <c r="C13" s="484" t="s">
        <v>181</v>
      </c>
      <c r="D13" s="494">
        <f>SUM(E13:N13)</f>
        <v>2957490</v>
      </c>
      <c r="E13" s="494">
        <v>1781172</v>
      </c>
      <c r="F13" s="494"/>
      <c r="G13" s="494">
        <v>893068</v>
      </c>
      <c r="H13" s="494">
        <v>35250</v>
      </c>
      <c r="I13" s="494">
        <v>248000</v>
      </c>
      <c r="J13" s="494"/>
      <c r="K13" s="494"/>
      <c r="L13" s="494"/>
      <c r="M13" s="494"/>
      <c r="N13" s="494"/>
      <c r="O13" s="504"/>
    </row>
    <row r="14" spans="1:15" ht="24.9" customHeight="1">
      <c r="A14" s="504"/>
      <c r="B14" s="510" t="s">
        <v>102</v>
      </c>
      <c r="C14" s="484" t="s">
        <v>6</v>
      </c>
      <c r="D14" s="494">
        <f>SUM(E14:N14)</f>
        <v>232789</v>
      </c>
      <c r="E14" s="494">
        <v>4822</v>
      </c>
      <c r="F14" s="494">
        <v>41536</v>
      </c>
      <c r="G14" s="494">
        <v>124996</v>
      </c>
      <c r="H14" s="494">
        <v>60450</v>
      </c>
      <c r="I14" s="494">
        <v>985</v>
      </c>
      <c r="J14" s="494"/>
      <c r="K14" s="494"/>
      <c r="L14" s="494"/>
      <c r="M14" s="494"/>
      <c r="N14" s="494"/>
      <c r="O14" s="504"/>
    </row>
    <row r="15" spans="1:15" ht="24.9" customHeight="1">
      <c r="A15" s="505"/>
      <c r="B15" s="511"/>
      <c r="C15" s="484" t="s">
        <v>46</v>
      </c>
      <c r="D15" s="494">
        <f>D16/D14</f>
        <v>268.31425883525424</v>
      </c>
      <c r="E15" s="494">
        <v>1119</v>
      </c>
      <c r="F15" s="494">
        <v>1347</v>
      </c>
      <c r="G15" s="494">
        <v>697</v>
      </c>
      <c r="H15" s="494">
        <v>298</v>
      </c>
      <c r="I15" s="494">
        <v>925</v>
      </c>
      <c r="J15" s="494"/>
      <c r="K15" s="494"/>
      <c r="L15" s="494"/>
      <c r="M15" s="494"/>
      <c r="N15" s="494"/>
      <c r="O15" s="505"/>
    </row>
    <row r="16" spans="1:15" ht="24.9" customHeight="1">
      <c r="A16" s="504"/>
      <c r="B16" s="511"/>
      <c r="C16" s="484" t="s">
        <v>181</v>
      </c>
      <c r="D16" s="494">
        <f>SUM(E16:N16)</f>
        <v>62460608</v>
      </c>
      <c r="E16" s="494">
        <v>1897894</v>
      </c>
      <c r="F16" s="494">
        <v>11232716</v>
      </c>
      <c r="G16" s="494">
        <v>30850526</v>
      </c>
      <c r="H16" s="494">
        <v>18018722</v>
      </c>
      <c r="I16" s="494">
        <v>460750</v>
      </c>
      <c r="J16" s="494"/>
      <c r="K16" s="494"/>
      <c r="L16" s="494"/>
      <c r="M16" s="494"/>
      <c r="N16" s="494"/>
      <c r="O16" s="504"/>
    </row>
    <row r="17" spans="1:15" ht="24.9" customHeight="1">
      <c r="A17" s="504"/>
      <c r="B17" s="510" t="s">
        <v>90</v>
      </c>
      <c r="C17" s="484" t="s">
        <v>6</v>
      </c>
      <c r="D17" s="494">
        <f>SUM(E17:N17)</f>
        <v>9838</v>
      </c>
      <c r="E17" s="494"/>
      <c r="F17" s="494">
        <v>1</v>
      </c>
      <c r="G17" s="494">
        <v>12</v>
      </c>
      <c r="H17" s="494">
        <v>9820</v>
      </c>
      <c r="I17" s="494">
        <v>5</v>
      </c>
      <c r="J17" s="494"/>
      <c r="K17" s="494"/>
      <c r="L17" s="494"/>
      <c r="M17" s="494"/>
      <c r="N17" s="494"/>
      <c r="O17" s="504"/>
    </row>
    <row r="18" spans="1:15" ht="24.9" customHeight="1">
      <c r="A18" s="505"/>
      <c r="B18" s="511"/>
      <c r="C18" s="484" t="s">
        <v>46</v>
      </c>
      <c r="D18" s="494">
        <f>D19/D17</f>
        <v>963.34010977841024</v>
      </c>
      <c r="E18" s="494"/>
      <c r="F18" s="494">
        <v>1438</v>
      </c>
      <c r="G18" s="494">
        <v>3852</v>
      </c>
      <c r="H18" s="494">
        <v>960</v>
      </c>
      <c r="I18" s="494">
        <v>4410</v>
      </c>
      <c r="J18" s="494"/>
      <c r="K18" s="494"/>
      <c r="L18" s="494"/>
      <c r="M18" s="494"/>
      <c r="N18" s="494"/>
      <c r="O18" s="505"/>
    </row>
    <row r="19" spans="1:15" ht="24.9" customHeight="1">
      <c r="A19" s="504"/>
      <c r="B19" s="511"/>
      <c r="C19" s="484" t="s">
        <v>181</v>
      </c>
      <c r="D19" s="494">
        <f>SUM(E19:N19)</f>
        <v>9477340</v>
      </c>
      <c r="E19" s="494"/>
      <c r="F19" s="494">
        <v>1870</v>
      </c>
      <c r="G19" s="494">
        <v>30520</v>
      </c>
      <c r="H19" s="494">
        <v>9431510</v>
      </c>
      <c r="I19" s="494">
        <v>13440</v>
      </c>
      <c r="J19" s="494"/>
      <c r="K19" s="494"/>
      <c r="L19" s="494"/>
      <c r="M19" s="494"/>
      <c r="N19" s="494"/>
      <c r="O19" s="504"/>
    </row>
    <row r="20" spans="1:15" ht="24.9" customHeight="1">
      <c r="A20" s="504"/>
      <c r="B20" s="510" t="s">
        <v>103</v>
      </c>
      <c r="C20" s="484" t="s">
        <v>6</v>
      </c>
      <c r="D20" s="494">
        <f>SUM(E20:N20)</f>
        <v>827</v>
      </c>
      <c r="E20" s="494">
        <v>750</v>
      </c>
      <c r="F20" s="494"/>
      <c r="G20" s="494">
        <v>62</v>
      </c>
      <c r="H20" s="494">
        <v>15</v>
      </c>
      <c r="I20" s="494"/>
      <c r="J20" s="494"/>
      <c r="K20" s="494"/>
      <c r="L20" s="494"/>
      <c r="M20" s="494"/>
      <c r="N20" s="494"/>
      <c r="O20" s="504"/>
    </row>
    <row r="21" spans="1:15" ht="24.9" customHeight="1">
      <c r="A21" s="505"/>
      <c r="B21" s="511"/>
      <c r="C21" s="484" t="s">
        <v>46</v>
      </c>
      <c r="D21" s="494">
        <f>D22/D20</f>
        <v>687.57920193470375</v>
      </c>
      <c r="E21" s="494">
        <v>1230</v>
      </c>
      <c r="F21" s="494"/>
      <c r="G21" s="494">
        <v>268</v>
      </c>
      <c r="H21" s="494">
        <v>500</v>
      </c>
      <c r="I21" s="494"/>
      <c r="J21" s="494"/>
      <c r="K21" s="494"/>
      <c r="L21" s="494"/>
      <c r="M21" s="494"/>
      <c r="N21" s="494"/>
      <c r="O21" s="505"/>
    </row>
    <row r="22" spans="1:15" ht="24.9" customHeight="1">
      <c r="A22" s="504"/>
      <c r="B22" s="511"/>
      <c r="C22" s="484" t="s">
        <v>181</v>
      </c>
      <c r="D22" s="494">
        <f>SUM(E22:N22)</f>
        <v>568628</v>
      </c>
      <c r="E22" s="494">
        <v>544528</v>
      </c>
      <c r="F22" s="494"/>
      <c r="G22" s="494">
        <v>16600</v>
      </c>
      <c r="H22" s="494">
        <v>7500</v>
      </c>
      <c r="I22" s="494"/>
      <c r="J22" s="494"/>
      <c r="K22" s="494"/>
      <c r="L22" s="494"/>
      <c r="M22" s="494"/>
      <c r="N22" s="494"/>
      <c r="O22" s="504"/>
    </row>
    <row r="23" spans="1:15" ht="24.9" customHeight="1">
      <c r="A23" s="504"/>
      <c r="B23" s="510" t="s">
        <v>105</v>
      </c>
      <c r="C23" s="484" t="s">
        <v>6</v>
      </c>
      <c r="D23" s="494">
        <f>SUM(E23:N23)</f>
        <v>16623</v>
      </c>
      <c r="E23" s="494">
        <v>2</v>
      </c>
      <c r="F23" s="494"/>
      <c r="G23" s="494">
        <v>62</v>
      </c>
      <c r="H23" s="494">
        <v>16559</v>
      </c>
      <c r="I23" s="494"/>
      <c r="J23" s="494"/>
      <c r="K23" s="494"/>
      <c r="L23" s="494"/>
      <c r="M23" s="494"/>
      <c r="N23" s="494"/>
      <c r="O23" s="504"/>
    </row>
    <row r="24" spans="1:15" ht="24.9" customHeight="1">
      <c r="A24" s="505"/>
      <c r="B24" s="511"/>
      <c r="C24" s="484" t="s">
        <v>46</v>
      </c>
      <c r="D24" s="494">
        <f>D25/D23</f>
        <v>854.02869518137516</v>
      </c>
      <c r="E24" s="494">
        <v>100</v>
      </c>
      <c r="F24" s="494"/>
      <c r="G24" s="494">
        <v>1275</v>
      </c>
      <c r="H24" s="494">
        <v>853</v>
      </c>
      <c r="I24" s="494"/>
      <c r="J24" s="494"/>
      <c r="K24" s="494"/>
      <c r="L24" s="494"/>
      <c r="M24" s="494"/>
      <c r="N24" s="494"/>
      <c r="O24" s="505"/>
    </row>
    <row r="25" spans="1:15" ht="24.9" customHeight="1">
      <c r="A25" s="504"/>
      <c r="B25" s="511"/>
      <c r="C25" s="484" t="s">
        <v>181</v>
      </c>
      <c r="D25" s="494">
        <f>SUM(E25:N25)</f>
        <v>14196519</v>
      </c>
      <c r="E25" s="494">
        <v>200</v>
      </c>
      <c r="F25" s="494"/>
      <c r="G25" s="494">
        <v>64416</v>
      </c>
      <c r="H25" s="494">
        <v>14131903</v>
      </c>
      <c r="I25" s="494"/>
      <c r="J25" s="494"/>
      <c r="K25" s="494"/>
      <c r="L25" s="494"/>
      <c r="M25" s="494"/>
      <c r="N25" s="494"/>
      <c r="O25" s="504"/>
    </row>
    <row r="26" spans="1:15" ht="24.9" customHeight="1">
      <c r="A26" s="504"/>
      <c r="B26" s="510" t="s">
        <v>106</v>
      </c>
      <c r="C26" s="484" t="s">
        <v>6</v>
      </c>
      <c r="D26" s="494">
        <f>SUM(E26:N26)</f>
        <v>56762</v>
      </c>
      <c r="E26" s="494">
        <v>1390</v>
      </c>
      <c r="F26" s="494"/>
      <c r="G26" s="494">
        <v>27608</v>
      </c>
      <c r="H26" s="494">
        <v>26486</v>
      </c>
      <c r="I26" s="494"/>
      <c r="J26" s="494">
        <v>1239</v>
      </c>
      <c r="K26" s="494"/>
      <c r="L26" s="494"/>
      <c r="M26" s="494">
        <v>39</v>
      </c>
      <c r="N26" s="494"/>
      <c r="O26" s="504"/>
    </row>
    <row r="27" spans="1:15" ht="24.9" customHeight="1">
      <c r="A27" s="505"/>
      <c r="B27" s="511"/>
      <c r="C27" s="484" t="s">
        <v>46</v>
      </c>
      <c r="D27" s="494">
        <f>D28/D26</f>
        <v>422.65269018005006</v>
      </c>
      <c r="E27" s="494">
        <v>493</v>
      </c>
      <c r="F27" s="494"/>
      <c r="G27" s="494">
        <v>797</v>
      </c>
      <c r="H27" s="494">
        <v>508</v>
      </c>
      <c r="I27" s="494"/>
      <c r="J27" s="494">
        <v>1323</v>
      </c>
      <c r="K27" s="494"/>
      <c r="L27" s="494"/>
      <c r="M27" s="494">
        <v>358</v>
      </c>
      <c r="N27" s="494"/>
      <c r="O27" s="505"/>
    </row>
    <row r="28" spans="1:15" ht="24.9" customHeight="1">
      <c r="A28" s="504"/>
      <c r="B28" s="511"/>
      <c r="C28" s="484" t="s">
        <v>181</v>
      </c>
      <c r="D28" s="494">
        <f>SUM(E28:N28)</f>
        <v>23990612</v>
      </c>
      <c r="E28" s="494">
        <v>685500</v>
      </c>
      <c r="F28" s="494"/>
      <c r="G28" s="494">
        <v>8191830</v>
      </c>
      <c r="H28" s="494">
        <v>13460340</v>
      </c>
      <c r="I28" s="494"/>
      <c r="J28" s="494">
        <v>1638992</v>
      </c>
      <c r="K28" s="494"/>
      <c r="L28" s="494"/>
      <c r="M28" s="494">
        <v>13950</v>
      </c>
      <c r="N28" s="494"/>
      <c r="O28" s="504"/>
    </row>
    <row r="29" spans="1:15" ht="24.9" customHeight="1">
      <c r="A29" s="504"/>
      <c r="B29" s="510" t="s">
        <v>109</v>
      </c>
      <c r="C29" s="484" t="s">
        <v>6</v>
      </c>
      <c r="D29" s="494">
        <f>SUM(E29:N29)</f>
        <v>95329</v>
      </c>
      <c r="E29" s="494"/>
      <c r="F29" s="494">
        <v>9</v>
      </c>
      <c r="G29" s="494">
        <v>178</v>
      </c>
      <c r="H29" s="494">
        <v>94866</v>
      </c>
      <c r="I29" s="494"/>
      <c r="J29" s="494">
        <v>276</v>
      </c>
      <c r="K29" s="494"/>
      <c r="L29" s="494"/>
      <c r="M29" s="494"/>
      <c r="N29" s="494"/>
      <c r="O29" s="504"/>
    </row>
    <row r="30" spans="1:15" ht="24.9" customHeight="1">
      <c r="A30" s="505"/>
      <c r="B30" s="511"/>
      <c r="C30" s="484" t="s">
        <v>46</v>
      </c>
      <c r="D30" s="494">
        <f>D31/D29</f>
        <v>353.96539353187381</v>
      </c>
      <c r="E30" s="494"/>
      <c r="F30" s="494">
        <v>1499</v>
      </c>
      <c r="G30" s="494">
        <v>424</v>
      </c>
      <c r="H30" s="494">
        <v>354</v>
      </c>
      <c r="I30" s="494"/>
      <c r="J30" s="494">
        <v>390</v>
      </c>
      <c r="K30" s="494"/>
      <c r="L30" s="494"/>
      <c r="M30" s="494"/>
      <c r="N30" s="494"/>
      <c r="O30" s="505"/>
    </row>
    <row r="31" spans="1:15" ht="24.9" customHeight="1">
      <c r="A31" s="504"/>
      <c r="B31" s="512"/>
      <c r="C31" s="484" t="s">
        <v>181</v>
      </c>
      <c r="D31" s="494">
        <f>SUM(E31:N31)</f>
        <v>33743167</v>
      </c>
      <c r="E31" s="494"/>
      <c r="F31" s="494">
        <v>13490</v>
      </c>
      <c r="G31" s="494">
        <v>75240</v>
      </c>
      <c r="H31" s="494">
        <v>33546677</v>
      </c>
      <c r="I31" s="494"/>
      <c r="J31" s="494">
        <v>107760</v>
      </c>
      <c r="K31" s="494"/>
      <c r="L31" s="494"/>
      <c r="M31" s="494"/>
      <c r="N31" s="494"/>
      <c r="O31" s="504"/>
    </row>
    <row r="32" spans="1:15" ht="24.9" customHeight="1">
      <c r="A32" s="504"/>
      <c r="B32" s="510" t="s">
        <v>18</v>
      </c>
      <c r="C32" s="484" t="s">
        <v>6</v>
      </c>
      <c r="D32" s="494">
        <f>SUM(E32:N32)</f>
        <v>2</v>
      </c>
      <c r="E32" s="494"/>
      <c r="F32" s="494"/>
      <c r="G32" s="494">
        <v>2</v>
      </c>
      <c r="H32" s="494"/>
      <c r="I32" s="494"/>
      <c r="J32" s="494"/>
      <c r="K32" s="494"/>
      <c r="L32" s="494"/>
      <c r="M32" s="494"/>
      <c r="N32" s="494"/>
      <c r="O32" s="504"/>
    </row>
    <row r="33" spans="1:15" ht="24.9" customHeight="1">
      <c r="A33" s="505"/>
      <c r="B33" s="511"/>
      <c r="C33" s="484" t="s">
        <v>46</v>
      </c>
      <c r="D33" s="494">
        <f>D34/D32</f>
        <v>1710</v>
      </c>
      <c r="E33" s="494"/>
      <c r="F33" s="494"/>
      <c r="G33" s="494">
        <v>1710</v>
      </c>
      <c r="H33" s="494"/>
      <c r="I33" s="494"/>
      <c r="J33" s="494"/>
      <c r="K33" s="494"/>
      <c r="L33" s="494"/>
      <c r="M33" s="494"/>
      <c r="N33" s="494"/>
      <c r="O33" s="505"/>
    </row>
    <row r="34" spans="1:15" ht="24.9" customHeight="1">
      <c r="A34" s="504"/>
      <c r="B34" s="512"/>
      <c r="C34" s="484" t="s">
        <v>181</v>
      </c>
      <c r="D34" s="494">
        <f>SUM(E34:N34)</f>
        <v>3420</v>
      </c>
      <c r="E34" s="494"/>
      <c r="F34" s="494"/>
      <c r="G34" s="494">
        <v>3420</v>
      </c>
      <c r="H34" s="494"/>
      <c r="I34" s="494"/>
      <c r="J34" s="494"/>
      <c r="K34" s="494"/>
      <c r="L34" s="494"/>
      <c r="M34" s="494"/>
      <c r="N34" s="494"/>
      <c r="O34" s="504"/>
    </row>
    <row r="35" spans="1:15" ht="24.9" customHeight="1">
      <c r="B35" s="513" t="s">
        <v>239</v>
      </c>
      <c r="C35" s="34"/>
      <c r="D35" s="527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5" ht="24.9" customHeight="1">
      <c r="B36" s="514" t="s">
        <v>244</v>
      </c>
      <c r="C36" s="521"/>
      <c r="D36" s="527"/>
      <c r="E36" s="529"/>
      <c r="F36" s="529"/>
      <c r="G36" s="529"/>
      <c r="H36" s="529"/>
      <c r="I36" s="529"/>
      <c r="J36" s="529"/>
      <c r="K36" s="529"/>
      <c r="L36" s="529"/>
      <c r="M36" s="529"/>
      <c r="N36" s="34"/>
    </row>
    <row r="37" spans="1:15" ht="20.100000000000001" customHeight="1"/>
    <row r="38" spans="1:15" s="503" customFormat="1" ht="24.9" customHeight="1">
      <c r="B38" s="515" t="s">
        <v>184</v>
      </c>
      <c r="C38" s="522"/>
      <c r="D38" s="522"/>
      <c r="E38" s="522"/>
      <c r="F38" s="522"/>
      <c r="G38" s="522"/>
      <c r="O38" s="536"/>
    </row>
    <row r="39" spans="1:15" s="503" customFormat="1" ht="24.9" customHeight="1">
      <c r="B39" s="516" t="s">
        <v>183</v>
      </c>
      <c r="C39" s="523"/>
      <c r="D39" s="516" t="s">
        <v>185</v>
      </c>
      <c r="E39" s="530"/>
      <c r="F39" s="530"/>
      <c r="G39" s="530"/>
      <c r="H39" s="523"/>
      <c r="O39" s="536"/>
    </row>
    <row r="40" spans="1:15" ht="24.9" customHeight="1">
      <c r="B40" s="517" t="s">
        <v>187</v>
      </c>
      <c r="C40" s="524"/>
      <c r="D40" s="528" t="s">
        <v>188</v>
      </c>
      <c r="E40" s="528"/>
      <c r="F40" s="528"/>
      <c r="G40" s="528"/>
      <c r="H40" s="524"/>
      <c r="I40" s="503"/>
      <c r="J40" s="503"/>
      <c r="K40" s="503"/>
      <c r="L40" s="503"/>
      <c r="M40" s="503"/>
    </row>
    <row r="41" spans="1:15" ht="24.9" customHeight="1">
      <c r="B41" s="517" t="s">
        <v>189</v>
      </c>
      <c r="C41" s="524"/>
      <c r="D41" s="528" t="s">
        <v>190</v>
      </c>
      <c r="E41" s="528"/>
      <c r="F41" s="528"/>
      <c r="G41" s="528"/>
      <c r="H41" s="524"/>
      <c r="I41" s="503"/>
      <c r="J41" s="503"/>
      <c r="K41" s="503"/>
      <c r="L41" s="503"/>
      <c r="M41" s="503"/>
    </row>
    <row r="42" spans="1:15" ht="24.9" customHeight="1">
      <c r="B42" s="517" t="s">
        <v>191</v>
      </c>
      <c r="C42" s="524"/>
      <c r="D42" s="528" t="s">
        <v>192</v>
      </c>
      <c r="E42" s="528"/>
      <c r="F42" s="528"/>
      <c r="G42" s="528"/>
      <c r="H42" s="524"/>
      <c r="I42" s="503"/>
      <c r="J42" s="503"/>
      <c r="K42" s="503"/>
      <c r="L42" s="503"/>
      <c r="M42" s="503"/>
    </row>
    <row r="43" spans="1:15" ht="24.9" customHeight="1">
      <c r="B43" s="517" t="s">
        <v>193</v>
      </c>
      <c r="C43" s="524"/>
      <c r="D43" s="528" t="s">
        <v>194</v>
      </c>
      <c r="E43" s="528"/>
      <c r="F43" s="528"/>
      <c r="G43" s="528"/>
      <c r="H43" s="524"/>
      <c r="I43" s="503"/>
      <c r="J43" s="503"/>
      <c r="K43" s="503"/>
      <c r="L43" s="503"/>
      <c r="M43" s="503"/>
    </row>
    <row r="44" spans="1:15" ht="24.9" customHeight="1">
      <c r="B44" s="517" t="s">
        <v>63</v>
      </c>
      <c r="C44" s="524"/>
      <c r="D44" s="528" t="s">
        <v>123</v>
      </c>
      <c r="E44" s="528"/>
      <c r="F44" s="528"/>
      <c r="G44" s="528"/>
      <c r="H44" s="524"/>
      <c r="I44" s="503"/>
      <c r="J44" s="503"/>
      <c r="K44" s="503"/>
      <c r="L44" s="503"/>
      <c r="M44" s="503"/>
    </row>
    <row r="45" spans="1:15" ht="24.9" customHeight="1">
      <c r="B45" s="517" t="s">
        <v>195</v>
      </c>
      <c r="C45" s="524"/>
      <c r="D45" s="528" t="s">
        <v>3</v>
      </c>
      <c r="E45" s="528"/>
      <c r="F45" s="528"/>
      <c r="G45" s="528"/>
      <c r="H45" s="524"/>
      <c r="I45" s="503"/>
      <c r="J45" s="503"/>
      <c r="K45" s="503"/>
      <c r="L45" s="503"/>
      <c r="M45" s="503"/>
    </row>
    <row r="46" spans="1:15" ht="24.9" customHeight="1">
      <c r="B46" s="517" t="s">
        <v>196</v>
      </c>
      <c r="C46" s="524"/>
      <c r="D46" s="528" t="s">
        <v>197</v>
      </c>
      <c r="E46" s="528"/>
      <c r="F46" s="528"/>
      <c r="G46" s="528"/>
      <c r="H46" s="524"/>
      <c r="I46" s="503"/>
      <c r="J46" s="503"/>
      <c r="K46" s="503"/>
      <c r="L46" s="503"/>
      <c r="M46" s="503"/>
    </row>
    <row r="47" spans="1:15" ht="24.9" customHeight="1">
      <c r="B47" s="517" t="s">
        <v>199</v>
      </c>
      <c r="C47" s="524"/>
      <c r="D47" s="528" t="s">
        <v>164</v>
      </c>
      <c r="E47" s="528"/>
      <c r="F47" s="528"/>
      <c r="G47" s="528"/>
      <c r="H47" s="524"/>
      <c r="I47" s="503"/>
      <c r="J47" s="503"/>
      <c r="K47" s="503"/>
      <c r="L47" s="503"/>
      <c r="M47" s="503"/>
    </row>
    <row r="48" spans="1:15" ht="24.9" customHeight="1">
      <c r="B48" s="517" t="s">
        <v>136</v>
      </c>
      <c r="C48" s="524"/>
      <c r="D48" s="528" t="s">
        <v>26</v>
      </c>
      <c r="E48" s="528"/>
      <c r="F48" s="528"/>
      <c r="G48" s="528"/>
      <c r="H48" s="524"/>
      <c r="I48" s="503"/>
      <c r="J48" s="503"/>
      <c r="K48" s="503"/>
      <c r="L48" s="503"/>
      <c r="M48" s="503"/>
    </row>
    <row r="49" spans="2:8" ht="24.9" customHeight="1">
      <c r="B49" s="517" t="s">
        <v>242</v>
      </c>
      <c r="C49" s="524"/>
      <c r="D49" s="517" t="s">
        <v>243</v>
      </c>
      <c r="E49" s="528"/>
      <c r="F49" s="528"/>
      <c r="G49" s="528"/>
      <c r="H49" s="524"/>
    </row>
    <row r="51" spans="2:8" ht="20.100000000000001" customHeight="1"/>
    <row r="52" spans="2:8" ht="20.100000000000001" customHeight="1"/>
    <row r="53" spans="2:8" ht="20.100000000000001" customHeight="1"/>
    <row r="54" spans="2:8" ht="20.100000000000001" customHeight="1"/>
    <row r="55" spans="2:8" ht="20.100000000000001" customHeight="1"/>
    <row r="56" spans="2:8" ht="20.100000000000001" customHeight="1"/>
    <row r="57" spans="2:8" ht="20.100000000000001" customHeight="1"/>
  </sheetData>
  <mergeCells count="25">
    <mergeCell ref="B1:M1"/>
    <mergeCell ref="H2:M2"/>
    <mergeCell ref="B39:C39"/>
    <mergeCell ref="D39:H3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</mergeCells>
  <phoneticPr fontId="3"/>
  <pageMargins left="0.6692913385826772" right="0.39370078740157483" top="0.51181102362204722" bottom="0.31496062992125984" header="0.31496062992125984" footer="0.31496062992125984"/>
  <pageSetup paperSize="9" scale="63" firstPageNumber="19" fitToWidth="1" fitToHeight="1" orientation="portrait" usePrinterDefaults="1" useFirstPageNumber="1" r:id="rId1"/>
  <headerFooter>
    <oddFooter>&amp;C-19-</oddFooter>
  </headerFooter>
  <drawing r:id="rId2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00FF"/>
  </sheetPr>
  <dimension ref="C43:I54"/>
  <sheetViews>
    <sheetView view="pageBreakPreview" zoomScaleSheetLayoutView="100" workbookViewId="0">
      <selection activeCell="B58" sqref="B58"/>
    </sheetView>
  </sheetViews>
  <sheetFormatPr defaultColWidth="9" defaultRowHeight="13.2"/>
  <cols>
    <col min="1" max="1" width="13.44140625" style="460" customWidth="1"/>
    <col min="2" max="2" width="9.109375" style="460" customWidth="1"/>
    <col min="3" max="3" width="3.6640625" style="460" customWidth="1"/>
    <col min="4" max="4" width="9" style="460"/>
    <col min="5" max="5" width="5" style="460" customWidth="1"/>
    <col min="6" max="6" width="6" style="460" customWidth="1"/>
    <col min="7" max="8" width="9" style="460"/>
    <col min="9" max="9" width="6" style="460" customWidth="1"/>
    <col min="10" max="16384" width="9" style="460"/>
  </cols>
  <sheetData>
    <row r="43" spans="3:9">
      <c r="C43" s="537"/>
      <c r="D43" s="542"/>
      <c r="E43" s="542"/>
      <c r="F43" s="542"/>
      <c r="G43" s="542"/>
      <c r="H43" s="542"/>
      <c r="I43" s="547"/>
    </row>
    <row r="44" spans="3:9">
      <c r="C44" s="538" t="s">
        <v>69</v>
      </c>
      <c r="D44" s="27"/>
      <c r="E44" s="27"/>
      <c r="F44" s="27"/>
      <c r="G44" s="27"/>
      <c r="H44" s="27"/>
      <c r="I44" s="548"/>
    </row>
    <row r="45" spans="3:9" ht="9" customHeight="1">
      <c r="C45" s="539"/>
      <c r="D45" s="543"/>
      <c r="E45" s="543"/>
      <c r="F45" s="543"/>
      <c r="G45" s="543"/>
      <c r="H45" s="543"/>
      <c r="I45" s="549"/>
    </row>
    <row r="46" spans="3:9" ht="9" customHeight="1">
      <c r="C46" s="539"/>
      <c r="D46" s="543"/>
      <c r="E46" s="543"/>
      <c r="F46" s="543"/>
      <c r="G46" s="543"/>
      <c r="H46" s="543"/>
      <c r="I46" s="549"/>
    </row>
    <row r="47" spans="3:9" ht="15" customHeight="1">
      <c r="C47" s="540"/>
      <c r="D47" s="544" t="s">
        <v>16</v>
      </c>
      <c r="E47" s="544" t="s">
        <v>48</v>
      </c>
      <c r="F47" s="544"/>
      <c r="G47" s="544"/>
      <c r="H47" s="544"/>
      <c r="I47" s="550"/>
    </row>
    <row r="48" spans="3:9" ht="15" customHeight="1">
      <c r="C48" s="540"/>
      <c r="D48" s="545"/>
      <c r="E48" s="545" t="s">
        <v>51</v>
      </c>
      <c r="F48" s="545"/>
      <c r="G48" s="545"/>
      <c r="H48" s="545"/>
      <c r="I48" s="550"/>
    </row>
    <row r="49" spans="3:9" ht="15" customHeight="1">
      <c r="C49" s="540"/>
      <c r="D49" s="545"/>
      <c r="E49" s="545" t="s">
        <v>1</v>
      </c>
      <c r="F49" s="545" t="s">
        <v>0</v>
      </c>
      <c r="H49" s="545"/>
      <c r="I49" s="550"/>
    </row>
    <row r="50" spans="3:9" ht="15" customHeight="1">
      <c r="C50" s="540"/>
      <c r="D50" s="545"/>
      <c r="F50" s="545" t="s">
        <v>248</v>
      </c>
      <c r="G50" s="545"/>
      <c r="H50" s="545"/>
      <c r="I50" s="550"/>
    </row>
    <row r="51" spans="3:9" ht="15" customHeight="1">
      <c r="C51" s="540"/>
      <c r="D51" s="545"/>
      <c r="E51" s="545" t="s">
        <v>15</v>
      </c>
      <c r="F51" s="545" t="s">
        <v>215</v>
      </c>
      <c r="H51" s="545"/>
      <c r="I51" s="550"/>
    </row>
    <row r="52" spans="3:9" ht="9" customHeight="1">
      <c r="C52" s="540"/>
      <c r="D52" s="545"/>
      <c r="E52" s="545"/>
      <c r="F52" s="545"/>
      <c r="G52" s="545"/>
      <c r="H52" s="545"/>
      <c r="I52" s="550"/>
    </row>
    <row r="53" spans="3:9">
      <c r="C53" s="540"/>
      <c r="D53" s="545" t="s">
        <v>9</v>
      </c>
      <c r="E53" s="543" t="s">
        <v>38</v>
      </c>
      <c r="F53" s="460"/>
      <c r="G53" s="545"/>
      <c r="H53" s="545"/>
      <c r="I53" s="550"/>
    </row>
    <row r="54" spans="3:9">
      <c r="C54" s="541"/>
      <c r="D54" s="546"/>
      <c r="E54" s="546"/>
      <c r="F54" s="546"/>
      <c r="G54" s="546"/>
      <c r="H54" s="546"/>
      <c r="I54" s="551"/>
    </row>
  </sheetData>
  <mergeCells count="2">
    <mergeCell ref="C43:I43"/>
    <mergeCell ref="C44:I44"/>
  </mergeCells>
  <phoneticPr fontId="3"/>
  <pageMargins left="0.70866141732283472" right="0.70866141732283472" top="0.74803149606299213" bottom="0.51181102362204722" header="0.31496062992125984" footer="0.31496062992125984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</vt:lpstr>
      <vt:lpstr>概要P.1-5</vt:lpstr>
      <vt:lpstr>表１P6～P7</vt:lpstr>
      <vt:lpstr>表２P8～P9</vt:lpstr>
      <vt:lpstr>表３P10～P11</vt:lpstr>
      <vt:lpstr>５年推移P12-17</vt:lpstr>
      <vt:lpstr>振興局集計表P.18</vt:lpstr>
      <vt:lpstr>道外産集計表P.19</vt:lpstr>
      <vt:lpstr>裏表紙</vt:lpstr>
      <vt:lpstr>Sheet2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渡辺＿堅治</dc:creator>
  <cp:lastModifiedBy>金井＿昭仁（木材産業係）</cp:lastModifiedBy>
  <cp:lastPrinted>2022-01-25T07:21:21Z</cp:lastPrinted>
  <dcterms:created xsi:type="dcterms:W3CDTF">2018-02-20T23:52:15Z</dcterms:created>
  <dcterms:modified xsi:type="dcterms:W3CDTF">2022-01-26T04:21:50Z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2022-01-26T04:21:50Z</vt:filetime>
  </property>
</Properties>
</file>